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Poland\Final Data\Business (Cloud Booster)\"/>
    </mc:Choice>
  </mc:AlternateContent>
  <xr:revisionPtr revIDLastSave="0" documentId="13_ncr:1_{1AFDD425-3CEC-46EF-B8CC-434D0764D1C3}"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3" l="1"/>
  <c r="B18" i="172"/>
  <c r="B18" i="171"/>
  <c r="B18" i="170"/>
  <c r="B19" i="169"/>
  <c r="B18" i="168"/>
  <c r="B21" i="167"/>
  <c r="B22" i="166"/>
  <c r="B21" i="165"/>
  <c r="B21" i="164"/>
  <c r="B18" i="163"/>
  <c r="B15" i="162"/>
  <c r="B17" i="161"/>
  <c r="B19" i="160"/>
  <c r="B15" i="159"/>
  <c r="B18" i="158"/>
  <c r="B21" i="157"/>
  <c r="B21" i="156"/>
  <c r="B21" i="155"/>
  <c r="B21" i="154"/>
  <c r="B21" i="153"/>
  <c r="B21" i="152"/>
  <c r="B22" i="151"/>
  <c r="B23" i="150"/>
  <c r="B24" i="149"/>
  <c r="B15" i="148"/>
  <c r="B17" i="147"/>
  <c r="B17" i="146"/>
  <c r="B17" i="145"/>
  <c r="B17" i="144"/>
  <c r="B17" i="143"/>
  <c r="B17" i="142"/>
  <c r="B18" i="141"/>
  <c r="B15" i="140"/>
  <c r="B18" i="139"/>
  <c r="B18" i="138"/>
  <c r="B21" i="137"/>
  <c r="B25" i="136"/>
  <c r="B25" i="135"/>
  <c r="B19" i="134"/>
  <c r="B22" i="133"/>
  <c r="B20" i="132"/>
  <c r="B18" i="131"/>
  <c r="B18" i="130"/>
  <c r="B18" i="129"/>
  <c r="B18" i="128"/>
  <c r="B18" i="127"/>
  <c r="B18" i="126"/>
  <c r="B18" i="125"/>
  <c r="B18" i="124"/>
  <c r="B19" i="123"/>
  <c r="B18" i="122"/>
  <c r="B18" i="121"/>
  <c r="B18" i="120"/>
  <c r="B18" i="119"/>
  <c r="B18" i="118"/>
  <c r="B19" i="117"/>
  <c r="B24" i="116"/>
  <c r="B19" i="115"/>
  <c r="B29" i="114"/>
  <c r="B25" i="113"/>
  <c r="B29" i="112"/>
  <c r="B17" i="111"/>
  <c r="B19" i="110"/>
  <c r="B19" i="109"/>
  <c r="B19" i="108"/>
  <c r="B17" i="107"/>
  <c r="B15" i="106"/>
  <c r="B15" i="105"/>
  <c r="B15" i="104"/>
  <c r="B15" i="103"/>
  <c r="B15" i="102"/>
  <c r="B15" i="101"/>
  <c r="B15" i="100"/>
  <c r="B15" i="99"/>
  <c r="B15" i="98"/>
  <c r="B15" i="97"/>
  <c r="B16" i="96"/>
  <c r="B17" i="95"/>
  <c r="B17" i="94"/>
  <c r="B17" i="93"/>
  <c r="B17" i="92"/>
  <c r="B17" i="91"/>
  <c r="B17" i="90"/>
  <c r="B17" i="89"/>
  <c r="B17" i="88"/>
  <c r="B17" i="87"/>
  <c r="B17" i="86"/>
  <c r="B17" i="85"/>
  <c r="B17" i="84"/>
  <c r="B17" i="83"/>
  <c r="B17" i="82"/>
  <c r="B17" i="81"/>
  <c r="B17" i="80"/>
  <c r="B17" i="79"/>
  <c r="B17" i="78"/>
  <c r="B16" i="77"/>
  <c r="B16" i="76"/>
  <c r="B16" i="75"/>
  <c r="B16" i="74"/>
  <c r="B16" i="73"/>
  <c r="B16" i="72"/>
  <c r="B16" i="71"/>
  <c r="B16" i="70"/>
  <c r="B16" i="69"/>
  <c r="B16" i="68"/>
  <c r="B16" i="67"/>
  <c r="B16" i="66"/>
  <c r="B16" i="65"/>
  <c r="B16" i="64"/>
  <c r="B16" i="63"/>
  <c r="B16" i="62"/>
  <c r="B16" i="61"/>
  <c r="B16" i="60"/>
  <c r="B17" i="59"/>
  <c r="B19" i="58"/>
  <c r="B16" i="57"/>
  <c r="B16" i="56"/>
  <c r="B16" i="55"/>
  <c r="B16" i="54"/>
  <c r="B16" i="53"/>
  <c r="B16" i="52"/>
  <c r="B16" i="51"/>
  <c r="B16" i="50"/>
  <c r="B17" i="49"/>
  <c r="B21" i="48"/>
  <c r="B21" i="47"/>
  <c r="B16" i="46"/>
  <c r="B18" i="45"/>
  <c r="B25" i="44"/>
  <c r="B16" i="43"/>
  <c r="B21" i="42"/>
  <c r="B21" i="41"/>
  <c r="B21" i="40"/>
  <c r="B21" i="39"/>
  <c r="B21" i="38"/>
  <c r="B21" i="37"/>
  <c r="B21" i="36"/>
  <c r="B21" i="35"/>
  <c r="B21" i="34"/>
  <c r="B21" i="33"/>
  <c r="B21" i="32"/>
  <c r="B21" i="31"/>
  <c r="B22" i="30"/>
  <c r="B21" i="29"/>
  <c r="B21" i="28"/>
  <c r="B21" i="27"/>
  <c r="B22" i="26"/>
  <c r="B19" i="25"/>
  <c r="B16" i="24"/>
  <c r="B16" i="23"/>
  <c r="B16" i="22"/>
  <c r="B16" i="21"/>
  <c r="B16" i="20"/>
  <c r="B16" i="19"/>
  <c r="B17" i="18"/>
  <c r="B21" i="17"/>
  <c r="B25" i="16"/>
  <c r="B25" i="15"/>
  <c r="B24" i="14"/>
  <c r="B24" i="13"/>
  <c r="B24" i="12"/>
  <c r="B25" i="11"/>
  <c r="B32" i="10"/>
  <c r="B21" i="9"/>
  <c r="B15" i="8"/>
  <c r="B15" i="7"/>
  <c r="B24" i="6"/>
  <c r="B17" i="5"/>
  <c r="B16"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<sst xmlns="http://schemas.openxmlformats.org/spreadsheetml/2006/main" count="13153" uniqueCount="716">
  <si>
    <t>Public First Poll for AWS Poland (Cloud Users)</t>
  </si>
  <si>
    <t>Fieldwork:</t>
  </si>
  <si>
    <t>30th Apr - 29th Apr 2022</t>
  </si>
  <si>
    <t xml:space="preserve">Interview Method: </t>
  </si>
  <si>
    <t>Online Survey</t>
  </si>
  <si>
    <t>Population represented:</t>
  </si>
  <si>
    <t>Polish senior business decision makers who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</si>
  <si>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</si>
  <si>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</si>
  <si>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</si>
  <si>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</si>
  <si>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</si>
  <si>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</si>
  <si>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</si>
  <si>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</si>
  <si>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</si>
  <si>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</si>
  <si>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Lesser Poland</t>
  </si>
  <si>
    <t>Silesia</t>
  </si>
  <si>
    <t>Wielkopolska</t>
  </si>
  <si>
    <t>West Pomerania</t>
  </si>
  <si>
    <t>Lubusz</t>
  </si>
  <si>
    <t>Lower Silesia</t>
  </si>
  <si>
    <t>Opole</t>
  </si>
  <si>
    <t>Kujawy-Pomerania</t>
  </si>
  <si>
    <t>Warmia-Masuria</t>
  </si>
  <si>
    <t>Pomerania</t>
  </si>
  <si>
    <t>Lodz</t>
  </si>
  <si>
    <t>Swietokrzyskie</t>
  </si>
  <si>
    <t>Lublin</t>
  </si>
  <si>
    <t>Subcarpathia</t>
  </si>
  <si>
    <t>Podlasie</t>
  </si>
  <si>
    <t>Warsaw Capital Region</t>
  </si>
  <si>
    <t>Mazovia</t>
  </si>
  <si>
    <t>Unweighted</t>
  </si>
  <si>
    <t>1-9</t>
  </si>
  <si>
    <t>10-49</t>
  </si>
  <si>
    <t>50-249</t>
  </si>
  <si>
    <t>250+</t>
  </si>
  <si>
    <t>Under 750,000 zl</t>
  </si>
  <si>
    <t>750 001zl - 1 million zl</t>
  </si>
  <si>
    <t>1 million zl - 2.5 million zl</t>
  </si>
  <si>
    <t>2.5 million zl - 5 million zl</t>
  </si>
  <si>
    <t>5 million zl - 10 million zl</t>
  </si>
  <si>
    <t>10 million zl - 25 million zl</t>
  </si>
  <si>
    <t>25 million zl - 50 million zl</t>
  </si>
  <si>
    <t>50 million zl - 100 million zl</t>
  </si>
  <si>
    <t>100 million+ zl</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</si>
  <si>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</si>
  <si>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</si>
  <si>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</si>
  <si>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</si>
  <si>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</si>
  <si>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</si>
  <si>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</si>
  <si>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</si>
  <si>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</si>
  <si>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</si>
  <si>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</si>
  <si>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</si>
  <si>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</si>
  <si>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</si>
  <si>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</si>
  <si>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</si>
  <si>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</si>
  <si>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Region of Poland</t>
  </si>
  <si>
    <t>Number of Employees</t>
  </si>
  <si>
    <t>Annual Revenue</t>
  </si>
  <si>
    <t>Revenue Change</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</si>
  <si>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</si>
  <si>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</si>
  <si>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</si>
  <si>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</si>
  <si>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</si>
  <si>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</si>
  <si>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</si>
  <si>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</si>
  <si>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</si>
  <si>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</si>
  <si>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</si>
  <si>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30th Apr - 29th Apr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</si>
  <si>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</si>
  <si>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</si>
  <si>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</si>
  <si>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</si>
  <si>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</si>
  <si>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</si>
  <si>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</si>
  <si>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</si>
  <si>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Disaster Recovery</t>
  </si>
  <si>
    <t>Online data storage or file sharing</t>
  </si>
  <si>
    <t>Online email or messaging</t>
  </si>
  <si>
    <t>Distributing or receiving data from external customers</t>
  </si>
  <si>
    <t>Running your business’s internal applications</t>
  </si>
  <si>
    <t>Running your business’s external or customer facing applications</t>
  </si>
  <si>
    <t>Monitoring key metrics</t>
  </si>
  <si>
    <t>Big Data analysis</t>
  </si>
  <si>
    <t>Artificial Intelligence and/or machine learning</t>
  </si>
  <si>
    <t>Don’t Know</t>
  </si>
  <si>
    <t>Other (please specify)</t>
  </si>
  <si>
    <t>Which of the following purposes do you use a cloud computing provider for?Please select all that apply</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</si>
  <si>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</si>
  <si>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</si>
  <si>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</si>
  <si>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</si>
  <si>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</si>
  <si>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</si>
  <si>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</si>
  <si>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</si>
  <si>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Manufacturing</t>
  </si>
  <si>
    <t>Financial services</t>
  </si>
  <si>
    <t>Telecommunications</t>
  </si>
  <si>
    <t>Media &amp; Entertainment</t>
  </si>
  <si>
    <t>Automotive</t>
  </si>
  <si>
    <t>Health</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</si>
  <si>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</si>
  <si>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</si>
  <si>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</si>
  <si>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</si>
  <si>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</si>
  <si>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</si>
  <si>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</si>
  <si>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</si>
  <si>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</si>
  <si>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</si>
  <si>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</si>
  <si>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</si>
  <si>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</si>
  <si>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</si>
  <si>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</si>
  <si>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</si>
  <si>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</si>
  <si>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</si>
  <si>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</si>
  <si>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</si>
  <si>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</si>
  <si>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0zl - 50 000zl</t>
  </si>
  <si>
    <t>50 001zl - 100 000zl</t>
  </si>
  <si>
    <t>100 001zl - 200 000zl</t>
  </si>
  <si>
    <t>200 001zl - 750 000zl</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</si>
  <si>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</si>
  <si>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</si>
  <si>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</si>
  <si>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</si>
  <si>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</si>
  <si>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</si>
  <si>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</si>
  <si>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</si>
  <si>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</si>
  <si>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</si>
  <si>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</si>
  <si>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</si>
  <si>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</si>
  <si>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</si>
  <si>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</si>
  <si>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</si>
  <si>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</si>
  <si>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</si>
  <si>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</si>
  <si>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</si>
  <si>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</si>
  <si>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</si>
  <si>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</si>
  <si>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</si>
  <si>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</si>
  <si>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</si>
  <si>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</si>
  <si>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</si>
  <si>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</si>
  <si>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</si>
  <si>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</si>
  <si>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</si>
  <si>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</si>
  <si>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</si>
  <si>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</si>
  <si>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</si>
  <si>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</si>
  <si>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</si>
  <si>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</si>
  <si>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</si>
  <si>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</si>
  <si>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</si>
  <si>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</si>
  <si>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</si>
  <si>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</si>
  <si>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</si>
  <si>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</si>
  <si>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</si>
  <si>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</si>
  <si>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Building new roads</t>
  </si>
  <si>
    <t>Faster or more reliable Internet</t>
  </si>
  <si>
    <t>Faster or more reliable mobile phone signal</t>
  </si>
  <si>
    <t>Building new railways</t>
  </si>
  <si>
    <t>Adding extra bus routes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</si>
  <si>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</si>
  <si>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</si>
  <si>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</si>
  <si>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</si>
  <si>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</si>
  <si>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</si>
  <si>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</si>
  <si>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</si>
  <si>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</si>
  <si>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</si>
  <si>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</si>
  <si>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</si>
  <si>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</si>
  <si>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</si>
  <si>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</si>
  <si>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</si>
  <si>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</si>
  <si>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Find a good price for a product online</t>
  </si>
  <si>
    <t xml:space="preserve"> Send an email</t>
  </si>
  <si>
    <t xml:space="preserve"> Share a file online</t>
  </si>
  <si>
    <t xml:space="preserve"> Edit a photo</t>
  </si>
  <si>
    <t xml:space="preserve"> Post something on social media</t>
  </si>
  <si>
    <t xml:space="preserve"> Research a topic</t>
  </si>
  <si>
    <t xml:space="preserve"> Tracking changes in a document</t>
  </si>
  <si>
    <t xml:space="preserve"> Create a spreadsheet to track your budget</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</si>
  <si>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</si>
  <si>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</si>
  <si>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</si>
  <si>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</si>
  <si>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</si>
  <si>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</si>
  <si>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</si>
  <si>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</si>
  <si>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</si>
  <si>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</si>
  <si>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</si>
  <si>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</si>
  <si>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</si>
  <si>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</si>
  <si>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</si>
  <si>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</si>
  <si>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</si>
  <si>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</si>
  <si>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</si>
  <si>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</si>
  <si>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</si>
  <si>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</si>
  <si>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</si>
  <si>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</si>
  <si>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</si>
  <si>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</si>
  <si>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</si>
  <si>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</si>
  <si>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</si>
  <si>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</si>
  <si>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</si>
  <si>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</si>
  <si>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</si>
  <si>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</si>
  <si>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</si>
  <si>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</si>
  <si>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</si>
  <si>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</si>
  <si>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Selling online to new or existing customers</t>
  </si>
  <si>
    <t>Developing new services</t>
  </si>
  <si>
    <t>Analysing your internal data</t>
  </si>
  <si>
    <t>Replacing existing manual business processes with digital or automated applications</t>
  </si>
  <si>
    <t>Offering more flexibility to your customers</t>
  </si>
  <si>
    <t>Advertising online</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</si>
  <si>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</si>
  <si>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</si>
  <si>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</si>
  <si>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</si>
  <si>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Complexities of integrating with existing systems</t>
  </si>
  <si>
    <t>Other more immediate priorities</t>
  </si>
  <si>
    <t>Shortage of digital skills among your workforce</t>
  </si>
  <si>
    <t>Additional legal or regulatory complexity it would create</t>
  </si>
  <si>
    <t>Unlikely to make a significant difference in your sector or business</t>
  </si>
  <si>
    <t>Unsure about best way to implement</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</si>
  <si>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</si>
  <si>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</si>
  <si>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</si>
  <si>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</si>
  <si>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</si>
  <si>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</si>
  <si>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</si>
  <si>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</si>
  <si>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</si>
  <si>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</si>
  <si>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</si>
  <si>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</si>
  <si>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</si>
  <si>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</si>
  <si>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</si>
  <si>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</si>
  <si>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</si>
  <si>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</si>
  <si>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</si>
  <si>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</si>
  <si>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</si>
  <si>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</si>
  <si>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</si>
  <si>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</si>
  <si>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</si>
  <si>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</si>
  <si>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</si>
  <si>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</si>
  <si>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</si>
  <si>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</si>
  <si>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</si>
  <si>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</si>
  <si>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</si>
  <si>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</si>
  <si>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</si>
  <si>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</si>
  <si>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</si>
  <si>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</si>
  <si>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</si>
  <si>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</si>
  <si>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</si>
  <si>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</si>
  <si>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</si>
  <si>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</si>
  <si>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</si>
  <si>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</si>
  <si>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</si>
  <si>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</si>
  <si>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</si>
  <si>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</si>
  <si>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</si>
  <si>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</si>
  <si>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</si>
  <si>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</si>
  <si>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</si>
  <si>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</si>
  <si>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</si>
  <si>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</si>
  <si>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</si>
  <si>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</si>
  <si>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</si>
  <si>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</si>
  <si>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</si>
  <si>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</si>
  <si>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</si>
  <si>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</si>
  <si>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</si>
  <si>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</si>
  <si>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</si>
  <si>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</si>
  <si>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</si>
  <si>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</si>
  <si>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</si>
  <si>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</si>
  <si>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</si>
  <si>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</si>
  <si>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</si>
  <si>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</si>
  <si>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</si>
  <si>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</si>
  <si>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</si>
  <si>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</si>
  <si>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</si>
  <si>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</si>
  <si>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</si>
  <si>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</si>
  <si>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</si>
  <si>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</si>
  <si>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</si>
  <si>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</si>
  <si>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</si>
  <si>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</si>
  <si>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</si>
  <si>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</si>
  <si>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</si>
  <si>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</si>
  <si>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</si>
  <si>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</si>
  <si>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</si>
  <si>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</si>
  <si>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</si>
  <si>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</si>
  <si>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</si>
  <si>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</si>
  <si>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</si>
  <si>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</si>
  <si>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</si>
  <si>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</si>
  <si>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</si>
  <si>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</si>
  <si>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</si>
  <si>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</si>
  <si>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</si>
  <si>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</si>
  <si>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</si>
  <si>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</si>
  <si>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</si>
  <si>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Personalised content for regular or repeat visitors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</si>
  <si>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</si>
  <si>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</si>
  <si>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</si>
  <si>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</si>
  <si>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</si>
  <si>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</si>
  <si>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</si>
  <si>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</si>
  <si>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</si>
  <si>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</si>
  <si>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</si>
  <si>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</si>
  <si>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</si>
  <si>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</si>
  <si>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</si>
  <si>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</si>
  <si>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</si>
  <si>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</si>
  <si>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</si>
  <si>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</si>
  <si>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</si>
  <si>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0</t>
  </si>
  <si>
    <t>Orange</t>
  </si>
  <si>
    <t>*</t>
  </si>
  <si>
    <t>Oracle Cloud</t>
  </si>
  <si>
    <t>IBM Cloud</t>
  </si>
  <si>
    <t>Digital Ocean</t>
  </si>
  <si>
    <t>OVHcloud</t>
  </si>
  <si>
    <t>UK Cloud</t>
  </si>
  <si>
    <t>Oodrive</t>
  </si>
  <si>
    <t>IONOS</t>
  </si>
  <si>
    <t>Open Telekon Cloud</t>
  </si>
  <si>
    <t>Alibaba Cloud</t>
  </si>
  <si>
    <t>UK Fast</t>
  </si>
  <si>
    <t>Outscale</t>
  </si>
  <si>
    <t>Scaleway</t>
  </si>
  <si>
    <t>Ionos</t>
  </si>
  <si>
    <t>Carrenza</t>
  </si>
  <si>
    <t>Deutsche Telekom</t>
  </si>
  <si>
    <t>You said that your company used another cloud provider. Is it any of the below?Please select all that apply</t>
  </si>
  <si>
    <t>OVH</t>
  </si>
  <si>
    <t xml:space="preserve"> And which would you say is your primary cloud provider?</t>
  </si>
  <si>
    <t>Security</t>
  </si>
  <si>
    <t>Reliability</t>
  </si>
  <si>
    <t>Cost</t>
  </si>
  <si>
    <t>Breadth of services offered</t>
  </si>
  <si>
    <t>Ease of disaster recovery</t>
  </si>
  <si>
    <t>Global footprint of provider</t>
  </si>
  <si>
    <t>Reputation</t>
  </si>
  <si>
    <t>Access to latest technologies</t>
  </si>
  <si>
    <t>First cloud provider you tried</t>
  </si>
  <si>
    <t>First cloud provider we tried</t>
  </si>
  <si>
    <t>Location where data is stored</t>
  </si>
  <si>
    <t>Specific services or APIs offered by that cloud provider</t>
  </si>
  <si>
    <t>Wider ecosystem of skills, services, and partner companies</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</si>
  <si>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</si>
  <si>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</si>
  <si>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</si>
  <si>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</si>
  <si>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</si>
  <si>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</si>
  <si>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</si>
  <si>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</si>
  <si>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</si>
  <si>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</si>
  <si>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Improve your online security</t>
  </si>
  <si>
    <t>Support remote or flexible working</t>
  </si>
  <si>
    <t>Increase business revenue</t>
  </si>
  <si>
    <t>Start selling products or services online</t>
  </si>
  <si>
    <t>Automate existing business processes</t>
  </si>
  <si>
    <t>Replace paper or manual processes with digital systems</t>
  </si>
  <si>
    <t>Start monitoring new or existing metrics in real time</t>
  </si>
  <si>
    <t>Develop new types of digital application</t>
  </si>
  <si>
    <t>Reduce carbon footprint of your computing</t>
  </si>
  <si>
    <t>Move to a continuous deployment model</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</si>
  <si>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</si>
  <si>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</si>
  <si>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</si>
  <si>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</si>
  <si>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</si>
  <si>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</si>
  <si>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</si>
  <si>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</si>
  <si>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</si>
  <si>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</si>
  <si>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</si>
  <si>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</si>
  <si>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</si>
  <si>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</si>
  <si>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</si>
  <si>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</si>
  <si>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</si>
  <si>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</si>
  <si>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</si>
  <si>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</si>
  <si>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</si>
  <si>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</si>
  <si>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</si>
  <si>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</si>
  <si>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</si>
  <si>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</si>
  <si>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</si>
  <si>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</si>
  <si>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</si>
  <si>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</si>
  <si>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</si>
  <si>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</si>
  <si>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</si>
  <si>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</si>
  <si>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</si>
  <si>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</si>
  <si>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</si>
  <si>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</si>
  <si>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</si>
  <si>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</si>
  <si>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</si>
  <si>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</si>
  <si>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</si>
  <si>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</si>
  <si>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</si>
  <si>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</si>
  <si>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</si>
  <si>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</si>
  <si>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</si>
  <si>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</si>
  <si>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</si>
  <si>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</si>
  <si>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</si>
  <si>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</si>
  <si>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</si>
  <si>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</si>
  <si>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</si>
  <si>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</si>
  <si>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</si>
  <si>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</si>
  <si>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</si>
  <si>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</si>
  <si>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Researching a topic online</t>
  </si>
  <si>
    <t>Backing up your data</t>
  </si>
  <si>
    <t>Creating a basic spreadsheet</t>
  </si>
  <si>
    <t>Tracking changes in a document</t>
  </si>
  <si>
    <t>Analysing datasets</t>
  </si>
  <si>
    <t>Good email etiquette</t>
  </si>
  <si>
    <t>Posting responsibly on social media</t>
  </si>
  <si>
    <t>Creating or updating a website</t>
  </si>
  <si>
    <t>Managing social media channels (eg Twitter, LinkedIn etc)</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</si>
  <si>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</si>
  <si>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</si>
  <si>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</si>
  <si>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Data science</t>
  </si>
  <si>
    <t>Documents or spreadsheets</t>
  </si>
  <si>
    <t>Online advertising</t>
  </si>
  <si>
    <t>E-commerce</t>
  </si>
  <si>
    <t>Building or updating a website</t>
  </si>
  <si>
    <t>Programming, or app development</t>
  </si>
  <si>
    <t>Digital graphics</t>
  </si>
  <si>
    <t>Which types of digital skills are most important to your business?Please select up to three.</t>
  </si>
  <si>
    <t xml:space="preserve"> How easy or difficult is it for your business to find staff with good digital skills?</t>
  </si>
  <si>
    <t>Slowed development of new technology</t>
  </si>
  <si>
    <t>Increased costs</t>
  </si>
  <si>
    <t>Slowed business growth</t>
  </si>
  <si>
    <t>Prevented deployment of existing technology</t>
  </si>
  <si>
    <t>It has not affected our business</t>
  </si>
  <si>
    <t>You said that your business found it difficult to find staff with good digital skills. In which ways, if any, has this affected your business?Please select all that apply</t>
  </si>
  <si>
    <t>Data scientists and/or analysts</t>
  </si>
  <si>
    <t>Programmers and/or developers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</si>
  <si>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</si>
  <si>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</si>
  <si>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</si>
  <si>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</si>
  <si>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</si>
  <si>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</si>
  <si>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</si>
  <si>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</si>
  <si>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</si>
  <si>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</si>
  <si>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</si>
  <si>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</si>
  <si>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</si>
  <si>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</si>
  <si>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</si>
  <si>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</si>
  <si>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</si>
  <si>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</si>
  <si>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</si>
  <si>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</si>
  <si>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</si>
  <si>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</si>
  <si>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</si>
  <si>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</si>
  <si>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</si>
  <si>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</si>
  <si>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</si>
  <si>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</si>
  <si>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</si>
  <si>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</si>
  <si>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</si>
  <si>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</si>
  <si>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</si>
  <si>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</si>
  <si>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</si>
  <si>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</si>
  <si>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Costs and complexity from new regulation</t>
  </si>
  <si>
    <t>Finding new customers</t>
  </si>
  <si>
    <t>Recruitment of new staff</t>
  </si>
  <si>
    <t>Training existing staff</t>
  </si>
  <si>
    <t>Raising finance and/or capital</t>
  </si>
  <si>
    <t>Talent retention</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</si>
  <si>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</si>
  <si>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</si>
  <si>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</si>
  <si>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</si>
  <si>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</si>
  <si>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</si>
  <si>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</si>
  <si>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</si>
  <si>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</si>
  <si>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</si>
  <si>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</si>
  <si>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</si>
  <si>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</si>
  <si>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</si>
  <si>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</si>
  <si>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</si>
  <si>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</si>
  <si>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</si>
  <si>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</si>
  <si>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</si>
  <si>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BASE: Question randomly assigned to respondents</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</si>
  <si>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</si>
  <si>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</si>
  <si>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</si>
  <si>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</si>
  <si>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</si>
  <si>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</si>
  <si>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</si>
  <si>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</si>
  <si>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</si>
  <si>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</si>
  <si>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</si>
  <si>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</si>
  <si>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</si>
  <si>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</si>
  <si>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</si>
  <si>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</si>
  <si>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</si>
  <si>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</si>
  <si>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</si>
  <si>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</si>
  <si>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</si>
  <si>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</si>
  <si>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</si>
  <si>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</si>
  <si>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</si>
  <si>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Data loss</t>
  </si>
  <si>
    <t>Hacking or security breach</t>
  </si>
  <si>
    <t>Payment fraud</t>
  </si>
  <si>
    <t>Ransomware or malware</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</si>
  <si>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</si>
  <si>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</si>
  <si>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</si>
  <si>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</si>
  <si>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</si>
  <si>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</si>
  <si>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Education and advice on best practice</t>
  </si>
  <si>
    <t>Clarity over existing rules and regulations</t>
  </si>
  <si>
    <t>Having strong laws</t>
  </si>
  <si>
    <t>Storing and/or processing your data with a European company</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</si>
  <si>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</si>
  <si>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</si>
  <si>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</si>
  <si>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</si>
  <si>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</si>
  <si>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</si>
  <si>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</si>
  <si>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</si>
  <si>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</si>
  <si>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</si>
  <si>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</si>
  <si>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</si>
  <si>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</si>
  <si>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Runs solely on renewable energy</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</si>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</sst>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4" t="s">
        <v>0</v>
      </c>
      <c r="G7" s="25"/>
      <c r="H7" s="25"/>
      <c r="I7" s="25"/>
      <c r="J7" s="25"/>
      <c r="K7" s="25"/>
      <c r="L7" s="25"/>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1318</v>
      </c>
    </row>
    <row r="14" spans="6:12" ht="18.75" x14ac:dyDescent="0.3">
      <c r="F14" s="2"/>
    </row>
    <row r="15" spans="6:12" ht="18.75" x14ac:dyDescent="0.3">
      <c r="F15" s="2"/>
    </row>
    <row r="16" spans="6:12" ht="18.75" x14ac:dyDescent="0.3">
      <c r="F16" s="2" t="s">
        <v>8</v>
      </c>
    </row>
    <row r="17" spans="6:13" ht="50.1" customHeight="1" x14ac:dyDescent="0.25">
      <c r="F17" s="26" t="s">
        <v>9</v>
      </c>
      <c r="G17" s="25"/>
      <c r="H17" s="25"/>
      <c r="I17" s="25"/>
      <c r="J17" s="25"/>
      <c r="K17" s="25"/>
      <c r="L17" s="25"/>
      <c r="M17" s="25"/>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topLeftCell="A106"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79</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79</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691</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Results'!A40", "40")</f>
        <v>40</v>
      </c>
      <c r="F12" t="s">
        <v>691</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Results'!A46", "46")</f>
        <v>46</v>
      </c>
      <c r="F13" t="s">
        <v>691</v>
      </c>
    </row>
    <row r="14" spans="3:6" x14ac:dyDescent="0.25">
      <c r="C14">
        <v>6</v>
      </c>
      <c r="D14" s="8" t="str">
        <f>HYPERLINK("#'Table 6'!A1", "Does your business operate in any of the following sectors?Please select all that apply")</f>
        <v>Does your business operate in any of the following sectors?Please select all that apply</v>
      </c>
      <c r="E14" s="13" t="str">
        <f>HYPERLINK("#'Full Results'!A52", "52")</f>
        <v>52</v>
      </c>
      <c r="F14" t="s">
        <v>79</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Results'!A64", "64")</f>
        <v>64</v>
      </c>
      <c r="F15" t="s">
        <v>79</v>
      </c>
    </row>
    <row r="16" spans="3:6" x14ac:dyDescent="0.25">
      <c r="C16">
        <v>8</v>
      </c>
      <c r="D16" s="8" t="str">
        <f>HYPERLINK("#'Table 8'!A1", " What is the approximate annual revenue of your business?")</f>
        <v xml:space="preserve"> What is the approximate annual revenue of your business?</v>
      </c>
      <c r="E16" s="13" t="str">
        <f>HYPERLINK("#'Full Results'!A87", "87")</f>
        <v>87</v>
      </c>
      <c r="F16" t="s">
        <v>79</v>
      </c>
    </row>
    <row r="17" spans="3:6" x14ac:dyDescent="0.25">
      <c r="C17">
        <v>9</v>
      </c>
      <c r="D17" s="8" t="str">
        <f>HYPERLINK("#'Table 9'!A1", " In 2021, how much did the revenue of your company grow? ")</f>
        <v xml:space="preserve"> In 2021, how much did the revenue of your company grow? </v>
      </c>
      <c r="E17" s="13" t="str">
        <f>HYPERLINK("#'Full Results'!A103", "103")</f>
        <v>103</v>
      </c>
      <c r="F17" t="s">
        <v>79</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3" t="str">
        <f>HYPERLINK("#'Full Results'!A118", "118")</f>
        <v>118</v>
      </c>
      <c r="F18" t="s">
        <v>79</v>
      </c>
    </row>
    <row r="19" spans="3:6" x14ac:dyDescent="0.25">
      <c r="C19">
        <v>11</v>
      </c>
      <c r="D19" s="8" t="str">
        <f>HYPERLINK("#'Table 11'!A1", " In 2021, how did the headcount of your company change?")</f>
        <v xml:space="preserve"> In 2021, how did the headcount of your company change?</v>
      </c>
      <c r="E19" s="13" t="str">
        <f>HYPERLINK("#'Full Results'!A133", "133")</f>
        <v>133</v>
      </c>
      <c r="F19" t="s">
        <v>79</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3" t="str">
        <f>HYPERLINK("#'Full Results'!A148", "148")</f>
        <v>148</v>
      </c>
      <c r="F20" t="s">
        <v>79</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3" t="str">
        <f>HYPERLINK("#'Full Results'!A164", "164")</f>
        <v>164</v>
      </c>
      <c r="F21" t="s">
        <v>79</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3" t="str">
        <f>HYPERLINK("#'Full Results'!A180", "180")</f>
        <v>180</v>
      </c>
      <c r="F22" t="s">
        <v>79</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79</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3" t="str">
        <f>HYPERLINK("#'Full Results'!A192", "192")</f>
        <v>192</v>
      </c>
      <c r="F24" t="s">
        <v>79</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3" t="str">
        <f>HYPERLINK("#'Full Results'!A199", "199")</f>
        <v>199</v>
      </c>
      <c r="F25" t="s">
        <v>79</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3" t="str">
        <f>HYPERLINK("#'Full Results'!A206", "206")</f>
        <v>206</v>
      </c>
      <c r="F26" t="s">
        <v>79</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3" t="str">
        <f>HYPERLINK("#'Full Results'!A213", "213")</f>
        <v>213</v>
      </c>
      <c r="F27" t="s">
        <v>79</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3" t="str">
        <f>HYPERLINK("#'Full Results'!A220", "220")</f>
        <v>220</v>
      </c>
      <c r="F28" t="s">
        <v>79</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3" t="str">
        <f>HYPERLINK("#'Full Results'!A227", "227")</f>
        <v>227</v>
      </c>
      <c r="F29" t="s">
        <v>79</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3" t="str">
        <f>HYPERLINK("#'Full Results'!A234", "234")</f>
        <v>234</v>
      </c>
      <c r="F30" t="s">
        <v>79</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79</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3" t="str">
        <f>HYPERLINK("#'Full Results'!A244", "244")</f>
        <v>244</v>
      </c>
      <c r="F32" t="s">
        <v>79</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3" t="str">
        <f>HYPERLINK("#'Full Results'!A256", "256")</f>
        <v>256</v>
      </c>
      <c r="F33" t="s">
        <v>79</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3" t="str">
        <f>HYPERLINK("#'Full Results'!A268", "268")</f>
        <v>268</v>
      </c>
      <c r="F34" t="s">
        <v>79</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79</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3" t="str">
        <f>HYPERLINK("#'Full Results'!A280", "280")</f>
        <v>280</v>
      </c>
      <c r="F36" t="s">
        <v>79</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3" t="str">
        <f>HYPERLINK("#'Full Results'!A292", "292")</f>
        <v>292</v>
      </c>
      <c r="F37" t="s">
        <v>79</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3" t="str">
        <f>HYPERLINK("#'Full Results'!A304", "304")</f>
        <v>304</v>
      </c>
      <c r="F38" t="s">
        <v>79</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3" t="str">
        <f>HYPERLINK("#'Full Results'!A316", "316")</f>
        <v>316</v>
      </c>
      <c r="F39" t="s">
        <v>79</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3" t="str">
        <f>HYPERLINK("#'Full Results'!A328", "328")</f>
        <v>328</v>
      </c>
      <c r="F40" t="s">
        <v>79</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3" t="str">
        <f>HYPERLINK("#'Full Results'!A340", "340")</f>
        <v>340</v>
      </c>
      <c r="F41" t="s">
        <v>79</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3" t="str">
        <f>HYPERLINK("#'Full Results'!A352", "352")</f>
        <v>352</v>
      </c>
      <c r="F42" t="s">
        <v>79</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3" t="str">
        <f>HYPERLINK("#'Full Results'!A364", "364")</f>
        <v>364</v>
      </c>
      <c r="F43" t="s">
        <v>79</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3" t="str">
        <f>HYPERLINK("#'Full Results'!A376", "376")</f>
        <v>376</v>
      </c>
      <c r="F44" t="s">
        <v>79</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3" t="str">
        <f>HYPERLINK("#'Full Results'!A388", "388")</f>
        <v>388</v>
      </c>
      <c r="F45" t="s">
        <v>79</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3" t="str">
        <f>HYPERLINK("#'Full Results'!A400", "400")</f>
        <v>400</v>
      </c>
      <c r="F46" t="s">
        <v>79</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3" t="str">
        <f>HYPERLINK("#'Full Results'!A412", "412")</f>
        <v>412</v>
      </c>
      <c r="F47" t="s">
        <v>79</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3" t="str">
        <f>HYPERLINK("#'Full Results'!A424", "424")</f>
        <v>424</v>
      </c>
      <c r="F48" t="s">
        <v>79</v>
      </c>
    </row>
    <row r="49" spans="3:6" x14ac:dyDescent="0.25">
      <c r="C49">
        <v>41</v>
      </c>
      <c r="D49" s="8" t="str">
        <f>HYPERLINK("#'Table 41'!A1", " How much in total does your company spend on IT, digital tools and services?")</f>
        <v xml:space="preserve"> How much in total does your company spend on IT, digital tools and services?</v>
      </c>
      <c r="E49" s="13" t="str">
        <f>HYPERLINK("#'Full Results'!A431", "431")</f>
        <v>431</v>
      </c>
      <c r="F49" t="s">
        <v>79</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3" t="str">
        <f>HYPERLINK("#'Full Results'!A447", "447")</f>
        <v>447</v>
      </c>
      <c r="F50" t="s">
        <v>79</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3" t="str">
        <f>HYPERLINK("#'Full Results'!A456", "456")</f>
        <v>456</v>
      </c>
      <c r="F51" t="s">
        <v>79</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3" t="str">
        <f>HYPERLINK("#'Full Results'!A463", "463")</f>
        <v>463</v>
      </c>
      <c r="F52" t="s">
        <v>79</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3" t="str">
        <f>HYPERLINK("#'Full Results'!A475", "475")</f>
        <v>475</v>
      </c>
      <c r="F53" t="s">
        <v>79</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79</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3" t="str">
        <f>HYPERLINK("#'Full Results'!A487", "487")</f>
        <v>487</v>
      </c>
      <c r="F55" t="s">
        <v>79</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3" t="str">
        <f>HYPERLINK("#'Full Results'!A494", "494")</f>
        <v>494</v>
      </c>
      <c r="F56" t="s">
        <v>79</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3" t="str">
        <f>HYPERLINK("#'Full Results'!A501", "501")</f>
        <v>501</v>
      </c>
      <c r="F57" t="s">
        <v>79</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3" t="str">
        <f>HYPERLINK("#'Full Results'!A508", "508")</f>
        <v>508</v>
      </c>
      <c r="F58" t="s">
        <v>79</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3" t="str">
        <f>HYPERLINK("#'Full Results'!A515", "515")</f>
        <v>515</v>
      </c>
      <c r="F59" t="s">
        <v>79</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3" t="str">
        <f>HYPERLINK("#'Full Results'!A522", "522")</f>
        <v>522</v>
      </c>
      <c r="F60" t="s">
        <v>79</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3" t="str">
        <f>HYPERLINK("#'Full Results'!A529", "529")</f>
        <v>529</v>
      </c>
      <c r="F61" t="s">
        <v>79</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3" t="str">
        <f>HYPERLINK("#'Full Results'!A536", "536")</f>
        <v>536</v>
      </c>
      <c r="F62" t="s">
        <v>79</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3" t="str">
        <f>HYPERLINK("#'Full Results'!A543", "543")</f>
        <v>543</v>
      </c>
      <c r="F63" t="s">
        <v>79</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79</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Results'!A553", "553")</f>
        <v>553</v>
      </c>
      <c r="F65" t="s">
        <v>79</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Results'!A560", "560")</f>
        <v>560</v>
      </c>
      <c r="F66" t="s">
        <v>79</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Results'!A567", "567")</f>
        <v>567</v>
      </c>
      <c r="F67" t="s">
        <v>79</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Results'!A574", "574")</f>
        <v>574</v>
      </c>
      <c r="F68" t="s">
        <v>79</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Results'!A581", "581")</f>
        <v>581</v>
      </c>
      <c r="F69" t="s">
        <v>79</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Results'!A588", "588")</f>
        <v>588</v>
      </c>
      <c r="F70" t="s">
        <v>79</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Results'!A595", "595")</f>
        <v>595</v>
      </c>
      <c r="F71" t="s">
        <v>79</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Results'!A602", "602")</f>
        <v>602</v>
      </c>
      <c r="F72" t="s">
        <v>79</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Results'!A609", "609")</f>
        <v>609</v>
      </c>
      <c r="F73" t="s">
        <v>79</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Results'!A616", "616")</f>
        <v>616</v>
      </c>
      <c r="F74" t="s">
        <v>79</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Results'!A623", "623")</f>
        <v>623</v>
      </c>
      <c r="F75" t="s">
        <v>79</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Results'!A630", "630")</f>
        <v>630</v>
      </c>
      <c r="F76" t="s">
        <v>79</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Results'!A637", "637")</f>
        <v>637</v>
      </c>
      <c r="F77" t="s">
        <v>79</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Results'!A644", "644")</f>
        <v>644</v>
      </c>
      <c r="F78" t="s">
        <v>79</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Results'!A651", "651")</f>
        <v>651</v>
      </c>
      <c r="F79" t="s">
        <v>79</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Results'!A658", "658")</f>
        <v>658</v>
      </c>
      <c r="F80" t="s">
        <v>79</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3" t="str">
        <f>HYPERLINK("#'Full Results'!A665", "665")</f>
        <v>665</v>
      </c>
      <c r="F81" t="s">
        <v>79</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3" t="str">
        <f>HYPERLINK("#'Full Results'!A672", "672")</f>
        <v>672</v>
      </c>
      <c r="F82" t="s">
        <v>79</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3" t="str">
        <f>HYPERLINK("#'Full Results'!A679", "679")</f>
        <v>679</v>
      </c>
      <c r="F83" t="s">
        <v>692</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3" t="str">
        <f>HYPERLINK("#'Full Results'!A687", "687")</f>
        <v>687</v>
      </c>
      <c r="F84" t="s">
        <v>693</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3" t="str">
        <f>HYPERLINK("#'Full Results'!A695", "695")</f>
        <v>695</v>
      </c>
      <c r="F85" t="s">
        <v>694</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3" t="str">
        <f>HYPERLINK("#'Full Results'!A703", "703")</f>
        <v>703</v>
      </c>
      <c r="F86" t="s">
        <v>695</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3" t="str">
        <f>HYPERLINK("#'Full Results'!A711", "711")</f>
        <v>711</v>
      </c>
      <c r="F87" t="s">
        <v>696</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3" t="str">
        <f>HYPERLINK("#'Full Results'!A719", "719")</f>
        <v>719</v>
      </c>
      <c r="F88" t="s">
        <v>697</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3" t="str">
        <f>HYPERLINK("#'Full Results'!A727", "727")</f>
        <v>727</v>
      </c>
      <c r="F89" t="s">
        <v>698</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3" t="str">
        <f>HYPERLINK("#'Full Results'!A735", "735")</f>
        <v>735</v>
      </c>
      <c r="F90" t="s">
        <v>699</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3" t="str">
        <f>HYPERLINK("#'Full Results'!A743", "743")</f>
        <v>743</v>
      </c>
      <c r="F91" t="s">
        <v>700</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3" t="str">
        <f>HYPERLINK("#'Full Results'!A751", "751")</f>
        <v>751</v>
      </c>
      <c r="F92" t="s">
        <v>701</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3" t="str">
        <f>HYPERLINK("#'Full Results'!A759", "759")</f>
        <v>759</v>
      </c>
      <c r="F93" t="s">
        <v>702</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3" t="str">
        <f>HYPERLINK("#'Full Results'!A767", "767")</f>
        <v>767</v>
      </c>
      <c r="F94" t="s">
        <v>703</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3" t="str">
        <f>HYPERLINK("#'Full Results'!A775", "775")</f>
        <v>775</v>
      </c>
      <c r="F95" t="s">
        <v>704</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3" t="str">
        <f>HYPERLINK("#'Full Results'!A783", "783")</f>
        <v>783</v>
      </c>
      <c r="F96" t="s">
        <v>705</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3" t="str">
        <f>HYPERLINK("#'Full Results'!A791", "791")</f>
        <v>791</v>
      </c>
      <c r="F97" t="s">
        <v>706</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3" t="str">
        <f>HYPERLINK("#'Full Results'!A799", "799")</f>
        <v>799</v>
      </c>
      <c r="F98" t="s">
        <v>707</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3" t="str">
        <f>HYPERLINK("#'Full Results'!A807", "807")</f>
        <v>807</v>
      </c>
      <c r="F99" t="s">
        <v>708</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3" t="str">
        <f>HYPERLINK("#'Full Results'!A815", "815")</f>
        <v>815</v>
      </c>
      <c r="F100" t="s">
        <v>709</v>
      </c>
    </row>
    <row r="101" spans="3:6" x14ac:dyDescent="0.25">
      <c r="C101">
        <v>93</v>
      </c>
      <c r="D101" s="8" t="str">
        <f>HYPERLINK("#'Table 93'!A1", "Grid Summary: Which, if any, of the following are true for your business?")</f>
        <v>Grid Summary: Which, if any, of the following are true for your business?</v>
      </c>
      <c r="E101" s="7"/>
      <c r="F101" t="s">
        <v>79</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3" t="str">
        <f>HYPERLINK("#'Full Results'!A823", "823")</f>
        <v>823</v>
      </c>
      <c r="F102" t="s">
        <v>79</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3" t="str">
        <f>HYPERLINK("#'Full Results'!A829", "829")</f>
        <v>829</v>
      </c>
      <c r="F103" t="s">
        <v>79</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3" t="str">
        <f>HYPERLINK("#'Full Results'!A835", "835")</f>
        <v>835</v>
      </c>
      <c r="F104" t="s">
        <v>79</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3" t="str">
        <f>HYPERLINK("#'Full Results'!A841", "841")</f>
        <v>841</v>
      </c>
      <c r="F105" t="s">
        <v>79</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3" t="str">
        <f>HYPERLINK("#'Full Results'!A847", "847")</f>
        <v>847</v>
      </c>
      <c r="F106" t="s">
        <v>79</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3" t="str">
        <f>HYPERLINK("#'Full Results'!A853", "853")</f>
        <v>853</v>
      </c>
      <c r="F107" t="s">
        <v>79</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3" t="str">
        <f>HYPERLINK("#'Full Results'!A859", "859")</f>
        <v>859</v>
      </c>
      <c r="F108" t="s">
        <v>79</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3" t="str">
        <f>HYPERLINK("#'Full Results'!A865", "865")</f>
        <v>865</v>
      </c>
      <c r="F109" t="s">
        <v>79</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3" t="str">
        <f>HYPERLINK("#'Full Results'!A871", "871")</f>
        <v>871</v>
      </c>
      <c r="F110" t="s">
        <v>79</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3" t="str">
        <f>HYPERLINK("#'Full Results'!A877", "877")</f>
        <v>877</v>
      </c>
      <c r="F111" t="s">
        <v>79</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3" t="str">
        <f>HYPERLINK("#'Full Results'!A883", "883")</f>
        <v>883</v>
      </c>
      <c r="F112" t="s">
        <v>710</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3" t="str">
        <f>HYPERLINK("#'Full Results'!A891", "891")</f>
        <v>891</v>
      </c>
      <c r="F113" t="s">
        <v>79</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3" t="str">
        <f>HYPERLINK("#'Full Results'!A901", "901")</f>
        <v>901</v>
      </c>
      <c r="F114" t="s">
        <v>711</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3" t="str">
        <f>HYPERLINK("#'Full Results'!A911", "911")</f>
        <v>911</v>
      </c>
      <c r="F115" t="s">
        <v>79</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3" t="str">
        <f>HYPERLINK("#'Full Results'!A921", "921")</f>
        <v>921</v>
      </c>
      <c r="F116" t="s">
        <v>79</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3" t="str">
        <f>HYPERLINK("#'Full Results'!A929", "929")</f>
        <v>929</v>
      </c>
      <c r="F117" t="s">
        <v>712</v>
      </c>
    </row>
    <row r="118" spans="3:6" x14ac:dyDescent="0.25">
      <c r="C118">
        <v>110</v>
      </c>
      <c r="D118" s="8" t="str">
        <f>HYPERLINK("#'Table 110'!A1", " And which would you say is your primary cloud provider?")</f>
        <v xml:space="preserve"> And which would you say is your primary cloud provider?</v>
      </c>
      <c r="E118" s="13" t="str">
        <f>HYPERLINK("#'Full Results'!A949", "949")</f>
        <v>949</v>
      </c>
      <c r="F118" t="s">
        <v>79</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3" t="str">
        <f>HYPERLINK("#'Full Results'!A965", "965")</f>
        <v>965</v>
      </c>
      <c r="F119" t="s">
        <v>79</v>
      </c>
    </row>
    <row r="120" spans="3:6" x14ac:dyDescent="0.25">
      <c r="C120">
        <v>112</v>
      </c>
      <c r="D120" s="8" t="str">
        <f>HYPERLINK("#'Table 112'!A1", " When did your company first start using cloud services? ")</f>
        <v xml:space="preserve"> When did your company first start using cloud services? </v>
      </c>
      <c r="E120" s="13" t="str">
        <f>HYPERLINK("#'Full Results'!A985", "985")</f>
        <v>985</v>
      </c>
      <c r="F120" t="s">
        <v>79</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3" t="str">
        <f>HYPERLINK("#'Full Results'!A995", "995")</f>
        <v>995</v>
      </c>
      <c r="F121" t="s">
        <v>79</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79</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3" t="str">
        <f>HYPERLINK("#'Full Results'!A1010", "1010")</f>
        <v>1010</v>
      </c>
      <c r="F123" t="s">
        <v>79</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3" t="str">
        <f>HYPERLINK("#'Full Results'!A1019", "1019")</f>
        <v>1019</v>
      </c>
      <c r="F124" t="s">
        <v>79</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3" t="str">
        <f>HYPERLINK("#'Full Results'!A1028", "1028")</f>
        <v>1028</v>
      </c>
      <c r="F125" t="s">
        <v>79</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3" t="str">
        <f>HYPERLINK("#'Full Results'!A1037", "1037")</f>
        <v>1037</v>
      </c>
      <c r="F126" t="s">
        <v>79</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3" t="str">
        <f>HYPERLINK("#'Full Results'!A1046", "1046")</f>
        <v>1046</v>
      </c>
      <c r="F127" t="s">
        <v>79</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713</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Results'!A1055", "1055")</f>
        <v>1055</v>
      </c>
      <c r="F129" t="s">
        <v>713</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Results'!A1064", "1064")</f>
        <v>1064</v>
      </c>
      <c r="F130" t="s">
        <v>713</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3" t="str">
        <f>HYPERLINK("#'Full Results'!A1073", "1073")</f>
        <v>1073</v>
      </c>
      <c r="F131" t="s">
        <v>713</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3" t="str">
        <f>HYPERLINK("#'Full Results'!A1082", "1082")</f>
        <v>1082</v>
      </c>
      <c r="F132" t="s">
        <v>713</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3" t="str">
        <f>HYPERLINK("#'Full Results'!A1091", "1091")</f>
        <v>1091</v>
      </c>
      <c r="F133" t="s">
        <v>713</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3" t="str">
        <f>HYPERLINK("#'Full Results'!A1100", "1100")</f>
        <v>1100</v>
      </c>
      <c r="F134" t="s">
        <v>713</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3" t="str">
        <f>HYPERLINK("#'Full Results'!A1109", "1109")</f>
        <v>1109</v>
      </c>
      <c r="F135" t="s">
        <v>713</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3" t="str">
        <f>HYPERLINK("#'Full Results'!A1118", "1118")</f>
        <v>1118</v>
      </c>
      <c r="F136" t="s">
        <v>713</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3" t="str">
        <f>HYPERLINK("#'Full Results'!A1127", "1127")</f>
        <v>1127</v>
      </c>
      <c r="F137" t="s">
        <v>79</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3" t="str">
        <f>HYPERLINK("#'Full Results'!A1138", "1138")</f>
        <v>1138</v>
      </c>
      <c r="F138" t="s">
        <v>79</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3" t="str">
        <f>HYPERLINK("#'Full Results'!A1151", "1151")</f>
        <v>1151</v>
      </c>
      <c r="F139" t="s">
        <v>79</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3" t="str">
        <f>HYPERLINK("#'Full Results'!A1161", "1161")</f>
        <v>1161</v>
      </c>
      <c r="F140" t="s">
        <v>79</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3" t="str">
        <f>HYPERLINK("#'Full Results'!A1177", "1177")</f>
        <v>1177</v>
      </c>
      <c r="F141" t="s">
        <v>79</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3" t="str">
        <f>HYPERLINK("#'Full Results'!A1193", "1193")</f>
        <v>1193</v>
      </c>
      <c r="F142" t="s">
        <v>79</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3" t="str">
        <f>HYPERLINK("#'Full Results'!A1205", "1205")</f>
        <v>1205</v>
      </c>
      <c r="F143" t="s">
        <v>79</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3" t="str">
        <f>HYPERLINK("#'Full Results'!A1214", "1214")</f>
        <v>1214</v>
      </c>
      <c r="F144" t="s">
        <v>714</v>
      </c>
    </row>
    <row r="145" spans="3:6" x14ac:dyDescent="0.25">
      <c r="C145">
        <v>137</v>
      </c>
      <c r="D145" s="8" t="str">
        <f>HYPERLINK("#'Table 137'!A1", "Does your company employ any of the following?Please select all that apply.")</f>
        <v>Does your company employ any of the following?Please select all that apply.</v>
      </c>
      <c r="E145" s="13" t="str">
        <f>HYPERLINK("#'Full Results'!A1223", "1223")</f>
        <v>1223</v>
      </c>
      <c r="F145" t="s">
        <v>79</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79</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3" t="str">
        <f>HYPERLINK("#'Full Results'!A1229", "1229")</f>
        <v>1229</v>
      </c>
      <c r="F147" t="s">
        <v>79</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3" t="str">
        <f>HYPERLINK("#'Full Results'!A1237", "1237")</f>
        <v>1237</v>
      </c>
      <c r="F148" t="s">
        <v>79</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3" t="str">
        <f>HYPERLINK("#'Full Results'!A1245", "1245")</f>
        <v>1245</v>
      </c>
      <c r="F149" t="s">
        <v>79</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3" t="str">
        <f>HYPERLINK("#'Full Results'!A1253", "1253")</f>
        <v>1253</v>
      </c>
      <c r="F150" t="s">
        <v>79</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3" t="str">
        <f>HYPERLINK("#'Full Results'!A1261", "1261")</f>
        <v>1261</v>
      </c>
      <c r="F151" t="s">
        <v>79</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3" t="str">
        <f>HYPERLINK("#'Full Results'!A1269", "1269")</f>
        <v>1269</v>
      </c>
      <c r="F152" t="s">
        <v>79</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3" t="str">
        <f>HYPERLINK("#'Full Results'!A1277", "1277")</f>
        <v>1277</v>
      </c>
      <c r="F153" t="s">
        <v>715</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3" t="str">
        <f>HYPERLINK("#'Full Results'!A1283", "1283")</f>
        <v>1283</v>
      </c>
      <c r="F154" t="s">
        <v>715</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3" t="str">
        <f>HYPERLINK("#'Full Results'!A1298", "1298")</f>
        <v>1298</v>
      </c>
      <c r="F155" t="s">
        <v>715</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79</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3" t="str">
        <f>HYPERLINK("#'Full Results'!A1312", "1312")</f>
        <v>1312</v>
      </c>
      <c r="F157" t="s">
        <v>79</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3" t="str">
        <f>HYPERLINK("#'Full Results'!A1324", "1324")</f>
        <v>1324</v>
      </c>
      <c r="F158" t="s">
        <v>79</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3" t="str">
        <f>HYPERLINK("#'Full Results'!A1336", "1336")</f>
        <v>1336</v>
      </c>
      <c r="F159" t="s">
        <v>79</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3" t="str">
        <f>HYPERLINK("#'Full Results'!A1348", "1348")</f>
        <v>1348</v>
      </c>
      <c r="F160" t="s">
        <v>619</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3" t="str">
        <f>HYPERLINK("#'Full Results'!A1360", "1360")</f>
        <v>1360</v>
      </c>
      <c r="F161" t="s">
        <v>79</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3" t="str">
        <f>HYPERLINK("#'Full Results'!A1372", "1372")</f>
        <v>1372</v>
      </c>
      <c r="F162" t="s">
        <v>79</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3" t="str">
        <f>HYPERLINK("#'Full Results'!A1384", "1384")</f>
        <v>1384</v>
      </c>
      <c r="F163" t="s">
        <v>79</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3" t="str">
        <f>HYPERLINK("#'Full Results'!A1393", "1393")</f>
        <v>1393</v>
      </c>
      <c r="F164" t="s">
        <v>79</v>
      </c>
    </row>
    <row r="165" spans="3:6" x14ac:dyDescent="0.25">
      <c r="C165">
        <v>157</v>
      </c>
      <c r="D165" s="8" t="str">
        <f>HYPERLINK("#'Table 157'!A1", " Has your company committed to becoming carbon neutral, and if so by when?")</f>
        <v xml:space="preserve"> Has your company committed to becoming carbon neutral, and if so by when?</v>
      </c>
      <c r="E165" s="13" t="str">
        <f>HYPERLINK("#'Full Results'!A1399", "1399")</f>
        <v>1399</v>
      </c>
      <c r="F165" t="s">
        <v>79</v>
      </c>
    </row>
    <row r="166" spans="3:6" x14ac:dyDescent="0.25">
      <c r="C166">
        <v>158</v>
      </c>
      <c r="D166" s="8" t="str">
        <f>HYPERLINK("#'Table 158'!A1", " Are you familiar with the concept of a ‘B corporation’?")</f>
        <v xml:space="preserve"> Are you familiar with the concept of a ‘B corporation’?</v>
      </c>
      <c r="E166" s="13" t="str">
        <f>HYPERLINK("#'Full Results'!A1409", "1409")</f>
        <v>1409</v>
      </c>
      <c r="F166" t="s">
        <v>79</v>
      </c>
    </row>
    <row r="167" spans="3:6" x14ac:dyDescent="0.25">
      <c r="C167">
        <v>159</v>
      </c>
      <c r="D167" s="8" t="str">
        <f>HYPERLINK("#'Table 159'!A1", " Is your company a B corporation?")</f>
        <v xml:space="preserve"> Is your company a B corporation?</v>
      </c>
      <c r="E167" s="13" t="str">
        <f>HYPERLINK("#'Full Results'!A1417", "1417")</f>
        <v>1417</v>
      </c>
      <c r="F167" t="s">
        <v>79</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3" t="str">
        <f>HYPERLINK("#'Full Results'!A1423", "1423")</f>
        <v>1423</v>
      </c>
      <c r="F168" t="s">
        <v>79</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3" t="str">
        <f>HYPERLINK("#'Full Results'!A1432", "1432")</f>
        <v>1432</v>
      </c>
      <c r="F169" t="s">
        <v>79</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3" t="str">
        <f>HYPERLINK("#'Full Results'!A1444", "1444")</f>
        <v>1444</v>
      </c>
      <c r="F170" t="s">
        <v>79</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3" t="str">
        <f>HYPERLINK("#'Full Results'!A1456", "1456")</f>
        <v>1456</v>
      </c>
      <c r="F171" t="s">
        <v>79</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3" t="str">
        <f>HYPERLINK("#'Full Results'!A1469", "1469")</f>
        <v>1469</v>
      </c>
      <c r="F172" t="s">
        <v>79</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3" t="str">
        <f>HYPERLINK("#'Full Results'!A1481", "1481")</f>
        <v>1481</v>
      </c>
      <c r="F173" t="s">
        <v>79</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79</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3" t="str">
        <f>HYPERLINK("#'Full Results'!A1490", "1490")</f>
        <v>1490</v>
      </c>
      <c r="F175" t="s">
        <v>79</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3" t="str">
        <f>HYPERLINK("#'Full Results'!A1499", "1499")</f>
        <v>1499</v>
      </c>
      <c r="F176" t="s">
        <v>79</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3" t="str">
        <f>HYPERLINK("#'Full Results'!A1508", "1508")</f>
        <v>1508</v>
      </c>
      <c r="F177" t="s">
        <v>79</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3" t="str">
        <f>HYPERLINK("#'Full Results'!A1517", "1517")</f>
        <v>1517</v>
      </c>
      <c r="F178" t="s">
        <v>79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H1526"/>
  <sheetViews>
    <sheetView showGridLines="0" workbookViewId="0">
      <pane xSplit="2" ySplit="7" topLeftCell="C1441" activePane="bottomRight" state="frozen"/>
      <selection pane="topRight"/>
      <selection pane="bottomLeft"/>
      <selection pane="bottomRight" activeCell="A1444" sqref="A1444"/>
    </sheetView>
  </sheetViews>
  <sheetFormatPr defaultColWidth="11.42578125" defaultRowHeight="15" x14ac:dyDescent="0.25"/>
  <cols>
    <col min="2" max="2" width="20.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4" t="s">
        <v>690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2"/>
      <c r="C5" s="12"/>
      <c r="D5" s="27" t="s">
        <v>65</v>
      </c>
      <c r="E5" s="27"/>
      <c r="F5" s="27"/>
      <c r="G5" s="27"/>
      <c r="H5" s="27"/>
      <c r="I5" s="27"/>
      <c r="J5" s="27"/>
      <c r="K5" s="27"/>
      <c r="L5" s="27"/>
      <c r="M5" s="27"/>
      <c r="N5" s="27"/>
      <c r="O5" s="27"/>
      <c r="P5" s="27"/>
      <c r="Q5" s="27"/>
      <c r="R5" s="27"/>
      <c r="S5" s="27"/>
      <c r="T5" s="27"/>
      <c r="U5" s="12"/>
      <c r="V5" s="27" t="s">
        <v>66</v>
      </c>
      <c r="W5" s="27"/>
      <c r="X5" s="27"/>
      <c r="Y5" s="27"/>
      <c r="Z5" s="12"/>
      <c r="AA5" s="27" t="s">
        <v>67</v>
      </c>
      <c r="AB5" s="27"/>
      <c r="AC5" s="27"/>
      <c r="AD5" s="27"/>
      <c r="AE5" s="27"/>
      <c r="AF5" s="27"/>
      <c r="AG5" s="27"/>
      <c r="AH5" s="27"/>
      <c r="AI5" s="27"/>
      <c r="AJ5" s="12"/>
      <c r="AK5" s="27" t="s">
        <v>68</v>
      </c>
      <c r="AL5" s="27"/>
      <c r="AM5" s="27"/>
      <c r="AN5" s="27"/>
      <c r="AO5" s="27"/>
      <c r="AP5" s="27"/>
      <c r="AQ5" s="27"/>
      <c r="AR5" s="12"/>
      <c r="AS5" s="27" t="s">
        <v>69</v>
      </c>
      <c r="AT5" s="27"/>
      <c r="AU5" s="12"/>
      <c r="AV5" s="27" t="s">
        <v>70</v>
      </c>
      <c r="AW5" s="27"/>
      <c r="AX5" s="12"/>
      <c r="AY5" s="27" t="s">
        <v>71</v>
      </c>
      <c r="AZ5" s="27"/>
      <c r="BA5" s="12"/>
      <c r="BB5" s="27" t="s">
        <v>72</v>
      </c>
      <c r="BC5" s="27"/>
      <c r="BD5" s="12"/>
      <c r="BE5" s="27" t="s">
        <v>73</v>
      </c>
      <c r="BF5" s="27"/>
      <c r="BG5" s="27"/>
      <c r="BH5" s="27"/>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20.100000000000001"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20.100000000000001" customHeight="1" x14ac:dyDescent="0.25"/>
    <row r="10" spans="2:60" x14ac:dyDescent="0.25">
      <c r="B10" s="6" t="s">
        <v>78</v>
      </c>
    </row>
    <row r="11" spans="2:60" x14ac:dyDescent="0.25">
      <c r="B11" s="23" t="s">
        <v>79</v>
      </c>
    </row>
    <row r="12" spans="2:60" x14ac:dyDescent="0.25">
      <c r="B12" t="s">
        <v>74</v>
      </c>
      <c r="C12" s="16">
        <v>0.55311077389984797</v>
      </c>
      <c r="D12" s="16">
        <v>0.65116279069767402</v>
      </c>
      <c r="E12" s="16">
        <v>0.46853146853146899</v>
      </c>
      <c r="F12" s="16">
        <v>0.43157894736842101</v>
      </c>
      <c r="G12" s="16">
        <v>0.63793103448275901</v>
      </c>
      <c r="H12" s="16">
        <v>0.43333333333333302</v>
      </c>
      <c r="I12" s="16">
        <v>0.46666666666666701</v>
      </c>
      <c r="J12" s="16">
        <v>0.52631578947368396</v>
      </c>
      <c r="K12" s="16">
        <v>0.56164383561643805</v>
      </c>
      <c r="L12" s="16">
        <v>0.36666666666666697</v>
      </c>
      <c r="M12" s="16">
        <v>0.60227272727272696</v>
      </c>
      <c r="N12" s="16">
        <v>0.52941176470588203</v>
      </c>
      <c r="O12" s="16">
        <v>0.5</v>
      </c>
      <c r="P12" s="16">
        <v>0.45</v>
      </c>
      <c r="Q12" s="16">
        <v>0.48837209302325602</v>
      </c>
      <c r="R12" s="16">
        <v>0.62962962962962998</v>
      </c>
      <c r="S12" s="16">
        <v>0.70879120879120905</v>
      </c>
      <c r="T12" s="16">
        <v>0.57692307692307698</v>
      </c>
      <c r="U12" s="16"/>
      <c r="V12" s="16">
        <v>0.28969359331476302</v>
      </c>
      <c r="W12" s="16">
        <v>0.51891891891891895</v>
      </c>
      <c r="X12" s="16">
        <v>0.647887323943662</v>
      </c>
      <c r="Y12" s="16">
        <v>0.70408163265306101</v>
      </c>
      <c r="Z12" s="16"/>
      <c r="AA12" s="16">
        <v>0.34645669291338599</v>
      </c>
      <c r="AB12" s="16">
        <v>0.51219512195121997</v>
      </c>
      <c r="AC12" s="16">
        <v>0.60714285714285698</v>
      </c>
      <c r="AD12" s="16">
        <v>0.62015503875969002</v>
      </c>
      <c r="AE12" s="16">
        <v>0.68067226890756305</v>
      </c>
      <c r="AF12" s="16">
        <v>0.73404255319148903</v>
      </c>
      <c r="AG12" s="16">
        <v>0.75</v>
      </c>
      <c r="AH12" s="16">
        <v>0.75609756097560998</v>
      </c>
      <c r="AI12" s="16">
        <v>0.77358490566037696</v>
      </c>
      <c r="AJ12" s="16"/>
      <c r="AK12" s="16">
        <v>0.416243654822335</v>
      </c>
      <c r="AL12" s="16">
        <v>0.51456310679611605</v>
      </c>
      <c r="AM12" s="16">
        <v>0.56435643564356397</v>
      </c>
      <c r="AN12" s="16">
        <v>0.47098976109215002</v>
      </c>
      <c r="AO12" s="16">
        <v>0.69680851063829796</v>
      </c>
      <c r="AP12" s="16">
        <v>0.70046082949308797</v>
      </c>
      <c r="AQ12" s="16">
        <v>0.62666666666666704</v>
      </c>
      <c r="AR12" s="16"/>
      <c r="AS12" s="16">
        <v>0.81382978723404298</v>
      </c>
      <c r="AT12" s="16">
        <v>0.50973451327433605</v>
      </c>
      <c r="AU12" s="16"/>
      <c r="AV12" s="16">
        <v>0.47257383966244698</v>
      </c>
      <c r="AW12" s="16">
        <v>0.59834123222748803</v>
      </c>
      <c r="AX12" s="16"/>
      <c r="AY12" s="16">
        <v>0.46376811594202899</v>
      </c>
      <c r="AZ12" s="16">
        <v>0.70408163265306101</v>
      </c>
      <c r="BA12" s="16"/>
      <c r="BB12" s="16">
        <v>0.66063348416289602</v>
      </c>
      <c r="BC12" s="16">
        <v>0.44427480916030498</v>
      </c>
      <c r="BD12" s="16"/>
      <c r="BE12" s="16">
        <v>0.218181818181818</v>
      </c>
      <c r="BF12" s="16">
        <v>0.34911242603550302</v>
      </c>
      <c r="BG12" s="16">
        <v>0.67128027681660896</v>
      </c>
      <c r="BH12" s="16">
        <v>0.79148936170212802</v>
      </c>
    </row>
    <row r="13" spans="2:60" x14ac:dyDescent="0.25">
      <c r="B13" t="s">
        <v>75</v>
      </c>
      <c r="C13" s="16">
        <v>0.314871016691957</v>
      </c>
      <c r="D13" s="16">
        <v>0.25581395348837199</v>
      </c>
      <c r="E13" s="16">
        <v>0.34265734265734299</v>
      </c>
      <c r="F13" s="16">
        <v>0.34736842105263199</v>
      </c>
      <c r="G13" s="16">
        <v>0.24137931034482801</v>
      </c>
      <c r="H13" s="16">
        <v>0.33333333333333298</v>
      </c>
      <c r="I13" s="16">
        <v>0.419047619047619</v>
      </c>
      <c r="J13" s="16">
        <v>5.2631578947368397E-2</v>
      </c>
      <c r="K13" s="16">
        <v>0.31506849315068503</v>
      </c>
      <c r="L13" s="16">
        <v>0.46666666666666701</v>
      </c>
      <c r="M13" s="16">
        <v>0.27272727272727298</v>
      </c>
      <c r="N13" s="16">
        <v>0.38235294117647101</v>
      </c>
      <c r="O13" s="16">
        <v>0.3</v>
      </c>
      <c r="P13" s="16">
        <v>0.4</v>
      </c>
      <c r="Q13" s="16">
        <v>0.34883720930232598</v>
      </c>
      <c r="R13" s="16">
        <v>0.22222222222222199</v>
      </c>
      <c r="S13" s="16">
        <v>0.25274725274725302</v>
      </c>
      <c r="T13" s="16">
        <v>0.29807692307692302</v>
      </c>
      <c r="U13" s="16"/>
      <c r="V13" s="16">
        <v>0.40668523676880203</v>
      </c>
      <c r="W13" s="16">
        <v>0.36216216216216202</v>
      </c>
      <c r="X13" s="16">
        <v>0.29929577464788698</v>
      </c>
      <c r="Y13" s="16">
        <v>0.238775510204082</v>
      </c>
      <c r="Z13" s="16"/>
      <c r="AA13" s="16">
        <v>0.40419947506561699</v>
      </c>
      <c r="AB13" s="16">
        <v>0.39024390243902402</v>
      </c>
      <c r="AC13" s="16">
        <v>0.3125</v>
      </c>
      <c r="AD13" s="16">
        <v>0.32558139534883701</v>
      </c>
      <c r="AE13" s="16">
        <v>0.28571428571428598</v>
      </c>
      <c r="AF13" s="16">
        <v>0.23404255319148901</v>
      </c>
      <c r="AG13" s="16">
        <v>0.22916666666666699</v>
      </c>
      <c r="AH13" s="16">
        <v>0.19512195121951201</v>
      </c>
      <c r="AI13" s="16">
        <v>0.18867924528301899</v>
      </c>
      <c r="AJ13" s="16"/>
      <c r="AK13" s="16">
        <v>0.37563451776649698</v>
      </c>
      <c r="AL13" s="16">
        <v>0.34951456310679602</v>
      </c>
      <c r="AM13" s="16">
        <v>0.37623762376237602</v>
      </c>
      <c r="AN13" s="16">
        <v>0.37201365187713298</v>
      </c>
      <c r="AO13" s="16">
        <v>0.24468085106383</v>
      </c>
      <c r="AP13" s="16">
        <v>0.235023041474654</v>
      </c>
      <c r="AQ13" s="16">
        <v>0.25333333333333302</v>
      </c>
      <c r="AR13" s="16"/>
      <c r="AS13" s="16">
        <v>0.159574468085106</v>
      </c>
      <c r="AT13" s="16">
        <v>0.34070796460177</v>
      </c>
      <c r="AU13" s="16"/>
      <c r="AV13" s="16">
        <v>0.341772151898734</v>
      </c>
      <c r="AW13" s="16">
        <v>0.29976303317535502</v>
      </c>
      <c r="AX13" s="16"/>
      <c r="AY13" s="16">
        <v>0.35990338164251201</v>
      </c>
      <c r="AZ13" s="16">
        <v>0.238775510204082</v>
      </c>
      <c r="BA13" s="16"/>
      <c r="BB13" s="16">
        <v>0.24736048265460001</v>
      </c>
      <c r="BC13" s="16">
        <v>0.38320610687022899</v>
      </c>
      <c r="BD13" s="16"/>
      <c r="BE13" s="16">
        <v>0.36363636363636398</v>
      </c>
      <c r="BF13" s="16">
        <v>0.464497041420118</v>
      </c>
      <c r="BG13" s="16">
        <v>0.26816608996539798</v>
      </c>
      <c r="BH13" s="16">
        <v>0.17872340425531899</v>
      </c>
    </row>
    <row r="14" spans="2:60" x14ac:dyDescent="0.25">
      <c r="B14" t="s">
        <v>76</v>
      </c>
      <c r="C14" s="16">
        <v>0.121396054628225</v>
      </c>
      <c r="D14" s="16">
        <v>8.5271317829457405E-2</v>
      </c>
      <c r="E14" s="16">
        <v>0.17482517482517501</v>
      </c>
      <c r="F14" s="16">
        <v>0.2</v>
      </c>
      <c r="G14" s="16">
        <v>0.12068965517241401</v>
      </c>
      <c r="H14" s="16">
        <v>0.2</v>
      </c>
      <c r="I14" s="16">
        <v>0.104761904761905</v>
      </c>
      <c r="J14" s="16">
        <v>0.36842105263157898</v>
      </c>
      <c r="K14" s="16">
        <v>9.5890410958904104E-2</v>
      </c>
      <c r="L14" s="16">
        <v>0.133333333333333</v>
      </c>
      <c r="M14" s="16">
        <v>0.125</v>
      </c>
      <c r="N14" s="16">
        <v>8.8235294117647106E-2</v>
      </c>
      <c r="O14" s="16">
        <v>0.16666666666666699</v>
      </c>
      <c r="P14" s="16">
        <v>0.15</v>
      </c>
      <c r="Q14" s="16">
        <v>0.13953488372093001</v>
      </c>
      <c r="R14" s="16">
        <v>0.148148148148148</v>
      </c>
      <c r="S14" s="16">
        <v>3.2967032967033003E-2</v>
      </c>
      <c r="T14" s="16">
        <v>0.125</v>
      </c>
      <c r="U14" s="16"/>
      <c r="V14" s="16">
        <v>0.27855153203342597</v>
      </c>
      <c r="W14" s="16">
        <v>0.108108108108108</v>
      </c>
      <c r="X14" s="16">
        <v>4.92957746478873E-2</v>
      </c>
      <c r="Y14" s="16">
        <v>5.3061224489795902E-2</v>
      </c>
      <c r="Z14" s="16"/>
      <c r="AA14" s="16">
        <v>0.22834645669291301</v>
      </c>
      <c r="AB14" s="16">
        <v>9.7560975609756101E-2</v>
      </c>
      <c r="AC14" s="16">
        <v>8.0357142857142905E-2</v>
      </c>
      <c r="AD14" s="16">
        <v>3.8759689922480599E-2</v>
      </c>
      <c r="AE14" s="16">
        <v>3.3613445378151301E-2</v>
      </c>
      <c r="AF14" s="16">
        <v>2.1276595744680899E-2</v>
      </c>
      <c r="AG14" s="16">
        <v>2.0833333333333301E-2</v>
      </c>
      <c r="AH14" s="16">
        <v>4.8780487804878099E-2</v>
      </c>
      <c r="AI14" s="16">
        <v>3.77358490566038E-2</v>
      </c>
      <c r="AJ14" s="16"/>
      <c r="AK14" s="16">
        <v>0.18781725888324899</v>
      </c>
      <c r="AL14" s="16">
        <v>0.12621359223301001</v>
      </c>
      <c r="AM14" s="16">
        <v>5.9405940594059403E-2</v>
      </c>
      <c r="AN14" s="16">
        <v>0.150170648464164</v>
      </c>
      <c r="AO14" s="16">
        <v>5.85106382978723E-2</v>
      </c>
      <c r="AP14" s="16">
        <v>6.4516129032258104E-2</v>
      </c>
      <c r="AQ14" s="16">
        <v>0.10666666666666701</v>
      </c>
      <c r="AR14" s="16"/>
      <c r="AS14" s="16">
        <v>2.1276595744680899E-2</v>
      </c>
      <c r="AT14" s="16">
        <v>0.13805309734513299</v>
      </c>
      <c r="AU14" s="16"/>
      <c r="AV14" s="16">
        <v>0.16877637130801701</v>
      </c>
      <c r="AW14" s="16">
        <v>9.4786729857819899E-2</v>
      </c>
      <c r="AX14" s="16"/>
      <c r="AY14" s="16">
        <v>0.161835748792271</v>
      </c>
      <c r="AZ14" s="16">
        <v>5.3061224489795902E-2</v>
      </c>
      <c r="BA14" s="16"/>
      <c r="BB14" s="16">
        <v>8.5972850678733004E-2</v>
      </c>
      <c r="BC14" s="16">
        <v>0.157251908396947</v>
      </c>
      <c r="BD14" s="16"/>
      <c r="BE14" s="16">
        <v>0.38787878787878799</v>
      </c>
      <c r="BF14" s="16">
        <v>0.16863905325443801</v>
      </c>
      <c r="BG14" s="16">
        <v>5.7093425605536298E-2</v>
      </c>
      <c r="BH14" s="16">
        <v>2.5531914893616999E-2</v>
      </c>
    </row>
    <row r="15" spans="2:60" x14ac:dyDescent="0.25">
      <c r="B15" t="s">
        <v>77</v>
      </c>
      <c r="C15" s="16">
        <v>1.06221547799697E-2</v>
      </c>
      <c r="D15" s="16">
        <v>7.7519379844961196E-3</v>
      </c>
      <c r="E15" s="16">
        <v>1.3986013986014E-2</v>
      </c>
      <c r="F15" s="16">
        <v>2.1052631578947399E-2</v>
      </c>
      <c r="G15" s="16">
        <v>0</v>
      </c>
      <c r="H15" s="16">
        <v>3.3333333333333298E-2</v>
      </c>
      <c r="I15" s="16">
        <v>9.5238095238095195E-3</v>
      </c>
      <c r="J15" s="16">
        <v>5.2631578947368397E-2</v>
      </c>
      <c r="K15" s="16">
        <v>2.7397260273972601E-2</v>
      </c>
      <c r="L15" s="16">
        <v>3.3333333333333298E-2</v>
      </c>
      <c r="M15" s="16">
        <v>0</v>
      </c>
      <c r="N15" s="16">
        <v>0</v>
      </c>
      <c r="O15" s="16">
        <v>3.3333333333333298E-2</v>
      </c>
      <c r="P15" s="16">
        <v>0</v>
      </c>
      <c r="Q15" s="16">
        <v>2.32558139534884E-2</v>
      </c>
      <c r="R15" s="16">
        <v>0</v>
      </c>
      <c r="S15" s="16">
        <v>5.4945054945054897E-3</v>
      </c>
      <c r="T15" s="16">
        <v>0</v>
      </c>
      <c r="U15" s="16"/>
      <c r="V15" s="16">
        <v>2.5069637883008401E-2</v>
      </c>
      <c r="W15" s="16">
        <v>1.0810810810810799E-2</v>
      </c>
      <c r="X15" s="16">
        <v>3.5211267605633799E-3</v>
      </c>
      <c r="Y15" s="16">
        <v>4.0816326530612197E-3</v>
      </c>
      <c r="Z15" s="16"/>
      <c r="AA15" s="16">
        <v>2.0997375328084E-2</v>
      </c>
      <c r="AB15" s="16">
        <v>0</v>
      </c>
      <c r="AC15" s="16">
        <v>0</v>
      </c>
      <c r="AD15" s="16">
        <v>1.5503875968992199E-2</v>
      </c>
      <c r="AE15" s="16">
        <v>0</v>
      </c>
      <c r="AF15" s="16">
        <v>1.0638297872340399E-2</v>
      </c>
      <c r="AG15" s="16">
        <v>0</v>
      </c>
      <c r="AH15" s="16">
        <v>0</v>
      </c>
      <c r="AI15" s="16">
        <v>0</v>
      </c>
      <c r="AJ15" s="16"/>
      <c r="AK15" s="16">
        <v>2.0304568527918801E-2</v>
      </c>
      <c r="AL15" s="16">
        <v>9.7087378640776708E-3</v>
      </c>
      <c r="AM15" s="16">
        <v>0</v>
      </c>
      <c r="AN15" s="16">
        <v>6.8259385665529002E-3</v>
      </c>
      <c r="AO15" s="16">
        <v>0</v>
      </c>
      <c r="AP15" s="16">
        <v>0</v>
      </c>
      <c r="AQ15" s="16">
        <v>1.3333333333333299E-2</v>
      </c>
      <c r="AR15" s="16"/>
      <c r="AS15" s="16">
        <v>5.31914893617021E-3</v>
      </c>
      <c r="AT15" s="16">
        <v>1.15044247787611E-2</v>
      </c>
      <c r="AU15" s="16"/>
      <c r="AV15" s="16">
        <v>1.68776371308017E-2</v>
      </c>
      <c r="AW15" s="16">
        <v>7.10900473933649E-3</v>
      </c>
      <c r="AX15" s="16"/>
      <c r="AY15" s="16">
        <v>1.4492753623188401E-2</v>
      </c>
      <c r="AZ15" s="16">
        <v>4.0816326530612197E-3</v>
      </c>
      <c r="BA15" s="16"/>
      <c r="BB15" s="16">
        <v>6.0331825037707402E-3</v>
      </c>
      <c r="BC15" s="16">
        <v>1.5267175572519101E-2</v>
      </c>
      <c r="BD15" s="16"/>
      <c r="BE15" s="16">
        <v>3.03030303030303E-2</v>
      </c>
      <c r="BF15" s="16">
        <v>1.7751479289940801E-2</v>
      </c>
      <c r="BG15" s="16">
        <v>3.4602076124567501E-3</v>
      </c>
      <c r="BH15" s="16">
        <v>4.2553191489361703E-3</v>
      </c>
    </row>
    <row r="16" spans="2:60" x14ac:dyDescent="0.2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row>
    <row r="17" spans="2:60" x14ac:dyDescent="0.25">
      <c r="B17" s="6" t="s">
        <v>87</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row>
    <row r="18" spans="2:60" x14ac:dyDescent="0.25">
      <c r="B18" s="23" t="s">
        <v>79</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row>
    <row r="19" spans="2:60" x14ac:dyDescent="0.25">
      <c r="B19" t="s">
        <v>82</v>
      </c>
      <c r="C19" s="16">
        <v>0.40743550834597902</v>
      </c>
      <c r="D19" s="16">
        <v>0.403100775193798</v>
      </c>
      <c r="E19" s="16">
        <v>0.27272727272727298</v>
      </c>
      <c r="F19" s="16">
        <v>0.34736842105263199</v>
      </c>
      <c r="G19" s="16">
        <v>0.31034482758620702</v>
      </c>
      <c r="H19" s="16">
        <v>0.4</v>
      </c>
      <c r="I19" s="16">
        <v>0.40952380952381001</v>
      </c>
      <c r="J19" s="16">
        <v>0.36842105263157898</v>
      </c>
      <c r="K19" s="16">
        <v>0.34246575342465801</v>
      </c>
      <c r="L19" s="16">
        <v>0.233333333333333</v>
      </c>
      <c r="M19" s="16">
        <v>0.40909090909090901</v>
      </c>
      <c r="N19" s="16">
        <v>0.40196078431372601</v>
      </c>
      <c r="O19" s="16">
        <v>0.4</v>
      </c>
      <c r="P19" s="16">
        <v>0.36666666666666697</v>
      </c>
      <c r="Q19" s="16">
        <v>0.34883720930232598</v>
      </c>
      <c r="R19" s="16">
        <v>0.48148148148148101</v>
      </c>
      <c r="S19" s="16">
        <v>0.60439560439560402</v>
      </c>
      <c r="T19" s="16">
        <v>0.5</v>
      </c>
      <c r="U19" s="16"/>
      <c r="V19" s="16">
        <v>0.125348189415042</v>
      </c>
      <c r="W19" s="16">
        <v>0.32972972972973003</v>
      </c>
      <c r="X19" s="16">
        <v>0.50352112676056304</v>
      </c>
      <c r="Y19" s="16">
        <v>0.58775510204081605</v>
      </c>
      <c r="Z19" s="16"/>
      <c r="AA19" s="16">
        <v>0.17322834645669299</v>
      </c>
      <c r="AB19" s="16">
        <v>0.5</v>
      </c>
      <c r="AC19" s="16">
        <v>0.47321428571428598</v>
      </c>
      <c r="AD19" s="16">
        <v>0.44186046511627902</v>
      </c>
      <c r="AE19" s="16">
        <v>0.504201680672269</v>
      </c>
      <c r="AF19" s="16">
        <v>0.63829787234042601</v>
      </c>
      <c r="AG19" s="16">
        <v>0.64583333333333304</v>
      </c>
      <c r="AH19" s="16">
        <v>0.57317073170731703</v>
      </c>
      <c r="AI19" s="16">
        <v>0.660377358490566</v>
      </c>
      <c r="AJ19" s="16"/>
      <c r="AK19" s="16">
        <v>0.233502538071066</v>
      </c>
      <c r="AL19" s="16">
        <v>0.40776699029126201</v>
      </c>
      <c r="AM19" s="16">
        <v>0.42574257425742601</v>
      </c>
      <c r="AN19" s="16">
        <v>0.283276450511945</v>
      </c>
      <c r="AO19" s="16">
        <v>0.590425531914894</v>
      </c>
      <c r="AP19" s="16">
        <v>0.59907834101382496</v>
      </c>
      <c r="AQ19" s="16">
        <v>0.48</v>
      </c>
      <c r="AR19" s="16"/>
      <c r="AS19" s="16">
        <v>0.77127659574468099</v>
      </c>
      <c r="AT19" s="16">
        <v>0.34690265486725702</v>
      </c>
      <c r="AU19" s="16"/>
      <c r="AV19" s="16">
        <v>0.33966244725738398</v>
      </c>
      <c r="AW19" s="16">
        <v>0.44549763033175399</v>
      </c>
      <c r="AX19" s="16"/>
      <c r="AY19" s="16">
        <v>0.30072463768115898</v>
      </c>
      <c r="AZ19" s="16">
        <v>0.58775510204081605</v>
      </c>
      <c r="BA19" s="16"/>
      <c r="BB19" s="16">
        <v>0.54449472096530904</v>
      </c>
      <c r="BC19" s="16">
        <v>0.268702290076336</v>
      </c>
      <c r="BD19" s="16"/>
      <c r="BE19" s="16">
        <v>6.0606060606060601E-2</v>
      </c>
      <c r="BF19" s="16">
        <v>0.183431952662722</v>
      </c>
      <c r="BG19" s="16">
        <v>0.51384083044982698</v>
      </c>
      <c r="BH19" s="16">
        <v>0.71063829787234001</v>
      </c>
    </row>
    <row r="20" spans="2:60" x14ac:dyDescent="0.25">
      <c r="B20" t="s">
        <v>83</v>
      </c>
      <c r="C20" s="16">
        <v>0.27238239757207899</v>
      </c>
      <c r="D20" s="16">
        <v>0.34108527131782901</v>
      </c>
      <c r="E20" s="16">
        <v>0.30769230769230799</v>
      </c>
      <c r="F20" s="16">
        <v>0.18947368421052599</v>
      </c>
      <c r="G20" s="16">
        <v>0.31034482758620702</v>
      </c>
      <c r="H20" s="16">
        <v>0.2</v>
      </c>
      <c r="I20" s="16">
        <v>0.266666666666667</v>
      </c>
      <c r="J20" s="16">
        <v>0.105263157894737</v>
      </c>
      <c r="K20" s="16">
        <v>0.232876712328767</v>
      </c>
      <c r="L20" s="16">
        <v>0.33333333333333298</v>
      </c>
      <c r="M20" s="16">
        <v>0.32954545454545497</v>
      </c>
      <c r="N20" s="16">
        <v>0.31372549019607798</v>
      </c>
      <c r="O20" s="16">
        <v>0.33333333333333298</v>
      </c>
      <c r="P20" s="16">
        <v>0.266666666666667</v>
      </c>
      <c r="Q20" s="16">
        <v>0.34883720930232598</v>
      </c>
      <c r="R20" s="16">
        <v>7.4074074074074098E-2</v>
      </c>
      <c r="S20" s="16">
        <v>0.225274725274725</v>
      </c>
      <c r="T20" s="16">
        <v>0.25961538461538503</v>
      </c>
      <c r="U20" s="16"/>
      <c r="V20" s="16">
        <v>0.19498607242339799</v>
      </c>
      <c r="W20" s="16">
        <v>0.32432432432432401</v>
      </c>
      <c r="X20" s="16">
        <v>0.31690140845070403</v>
      </c>
      <c r="Y20" s="16">
        <v>0.28367346938775501</v>
      </c>
      <c r="Z20" s="16"/>
      <c r="AA20" s="16">
        <v>0.25721784776902901</v>
      </c>
      <c r="AB20" s="16">
        <v>0.28048780487804897</v>
      </c>
      <c r="AC20" s="16">
        <v>0.27678571428571402</v>
      </c>
      <c r="AD20" s="16">
        <v>0.34883720930232598</v>
      </c>
      <c r="AE20" s="16">
        <v>0.33613445378151302</v>
      </c>
      <c r="AF20" s="16">
        <v>0.21276595744680901</v>
      </c>
      <c r="AG20" s="16">
        <v>0.28125</v>
      </c>
      <c r="AH20" s="16">
        <v>0.30487804878048802</v>
      </c>
      <c r="AI20" s="16">
        <v>0.20754716981132099</v>
      </c>
      <c r="AJ20" s="16"/>
      <c r="AK20" s="16">
        <v>0.24873096446700499</v>
      </c>
      <c r="AL20" s="16">
        <v>0.33009708737864102</v>
      </c>
      <c r="AM20" s="16">
        <v>0.26732673267326701</v>
      </c>
      <c r="AN20" s="16">
        <v>0.296928327645051</v>
      </c>
      <c r="AO20" s="16">
        <v>0.28723404255319201</v>
      </c>
      <c r="AP20" s="16">
        <v>0.221198156682028</v>
      </c>
      <c r="AQ20" s="16">
        <v>0.28000000000000003</v>
      </c>
      <c r="AR20" s="16"/>
      <c r="AS20" s="16">
        <v>0.22872340425531901</v>
      </c>
      <c r="AT20" s="16">
        <v>0.27964601769911501</v>
      </c>
      <c r="AU20" s="16"/>
      <c r="AV20" s="16">
        <v>0.25105485232067498</v>
      </c>
      <c r="AW20" s="16">
        <v>0.28436018957345999</v>
      </c>
      <c r="AX20" s="16"/>
      <c r="AY20" s="16">
        <v>0.26570048309178701</v>
      </c>
      <c r="AZ20" s="16">
        <v>0.28367346938775501</v>
      </c>
      <c r="BA20" s="16"/>
      <c r="BB20" s="16">
        <v>0.239819004524887</v>
      </c>
      <c r="BC20" s="16">
        <v>0.30534351145038202</v>
      </c>
      <c r="BD20" s="16"/>
      <c r="BE20" s="16">
        <v>0.103030303030303</v>
      </c>
      <c r="BF20" s="16">
        <v>0.26627218934911201</v>
      </c>
      <c r="BG20" s="16">
        <v>0.33564013840830398</v>
      </c>
      <c r="BH20" s="16">
        <v>0.242553191489362</v>
      </c>
    </row>
    <row r="21" spans="2:60" x14ac:dyDescent="0.25">
      <c r="B21" t="s">
        <v>84</v>
      </c>
      <c r="C21" s="16">
        <v>0.116843702579666</v>
      </c>
      <c r="D21" s="16">
        <v>0.10077519379845</v>
      </c>
      <c r="E21" s="16">
        <v>0.13986013986014001</v>
      </c>
      <c r="F21" s="16">
        <v>0.12631578947368399</v>
      </c>
      <c r="G21" s="16">
        <v>0.12068965517241401</v>
      </c>
      <c r="H21" s="16">
        <v>0.133333333333333</v>
      </c>
      <c r="I21" s="16">
        <v>0.133333333333333</v>
      </c>
      <c r="J21" s="16">
        <v>0.26315789473684198</v>
      </c>
      <c r="K21" s="16">
        <v>0.19178082191780799</v>
      </c>
      <c r="L21" s="16">
        <v>0.133333333333333</v>
      </c>
      <c r="M21" s="16">
        <v>0.102272727272727</v>
      </c>
      <c r="N21" s="16">
        <v>9.8039215686274495E-2</v>
      </c>
      <c r="O21" s="16">
        <v>0.16666666666666699</v>
      </c>
      <c r="P21" s="16">
        <v>0.16666666666666699</v>
      </c>
      <c r="Q21" s="16">
        <v>0.162790697674419</v>
      </c>
      <c r="R21" s="16">
        <v>0.148148148148148</v>
      </c>
      <c r="S21" s="16">
        <v>4.94505494505494E-2</v>
      </c>
      <c r="T21" s="16">
        <v>6.7307692307692304E-2</v>
      </c>
      <c r="U21" s="16"/>
      <c r="V21" s="16">
        <v>0.17827298050139301</v>
      </c>
      <c r="W21" s="16">
        <v>0.124324324324324</v>
      </c>
      <c r="X21" s="16">
        <v>9.85915492957746E-2</v>
      </c>
      <c r="Y21" s="16">
        <v>7.9591836734693902E-2</v>
      </c>
      <c r="Z21" s="16"/>
      <c r="AA21" s="16">
        <v>0.16010498687663999</v>
      </c>
      <c r="AB21" s="16">
        <v>8.5365853658536606E-2</v>
      </c>
      <c r="AC21" s="16">
        <v>7.1428571428571397E-2</v>
      </c>
      <c r="AD21" s="16">
        <v>9.3023255813953501E-2</v>
      </c>
      <c r="AE21" s="16">
        <v>7.5630252100840303E-2</v>
      </c>
      <c r="AF21" s="16">
        <v>4.2553191489361701E-2</v>
      </c>
      <c r="AG21" s="16">
        <v>4.1666666666666699E-2</v>
      </c>
      <c r="AH21" s="16">
        <v>6.0975609756097601E-2</v>
      </c>
      <c r="AI21" s="16">
        <v>8.4905660377358499E-2</v>
      </c>
      <c r="AJ21" s="16"/>
      <c r="AK21" s="16">
        <v>0.121827411167513</v>
      </c>
      <c r="AL21" s="16">
        <v>0.12621359223301001</v>
      </c>
      <c r="AM21" s="16">
        <v>0.13861386138613899</v>
      </c>
      <c r="AN21" s="16">
        <v>0.136518771331058</v>
      </c>
      <c r="AO21" s="16">
        <v>5.31914893617021E-2</v>
      </c>
      <c r="AP21" s="16">
        <v>9.2165898617511496E-2</v>
      </c>
      <c r="AQ21" s="16">
        <v>8.6666666666666697E-2</v>
      </c>
      <c r="AR21" s="16"/>
      <c r="AS21" s="16">
        <v>0</v>
      </c>
      <c r="AT21" s="16">
        <v>0.136283185840708</v>
      </c>
      <c r="AU21" s="16"/>
      <c r="AV21" s="16">
        <v>0.13713080168776401</v>
      </c>
      <c r="AW21" s="16">
        <v>0.105450236966825</v>
      </c>
      <c r="AX21" s="16"/>
      <c r="AY21" s="16">
        <v>0.13888888888888901</v>
      </c>
      <c r="AZ21" s="16">
        <v>7.9591836734693902E-2</v>
      </c>
      <c r="BA21" s="16"/>
      <c r="BB21" s="16">
        <v>8.8989441930618404E-2</v>
      </c>
      <c r="BC21" s="16">
        <v>0.14503816793893101</v>
      </c>
      <c r="BD21" s="16"/>
      <c r="BE21" s="16">
        <v>0.2</v>
      </c>
      <c r="BF21" s="16">
        <v>0.19822485207100601</v>
      </c>
      <c r="BG21" s="16">
        <v>8.1314878892733602E-2</v>
      </c>
      <c r="BH21" s="16">
        <v>2.97872340425532E-2</v>
      </c>
    </row>
    <row r="22" spans="2:60" x14ac:dyDescent="0.25">
      <c r="B22" t="s">
        <v>85</v>
      </c>
      <c r="C22" s="16">
        <v>7.5113808801214002E-2</v>
      </c>
      <c r="D22" s="16">
        <v>4.6511627906976702E-2</v>
      </c>
      <c r="E22" s="16">
        <v>6.2937062937062901E-2</v>
      </c>
      <c r="F22" s="16">
        <v>0.168421052631579</v>
      </c>
      <c r="G22" s="16">
        <v>0.15517241379310301</v>
      </c>
      <c r="H22" s="16">
        <v>0.16666666666666699</v>
      </c>
      <c r="I22" s="16">
        <v>6.6666666666666693E-2</v>
      </c>
      <c r="J22" s="16">
        <v>5.2631578947368397E-2</v>
      </c>
      <c r="K22" s="16">
        <v>6.8493150684931503E-2</v>
      </c>
      <c r="L22" s="16">
        <v>0.133333333333333</v>
      </c>
      <c r="M22" s="16">
        <v>3.4090909090909102E-2</v>
      </c>
      <c r="N22" s="16">
        <v>9.8039215686274495E-2</v>
      </c>
      <c r="O22" s="16">
        <v>3.3333333333333298E-2</v>
      </c>
      <c r="P22" s="16">
        <v>8.3333333333333301E-2</v>
      </c>
      <c r="Q22" s="16">
        <v>4.6511627906976702E-2</v>
      </c>
      <c r="R22" s="16">
        <v>3.7037037037037E-2</v>
      </c>
      <c r="S22" s="16">
        <v>4.94505494505494E-2</v>
      </c>
      <c r="T22" s="16">
        <v>5.7692307692307702E-2</v>
      </c>
      <c r="U22" s="16"/>
      <c r="V22" s="16">
        <v>0.14763231197771601</v>
      </c>
      <c r="W22" s="16">
        <v>9.1891891891891897E-2</v>
      </c>
      <c r="X22" s="16">
        <v>5.9859154929577503E-2</v>
      </c>
      <c r="Y22" s="16">
        <v>2.4489795918367301E-2</v>
      </c>
      <c r="Z22" s="16"/>
      <c r="AA22" s="16">
        <v>0.13123359580052499</v>
      </c>
      <c r="AB22" s="16">
        <v>6.0975609756097601E-2</v>
      </c>
      <c r="AC22" s="16">
        <v>7.1428571428571397E-2</v>
      </c>
      <c r="AD22" s="16">
        <v>6.9767441860465101E-2</v>
      </c>
      <c r="AE22" s="16">
        <v>1.6806722689075598E-2</v>
      </c>
      <c r="AF22" s="16">
        <v>4.2553191489361701E-2</v>
      </c>
      <c r="AG22" s="16">
        <v>2.0833333333333301E-2</v>
      </c>
      <c r="AH22" s="16">
        <v>3.65853658536585E-2</v>
      </c>
      <c r="AI22" s="16">
        <v>2.83018867924528E-2</v>
      </c>
      <c r="AJ22" s="16"/>
      <c r="AK22" s="16">
        <v>0.17258883248731</v>
      </c>
      <c r="AL22" s="16">
        <v>5.8252427184466E-2</v>
      </c>
      <c r="AM22" s="16">
        <v>8.9108910891089105E-2</v>
      </c>
      <c r="AN22" s="16">
        <v>8.5324232081911297E-2</v>
      </c>
      <c r="AO22" s="16">
        <v>3.1914893617021302E-2</v>
      </c>
      <c r="AP22" s="16">
        <v>1.8433179723502301E-2</v>
      </c>
      <c r="AQ22" s="16">
        <v>5.3333333333333302E-2</v>
      </c>
      <c r="AR22" s="16"/>
      <c r="AS22" s="16">
        <v>0</v>
      </c>
      <c r="AT22" s="16">
        <v>8.7610619469026596E-2</v>
      </c>
      <c r="AU22" s="16"/>
      <c r="AV22" s="16">
        <v>9.0717299578059102E-2</v>
      </c>
      <c r="AW22" s="16">
        <v>6.6350710900473897E-2</v>
      </c>
      <c r="AX22" s="16"/>
      <c r="AY22" s="16">
        <v>0.10507246376811601</v>
      </c>
      <c r="AZ22" s="16">
        <v>2.4489795918367301E-2</v>
      </c>
      <c r="BA22" s="16"/>
      <c r="BB22" s="16">
        <v>5.1282051282051301E-2</v>
      </c>
      <c r="BC22" s="16">
        <v>9.9236641221374003E-2</v>
      </c>
      <c r="BD22" s="16"/>
      <c r="BE22" s="16">
        <v>0.145454545454545</v>
      </c>
      <c r="BF22" s="16">
        <v>0.165680473372781</v>
      </c>
      <c r="BG22" s="16">
        <v>3.2871972318339097E-2</v>
      </c>
      <c r="BH22" s="16">
        <v>0</v>
      </c>
    </row>
    <row r="23" spans="2:60" x14ac:dyDescent="0.25">
      <c r="B23" t="s">
        <v>86</v>
      </c>
      <c r="C23" s="16">
        <v>0.12822458270106199</v>
      </c>
      <c r="D23" s="16">
        <v>0.108527131782946</v>
      </c>
      <c r="E23" s="16">
        <v>0.21678321678321699</v>
      </c>
      <c r="F23" s="16">
        <v>0.168421052631579</v>
      </c>
      <c r="G23" s="16">
        <v>0.10344827586206901</v>
      </c>
      <c r="H23" s="16">
        <v>0.1</v>
      </c>
      <c r="I23" s="16">
        <v>0.12380952380952399</v>
      </c>
      <c r="J23" s="16">
        <v>0.21052631578947401</v>
      </c>
      <c r="K23" s="16">
        <v>0.164383561643836</v>
      </c>
      <c r="L23" s="16">
        <v>0.16666666666666699</v>
      </c>
      <c r="M23" s="16">
        <v>0.125</v>
      </c>
      <c r="N23" s="16">
        <v>8.8235294117647106E-2</v>
      </c>
      <c r="O23" s="16">
        <v>6.6666666666666693E-2</v>
      </c>
      <c r="P23" s="16">
        <v>0.116666666666667</v>
      </c>
      <c r="Q23" s="16">
        <v>9.3023255813953501E-2</v>
      </c>
      <c r="R23" s="16">
        <v>0.25925925925925902</v>
      </c>
      <c r="S23" s="16">
        <v>7.1428571428571397E-2</v>
      </c>
      <c r="T23" s="16">
        <v>0.115384615384615</v>
      </c>
      <c r="U23" s="16"/>
      <c r="V23" s="16">
        <v>0.35376044568245102</v>
      </c>
      <c r="W23" s="16">
        <v>0.12972972972972999</v>
      </c>
      <c r="X23" s="16">
        <v>2.1126760563380299E-2</v>
      </c>
      <c r="Y23" s="16">
        <v>2.4489795918367301E-2</v>
      </c>
      <c r="Z23" s="16"/>
      <c r="AA23" s="16">
        <v>0.278215223097113</v>
      </c>
      <c r="AB23" s="16">
        <v>7.3170731707317097E-2</v>
      </c>
      <c r="AC23" s="16">
        <v>0.107142857142857</v>
      </c>
      <c r="AD23" s="16">
        <v>4.6511627906976702E-2</v>
      </c>
      <c r="AE23" s="16">
        <v>6.7226890756302504E-2</v>
      </c>
      <c r="AF23" s="16">
        <v>6.3829787234042507E-2</v>
      </c>
      <c r="AG23" s="16">
        <v>1.0416666666666701E-2</v>
      </c>
      <c r="AH23" s="16">
        <v>2.4390243902439001E-2</v>
      </c>
      <c r="AI23" s="16">
        <v>1.88679245283019E-2</v>
      </c>
      <c r="AJ23" s="16"/>
      <c r="AK23" s="16">
        <v>0.22335025380710699</v>
      </c>
      <c r="AL23" s="16">
        <v>7.7669902912621394E-2</v>
      </c>
      <c r="AM23" s="16">
        <v>7.9207920792079195E-2</v>
      </c>
      <c r="AN23" s="16">
        <v>0.19795221843003399</v>
      </c>
      <c r="AO23" s="16">
        <v>3.7234042553191501E-2</v>
      </c>
      <c r="AP23" s="16">
        <v>6.9124423963133605E-2</v>
      </c>
      <c r="AQ23" s="16">
        <v>0.1</v>
      </c>
      <c r="AR23" s="16"/>
      <c r="AS23" s="16">
        <v>0</v>
      </c>
      <c r="AT23" s="16">
        <v>0.149557522123894</v>
      </c>
      <c r="AU23" s="16"/>
      <c r="AV23" s="16">
        <v>0.18143459915611801</v>
      </c>
      <c r="AW23" s="16">
        <v>9.8341232227488196E-2</v>
      </c>
      <c r="AX23" s="16"/>
      <c r="AY23" s="16">
        <v>0.18961352657004801</v>
      </c>
      <c r="AZ23" s="16">
        <v>2.4489795918367301E-2</v>
      </c>
      <c r="BA23" s="16"/>
      <c r="BB23" s="16">
        <v>7.5414781297134206E-2</v>
      </c>
      <c r="BC23" s="16">
        <v>0.181679389312977</v>
      </c>
      <c r="BD23" s="16"/>
      <c r="BE23" s="16">
        <v>0.49090909090909102</v>
      </c>
      <c r="BF23" s="16">
        <v>0.18639053254437901</v>
      </c>
      <c r="BG23" s="16">
        <v>3.6332179930795801E-2</v>
      </c>
      <c r="BH23" s="16">
        <v>1.7021276595744698E-2</v>
      </c>
    </row>
    <row r="24" spans="2:60" x14ac:dyDescent="0.2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row>
    <row r="25" spans="2:60" x14ac:dyDescent="0.25">
      <c r="B25" s="6" t="s">
        <v>100</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row>
    <row r="26" spans="2:60" x14ac:dyDescent="0.25">
      <c r="B26" s="23" t="s">
        <v>691</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row>
    <row r="27" spans="2:60" x14ac:dyDescent="0.25">
      <c r="B27" t="s">
        <v>88</v>
      </c>
      <c r="C27" s="16">
        <v>0.66964285714285698</v>
      </c>
      <c r="D27" s="16">
        <v>0.64583333333333304</v>
      </c>
      <c r="E27" s="16">
        <v>0.79518072289156605</v>
      </c>
      <c r="F27" s="16">
        <v>0.60784313725490202</v>
      </c>
      <c r="G27" s="16">
        <v>0.58333333333333304</v>
      </c>
      <c r="H27" s="16">
        <v>0.66666666666666696</v>
      </c>
      <c r="I27" s="16">
        <v>0.66197183098591506</v>
      </c>
      <c r="J27" s="16">
        <v>0.44444444444444398</v>
      </c>
      <c r="K27" s="16">
        <v>0.59523809523809501</v>
      </c>
      <c r="L27" s="16">
        <v>0.82352941176470595</v>
      </c>
      <c r="M27" s="16">
        <v>0.61538461538461497</v>
      </c>
      <c r="N27" s="16">
        <v>0.61643835616438403</v>
      </c>
      <c r="O27" s="16">
        <v>0.5</v>
      </c>
      <c r="P27" s="16">
        <v>0.47368421052631599</v>
      </c>
      <c r="Q27" s="16">
        <v>0.73333333333333295</v>
      </c>
      <c r="R27" s="16">
        <v>0.8</v>
      </c>
      <c r="S27" s="16">
        <v>0.73509933774834402</v>
      </c>
      <c r="T27" s="16">
        <v>0.746835443037975</v>
      </c>
      <c r="U27" s="16"/>
      <c r="V27" s="16">
        <v>0.65217391304347805</v>
      </c>
      <c r="W27" s="16">
        <v>0.56198347107437996</v>
      </c>
      <c r="X27" s="16">
        <v>0.64806866952789699</v>
      </c>
      <c r="Y27" s="16">
        <v>0.71662763466042201</v>
      </c>
      <c r="Z27" s="16"/>
      <c r="AA27" s="16">
        <v>0.60365853658536595</v>
      </c>
      <c r="AB27" s="16">
        <v>0.65625</v>
      </c>
      <c r="AC27" s="16">
        <v>0.71428571428571397</v>
      </c>
      <c r="AD27" s="16">
        <v>0.66666666666666696</v>
      </c>
      <c r="AE27" s="16">
        <v>0.64</v>
      </c>
      <c r="AF27" s="16">
        <v>0.6875</v>
      </c>
      <c r="AG27" s="16">
        <v>0.66292134831460703</v>
      </c>
      <c r="AH27" s="16">
        <v>0.73611111111111105</v>
      </c>
      <c r="AI27" s="16">
        <v>0.70652173913043503</v>
      </c>
      <c r="AJ27" s="16"/>
      <c r="AK27" s="16">
        <v>0.61052631578947403</v>
      </c>
      <c r="AL27" s="16">
        <v>0.68421052631578905</v>
      </c>
      <c r="AM27" s="16">
        <v>0.6</v>
      </c>
      <c r="AN27" s="16">
        <v>0.69411764705882395</v>
      </c>
      <c r="AO27" s="16">
        <v>0.69090909090909103</v>
      </c>
      <c r="AP27" s="16">
        <v>0.70786516853932602</v>
      </c>
      <c r="AQ27" s="16">
        <v>0.60526315789473695</v>
      </c>
      <c r="AR27" s="16"/>
      <c r="AS27" s="16">
        <v>0.70744680851063801</v>
      </c>
      <c r="AT27" s="16">
        <v>0.65960451977401102</v>
      </c>
      <c r="AU27" s="16"/>
      <c r="AV27" s="16">
        <v>0.66428571428571404</v>
      </c>
      <c r="AW27" s="16">
        <v>0.67207792207792205</v>
      </c>
      <c r="AX27" s="16"/>
      <c r="AY27" s="16">
        <v>0.62686567164179097</v>
      </c>
      <c r="AZ27" s="16">
        <v>0.71662763466042201</v>
      </c>
      <c r="BA27" s="16"/>
      <c r="BB27" s="16">
        <v>0.69807692307692304</v>
      </c>
      <c r="BC27" s="16">
        <v>0.63031914893617003</v>
      </c>
      <c r="BD27" s="16"/>
      <c r="BE27" s="16">
        <v>0.51851851851851805</v>
      </c>
      <c r="BF27" s="16">
        <v>0.59868421052631604</v>
      </c>
      <c r="BG27" s="16">
        <v>0.67413441955193498</v>
      </c>
      <c r="BH27" s="16">
        <v>0.72767857142857095</v>
      </c>
    </row>
    <row r="28" spans="2:60" x14ac:dyDescent="0.25">
      <c r="B28" t="s">
        <v>89</v>
      </c>
      <c r="C28" s="16">
        <v>0.640625</v>
      </c>
      <c r="D28" s="16">
        <v>0.64583333333333304</v>
      </c>
      <c r="E28" s="16">
        <v>0.60240963855421703</v>
      </c>
      <c r="F28" s="16">
        <v>0.68627450980392202</v>
      </c>
      <c r="G28" s="16">
        <v>0.63888888888888895</v>
      </c>
      <c r="H28" s="16">
        <v>0.72222222222222199</v>
      </c>
      <c r="I28" s="16">
        <v>0.63380281690140805</v>
      </c>
      <c r="J28" s="16">
        <v>0.66666666666666696</v>
      </c>
      <c r="K28" s="16">
        <v>0.64285714285714302</v>
      </c>
      <c r="L28" s="16">
        <v>0.47058823529411797</v>
      </c>
      <c r="M28" s="16">
        <v>0.64615384615384597</v>
      </c>
      <c r="N28" s="16">
        <v>0.58904109589041098</v>
      </c>
      <c r="O28" s="16">
        <v>0.81818181818181801</v>
      </c>
      <c r="P28" s="16">
        <v>0.60526315789473695</v>
      </c>
      <c r="Q28" s="16">
        <v>0.63333333333333297</v>
      </c>
      <c r="R28" s="16">
        <v>0.53333333333333299</v>
      </c>
      <c r="S28" s="16">
        <v>0.67549668874172197</v>
      </c>
      <c r="T28" s="16">
        <v>0.632911392405063</v>
      </c>
      <c r="U28" s="16"/>
      <c r="V28" s="16">
        <v>0.64347826086956506</v>
      </c>
      <c r="W28" s="16">
        <v>0.61983471074380203</v>
      </c>
      <c r="X28" s="16">
        <v>0.63090128755364805</v>
      </c>
      <c r="Y28" s="16">
        <v>0.65105386416861799</v>
      </c>
      <c r="Z28" s="16"/>
      <c r="AA28" s="16">
        <v>0.56707317073170704</v>
      </c>
      <c r="AB28" s="16">
        <v>0.6875</v>
      </c>
      <c r="AC28" s="16">
        <v>0.61904761904761896</v>
      </c>
      <c r="AD28" s="16">
        <v>0.66666666666666696</v>
      </c>
      <c r="AE28" s="16">
        <v>0.6</v>
      </c>
      <c r="AF28" s="16">
        <v>0.66249999999999998</v>
      </c>
      <c r="AG28" s="16">
        <v>0.76404494382022503</v>
      </c>
      <c r="AH28" s="16">
        <v>0.65277777777777801</v>
      </c>
      <c r="AI28" s="16">
        <v>0.61956521739130399</v>
      </c>
      <c r="AJ28" s="16"/>
      <c r="AK28" s="16">
        <v>0.61052631578947403</v>
      </c>
      <c r="AL28" s="16">
        <v>0.60526315789473695</v>
      </c>
      <c r="AM28" s="16">
        <v>0.6</v>
      </c>
      <c r="AN28" s="16">
        <v>0.623529411764706</v>
      </c>
      <c r="AO28" s="16">
        <v>0.61818181818181805</v>
      </c>
      <c r="AP28" s="16">
        <v>0.66292134831460703</v>
      </c>
      <c r="AQ28" s="16">
        <v>0.71929824561403499</v>
      </c>
      <c r="AR28" s="16"/>
      <c r="AS28" s="16">
        <v>0.69148936170212805</v>
      </c>
      <c r="AT28" s="16">
        <v>0.62711864406779705</v>
      </c>
      <c r="AU28" s="16"/>
      <c r="AV28" s="16">
        <v>0.63571428571428601</v>
      </c>
      <c r="AW28" s="16">
        <v>0.64285714285714302</v>
      </c>
      <c r="AX28" s="16"/>
      <c r="AY28" s="16">
        <v>0.631130063965885</v>
      </c>
      <c r="AZ28" s="16">
        <v>0.65105386416861799</v>
      </c>
      <c r="BA28" s="16"/>
      <c r="BB28" s="16">
        <v>0.66538461538461502</v>
      </c>
      <c r="BC28" s="16">
        <v>0.60638297872340396</v>
      </c>
      <c r="BD28" s="16"/>
      <c r="BE28" s="16">
        <v>0.592592592592593</v>
      </c>
      <c r="BF28" s="16">
        <v>0.59210526315789502</v>
      </c>
      <c r="BG28" s="16">
        <v>0.65376782077393103</v>
      </c>
      <c r="BH28" s="16">
        <v>0.65178571428571397</v>
      </c>
    </row>
    <row r="29" spans="2:60" x14ac:dyDescent="0.25">
      <c r="B29" t="s">
        <v>90</v>
      </c>
      <c r="C29" s="16">
        <v>0.625</v>
      </c>
      <c r="D29" s="16">
        <v>0.63541666666666696</v>
      </c>
      <c r="E29" s="16">
        <v>0.60240963855421703</v>
      </c>
      <c r="F29" s="16">
        <v>0.43137254901960798</v>
      </c>
      <c r="G29" s="16">
        <v>0.55555555555555602</v>
      </c>
      <c r="H29" s="16">
        <v>0.5</v>
      </c>
      <c r="I29" s="16">
        <v>0.57746478873239404</v>
      </c>
      <c r="J29" s="16">
        <v>0.33333333333333298</v>
      </c>
      <c r="K29" s="16">
        <v>0.66666666666666696</v>
      </c>
      <c r="L29" s="16">
        <v>0.64705882352941202</v>
      </c>
      <c r="M29" s="16">
        <v>0.66153846153846196</v>
      </c>
      <c r="N29" s="16">
        <v>0.57534246575342496</v>
      </c>
      <c r="O29" s="16">
        <v>0.54545454545454497</v>
      </c>
      <c r="P29" s="16">
        <v>0.57894736842105299</v>
      </c>
      <c r="Q29" s="16">
        <v>0.73333333333333295</v>
      </c>
      <c r="R29" s="16">
        <v>0.6</v>
      </c>
      <c r="S29" s="16">
        <v>0.68874172185430504</v>
      </c>
      <c r="T29" s="16">
        <v>0.772151898734177</v>
      </c>
      <c r="U29" s="16"/>
      <c r="V29" s="16">
        <v>0.58260869565217399</v>
      </c>
      <c r="W29" s="16">
        <v>0.55371900826446296</v>
      </c>
      <c r="X29" s="16">
        <v>0.63948497854077302</v>
      </c>
      <c r="Y29" s="16">
        <v>0.64871194379391095</v>
      </c>
      <c r="Z29" s="16"/>
      <c r="AA29" s="16">
        <v>0.53658536585365901</v>
      </c>
      <c r="AB29" s="16">
        <v>0.59375</v>
      </c>
      <c r="AC29" s="16">
        <v>0.547619047619048</v>
      </c>
      <c r="AD29" s="16">
        <v>0.66666666666666696</v>
      </c>
      <c r="AE29" s="16">
        <v>0.59</v>
      </c>
      <c r="AF29" s="16">
        <v>0.6875</v>
      </c>
      <c r="AG29" s="16">
        <v>0.66292134831460703</v>
      </c>
      <c r="AH29" s="16">
        <v>0.63888888888888895</v>
      </c>
      <c r="AI29" s="16">
        <v>0.75</v>
      </c>
      <c r="AJ29" s="16"/>
      <c r="AK29" s="16">
        <v>0.52631578947368396</v>
      </c>
      <c r="AL29" s="16">
        <v>0.51315789473684204</v>
      </c>
      <c r="AM29" s="16">
        <v>0.628571428571429</v>
      </c>
      <c r="AN29" s="16">
        <v>0.6</v>
      </c>
      <c r="AO29" s="16">
        <v>0.68484848484848504</v>
      </c>
      <c r="AP29" s="16">
        <v>0.67415730337078605</v>
      </c>
      <c r="AQ29" s="16">
        <v>0.68421052631578905</v>
      </c>
      <c r="AR29" s="16"/>
      <c r="AS29" s="16">
        <v>0.73404255319148903</v>
      </c>
      <c r="AT29" s="16">
        <v>0.596045197740113</v>
      </c>
      <c r="AU29" s="16"/>
      <c r="AV29" s="16">
        <v>0.60357142857142898</v>
      </c>
      <c r="AW29" s="16">
        <v>0.63474025974026005</v>
      </c>
      <c r="AX29" s="16"/>
      <c r="AY29" s="16">
        <v>0.60341151385927505</v>
      </c>
      <c r="AZ29" s="16">
        <v>0.64871194379391095</v>
      </c>
      <c r="BA29" s="16"/>
      <c r="BB29" s="16">
        <v>0.63076923076923097</v>
      </c>
      <c r="BC29" s="16">
        <v>0.61702127659574502</v>
      </c>
      <c r="BD29" s="16"/>
      <c r="BE29" s="16">
        <v>0.33333333333333298</v>
      </c>
      <c r="BF29" s="16">
        <v>0.51973684210526305</v>
      </c>
      <c r="BG29" s="16">
        <v>0.65580448065173103</v>
      </c>
      <c r="BH29" s="16">
        <v>0.66517857142857095</v>
      </c>
    </row>
    <row r="30" spans="2:60" x14ac:dyDescent="0.25">
      <c r="B30" t="s">
        <v>91</v>
      </c>
      <c r="C30" s="16">
        <v>0.48214285714285698</v>
      </c>
      <c r="D30" s="16">
        <v>0.47916666666666702</v>
      </c>
      <c r="E30" s="16">
        <v>0.50602409638554202</v>
      </c>
      <c r="F30" s="16">
        <v>0.52941176470588203</v>
      </c>
      <c r="G30" s="16">
        <v>0.47222222222222199</v>
      </c>
      <c r="H30" s="16">
        <v>0.55555555555555602</v>
      </c>
      <c r="I30" s="16">
        <v>0.53521126760563398</v>
      </c>
      <c r="J30" s="16">
        <v>0.33333333333333298</v>
      </c>
      <c r="K30" s="16">
        <v>0.38095238095238099</v>
      </c>
      <c r="L30" s="16">
        <v>0.35294117647058798</v>
      </c>
      <c r="M30" s="16">
        <v>0.58461538461538498</v>
      </c>
      <c r="N30" s="16">
        <v>0.38356164383561597</v>
      </c>
      <c r="O30" s="16">
        <v>0.5</v>
      </c>
      <c r="P30" s="16">
        <v>0.394736842105263</v>
      </c>
      <c r="Q30" s="16">
        <v>0.46666666666666701</v>
      </c>
      <c r="R30" s="16">
        <v>0.4</v>
      </c>
      <c r="S30" s="16">
        <v>0.47019867549668898</v>
      </c>
      <c r="T30" s="16">
        <v>0.556962025316456</v>
      </c>
      <c r="U30" s="16"/>
      <c r="V30" s="16">
        <v>0.53043478260869603</v>
      </c>
      <c r="W30" s="16">
        <v>0.39669421487603301</v>
      </c>
      <c r="X30" s="16">
        <v>0.46351931330472101</v>
      </c>
      <c r="Y30" s="16">
        <v>0.503512880562061</v>
      </c>
      <c r="Z30" s="16"/>
      <c r="AA30" s="16">
        <v>0.45121951219512202</v>
      </c>
      <c r="AB30" s="16">
        <v>0.515625</v>
      </c>
      <c r="AC30" s="16">
        <v>0.51190476190476197</v>
      </c>
      <c r="AD30" s="16">
        <v>0.5</v>
      </c>
      <c r="AE30" s="16">
        <v>0.42</v>
      </c>
      <c r="AF30" s="16">
        <v>0.57499999999999996</v>
      </c>
      <c r="AG30" s="16">
        <v>0.52808988764044895</v>
      </c>
      <c r="AH30" s="16">
        <v>0.47222222222222199</v>
      </c>
      <c r="AI30" s="16">
        <v>0.47826086956521702</v>
      </c>
      <c r="AJ30" s="16"/>
      <c r="AK30" s="16">
        <v>0.53684210526315801</v>
      </c>
      <c r="AL30" s="16">
        <v>0.59210526315789502</v>
      </c>
      <c r="AM30" s="16">
        <v>0.48571428571428599</v>
      </c>
      <c r="AN30" s="16">
        <v>0.47647058823529398</v>
      </c>
      <c r="AO30" s="16">
        <v>0.42424242424242398</v>
      </c>
      <c r="AP30" s="16">
        <v>0.46629213483146098</v>
      </c>
      <c r="AQ30" s="16">
        <v>0.50877192982456099</v>
      </c>
      <c r="AR30" s="16"/>
      <c r="AS30" s="16">
        <v>0.57978723404255295</v>
      </c>
      <c r="AT30" s="16">
        <v>0.45621468926553699</v>
      </c>
      <c r="AU30" s="16"/>
      <c r="AV30" s="16">
        <v>0.51071428571428601</v>
      </c>
      <c r="AW30" s="16">
        <v>0.46915584415584399</v>
      </c>
      <c r="AX30" s="16"/>
      <c r="AY30" s="16">
        <v>0.462686567164179</v>
      </c>
      <c r="AZ30" s="16">
        <v>0.503512880562061</v>
      </c>
      <c r="BA30" s="16"/>
      <c r="BB30" s="16">
        <v>0.492307692307692</v>
      </c>
      <c r="BC30" s="16">
        <v>0.46808510638297901</v>
      </c>
      <c r="BD30" s="16"/>
      <c r="BE30" s="16">
        <v>0.407407407407407</v>
      </c>
      <c r="BF30" s="16">
        <v>0.48684210526315802</v>
      </c>
      <c r="BG30" s="16">
        <v>0.454175152749491</v>
      </c>
      <c r="BH30" s="16">
        <v>0.54464285714285698</v>
      </c>
    </row>
    <row r="31" spans="2:60" x14ac:dyDescent="0.25">
      <c r="B31" t="s">
        <v>92</v>
      </c>
      <c r="C31" s="16">
        <v>0.45758928571428598</v>
      </c>
      <c r="D31" s="16">
        <v>0.51041666666666696</v>
      </c>
      <c r="E31" s="16">
        <v>0.44578313253011997</v>
      </c>
      <c r="F31" s="16">
        <v>0.31372549019607798</v>
      </c>
      <c r="G31" s="16">
        <v>0.44444444444444398</v>
      </c>
      <c r="H31" s="16">
        <v>0.55555555555555602</v>
      </c>
      <c r="I31" s="16">
        <v>0.53521126760563398</v>
      </c>
      <c r="J31" s="16">
        <v>0.33333333333333298</v>
      </c>
      <c r="K31" s="16">
        <v>0.38095238095238099</v>
      </c>
      <c r="L31" s="16">
        <v>0.29411764705882398</v>
      </c>
      <c r="M31" s="16">
        <v>0.52307692307692299</v>
      </c>
      <c r="N31" s="16">
        <v>0.52054794520547898</v>
      </c>
      <c r="O31" s="16">
        <v>0.36363636363636398</v>
      </c>
      <c r="P31" s="16">
        <v>0.42105263157894701</v>
      </c>
      <c r="Q31" s="16">
        <v>0.33333333333333298</v>
      </c>
      <c r="R31" s="16">
        <v>0.33333333333333298</v>
      </c>
      <c r="S31" s="16">
        <v>0.45033112582781498</v>
      </c>
      <c r="T31" s="16">
        <v>0.518987341772152</v>
      </c>
      <c r="U31" s="16"/>
      <c r="V31" s="16">
        <v>0.30434782608695699</v>
      </c>
      <c r="W31" s="16">
        <v>0.39669421487603301</v>
      </c>
      <c r="X31" s="16">
        <v>0.47210300429184499</v>
      </c>
      <c r="Y31" s="16">
        <v>0.50819672131147497</v>
      </c>
      <c r="Z31" s="16"/>
      <c r="AA31" s="16">
        <v>0.353658536585366</v>
      </c>
      <c r="AB31" s="16">
        <v>0.46875</v>
      </c>
      <c r="AC31" s="16">
        <v>0.44047619047619002</v>
      </c>
      <c r="AD31" s="16">
        <v>0.441176470588235</v>
      </c>
      <c r="AE31" s="16">
        <v>0.41</v>
      </c>
      <c r="AF31" s="16">
        <v>0.53749999999999998</v>
      </c>
      <c r="AG31" s="16">
        <v>0.43820224719101097</v>
      </c>
      <c r="AH31" s="16">
        <v>0.65277777777777801</v>
      </c>
      <c r="AI31" s="16">
        <v>0.55434782608695699</v>
      </c>
      <c r="AJ31" s="16"/>
      <c r="AK31" s="16">
        <v>0.442105263157895</v>
      </c>
      <c r="AL31" s="16">
        <v>0.44736842105263203</v>
      </c>
      <c r="AM31" s="16">
        <v>0.442857142857143</v>
      </c>
      <c r="AN31" s="16">
        <v>0.441176470588235</v>
      </c>
      <c r="AO31" s="16">
        <v>0.46666666666666701</v>
      </c>
      <c r="AP31" s="16">
        <v>0.52247191011236005</v>
      </c>
      <c r="AQ31" s="16">
        <v>0.45614035087719301</v>
      </c>
      <c r="AR31" s="16"/>
      <c r="AS31" s="16">
        <v>0.60106382978723405</v>
      </c>
      <c r="AT31" s="16">
        <v>0.41949152542372897</v>
      </c>
      <c r="AU31" s="16"/>
      <c r="AV31" s="16">
        <v>0.432142857142857</v>
      </c>
      <c r="AW31" s="16">
        <v>0.46915584415584399</v>
      </c>
      <c r="AX31" s="16"/>
      <c r="AY31" s="16">
        <v>0.41151385927505302</v>
      </c>
      <c r="AZ31" s="16">
        <v>0.50819672131147497</v>
      </c>
      <c r="BA31" s="16"/>
      <c r="BB31" s="16">
        <v>0.48269230769230798</v>
      </c>
      <c r="BC31" s="16">
        <v>0.42287234042553201</v>
      </c>
      <c r="BD31" s="16"/>
      <c r="BE31" s="16">
        <v>0.18518518518518501</v>
      </c>
      <c r="BF31" s="16">
        <v>0.26315789473684198</v>
      </c>
      <c r="BG31" s="16">
        <v>0.48268839103869698</v>
      </c>
      <c r="BH31" s="16">
        <v>0.56696428571428603</v>
      </c>
    </row>
    <row r="32" spans="2:60" x14ac:dyDescent="0.25">
      <c r="B32" t="s">
        <v>93</v>
      </c>
      <c r="C32" s="16">
        <v>0.41071428571428598</v>
      </c>
      <c r="D32" s="16">
        <v>0.40625</v>
      </c>
      <c r="E32" s="16">
        <v>0.43373493975903599</v>
      </c>
      <c r="F32" s="16">
        <v>0.41176470588235298</v>
      </c>
      <c r="G32" s="16">
        <v>0.36111111111111099</v>
      </c>
      <c r="H32" s="16">
        <v>0.27777777777777801</v>
      </c>
      <c r="I32" s="16">
        <v>0.46478873239436602</v>
      </c>
      <c r="J32" s="16">
        <v>0.33333333333333298</v>
      </c>
      <c r="K32" s="16">
        <v>0.38095238095238099</v>
      </c>
      <c r="L32" s="16">
        <v>0.35294117647058798</v>
      </c>
      <c r="M32" s="16">
        <v>0.41538461538461502</v>
      </c>
      <c r="N32" s="16">
        <v>0.34246575342465801</v>
      </c>
      <c r="O32" s="16">
        <v>0.5</v>
      </c>
      <c r="P32" s="16">
        <v>0.36842105263157898</v>
      </c>
      <c r="Q32" s="16">
        <v>0.5</v>
      </c>
      <c r="R32" s="16">
        <v>0.2</v>
      </c>
      <c r="S32" s="16">
        <v>0.45695364238410602</v>
      </c>
      <c r="T32" s="16">
        <v>0.40506329113924</v>
      </c>
      <c r="U32" s="16"/>
      <c r="V32" s="16">
        <v>0.24347826086956501</v>
      </c>
      <c r="W32" s="16">
        <v>0.36363636363636398</v>
      </c>
      <c r="X32" s="16">
        <v>0.39484978540772497</v>
      </c>
      <c r="Y32" s="16">
        <v>0.47775175644028101</v>
      </c>
      <c r="Z32" s="16"/>
      <c r="AA32" s="16">
        <v>0.32926829268292701</v>
      </c>
      <c r="AB32" s="16">
        <v>0.328125</v>
      </c>
      <c r="AC32" s="16">
        <v>0.36904761904761901</v>
      </c>
      <c r="AD32" s="16">
        <v>0.43137254901960798</v>
      </c>
      <c r="AE32" s="16">
        <v>0.3</v>
      </c>
      <c r="AF32" s="16">
        <v>0.51249999999999996</v>
      </c>
      <c r="AG32" s="16">
        <v>0.51685393258427004</v>
      </c>
      <c r="AH32" s="16">
        <v>0.44444444444444398</v>
      </c>
      <c r="AI32" s="16">
        <v>0.54347826086956497</v>
      </c>
      <c r="AJ32" s="16"/>
      <c r="AK32" s="16">
        <v>0.31578947368421101</v>
      </c>
      <c r="AL32" s="16">
        <v>0.355263157894737</v>
      </c>
      <c r="AM32" s="16">
        <v>0.35714285714285698</v>
      </c>
      <c r="AN32" s="16">
        <v>0.42352941176470599</v>
      </c>
      <c r="AO32" s="16">
        <v>0.472727272727273</v>
      </c>
      <c r="AP32" s="16">
        <v>0.44382022471910099</v>
      </c>
      <c r="AQ32" s="16">
        <v>0.38596491228070201</v>
      </c>
      <c r="AR32" s="16"/>
      <c r="AS32" s="16">
        <v>0.55851063829787195</v>
      </c>
      <c r="AT32" s="16">
        <v>0.37146892655367197</v>
      </c>
      <c r="AU32" s="16"/>
      <c r="AV32" s="16">
        <v>0.435714285714286</v>
      </c>
      <c r="AW32" s="16">
        <v>0.39935064935064901</v>
      </c>
      <c r="AX32" s="16"/>
      <c r="AY32" s="16">
        <v>0.34968017057569301</v>
      </c>
      <c r="AZ32" s="16">
        <v>0.47775175644028101</v>
      </c>
      <c r="BA32" s="16"/>
      <c r="BB32" s="16">
        <v>0.45</v>
      </c>
      <c r="BC32" s="16">
        <v>0.35638297872340402</v>
      </c>
      <c r="BD32" s="16"/>
      <c r="BE32" s="16">
        <v>7.4074074074074098E-2</v>
      </c>
      <c r="BF32" s="16">
        <v>0.32236842105263203</v>
      </c>
      <c r="BG32" s="16">
        <v>0.403258655804481</v>
      </c>
      <c r="BH32" s="16">
        <v>0.53125</v>
      </c>
    </row>
    <row r="33" spans="2:60" x14ac:dyDescent="0.25">
      <c r="B33" t="s">
        <v>94</v>
      </c>
      <c r="C33" s="16">
        <v>0.375</v>
      </c>
      <c r="D33" s="16">
        <v>0.44791666666666702</v>
      </c>
      <c r="E33" s="16">
        <v>0.36144578313253001</v>
      </c>
      <c r="F33" s="16">
        <v>0.41176470588235298</v>
      </c>
      <c r="G33" s="16">
        <v>0.38888888888888901</v>
      </c>
      <c r="H33" s="16">
        <v>0.33333333333333298</v>
      </c>
      <c r="I33" s="16">
        <v>0.323943661971831</v>
      </c>
      <c r="J33" s="16">
        <v>0.44444444444444398</v>
      </c>
      <c r="K33" s="16">
        <v>0.26190476190476197</v>
      </c>
      <c r="L33" s="16">
        <v>5.8823529411764698E-2</v>
      </c>
      <c r="M33" s="16">
        <v>0.38461538461538503</v>
      </c>
      <c r="N33" s="16">
        <v>0.38356164383561597</v>
      </c>
      <c r="O33" s="16">
        <v>0.18181818181818199</v>
      </c>
      <c r="P33" s="16">
        <v>0.34210526315789502</v>
      </c>
      <c r="Q33" s="16">
        <v>0.4</v>
      </c>
      <c r="R33" s="16">
        <v>0.266666666666667</v>
      </c>
      <c r="S33" s="16">
        <v>0.39072847682119199</v>
      </c>
      <c r="T33" s="16">
        <v>0.481012658227848</v>
      </c>
      <c r="U33" s="16"/>
      <c r="V33" s="16">
        <v>0.24347826086956501</v>
      </c>
      <c r="W33" s="16">
        <v>0.214876033057851</v>
      </c>
      <c r="X33" s="16">
        <v>0.37768240343347598</v>
      </c>
      <c r="Y33" s="16">
        <v>0.45433255269320799</v>
      </c>
      <c r="Z33" s="16"/>
      <c r="AA33" s="16">
        <v>0.24390243902438999</v>
      </c>
      <c r="AB33" s="16">
        <v>0.359375</v>
      </c>
      <c r="AC33" s="16">
        <v>0.297619047619048</v>
      </c>
      <c r="AD33" s="16">
        <v>0.38235294117647101</v>
      </c>
      <c r="AE33" s="16">
        <v>0.26</v>
      </c>
      <c r="AF33" s="16">
        <v>0.48749999999999999</v>
      </c>
      <c r="AG33" s="16">
        <v>0.50561797752809001</v>
      </c>
      <c r="AH33" s="16">
        <v>0.41666666666666702</v>
      </c>
      <c r="AI33" s="16">
        <v>0.57608695652173902</v>
      </c>
      <c r="AJ33" s="16"/>
      <c r="AK33" s="16">
        <v>0.34736842105263199</v>
      </c>
      <c r="AL33" s="16">
        <v>0.32894736842105299</v>
      </c>
      <c r="AM33" s="16">
        <v>0.314285714285714</v>
      </c>
      <c r="AN33" s="16">
        <v>0.38823529411764701</v>
      </c>
      <c r="AO33" s="16">
        <v>0.35757575757575799</v>
      </c>
      <c r="AP33" s="16">
        <v>0.376404494382022</v>
      </c>
      <c r="AQ33" s="16">
        <v>0.49122807017543901</v>
      </c>
      <c r="AR33" s="16"/>
      <c r="AS33" s="16">
        <v>0.55851063829787195</v>
      </c>
      <c r="AT33" s="16">
        <v>0.32627118644067798</v>
      </c>
      <c r="AU33" s="16"/>
      <c r="AV33" s="16">
        <v>0.378571428571429</v>
      </c>
      <c r="AW33" s="16">
        <v>0.37337662337662297</v>
      </c>
      <c r="AX33" s="16"/>
      <c r="AY33" s="16">
        <v>0.30277185501066101</v>
      </c>
      <c r="AZ33" s="16">
        <v>0.45433255269320799</v>
      </c>
      <c r="BA33" s="16"/>
      <c r="BB33" s="16">
        <v>0.41923076923076902</v>
      </c>
      <c r="BC33" s="16">
        <v>0.31382978723404298</v>
      </c>
      <c r="BD33" s="16"/>
      <c r="BE33" s="16">
        <v>0.148148148148148</v>
      </c>
      <c r="BF33" s="16">
        <v>0.28289473684210498</v>
      </c>
      <c r="BG33" s="16">
        <v>0.36252545824847199</v>
      </c>
      <c r="BH33" s="16">
        <v>0.49107142857142899</v>
      </c>
    </row>
    <row r="34" spans="2:60" x14ac:dyDescent="0.25">
      <c r="B34" t="s">
        <v>95</v>
      </c>
      <c r="C34" s="16">
        <v>0.34040178571428598</v>
      </c>
      <c r="D34" s="16">
        <v>0.30208333333333298</v>
      </c>
      <c r="E34" s="16">
        <v>0.39759036144578302</v>
      </c>
      <c r="F34" s="16">
        <v>0.35294117647058798</v>
      </c>
      <c r="G34" s="16">
        <v>0.52777777777777801</v>
      </c>
      <c r="H34" s="16">
        <v>0.44444444444444398</v>
      </c>
      <c r="I34" s="16">
        <v>0.26760563380281699</v>
      </c>
      <c r="J34" s="16">
        <v>0.33333333333333298</v>
      </c>
      <c r="K34" s="16">
        <v>0.26190476190476197</v>
      </c>
      <c r="L34" s="16">
        <v>0.17647058823529399</v>
      </c>
      <c r="M34" s="16">
        <v>0.30769230769230799</v>
      </c>
      <c r="N34" s="16">
        <v>0.397260273972603</v>
      </c>
      <c r="O34" s="16">
        <v>0.36363636363636398</v>
      </c>
      <c r="P34" s="16">
        <v>0.13157894736842099</v>
      </c>
      <c r="Q34" s="16">
        <v>0.233333333333333</v>
      </c>
      <c r="R34" s="16">
        <v>0.46666666666666701</v>
      </c>
      <c r="S34" s="16">
        <v>0.350993377483444</v>
      </c>
      <c r="T34" s="16">
        <v>0.417721518987342</v>
      </c>
      <c r="U34" s="16"/>
      <c r="V34" s="16">
        <v>0.19130434782608699</v>
      </c>
      <c r="W34" s="16">
        <v>0.206611570247934</v>
      </c>
      <c r="X34" s="16">
        <v>0.356223175965665</v>
      </c>
      <c r="Y34" s="16">
        <v>0.409836065573771</v>
      </c>
      <c r="Z34" s="16"/>
      <c r="AA34" s="16">
        <v>0.219512195121951</v>
      </c>
      <c r="AB34" s="16">
        <v>0.203125</v>
      </c>
      <c r="AC34" s="16">
        <v>0.30952380952380998</v>
      </c>
      <c r="AD34" s="16">
        <v>0.41176470588235298</v>
      </c>
      <c r="AE34" s="16">
        <v>0.32</v>
      </c>
      <c r="AF34" s="16">
        <v>0.4</v>
      </c>
      <c r="AG34" s="16">
        <v>0.51685393258427004</v>
      </c>
      <c r="AH34" s="16">
        <v>0.34722222222222199</v>
      </c>
      <c r="AI34" s="16">
        <v>0.45652173913043498</v>
      </c>
      <c r="AJ34" s="16"/>
      <c r="AK34" s="16">
        <v>0.29473684210526302</v>
      </c>
      <c r="AL34" s="16">
        <v>0.42105263157894701</v>
      </c>
      <c r="AM34" s="16">
        <v>0.32857142857142901</v>
      </c>
      <c r="AN34" s="16">
        <v>0.33529411764705902</v>
      </c>
      <c r="AO34" s="16">
        <v>0.38787878787878799</v>
      </c>
      <c r="AP34" s="16">
        <v>0.38764044943820197</v>
      </c>
      <c r="AQ34" s="16">
        <v>0.26315789473684198</v>
      </c>
      <c r="AR34" s="16"/>
      <c r="AS34" s="16">
        <v>0.5</v>
      </c>
      <c r="AT34" s="16">
        <v>0.298022598870056</v>
      </c>
      <c r="AU34" s="16"/>
      <c r="AV34" s="16">
        <v>0.35357142857142898</v>
      </c>
      <c r="AW34" s="16">
        <v>0.334415584415584</v>
      </c>
      <c r="AX34" s="16"/>
      <c r="AY34" s="16">
        <v>0.27718550106609802</v>
      </c>
      <c r="AZ34" s="16">
        <v>0.409836065573771</v>
      </c>
      <c r="BA34" s="16"/>
      <c r="BB34" s="16">
        <v>0.38461538461538503</v>
      </c>
      <c r="BC34" s="16">
        <v>0.27925531914893598</v>
      </c>
      <c r="BD34" s="16"/>
      <c r="BE34" s="16">
        <v>0.11111111111111099</v>
      </c>
      <c r="BF34" s="16">
        <v>0.25</v>
      </c>
      <c r="BG34" s="16">
        <v>0.33604887983706699</v>
      </c>
      <c r="BH34" s="16">
        <v>0.44196428571428598</v>
      </c>
    </row>
    <row r="35" spans="2:60" x14ac:dyDescent="0.25">
      <c r="B35" t="s">
        <v>96</v>
      </c>
      <c r="C35" s="16">
        <v>0.2890625</v>
      </c>
      <c r="D35" s="16">
        <v>0.29166666666666702</v>
      </c>
      <c r="E35" s="16">
        <v>0.180722891566265</v>
      </c>
      <c r="F35" s="16">
        <v>0.29411764705882398</v>
      </c>
      <c r="G35" s="16">
        <v>0.38888888888888901</v>
      </c>
      <c r="H35" s="16">
        <v>0.33333333333333298</v>
      </c>
      <c r="I35" s="16">
        <v>0.21126760563380301</v>
      </c>
      <c r="J35" s="16">
        <v>0.22222222222222199</v>
      </c>
      <c r="K35" s="16">
        <v>0.214285714285714</v>
      </c>
      <c r="L35" s="16">
        <v>0.23529411764705899</v>
      </c>
      <c r="M35" s="16">
        <v>0.30769230769230799</v>
      </c>
      <c r="N35" s="16">
        <v>0.19178082191780799</v>
      </c>
      <c r="O35" s="16">
        <v>0.13636363636363599</v>
      </c>
      <c r="P35" s="16">
        <v>0.28947368421052599</v>
      </c>
      <c r="Q35" s="16">
        <v>0.2</v>
      </c>
      <c r="R35" s="16">
        <v>0.2</v>
      </c>
      <c r="S35" s="16">
        <v>0.40397350993377501</v>
      </c>
      <c r="T35" s="16">
        <v>0.417721518987342</v>
      </c>
      <c r="U35" s="16"/>
      <c r="V35" s="16">
        <v>0.11304347826087</v>
      </c>
      <c r="W35" s="16">
        <v>0.165289256198347</v>
      </c>
      <c r="X35" s="16">
        <v>0.34763948497854102</v>
      </c>
      <c r="Y35" s="16">
        <v>0.33957845433255301</v>
      </c>
      <c r="Z35" s="16"/>
      <c r="AA35" s="16">
        <v>0.207317073170732</v>
      </c>
      <c r="AB35" s="16">
        <v>0.265625</v>
      </c>
      <c r="AC35" s="16">
        <v>0.39285714285714302</v>
      </c>
      <c r="AD35" s="16">
        <v>0.16666666666666699</v>
      </c>
      <c r="AE35" s="16">
        <v>0.27</v>
      </c>
      <c r="AF35" s="16">
        <v>0.32500000000000001</v>
      </c>
      <c r="AG35" s="16">
        <v>0.35955056179775302</v>
      </c>
      <c r="AH35" s="16">
        <v>0.34722222222222199</v>
      </c>
      <c r="AI35" s="16">
        <v>0.45652173913043498</v>
      </c>
      <c r="AJ35" s="16"/>
      <c r="AK35" s="16">
        <v>0.18947368421052599</v>
      </c>
      <c r="AL35" s="16">
        <v>0.30263157894736797</v>
      </c>
      <c r="AM35" s="16">
        <v>0.3</v>
      </c>
      <c r="AN35" s="16">
        <v>0.2</v>
      </c>
      <c r="AO35" s="16">
        <v>0.37575757575757601</v>
      </c>
      <c r="AP35" s="16">
        <v>0.33707865168539303</v>
      </c>
      <c r="AQ35" s="16">
        <v>0.324561403508772</v>
      </c>
      <c r="AR35" s="16"/>
      <c r="AS35" s="16">
        <v>0.48936170212766</v>
      </c>
      <c r="AT35" s="16">
        <v>0.23587570621468901</v>
      </c>
      <c r="AU35" s="16"/>
      <c r="AV35" s="16">
        <v>0.30357142857142899</v>
      </c>
      <c r="AW35" s="16">
        <v>0.28246753246753198</v>
      </c>
      <c r="AX35" s="16"/>
      <c r="AY35" s="16">
        <v>0.24307036247334801</v>
      </c>
      <c r="AZ35" s="16">
        <v>0.33957845433255301</v>
      </c>
      <c r="BA35" s="16"/>
      <c r="BB35" s="16">
        <v>0.32500000000000001</v>
      </c>
      <c r="BC35" s="16">
        <v>0.23936170212766</v>
      </c>
      <c r="BD35" s="16"/>
      <c r="BE35" s="16">
        <v>7.4074074074074098E-2</v>
      </c>
      <c r="BF35" s="16">
        <v>0.157894736842105</v>
      </c>
      <c r="BG35" s="16">
        <v>0.25458248472505102</v>
      </c>
      <c r="BH35" s="16">
        <v>0.48214285714285698</v>
      </c>
    </row>
    <row r="36" spans="2:60" x14ac:dyDescent="0.25">
      <c r="B36" t="s">
        <v>97</v>
      </c>
      <c r="C36" s="16">
        <v>0.18526785714285701</v>
      </c>
      <c r="D36" s="16">
        <v>0.14583333333333301</v>
      </c>
      <c r="E36" s="16">
        <v>0.156626506024096</v>
      </c>
      <c r="F36" s="16">
        <v>0.15686274509803899</v>
      </c>
      <c r="G36" s="16">
        <v>0.194444444444444</v>
      </c>
      <c r="H36" s="16">
        <v>0.11111111111111099</v>
      </c>
      <c r="I36" s="16">
        <v>0.11267605633802801</v>
      </c>
      <c r="J36" s="16">
        <v>0.22222222222222199</v>
      </c>
      <c r="K36" s="16">
        <v>0.26190476190476197</v>
      </c>
      <c r="L36" s="16">
        <v>0.17647058823529399</v>
      </c>
      <c r="M36" s="16">
        <v>0.261538461538462</v>
      </c>
      <c r="N36" s="16">
        <v>0.17808219178082199</v>
      </c>
      <c r="O36" s="16">
        <v>0.13636363636363599</v>
      </c>
      <c r="P36" s="16">
        <v>0.28947368421052599</v>
      </c>
      <c r="Q36" s="16">
        <v>0.133333333333333</v>
      </c>
      <c r="R36" s="16">
        <v>0.133333333333333</v>
      </c>
      <c r="S36" s="16">
        <v>0.22516556291390699</v>
      </c>
      <c r="T36" s="16">
        <v>0.177215189873418</v>
      </c>
      <c r="U36" s="16"/>
      <c r="V36" s="16">
        <v>6.08695652173913E-2</v>
      </c>
      <c r="W36" s="16">
        <v>0.11570247933884301</v>
      </c>
      <c r="X36" s="16">
        <v>0.18025751072961399</v>
      </c>
      <c r="Y36" s="16">
        <v>0.24121779859484799</v>
      </c>
      <c r="Z36" s="16"/>
      <c r="AA36" s="16">
        <v>0.15243902439024401</v>
      </c>
      <c r="AB36" s="16">
        <v>0.109375</v>
      </c>
      <c r="AC36" s="16">
        <v>0.17857142857142899</v>
      </c>
      <c r="AD36" s="16">
        <v>0.18627450980392199</v>
      </c>
      <c r="AE36" s="16">
        <v>0.14000000000000001</v>
      </c>
      <c r="AF36" s="16">
        <v>0.1875</v>
      </c>
      <c r="AG36" s="16">
        <v>0.202247191011236</v>
      </c>
      <c r="AH36" s="16">
        <v>0.194444444444444</v>
      </c>
      <c r="AI36" s="16">
        <v>0.39130434782608697</v>
      </c>
      <c r="AJ36" s="16"/>
      <c r="AK36" s="16">
        <v>0.157894736842105</v>
      </c>
      <c r="AL36" s="16">
        <v>0.144736842105263</v>
      </c>
      <c r="AM36" s="16">
        <v>0.24285714285714299</v>
      </c>
      <c r="AN36" s="16">
        <v>0.14117647058823499</v>
      </c>
      <c r="AO36" s="16">
        <v>0.218181818181818</v>
      </c>
      <c r="AP36" s="16">
        <v>0.20786516853932599</v>
      </c>
      <c r="AQ36" s="16">
        <v>0.21052631578947401</v>
      </c>
      <c r="AR36" s="16"/>
      <c r="AS36" s="16">
        <v>0.36170212765957399</v>
      </c>
      <c r="AT36" s="16">
        <v>0.138418079096045</v>
      </c>
      <c r="AU36" s="16"/>
      <c r="AV36" s="16">
        <v>0.153571428571429</v>
      </c>
      <c r="AW36" s="16">
        <v>0.19967532467532501</v>
      </c>
      <c r="AX36" s="16"/>
      <c r="AY36" s="16">
        <v>0.134328358208955</v>
      </c>
      <c r="AZ36" s="16">
        <v>0.24121779859484799</v>
      </c>
      <c r="BA36" s="16"/>
      <c r="BB36" s="16">
        <v>0.22692307692307701</v>
      </c>
      <c r="BC36" s="16">
        <v>0.12765957446808501</v>
      </c>
      <c r="BD36" s="16"/>
      <c r="BE36" s="16">
        <v>3.7037037037037E-2</v>
      </c>
      <c r="BF36" s="16">
        <v>0.105263157894737</v>
      </c>
      <c r="BG36" s="16">
        <v>0.12627291242362501</v>
      </c>
      <c r="BH36" s="16">
        <v>0.38839285714285698</v>
      </c>
    </row>
    <row r="37" spans="2:60" x14ac:dyDescent="0.25">
      <c r="B37" t="s">
        <v>98</v>
      </c>
      <c r="C37" s="16">
        <v>4.4642857142857097E-3</v>
      </c>
      <c r="D37" s="16">
        <v>2.0833333333333301E-2</v>
      </c>
      <c r="E37" s="16">
        <v>0</v>
      </c>
      <c r="F37" s="16">
        <v>0</v>
      </c>
      <c r="G37" s="16">
        <v>0</v>
      </c>
      <c r="H37" s="16">
        <v>0</v>
      </c>
      <c r="I37" s="16">
        <v>0</v>
      </c>
      <c r="J37" s="16">
        <v>0</v>
      </c>
      <c r="K37" s="16">
        <v>0</v>
      </c>
      <c r="L37" s="16">
        <v>0</v>
      </c>
      <c r="M37" s="16">
        <v>0</v>
      </c>
      <c r="N37" s="16">
        <v>0</v>
      </c>
      <c r="O37" s="16">
        <v>0</v>
      </c>
      <c r="P37" s="16">
        <v>5.2631578947368397E-2</v>
      </c>
      <c r="Q37" s="16">
        <v>0</v>
      </c>
      <c r="R37" s="16">
        <v>0</v>
      </c>
      <c r="S37" s="16">
        <v>0</v>
      </c>
      <c r="T37" s="16">
        <v>0</v>
      </c>
      <c r="U37" s="16"/>
      <c r="V37" s="16">
        <v>0</v>
      </c>
      <c r="W37" s="16">
        <v>0</v>
      </c>
      <c r="X37" s="16">
        <v>4.29184549356223E-3</v>
      </c>
      <c r="Y37" s="16">
        <v>7.0257611241217799E-3</v>
      </c>
      <c r="Z37" s="16"/>
      <c r="AA37" s="16">
        <v>0</v>
      </c>
      <c r="AB37" s="16">
        <v>0</v>
      </c>
      <c r="AC37" s="16">
        <v>0</v>
      </c>
      <c r="AD37" s="16">
        <v>0</v>
      </c>
      <c r="AE37" s="16">
        <v>0.01</v>
      </c>
      <c r="AF37" s="16">
        <v>1.2500000000000001E-2</v>
      </c>
      <c r="AG37" s="16">
        <v>0</v>
      </c>
      <c r="AH37" s="16">
        <v>0</v>
      </c>
      <c r="AI37" s="16">
        <v>1.0869565217391301E-2</v>
      </c>
      <c r="AJ37" s="16"/>
      <c r="AK37" s="16">
        <v>0</v>
      </c>
      <c r="AL37" s="16">
        <v>1.3157894736842099E-2</v>
      </c>
      <c r="AM37" s="16">
        <v>0</v>
      </c>
      <c r="AN37" s="16">
        <v>0</v>
      </c>
      <c r="AO37" s="16">
        <v>0</v>
      </c>
      <c r="AP37" s="16">
        <v>0</v>
      </c>
      <c r="AQ37" s="16">
        <v>1.7543859649122799E-2</v>
      </c>
      <c r="AR37" s="16"/>
      <c r="AS37" s="16">
        <v>5.31914893617021E-3</v>
      </c>
      <c r="AT37" s="16">
        <v>4.2372881355932203E-3</v>
      </c>
      <c r="AU37" s="16"/>
      <c r="AV37" s="16">
        <v>3.57142857142857E-3</v>
      </c>
      <c r="AW37" s="16">
        <v>4.87012987012987E-3</v>
      </c>
      <c r="AX37" s="16"/>
      <c r="AY37" s="16">
        <v>2.13219616204691E-3</v>
      </c>
      <c r="AZ37" s="16">
        <v>7.0257611241217799E-3</v>
      </c>
      <c r="BA37" s="16"/>
      <c r="BB37" s="16">
        <v>3.8461538461538498E-3</v>
      </c>
      <c r="BC37" s="16">
        <v>5.31914893617021E-3</v>
      </c>
      <c r="BD37" s="16"/>
      <c r="BE37" s="16">
        <v>0</v>
      </c>
      <c r="BF37" s="16">
        <v>6.5789473684210497E-3</v>
      </c>
      <c r="BG37" s="16">
        <v>6.1099796334012201E-3</v>
      </c>
      <c r="BH37" s="16">
        <v>0</v>
      </c>
    </row>
    <row r="38" spans="2:60" x14ac:dyDescent="0.25">
      <c r="B38" t="s">
        <v>99</v>
      </c>
      <c r="C38" s="16">
        <v>4.4642857142857097E-3</v>
      </c>
      <c r="D38" s="16">
        <v>0</v>
      </c>
      <c r="E38" s="16">
        <v>0</v>
      </c>
      <c r="F38" s="16">
        <v>1.9607843137254902E-2</v>
      </c>
      <c r="G38" s="16">
        <v>0</v>
      </c>
      <c r="H38" s="16">
        <v>5.5555555555555601E-2</v>
      </c>
      <c r="I38" s="16">
        <v>0</v>
      </c>
      <c r="J38" s="16">
        <v>0</v>
      </c>
      <c r="K38" s="16">
        <v>0</v>
      </c>
      <c r="L38" s="16">
        <v>0</v>
      </c>
      <c r="M38" s="16">
        <v>0</v>
      </c>
      <c r="N38" s="16">
        <v>1.3698630136986301E-2</v>
      </c>
      <c r="O38" s="16">
        <v>0</v>
      </c>
      <c r="P38" s="16">
        <v>0</v>
      </c>
      <c r="Q38" s="16">
        <v>0</v>
      </c>
      <c r="R38" s="16">
        <v>0</v>
      </c>
      <c r="S38" s="16">
        <v>6.6225165562913899E-3</v>
      </c>
      <c r="T38" s="16">
        <v>0</v>
      </c>
      <c r="U38" s="16"/>
      <c r="V38" s="16">
        <v>0</v>
      </c>
      <c r="W38" s="16">
        <v>1.6528925619834701E-2</v>
      </c>
      <c r="X38" s="16">
        <v>4.29184549356223E-3</v>
      </c>
      <c r="Y38" s="16">
        <v>2.34192037470726E-3</v>
      </c>
      <c r="Z38" s="16"/>
      <c r="AA38" s="16">
        <v>6.0975609756097598E-3</v>
      </c>
      <c r="AB38" s="16">
        <v>0</v>
      </c>
      <c r="AC38" s="16">
        <v>0</v>
      </c>
      <c r="AD38" s="16">
        <v>0</v>
      </c>
      <c r="AE38" s="16">
        <v>0.02</v>
      </c>
      <c r="AF38" s="16">
        <v>1.2500000000000001E-2</v>
      </c>
      <c r="AG38" s="16">
        <v>0</v>
      </c>
      <c r="AH38" s="16">
        <v>0</v>
      </c>
      <c r="AI38" s="16">
        <v>0</v>
      </c>
      <c r="AJ38" s="16"/>
      <c r="AK38" s="16">
        <v>0</v>
      </c>
      <c r="AL38" s="16">
        <v>0</v>
      </c>
      <c r="AM38" s="16">
        <v>0</v>
      </c>
      <c r="AN38" s="16">
        <v>5.8823529411764696E-3</v>
      </c>
      <c r="AO38" s="16">
        <v>0</v>
      </c>
      <c r="AP38" s="16">
        <v>5.6179775280898901E-3</v>
      </c>
      <c r="AQ38" s="16">
        <v>1.7543859649122799E-2</v>
      </c>
      <c r="AR38" s="16"/>
      <c r="AS38" s="16">
        <v>1.0638297872340399E-2</v>
      </c>
      <c r="AT38" s="16">
        <v>2.8248587570621499E-3</v>
      </c>
      <c r="AU38" s="16"/>
      <c r="AV38" s="16">
        <v>0</v>
      </c>
      <c r="AW38" s="16">
        <v>6.4935064935064896E-3</v>
      </c>
      <c r="AX38" s="16"/>
      <c r="AY38" s="16">
        <v>6.3965884861407196E-3</v>
      </c>
      <c r="AZ38" s="16">
        <v>2.34192037470726E-3</v>
      </c>
      <c r="BA38" s="16"/>
      <c r="BB38" s="16">
        <v>3.8461538461538498E-3</v>
      </c>
      <c r="BC38" s="16">
        <v>5.31914893617021E-3</v>
      </c>
      <c r="BD38" s="16"/>
      <c r="BE38" s="16">
        <v>0</v>
      </c>
      <c r="BF38" s="16">
        <v>1.3157894736842099E-2</v>
      </c>
      <c r="BG38" s="16">
        <v>4.0733197556008099E-3</v>
      </c>
      <c r="BH38" s="16">
        <v>0</v>
      </c>
    </row>
    <row r="39" spans="2:60" x14ac:dyDescent="0.2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row>
    <row r="40" spans="2:60" x14ac:dyDescent="0.25">
      <c r="B40" s="6" t="s">
        <v>104</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row>
    <row r="41" spans="2:60" x14ac:dyDescent="0.25">
      <c r="B41" s="23" t="s">
        <v>691</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row>
    <row r="42" spans="2:60" x14ac:dyDescent="0.25">
      <c r="B42" t="s">
        <v>101</v>
      </c>
      <c r="C42" s="16">
        <v>0.69196428571428603</v>
      </c>
      <c r="D42" s="16">
        <v>0.72916666666666696</v>
      </c>
      <c r="E42" s="16">
        <v>0.626506024096386</v>
      </c>
      <c r="F42" s="16">
        <v>0.66666666666666696</v>
      </c>
      <c r="G42" s="16">
        <v>0.66666666666666696</v>
      </c>
      <c r="H42" s="16">
        <v>0.83333333333333304</v>
      </c>
      <c r="I42" s="16">
        <v>0.70422535211267601</v>
      </c>
      <c r="J42" s="16">
        <v>0.88888888888888895</v>
      </c>
      <c r="K42" s="16">
        <v>0.73809523809523803</v>
      </c>
      <c r="L42" s="16">
        <v>0.64705882352941202</v>
      </c>
      <c r="M42" s="16">
        <v>0.69230769230769196</v>
      </c>
      <c r="N42" s="16">
        <v>0.64383561643835596</v>
      </c>
      <c r="O42" s="16">
        <v>0.68181818181818199</v>
      </c>
      <c r="P42" s="16">
        <v>0.71052631578947401</v>
      </c>
      <c r="Q42" s="16">
        <v>0.56666666666666698</v>
      </c>
      <c r="R42" s="16">
        <v>0.266666666666667</v>
      </c>
      <c r="S42" s="16">
        <v>0.741721854304636</v>
      </c>
      <c r="T42" s="16">
        <v>0.734177215189873</v>
      </c>
      <c r="U42" s="16"/>
      <c r="V42" s="16">
        <v>0.50434782608695605</v>
      </c>
      <c r="W42" s="16">
        <v>0.58677685950413205</v>
      </c>
      <c r="X42" s="16">
        <v>0.72961373390557904</v>
      </c>
      <c r="Y42" s="16">
        <v>0.75175644028102995</v>
      </c>
      <c r="Z42" s="16"/>
      <c r="AA42" s="16">
        <v>0.56707317073170704</v>
      </c>
      <c r="AB42" s="16">
        <v>0.625</v>
      </c>
      <c r="AC42" s="16">
        <v>0.66666666666666696</v>
      </c>
      <c r="AD42" s="16">
        <v>0.73529411764705899</v>
      </c>
      <c r="AE42" s="16">
        <v>0.69</v>
      </c>
      <c r="AF42" s="16">
        <v>0.78749999999999998</v>
      </c>
      <c r="AG42" s="16">
        <v>0.71910112359550604</v>
      </c>
      <c r="AH42" s="16">
        <v>0.73611111111111105</v>
      </c>
      <c r="AI42" s="16">
        <v>0.82608695652173902</v>
      </c>
      <c r="AJ42" s="16"/>
      <c r="AK42" s="16">
        <v>0.63157894736842102</v>
      </c>
      <c r="AL42" s="16">
        <v>0.55263157894736803</v>
      </c>
      <c r="AM42" s="16">
        <v>0.74285714285714299</v>
      </c>
      <c r="AN42" s="16">
        <v>0.68823529411764695</v>
      </c>
      <c r="AO42" s="16">
        <v>0.77575757575757598</v>
      </c>
      <c r="AP42" s="16">
        <v>0.70786516853932602</v>
      </c>
      <c r="AQ42" s="16">
        <v>0.71052631578947401</v>
      </c>
      <c r="AR42" s="16"/>
      <c r="AS42" s="16">
        <v>1</v>
      </c>
      <c r="AT42" s="16">
        <v>0.61016949152542399</v>
      </c>
      <c r="AU42" s="16"/>
      <c r="AV42" s="16">
        <v>0.68214285714285705</v>
      </c>
      <c r="AW42" s="16">
        <v>0.69642857142857095</v>
      </c>
      <c r="AX42" s="16"/>
      <c r="AY42" s="16">
        <v>0.637526652452026</v>
      </c>
      <c r="AZ42" s="16">
        <v>0.75175644028102995</v>
      </c>
      <c r="BA42" s="16"/>
      <c r="BB42" s="16">
        <v>0.70769230769230795</v>
      </c>
      <c r="BC42" s="16">
        <v>0.67021276595744705</v>
      </c>
      <c r="BD42" s="16"/>
      <c r="BE42" s="16">
        <v>0.62962962962962998</v>
      </c>
      <c r="BF42" s="16">
        <v>0.54605263157894701</v>
      </c>
      <c r="BG42" s="16">
        <v>0.69450101832993905</v>
      </c>
      <c r="BH42" s="16">
        <v>0.79017857142857095</v>
      </c>
    </row>
    <row r="43" spans="2:60" x14ac:dyDescent="0.25">
      <c r="B43" t="s">
        <v>102</v>
      </c>
      <c r="C43" s="16">
        <v>0.59821428571428603</v>
      </c>
      <c r="D43" s="16">
        <v>0.54166666666666696</v>
      </c>
      <c r="E43" s="16">
        <v>0.61445783132530096</v>
      </c>
      <c r="F43" s="16">
        <v>0.54901960784313697</v>
      </c>
      <c r="G43" s="16">
        <v>0.55555555555555602</v>
      </c>
      <c r="H43" s="16">
        <v>0.77777777777777801</v>
      </c>
      <c r="I43" s="16">
        <v>0.66197183098591506</v>
      </c>
      <c r="J43" s="16">
        <v>0.44444444444444398</v>
      </c>
      <c r="K43" s="16">
        <v>0.57142857142857095</v>
      </c>
      <c r="L43" s="16">
        <v>0.58823529411764697</v>
      </c>
      <c r="M43" s="16">
        <v>0.6</v>
      </c>
      <c r="N43" s="16">
        <v>0.57534246575342496</v>
      </c>
      <c r="O43" s="16">
        <v>0.40909090909090901</v>
      </c>
      <c r="P43" s="16">
        <v>0.65789473684210498</v>
      </c>
      <c r="Q43" s="16">
        <v>0.66666666666666696</v>
      </c>
      <c r="R43" s="16">
        <v>0.93333333333333302</v>
      </c>
      <c r="S43" s="16">
        <v>0.59602649006622499</v>
      </c>
      <c r="T43" s="16">
        <v>0.594936708860759</v>
      </c>
      <c r="U43" s="16"/>
      <c r="V43" s="16">
        <v>0.66086956521739104</v>
      </c>
      <c r="W43" s="16">
        <v>0.60330578512396704</v>
      </c>
      <c r="X43" s="16">
        <v>0.56652360515021505</v>
      </c>
      <c r="Y43" s="16">
        <v>0.59718969555035095</v>
      </c>
      <c r="Z43" s="16"/>
      <c r="AA43" s="16">
        <v>0.60975609756097604</v>
      </c>
      <c r="AB43" s="16">
        <v>0.5625</v>
      </c>
      <c r="AC43" s="16">
        <v>0.65476190476190499</v>
      </c>
      <c r="AD43" s="16">
        <v>0.65686274509803899</v>
      </c>
      <c r="AE43" s="16">
        <v>0.55000000000000004</v>
      </c>
      <c r="AF43" s="16">
        <v>0.5625</v>
      </c>
      <c r="AG43" s="16">
        <v>0.60674157303370801</v>
      </c>
      <c r="AH43" s="16">
        <v>0.59722222222222199</v>
      </c>
      <c r="AI43" s="16">
        <v>0.52173913043478304</v>
      </c>
      <c r="AJ43" s="16"/>
      <c r="AK43" s="16">
        <v>0.57894736842105299</v>
      </c>
      <c r="AL43" s="16">
        <v>0.65789473684210498</v>
      </c>
      <c r="AM43" s="16">
        <v>0.48571428571428599</v>
      </c>
      <c r="AN43" s="16">
        <v>0.58823529411764697</v>
      </c>
      <c r="AO43" s="16">
        <v>0.587878787878788</v>
      </c>
      <c r="AP43" s="16">
        <v>0.63483146067415697</v>
      </c>
      <c r="AQ43" s="16">
        <v>0.62280701754386003</v>
      </c>
      <c r="AR43" s="16"/>
      <c r="AS43" s="16">
        <v>0.52659574468085102</v>
      </c>
      <c r="AT43" s="16">
        <v>0.61723163841807904</v>
      </c>
      <c r="AU43" s="16"/>
      <c r="AV43" s="16">
        <v>0.64642857142857102</v>
      </c>
      <c r="AW43" s="16">
        <v>0.57629870129870098</v>
      </c>
      <c r="AX43" s="16"/>
      <c r="AY43" s="16">
        <v>0.59914712153518102</v>
      </c>
      <c r="AZ43" s="16">
        <v>0.59718969555035095</v>
      </c>
      <c r="BA43" s="16"/>
      <c r="BB43" s="16">
        <v>0.60192307692307701</v>
      </c>
      <c r="BC43" s="16">
        <v>0.59308510638297895</v>
      </c>
      <c r="BD43" s="16"/>
      <c r="BE43" s="16">
        <v>0.55555555555555602</v>
      </c>
      <c r="BF43" s="16">
        <v>0.64473684210526305</v>
      </c>
      <c r="BG43" s="16">
        <v>0.58452138492871697</v>
      </c>
      <c r="BH43" s="16">
        <v>0.60267857142857095</v>
      </c>
    </row>
    <row r="44" spans="2:60" x14ac:dyDescent="0.25">
      <c r="B44" t="s">
        <v>103</v>
      </c>
      <c r="C44" s="16">
        <v>1.11607142857143E-2</v>
      </c>
      <c r="D44" s="16">
        <v>1.0416666666666701E-2</v>
      </c>
      <c r="E44" s="16">
        <v>1.20481927710843E-2</v>
      </c>
      <c r="F44" s="16">
        <v>3.9215686274509803E-2</v>
      </c>
      <c r="G44" s="16">
        <v>0</v>
      </c>
      <c r="H44" s="16">
        <v>0</v>
      </c>
      <c r="I44" s="16">
        <v>1.4084507042253501E-2</v>
      </c>
      <c r="J44" s="16">
        <v>0</v>
      </c>
      <c r="K44" s="16">
        <v>2.3809523809523801E-2</v>
      </c>
      <c r="L44" s="16">
        <v>0</v>
      </c>
      <c r="M44" s="16">
        <v>0</v>
      </c>
      <c r="N44" s="16">
        <v>1.3698630136986301E-2</v>
      </c>
      <c r="O44" s="16">
        <v>4.5454545454545497E-2</v>
      </c>
      <c r="P44" s="16">
        <v>2.6315789473684199E-2</v>
      </c>
      <c r="Q44" s="16">
        <v>0</v>
      </c>
      <c r="R44" s="16">
        <v>0</v>
      </c>
      <c r="S44" s="16">
        <v>6.6225165562913899E-3</v>
      </c>
      <c r="T44" s="16">
        <v>0</v>
      </c>
      <c r="U44" s="16"/>
      <c r="V44" s="16">
        <v>1.7391304347826101E-2</v>
      </c>
      <c r="W44" s="16">
        <v>1.6528925619834701E-2</v>
      </c>
      <c r="X44" s="16">
        <v>4.29184549356223E-3</v>
      </c>
      <c r="Y44" s="16">
        <v>1.1709601873536301E-2</v>
      </c>
      <c r="Z44" s="16"/>
      <c r="AA44" s="16">
        <v>1.21951219512195E-2</v>
      </c>
      <c r="AB44" s="16">
        <v>0</v>
      </c>
      <c r="AC44" s="16">
        <v>0</v>
      </c>
      <c r="AD44" s="16">
        <v>1.9607843137254902E-2</v>
      </c>
      <c r="AE44" s="16">
        <v>0.02</v>
      </c>
      <c r="AF44" s="16">
        <v>0</v>
      </c>
      <c r="AG44" s="16">
        <v>0</v>
      </c>
      <c r="AH44" s="16">
        <v>1.38888888888889E-2</v>
      </c>
      <c r="AI44" s="16">
        <v>1.0869565217391301E-2</v>
      </c>
      <c r="AJ44" s="16"/>
      <c r="AK44" s="16">
        <v>1.05263157894737E-2</v>
      </c>
      <c r="AL44" s="16">
        <v>0</v>
      </c>
      <c r="AM44" s="16">
        <v>0</v>
      </c>
      <c r="AN44" s="16">
        <v>1.1764705882352899E-2</v>
      </c>
      <c r="AO44" s="16">
        <v>1.21212121212121E-2</v>
      </c>
      <c r="AP44" s="16">
        <v>5.6179775280898901E-3</v>
      </c>
      <c r="AQ44" s="16">
        <v>1.7543859649122799E-2</v>
      </c>
      <c r="AR44" s="16"/>
      <c r="AS44" s="16">
        <v>0</v>
      </c>
      <c r="AT44" s="16">
        <v>1.41242937853107E-2</v>
      </c>
      <c r="AU44" s="16"/>
      <c r="AV44" s="16">
        <v>7.14285714285714E-3</v>
      </c>
      <c r="AW44" s="16">
        <v>1.2987012987013E-2</v>
      </c>
      <c r="AX44" s="16"/>
      <c r="AY44" s="16">
        <v>1.06609808102345E-2</v>
      </c>
      <c r="AZ44" s="16">
        <v>1.1709601873536301E-2</v>
      </c>
      <c r="BA44" s="16"/>
      <c r="BB44" s="16">
        <v>9.6153846153846194E-3</v>
      </c>
      <c r="BC44" s="16">
        <v>1.3297872340425501E-2</v>
      </c>
      <c r="BD44" s="16"/>
      <c r="BE44" s="16">
        <v>3.7037037037037E-2</v>
      </c>
      <c r="BF44" s="16">
        <v>2.6315789473684199E-2</v>
      </c>
      <c r="BG44" s="16">
        <v>8.1466395112016303E-3</v>
      </c>
      <c r="BH44" s="16">
        <v>4.4642857142857097E-3</v>
      </c>
    </row>
    <row r="45" spans="2:60" x14ac:dyDescent="0.25">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row>
    <row r="46" spans="2:60" x14ac:dyDescent="0.25">
      <c r="B46" s="6" t="s">
        <v>106</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row>
    <row r="47" spans="2:60" x14ac:dyDescent="0.25">
      <c r="B47" s="23" t="s">
        <v>691</v>
      </c>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row>
    <row r="48" spans="2:60" x14ac:dyDescent="0.25">
      <c r="B48" t="s">
        <v>55</v>
      </c>
      <c r="C48" s="16">
        <v>0.75669642857142905</v>
      </c>
      <c r="D48" s="16">
        <v>0.77083333333333304</v>
      </c>
      <c r="E48" s="16">
        <v>0.54216867469879504</v>
      </c>
      <c r="F48" s="16">
        <v>0.76470588235294101</v>
      </c>
      <c r="G48" s="16">
        <v>0.83333333333333304</v>
      </c>
      <c r="H48" s="16">
        <v>0.83333333333333304</v>
      </c>
      <c r="I48" s="16">
        <v>0.83098591549295797</v>
      </c>
      <c r="J48" s="16">
        <v>0.55555555555555602</v>
      </c>
      <c r="K48" s="16">
        <v>0.71428571428571397</v>
      </c>
      <c r="L48" s="16">
        <v>0.64705882352941202</v>
      </c>
      <c r="M48" s="16">
        <v>0.73846153846153895</v>
      </c>
      <c r="N48" s="16">
        <v>0.72602739726027399</v>
      </c>
      <c r="O48" s="16">
        <v>0.68181818181818199</v>
      </c>
      <c r="P48" s="16">
        <v>0.78947368421052599</v>
      </c>
      <c r="Q48" s="16">
        <v>0.73333333333333295</v>
      </c>
      <c r="R48" s="16">
        <v>0.66666666666666696</v>
      </c>
      <c r="S48" s="16">
        <v>0.84105960264900703</v>
      </c>
      <c r="T48" s="16">
        <v>0.822784810126582</v>
      </c>
      <c r="U48" s="16"/>
      <c r="V48" s="16">
        <v>0.50434782608695605</v>
      </c>
      <c r="W48" s="16">
        <v>0.661157024793388</v>
      </c>
      <c r="X48" s="16">
        <v>0.76394849785407704</v>
      </c>
      <c r="Y48" s="16">
        <v>0.84777517564402805</v>
      </c>
      <c r="Z48" s="16"/>
      <c r="AA48" s="16">
        <v>0.59146341463414598</v>
      </c>
      <c r="AB48" s="16">
        <v>0.71875</v>
      </c>
      <c r="AC48" s="16">
        <v>0.77380952380952395</v>
      </c>
      <c r="AD48" s="16">
        <v>0.78431372549019596</v>
      </c>
      <c r="AE48" s="16">
        <v>0.76</v>
      </c>
      <c r="AF48" s="16">
        <v>0.8125</v>
      </c>
      <c r="AG48" s="16">
        <v>0.80898876404494402</v>
      </c>
      <c r="AH48" s="16">
        <v>0.83333333333333304</v>
      </c>
      <c r="AI48" s="16">
        <v>0.90217391304347805</v>
      </c>
      <c r="AJ48" s="16"/>
      <c r="AK48" s="16">
        <v>0.73684210526315796</v>
      </c>
      <c r="AL48" s="16">
        <v>0.68421052631578905</v>
      </c>
      <c r="AM48" s="16">
        <v>0.81428571428571395</v>
      </c>
      <c r="AN48" s="16">
        <v>0.63529411764705901</v>
      </c>
      <c r="AO48" s="16">
        <v>0.824242424242424</v>
      </c>
      <c r="AP48" s="16">
        <v>0.83146067415730296</v>
      </c>
      <c r="AQ48" s="16">
        <v>0.76315789473684204</v>
      </c>
      <c r="AR48" s="16"/>
      <c r="AS48" s="16">
        <v>0.88829787234042601</v>
      </c>
      <c r="AT48" s="16">
        <v>0.72175141242937901</v>
      </c>
      <c r="AU48" s="16"/>
      <c r="AV48" s="16">
        <v>0.76785714285714302</v>
      </c>
      <c r="AW48" s="16">
        <v>0.75162337662337697</v>
      </c>
      <c r="AX48" s="16"/>
      <c r="AY48" s="16">
        <v>0.67377398720682302</v>
      </c>
      <c r="AZ48" s="16">
        <v>0.84777517564402805</v>
      </c>
      <c r="BA48" s="16"/>
      <c r="BB48" s="16">
        <v>0.78846153846153799</v>
      </c>
      <c r="BC48" s="16">
        <v>0.71276595744680804</v>
      </c>
      <c r="BD48" s="16"/>
      <c r="BE48" s="16">
        <v>0.407407407407407</v>
      </c>
      <c r="BF48" s="16">
        <v>0.53947368421052599</v>
      </c>
      <c r="BG48" s="16">
        <v>0.79837067209776003</v>
      </c>
      <c r="BH48" s="16">
        <v>0.85714285714285698</v>
      </c>
    </row>
    <row r="49" spans="2:60" x14ac:dyDescent="0.25">
      <c r="B49" t="s">
        <v>56</v>
      </c>
      <c r="C49" s="16">
        <v>0.198660714285714</v>
      </c>
      <c r="D49" s="16">
        <v>0.15625</v>
      </c>
      <c r="E49" s="16">
        <v>0.34939759036144602</v>
      </c>
      <c r="F49" s="16">
        <v>0.17647058823529399</v>
      </c>
      <c r="G49" s="16">
        <v>0.11111111111111099</v>
      </c>
      <c r="H49" s="16">
        <v>0.11111111111111099</v>
      </c>
      <c r="I49" s="16">
        <v>0.12676056338028199</v>
      </c>
      <c r="J49" s="16">
        <v>0.44444444444444398</v>
      </c>
      <c r="K49" s="16">
        <v>0.238095238095238</v>
      </c>
      <c r="L49" s="16">
        <v>0.29411764705882398</v>
      </c>
      <c r="M49" s="16">
        <v>0.230769230769231</v>
      </c>
      <c r="N49" s="16">
        <v>0.20547945205479501</v>
      </c>
      <c r="O49" s="16">
        <v>0.27272727272727298</v>
      </c>
      <c r="P49" s="16">
        <v>0.21052631578947401</v>
      </c>
      <c r="Q49" s="16">
        <v>0.266666666666667</v>
      </c>
      <c r="R49" s="16">
        <v>0.33333333333333298</v>
      </c>
      <c r="S49" s="16">
        <v>0.14569536423841101</v>
      </c>
      <c r="T49" s="16">
        <v>0.151898734177215</v>
      </c>
      <c r="U49" s="16"/>
      <c r="V49" s="16">
        <v>0.44347826086956499</v>
      </c>
      <c r="W49" s="16">
        <v>0.30578512396694202</v>
      </c>
      <c r="X49" s="16">
        <v>0.184549356223176</v>
      </c>
      <c r="Y49" s="16">
        <v>0.11007025761124101</v>
      </c>
      <c r="Z49" s="16"/>
      <c r="AA49" s="16">
        <v>0.37195121951219501</v>
      </c>
      <c r="AB49" s="16">
        <v>0.203125</v>
      </c>
      <c r="AC49" s="16">
        <v>0.19047619047618999</v>
      </c>
      <c r="AD49" s="16">
        <v>0.17647058823529399</v>
      </c>
      <c r="AE49" s="16">
        <v>0.2</v>
      </c>
      <c r="AF49" s="16">
        <v>0.16250000000000001</v>
      </c>
      <c r="AG49" s="16">
        <v>0.16853932584269701</v>
      </c>
      <c r="AH49" s="16">
        <v>6.9444444444444406E-2</v>
      </c>
      <c r="AI49" s="16">
        <v>5.4347826086956499E-2</v>
      </c>
      <c r="AJ49" s="16"/>
      <c r="AK49" s="16">
        <v>0.231578947368421</v>
      </c>
      <c r="AL49" s="16">
        <v>0.23684210526315799</v>
      </c>
      <c r="AM49" s="16">
        <v>0.128571428571429</v>
      </c>
      <c r="AN49" s="16">
        <v>0.29411764705882398</v>
      </c>
      <c r="AO49" s="16">
        <v>0.163636363636364</v>
      </c>
      <c r="AP49" s="16">
        <v>0.14044943820224701</v>
      </c>
      <c r="AQ49" s="16">
        <v>0.19298245614035101</v>
      </c>
      <c r="AR49" s="16"/>
      <c r="AS49" s="16">
        <v>9.5744680851063801E-2</v>
      </c>
      <c r="AT49" s="16">
        <v>0.225988700564972</v>
      </c>
      <c r="AU49" s="16"/>
      <c r="AV49" s="16">
        <v>0.192857142857143</v>
      </c>
      <c r="AW49" s="16">
        <v>0.201298701298701</v>
      </c>
      <c r="AX49" s="16"/>
      <c r="AY49" s="16">
        <v>0.27931769722814498</v>
      </c>
      <c r="AZ49" s="16">
        <v>0.11007025761124101</v>
      </c>
      <c r="BA49" s="16"/>
      <c r="BB49" s="16">
        <v>0.18269230769230799</v>
      </c>
      <c r="BC49" s="16">
        <v>0.220744680851064</v>
      </c>
      <c r="BD49" s="16"/>
      <c r="BE49" s="16">
        <v>0.48148148148148101</v>
      </c>
      <c r="BF49" s="16">
        <v>0.36842105263157898</v>
      </c>
      <c r="BG49" s="16">
        <v>0.16089613034623201</v>
      </c>
      <c r="BH49" s="16">
        <v>0.129464285714286</v>
      </c>
    </row>
    <row r="50" spans="2:60" x14ac:dyDescent="0.25">
      <c r="B50" t="s">
        <v>105</v>
      </c>
      <c r="C50" s="16">
        <v>4.4642857142857102E-2</v>
      </c>
      <c r="D50" s="16">
        <v>7.2916666666666699E-2</v>
      </c>
      <c r="E50" s="16">
        <v>0.108433734939759</v>
      </c>
      <c r="F50" s="16">
        <v>5.8823529411764698E-2</v>
      </c>
      <c r="G50" s="16">
        <v>5.5555555555555601E-2</v>
      </c>
      <c r="H50" s="16">
        <v>5.5555555555555601E-2</v>
      </c>
      <c r="I50" s="16">
        <v>4.2253521126760597E-2</v>
      </c>
      <c r="J50" s="16">
        <v>0</v>
      </c>
      <c r="K50" s="16">
        <v>4.7619047619047603E-2</v>
      </c>
      <c r="L50" s="16">
        <v>5.8823529411764698E-2</v>
      </c>
      <c r="M50" s="16">
        <v>3.0769230769230799E-2</v>
      </c>
      <c r="N50" s="16">
        <v>6.8493150684931503E-2</v>
      </c>
      <c r="O50" s="16">
        <v>4.5454545454545497E-2</v>
      </c>
      <c r="P50" s="16">
        <v>0</v>
      </c>
      <c r="Q50" s="16">
        <v>0</v>
      </c>
      <c r="R50" s="16">
        <v>0</v>
      </c>
      <c r="S50" s="16">
        <v>1.3245033112582801E-2</v>
      </c>
      <c r="T50" s="16">
        <v>2.53164556962025E-2</v>
      </c>
      <c r="U50" s="16"/>
      <c r="V50" s="16">
        <v>5.21739130434783E-2</v>
      </c>
      <c r="W50" s="16">
        <v>3.3057851239669402E-2</v>
      </c>
      <c r="X50" s="16">
        <v>5.1502145922746802E-2</v>
      </c>
      <c r="Y50" s="16">
        <v>4.2154566744730698E-2</v>
      </c>
      <c r="Z50" s="16"/>
      <c r="AA50" s="16">
        <v>3.65853658536585E-2</v>
      </c>
      <c r="AB50" s="16">
        <v>7.8125E-2</v>
      </c>
      <c r="AC50" s="16">
        <v>3.5714285714285698E-2</v>
      </c>
      <c r="AD50" s="16">
        <v>3.9215686274509803E-2</v>
      </c>
      <c r="AE50" s="16">
        <v>0.04</v>
      </c>
      <c r="AF50" s="16">
        <v>2.5000000000000001E-2</v>
      </c>
      <c r="AG50" s="16">
        <v>2.2471910112359501E-2</v>
      </c>
      <c r="AH50" s="16">
        <v>9.7222222222222196E-2</v>
      </c>
      <c r="AI50" s="16">
        <v>4.3478260869565202E-2</v>
      </c>
      <c r="AJ50" s="16"/>
      <c r="AK50" s="16">
        <v>3.1578947368421102E-2</v>
      </c>
      <c r="AL50" s="16">
        <v>7.8947368421052599E-2</v>
      </c>
      <c r="AM50" s="16">
        <v>5.7142857142857099E-2</v>
      </c>
      <c r="AN50" s="16">
        <v>7.0588235294117604E-2</v>
      </c>
      <c r="AO50" s="16">
        <v>1.21212121212121E-2</v>
      </c>
      <c r="AP50" s="16">
        <v>2.8089887640449399E-2</v>
      </c>
      <c r="AQ50" s="16">
        <v>4.3859649122807001E-2</v>
      </c>
      <c r="AR50" s="16"/>
      <c r="AS50" s="16">
        <v>1.5957446808510599E-2</v>
      </c>
      <c r="AT50" s="16">
        <v>5.2259887005649701E-2</v>
      </c>
      <c r="AU50" s="16"/>
      <c r="AV50" s="16">
        <v>3.9285714285714299E-2</v>
      </c>
      <c r="AW50" s="16">
        <v>4.7077922077922101E-2</v>
      </c>
      <c r="AX50" s="16"/>
      <c r="AY50" s="16">
        <v>4.6908315565031999E-2</v>
      </c>
      <c r="AZ50" s="16">
        <v>4.2154566744730698E-2</v>
      </c>
      <c r="BA50" s="16"/>
      <c r="BB50" s="16">
        <v>2.8846153846153799E-2</v>
      </c>
      <c r="BC50" s="16">
        <v>6.64893617021277E-2</v>
      </c>
      <c r="BD50" s="16"/>
      <c r="BE50" s="16">
        <v>0.11111111111111099</v>
      </c>
      <c r="BF50" s="16">
        <v>9.2105263157894704E-2</v>
      </c>
      <c r="BG50" s="16">
        <v>4.0733197556008099E-2</v>
      </c>
      <c r="BH50" s="16">
        <v>1.33928571428571E-2</v>
      </c>
    </row>
    <row r="51" spans="2:60" x14ac:dyDescent="0.25">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row>
    <row r="52" spans="2:60" x14ac:dyDescent="0.25">
      <c r="B52" s="6" t="s">
        <v>116</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row>
    <row r="53" spans="2:60" x14ac:dyDescent="0.25">
      <c r="B53" s="23" t="s">
        <v>79</v>
      </c>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row>
    <row r="54" spans="2:60" x14ac:dyDescent="0.25">
      <c r="B54" t="s">
        <v>107</v>
      </c>
      <c r="C54" s="16">
        <v>0.25493171471927201</v>
      </c>
      <c r="D54" s="16">
        <v>0.29457364341085301</v>
      </c>
      <c r="E54" s="16">
        <v>0.10489510489510501</v>
      </c>
      <c r="F54" s="16">
        <v>0.21052631578947401</v>
      </c>
      <c r="G54" s="16">
        <v>0.20689655172413801</v>
      </c>
      <c r="H54" s="16">
        <v>0.33333333333333298</v>
      </c>
      <c r="I54" s="16">
        <v>0.180952380952381</v>
      </c>
      <c r="J54" s="16">
        <v>0.105263157894737</v>
      </c>
      <c r="K54" s="16">
        <v>0.232876712328767</v>
      </c>
      <c r="L54" s="16">
        <v>0.16666666666666699</v>
      </c>
      <c r="M54" s="16">
        <v>0.25</v>
      </c>
      <c r="N54" s="16">
        <v>0.31372549019607798</v>
      </c>
      <c r="O54" s="16">
        <v>0.233333333333333</v>
      </c>
      <c r="P54" s="16">
        <v>0.28333333333333299</v>
      </c>
      <c r="Q54" s="16">
        <v>0.186046511627907</v>
      </c>
      <c r="R54" s="16">
        <v>0.18518518518518501</v>
      </c>
      <c r="S54" s="16">
        <v>0.40109890109890101</v>
      </c>
      <c r="T54" s="16">
        <v>0.32692307692307698</v>
      </c>
      <c r="U54" s="16"/>
      <c r="V54" s="16">
        <v>8.9136490250696407E-2</v>
      </c>
      <c r="W54" s="16">
        <v>0.27027027027027001</v>
      </c>
      <c r="X54" s="16">
        <v>0.323943661971831</v>
      </c>
      <c r="Y54" s="16">
        <v>0.33061224489795898</v>
      </c>
      <c r="Z54" s="16"/>
      <c r="AA54" s="16">
        <v>0.14698162729658801</v>
      </c>
      <c r="AB54" s="16">
        <v>0.28048780487804897</v>
      </c>
      <c r="AC54" s="16">
        <v>0.25</v>
      </c>
      <c r="AD54" s="16">
        <v>0.27906976744186002</v>
      </c>
      <c r="AE54" s="16">
        <v>0.36134453781512599</v>
      </c>
      <c r="AF54" s="16">
        <v>0.340425531914894</v>
      </c>
      <c r="AG54" s="16">
        <v>0.41666666666666702</v>
      </c>
      <c r="AH54" s="16">
        <v>0.26829268292682901</v>
      </c>
      <c r="AI54" s="16">
        <v>0.330188679245283</v>
      </c>
      <c r="AJ54" s="16"/>
      <c r="AK54" s="16">
        <v>0.14213197969543101</v>
      </c>
      <c r="AL54" s="16">
        <v>0.17475728155339801</v>
      </c>
      <c r="AM54" s="16">
        <v>0.237623762376238</v>
      </c>
      <c r="AN54" s="16">
        <v>0.15358361774744</v>
      </c>
      <c r="AO54" s="16">
        <v>0.409574468085106</v>
      </c>
      <c r="AP54" s="16">
        <v>0.35023041474654398</v>
      </c>
      <c r="AQ54" s="16">
        <v>0.37333333333333302</v>
      </c>
      <c r="AR54" s="16"/>
      <c r="AS54" s="16">
        <v>0.50531914893617003</v>
      </c>
      <c r="AT54" s="16">
        <v>0.21327433628318601</v>
      </c>
      <c r="AU54" s="16"/>
      <c r="AV54" s="16">
        <v>0.116033755274262</v>
      </c>
      <c r="AW54" s="16">
        <v>0.332938388625592</v>
      </c>
      <c r="AX54" s="16"/>
      <c r="AY54" s="16">
        <v>0.21014492753623201</v>
      </c>
      <c r="AZ54" s="16">
        <v>0.33061224489795898</v>
      </c>
      <c r="BA54" s="16"/>
      <c r="BB54" s="16">
        <v>0.31975867269984898</v>
      </c>
      <c r="BC54" s="16">
        <v>0.189312977099237</v>
      </c>
      <c r="BD54" s="16"/>
      <c r="BE54" s="16">
        <v>6.6666666666666693E-2</v>
      </c>
      <c r="BF54" s="16">
        <v>0.124260355029586</v>
      </c>
      <c r="BG54" s="16">
        <v>0.32698961937716298</v>
      </c>
      <c r="BH54" s="16">
        <v>0.391489361702128</v>
      </c>
    </row>
    <row r="55" spans="2:60" x14ac:dyDescent="0.25">
      <c r="B55" t="s">
        <v>108</v>
      </c>
      <c r="C55" s="16">
        <v>0.18816388467374801</v>
      </c>
      <c r="D55" s="16">
        <v>0.209302325581395</v>
      </c>
      <c r="E55" s="16">
        <v>0.30769230769230799</v>
      </c>
      <c r="F55" s="16">
        <v>0.17894736842105299</v>
      </c>
      <c r="G55" s="16">
        <v>0.24137931034482801</v>
      </c>
      <c r="H55" s="16">
        <v>6.6666666666666693E-2</v>
      </c>
      <c r="I55" s="16">
        <v>0.15238095238095201</v>
      </c>
      <c r="J55" s="16">
        <v>0.21052631578947401</v>
      </c>
      <c r="K55" s="16">
        <v>5.4794520547945202E-2</v>
      </c>
      <c r="L55" s="16">
        <v>0.233333333333333</v>
      </c>
      <c r="M55" s="16">
        <v>0.21590909090909099</v>
      </c>
      <c r="N55" s="16">
        <v>0.18627450980392199</v>
      </c>
      <c r="O55" s="16">
        <v>6.6666666666666693E-2</v>
      </c>
      <c r="P55" s="16">
        <v>0.21666666666666701</v>
      </c>
      <c r="Q55" s="16">
        <v>0.162790697674419</v>
      </c>
      <c r="R55" s="16">
        <v>0.148148148148148</v>
      </c>
      <c r="S55" s="16">
        <v>0.14835164835164799</v>
      </c>
      <c r="T55" s="16">
        <v>0.21153846153846201</v>
      </c>
      <c r="U55" s="16"/>
      <c r="V55" s="16">
        <v>0.22562674094707499</v>
      </c>
      <c r="W55" s="16">
        <v>0.15675675675675699</v>
      </c>
      <c r="X55" s="16">
        <v>0.21830985915493001</v>
      </c>
      <c r="Y55" s="16">
        <v>0.155102040816327</v>
      </c>
      <c r="Z55" s="16"/>
      <c r="AA55" s="16">
        <v>0.18897637795275599</v>
      </c>
      <c r="AB55" s="16">
        <v>0.17073170731707299</v>
      </c>
      <c r="AC55" s="16">
        <v>0.151785714285714</v>
      </c>
      <c r="AD55" s="16">
        <v>0.193798449612403</v>
      </c>
      <c r="AE55" s="16">
        <v>0.184873949579832</v>
      </c>
      <c r="AF55" s="16">
        <v>0.20212765957446799</v>
      </c>
      <c r="AG55" s="16">
        <v>0.23958333333333301</v>
      </c>
      <c r="AH55" s="16">
        <v>0.207317073170732</v>
      </c>
      <c r="AI55" s="16">
        <v>0.18867924528301899</v>
      </c>
      <c r="AJ55" s="16"/>
      <c r="AK55" s="16">
        <v>0.22335025380710699</v>
      </c>
      <c r="AL55" s="16">
        <v>0.223300970873786</v>
      </c>
      <c r="AM55" s="16">
        <v>0.16831683168316799</v>
      </c>
      <c r="AN55" s="16">
        <v>0.17406143344709901</v>
      </c>
      <c r="AO55" s="16">
        <v>0.19148936170212799</v>
      </c>
      <c r="AP55" s="16">
        <v>0.17050691244239599</v>
      </c>
      <c r="AQ55" s="16">
        <v>0.21333333333333299</v>
      </c>
      <c r="AR55" s="16"/>
      <c r="AS55" s="16">
        <v>0.22872340425531901</v>
      </c>
      <c r="AT55" s="16">
        <v>0.18141592920353999</v>
      </c>
      <c r="AU55" s="16"/>
      <c r="AV55" s="16">
        <v>0.20675105485232101</v>
      </c>
      <c r="AW55" s="16">
        <v>0.17772511848341199</v>
      </c>
      <c r="AX55" s="16"/>
      <c r="AY55" s="16">
        <v>0.20772946859903399</v>
      </c>
      <c r="AZ55" s="16">
        <v>0.155102040816327</v>
      </c>
      <c r="BA55" s="16"/>
      <c r="BB55" s="16">
        <v>0.17345399698340899</v>
      </c>
      <c r="BC55" s="16">
        <v>0.20305343511450399</v>
      </c>
      <c r="BD55" s="16"/>
      <c r="BE55" s="16">
        <v>0.18787878787878801</v>
      </c>
      <c r="BF55" s="16">
        <v>0.18047337278106501</v>
      </c>
      <c r="BG55" s="16">
        <v>0.19723183391003499</v>
      </c>
      <c r="BH55" s="16">
        <v>0.17872340425531899</v>
      </c>
    </row>
    <row r="56" spans="2:60" x14ac:dyDescent="0.25">
      <c r="B56" t="s">
        <v>109</v>
      </c>
      <c r="C56" s="16">
        <v>0.166919575113809</v>
      </c>
      <c r="D56" s="16">
        <v>0.162790697674419</v>
      </c>
      <c r="E56" s="16">
        <v>0.17482517482517501</v>
      </c>
      <c r="F56" s="16">
        <v>0.26315789473684198</v>
      </c>
      <c r="G56" s="16">
        <v>0.13793103448275901</v>
      </c>
      <c r="H56" s="16">
        <v>0.16666666666666699</v>
      </c>
      <c r="I56" s="16">
        <v>0.133333333333333</v>
      </c>
      <c r="J56" s="16">
        <v>0.31578947368421101</v>
      </c>
      <c r="K56" s="16">
        <v>9.5890410958904104E-2</v>
      </c>
      <c r="L56" s="16">
        <v>0.2</v>
      </c>
      <c r="M56" s="16">
        <v>0.15909090909090901</v>
      </c>
      <c r="N56" s="16">
        <v>0.30392156862745101</v>
      </c>
      <c r="O56" s="16">
        <v>0.1</v>
      </c>
      <c r="P56" s="16">
        <v>0.133333333333333</v>
      </c>
      <c r="Q56" s="16">
        <v>0.13953488372093001</v>
      </c>
      <c r="R56" s="16">
        <v>0.25925925925925902</v>
      </c>
      <c r="S56" s="16">
        <v>0.10989010989011</v>
      </c>
      <c r="T56" s="16">
        <v>0.134615384615385</v>
      </c>
      <c r="U56" s="16"/>
      <c r="V56" s="16">
        <v>5.5710306406685201E-2</v>
      </c>
      <c r="W56" s="16">
        <v>0.14594594594594601</v>
      </c>
      <c r="X56" s="16">
        <v>0.23239436619718301</v>
      </c>
      <c r="Y56" s="16">
        <v>0.21836734693877599</v>
      </c>
      <c r="Z56" s="16"/>
      <c r="AA56" s="16">
        <v>6.0367454068241497E-2</v>
      </c>
      <c r="AB56" s="16">
        <v>0.19512195121951201</v>
      </c>
      <c r="AC56" s="16">
        <v>0.16964285714285701</v>
      </c>
      <c r="AD56" s="16">
        <v>0.209302325581395</v>
      </c>
      <c r="AE56" s="16">
        <v>0.151260504201681</v>
      </c>
      <c r="AF56" s="16">
        <v>0.20212765957446799</v>
      </c>
      <c r="AG56" s="16">
        <v>0.23958333333333301</v>
      </c>
      <c r="AH56" s="16">
        <v>0.30487804878048802</v>
      </c>
      <c r="AI56" s="16">
        <v>0.30188679245283001</v>
      </c>
      <c r="AJ56" s="16"/>
      <c r="AK56" s="16">
        <v>0.147208121827411</v>
      </c>
      <c r="AL56" s="16">
        <v>0.15533980582524301</v>
      </c>
      <c r="AM56" s="16">
        <v>0.25742574257425699</v>
      </c>
      <c r="AN56" s="16">
        <v>0.16723549488054601</v>
      </c>
      <c r="AO56" s="16">
        <v>0.18617021276595699</v>
      </c>
      <c r="AP56" s="16">
        <v>0.17511520737327199</v>
      </c>
      <c r="AQ56" s="16">
        <v>0.14000000000000001</v>
      </c>
      <c r="AR56" s="16"/>
      <c r="AS56" s="16">
        <v>0.18617021276595699</v>
      </c>
      <c r="AT56" s="16">
        <v>0.16371681415929201</v>
      </c>
      <c r="AU56" s="16"/>
      <c r="AV56" s="16">
        <v>0.126582278481013</v>
      </c>
      <c r="AW56" s="16">
        <v>0.18957345971563999</v>
      </c>
      <c r="AX56" s="16"/>
      <c r="AY56" s="16">
        <v>0.13647342995169101</v>
      </c>
      <c r="AZ56" s="16">
        <v>0.21836734693877599</v>
      </c>
      <c r="BA56" s="16"/>
      <c r="BB56" s="16">
        <v>0.16892911010558101</v>
      </c>
      <c r="BC56" s="16">
        <v>0.164885496183206</v>
      </c>
      <c r="BD56" s="16"/>
      <c r="BE56" s="16">
        <v>7.8787878787878796E-2</v>
      </c>
      <c r="BF56" s="16">
        <v>0.16272189349112401</v>
      </c>
      <c r="BG56" s="16">
        <v>0.173010380622837</v>
      </c>
      <c r="BH56" s="16">
        <v>0.221276595744681</v>
      </c>
    </row>
    <row r="57" spans="2:60" x14ac:dyDescent="0.25">
      <c r="B57" t="s">
        <v>110</v>
      </c>
      <c r="C57" s="16">
        <v>0.116843702579666</v>
      </c>
      <c r="D57" s="16">
        <v>0.116279069767442</v>
      </c>
      <c r="E57" s="16">
        <v>2.7972027972028E-2</v>
      </c>
      <c r="F57" s="16">
        <v>7.3684210526315796E-2</v>
      </c>
      <c r="G57" s="16">
        <v>0.12068965517241401</v>
      </c>
      <c r="H57" s="16">
        <v>3.3333333333333298E-2</v>
      </c>
      <c r="I57" s="16">
        <v>0.14285714285714299</v>
      </c>
      <c r="J57" s="16">
        <v>5.2631578947368397E-2</v>
      </c>
      <c r="K57" s="16">
        <v>0.164383561643836</v>
      </c>
      <c r="L57" s="16">
        <v>0.1</v>
      </c>
      <c r="M57" s="16">
        <v>0.14772727272727301</v>
      </c>
      <c r="N57" s="16">
        <v>0.10784313725490199</v>
      </c>
      <c r="O57" s="16">
        <v>6.6666666666666693E-2</v>
      </c>
      <c r="P57" s="16">
        <v>6.6666666666666693E-2</v>
      </c>
      <c r="Q57" s="16">
        <v>0.116279069767442</v>
      </c>
      <c r="R57" s="16">
        <v>7.4074074074074098E-2</v>
      </c>
      <c r="S57" s="16">
        <v>0.19780219780219799</v>
      </c>
      <c r="T57" s="16">
        <v>0.15384615384615399</v>
      </c>
      <c r="U57" s="16"/>
      <c r="V57" s="16">
        <v>6.4066852367687999E-2</v>
      </c>
      <c r="W57" s="16">
        <v>0.11891891891891899</v>
      </c>
      <c r="X57" s="16">
        <v>8.8028169014084501E-2</v>
      </c>
      <c r="Y57" s="16">
        <v>0.17142857142857101</v>
      </c>
      <c r="Z57" s="16"/>
      <c r="AA57" s="16">
        <v>9.1863517060367494E-2</v>
      </c>
      <c r="AB57" s="16">
        <v>0.15853658536585399</v>
      </c>
      <c r="AC57" s="16">
        <v>8.0357142857142905E-2</v>
      </c>
      <c r="AD57" s="16">
        <v>0.15503875968992201</v>
      </c>
      <c r="AE57" s="16">
        <v>0.159663865546218</v>
      </c>
      <c r="AF57" s="16">
        <v>0.117021276595745</v>
      </c>
      <c r="AG57" s="16">
        <v>0.15625</v>
      </c>
      <c r="AH57" s="16">
        <v>0.134146341463415</v>
      </c>
      <c r="AI57" s="16">
        <v>0.113207547169811</v>
      </c>
      <c r="AJ57" s="16"/>
      <c r="AK57" s="16">
        <v>8.6294416243654803E-2</v>
      </c>
      <c r="AL57" s="16">
        <v>9.7087378640776698E-2</v>
      </c>
      <c r="AM57" s="16">
        <v>9.9009900990099001E-2</v>
      </c>
      <c r="AN57" s="16">
        <v>8.8737201365187701E-2</v>
      </c>
      <c r="AO57" s="16">
        <v>0.13297872340425501</v>
      </c>
      <c r="AP57" s="16">
        <v>0.13824884792626699</v>
      </c>
      <c r="AQ57" s="16">
        <v>0.17333333333333301</v>
      </c>
      <c r="AR57" s="16"/>
      <c r="AS57" s="16">
        <v>0.20212765957446799</v>
      </c>
      <c r="AT57" s="16">
        <v>0.102654867256637</v>
      </c>
      <c r="AU57" s="16"/>
      <c r="AV57" s="16">
        <v>0.118143459915612</v>
      </c>
      <c r="AW57" s="16">
        <v>0.116113744075829</v>
      </c>
      <c r="AX57" s="16"/>
      <c r="AY57" s="16">
        <v>8.4541062801932396E-2</v>
      </c>
      <c r="AZ57" s="16">
        <v>0.17142857142857101</v>
      </c>
      <c r="BA57" s="16"/>
      <c r="BB57" s="16">
        <v>0.120663650075415</v>
      </c>
      <c r="BC57" s="16">
        <v>0.112977099236641</v>
      </c>
      <c r="BD57" s="16"/>
      <c r="BE57" s="16">
        <v>4.8484848484848499E-2</v>
      </c>
      <c r="BF57" s="16">
        <v>0.112426035502959</v>
      </c>
      <c r="BG57" s="16">
        <v>0.12629757785467099</v>
      </c>
      <c r="BH57" s="16">
        <v>0.14893617021276601</v>
      </c>
    </row>
    <row r="58" spans="2:60" x14ac:dyDescent="0.25">
      <c r="B58" t="s">
        <v>111</v>
      </c>
      <c r="C58" s="16">
        <v>6.8285280728376294E-2</v>
      </c>
      <c r="D58" s="16">
        <v>8.5271317829457405E-2</v>
      </c>
      <c r="E58" s="16">
        <v>2.7972027972028E-2</v>
      </c>
      <c r="F58" s="16">
        <v>3.1578947368421102E-2</v>
      </c>
      <c r="G58" s="16">
        <v>8.6206896551724102E-2</v>
      </c>
      <c r="H58" s="16">
        <v>0</v>
      </c>
      <c r="I58" s="16">
        <v>6.6666666666666693E-2</v>
      </c>
      <c r="J58" s="16">
        <v>5.2631578947368397E-2</v>
      </c>
      <c r="K58" s="16">
        <v>6.8493150684931503E-2</v>
      </c>
      <c r="L58" s="16">
        <v>0.1</v>
      </c>
      <c r="M58" s="16">
        <v>5.6818181818181802E-2</v>
      </c>
      <c r="N58" s="16">
        <v>4.9019607843137303E-2</v>
      </c>
      <c r="O58" s="16">
        <v>6.6666666666666693E-2</v>
      </c>
      <c r="P58" s="16">
        <v>0.1</v>
      </c>
      <c r="Q58" s="16">
        <v>6.9767441860465101E-2</v>
      </c>
      <c r="R58" s="16">
        <v>0</v>
      </c>
      <c r="S58" s="16">
        <v>0.10989010989011</v>
      </c>
      <c r="T58" s="16">
        <v>9.6153846153846201E-2</v>
      </c>
      <c r="U58" s="16"/>
      <c r="V58" s="16">
        <v>2.2284122562674102E-2</v>
      </c>
      <c r="W58" s="16">
        <v>6.4864864864864896E-2</v>
      </c>
      <c r="X58" s="16">
        <v>0.11619718309859201</v>
      </c>
      <c r="Y58" s="16">
        <v>7.5510204081632698E-2</v>
      </c>
      <c r="Z58" s="16"/>
      <c r="AA58" s="16">
        <v>3.4120734908136503E-2</v>
      </c>
      <c r="AB58" s="16">
        <v>9.7560975609756101E-2</v>
      </c>
      <c r="AC58" s="16">
        <v>6.25E-2</v>
      </c>
      <c r="AD58" s="16">
        <v>9.3023255813953501E-2</v>
      </c>
      <c r="AE58" s="16">
        <v>0.11764705882352899</v>
      </c>
      <c r="AF58" s="16">
        <v>0.10638297872340401</v>
      </c>
      <c r="AG58" s="16">
        <v>0.114583333333333</v>
      </c>
      <c r="AH58" s="16">
        <v>4.8780487804878099E-2</v>
      </c>
      <c r="AI58" s="16">
        <v>5.6603773584905703E-2</v>
      </c>
      <c r="AJ58" s="16"/>
      <c r="AK58" s="16">
        <v>3.5532994923857898E-2</v>
      </c>
      <c r="AL58" s="16">
        <v>7.7669902912621394E-2</v>
      </c>
      <c r="AM58" s="16">
        <v>8.9108910891089105E-2</v>
      </c>
      <c r="AN58" s="16">
        <v>4.7781569965870303E-2</v>
      </c>
      <c r="AO58" s="16">
        <v>0.10106382978723399</v>
      </c>
      <c r="AP58" s="16">
        <v>9.6774193548387094E-2</v>
      </c>
      <c r="AQ58" s="16">
        <v>0.06</v>
      </c>
      <c r="AR58" s="16"/>
      <c r="AS58" s="16">
        <v>0.154255319148936</v>
      </c>
      <c r="AT58" s="16">
        <v>5.39823008849558E-2</v>
      </c>
      <c r="AU58" s="16"/>
      <c r="AV58" s="16">
        <v>3.58649789029536E-2</v>
      </c>
      <c r="AW58" s="16">
        <v>8.6492890995260696E-2</v>
      </c>
      <c r="AX58" s="16"/>
      <c r="AY58" s="16">
        <v>6.4009661835748799E-2</v>
      </c>
      <c r="AZ58" s="16">
        <v>7.5510204081632698E-2</v>
      </c>
      <c r="BA58" s="16"/>
      <c r="BB58" s="16">
        <v>7.99396681749623E-2</v>
      </c>
      <c r="BC58" s="16">
        <v>5.6488549618320602E-2</v>
      </c>
      <c r="BD58" s="16"/>
      <c r="BE58" s="16">
        <v>1.8181818181818198E-2</v>
      </c>
      <c r="BF58" s="16">
        <v>2.6627218934911202E-2</v>
      </c>
      <c r="BG58" s="16">
        <v>9.5155709342560596E-2</v>
      </c>
      <c r="BH58" s="16">
        <v>9.7872340425531903E-2</v>
      </c>
    </row>
    <row r="59" spans="2:60" x14ac:dyDescent="0.25">
      <c r="B59" t="s">
        <v>112</v>
      </c>
      <c r="C59" s="16">
        <v>6.2215477996965099E-2</v>
      </c>
      <c r="D59" s="16">
        <v>6.2015503875968998E-2</v>
      </c>
      <c r="E59" s="16">
        <v>5.5944055944055902E-2</v>
      </c>
      <c r="F59" s="16">
        <v>6.3157894736842093E-2</v>
      </c>
      <c r="G59" s="16">
        <v>6.8965517241379296E-2</v>
      </c>
      <c r="H59" s="16">
        <v>0</v>
      </c>
      <c r="I59" s="16">
        <v>3.8095238095238099E-2</v>
      </c>
      <c r="J59" s="16">
        <v>5.2631578947368397E-2</v>
      </c>
      <c r="K59" s="16">
        <v>0.10958904109589</v>
      </c>
      <c r="L59" s="16">
        <v>0.1</v>
      </c>
      <c r="M59" s="16">
        <v>6.8181818181818205E-2</v>
      </c>
      <c r="N59" s="16">
        <v>4.9019607843137303E-2</v>
      </c>
      <c r="O59" s="16">
        <v>6.6666666666666693E-2</v>
      </c>
      <c r="P59" s="16">
        <v>3.3333333333333298E-2</v>
      </c>
      <c r="Q59" s="16">
        <v>9.3023255813953501E-2</v>
      </c>
      <c r="R59" s="16">
        <v>0.148148148148148</v>
      </c>
      <c r="S59" s="16">
        <v>4.94505494505494E-2</v>
      </c>
      <c r="T59" s="16">
        <v>7.69230769230769E-2</v>
      </c>
      <c r="U59" s="16"/>
      <c r="V59" s="16">
        <v>6.12813370473538E-2</v>
      </c>
      <c r="W59" s="16">
        <v>5.9459459459459497E-2</v>
      </c>
      <c r="X59" s="16">
        <v>7.3943661971830998E-2</v>
      </c>
      <c r="Y59" s="16">
        <v>5.7142857142857099E-2</v>
      </c>
      <c r="Z59" s="16"/>
      <c r="AA59" s="16">
        <v>7.3490813648294004E-2</v>
      </c>
      <c r="AB59" s="16">
        <v>7.3170731707317097E-2</v>
      </c>
      <c r="AC59" s="16">
        <v>8.0357142857142905E-2</v>
      </c>
      <c r="AD59" s="16">
        <v>5.4263565891472902E-2</v>
      </c>
      <c r="AE59" s="16">
        <v>4.20168067226891E-2</v>
      </c>
      <c r="AF59" s="16">
        <v>8.5106382978723402E-2</v>
      </c>
      <c r="AG59" s="16">
        <v>9.375E-2</v>
      </c>
      <c r="AH59" s="16">
        <v>3.65853658536585E-2</v>
      </c>
      <c r="AI59" s="16">
        <v>1.88679245283019E-2</v>
      </c>
      <c r="AJ59" s="16"/>
      <c r="AK59" s="16">
        <v>6.5989847715736002E-2</v>
      </c>
      <c r="AL59" s="16">
        <v>7.7669902912621394E-2</v>
      </c>
      <c r="AM59" s="16">
        <v>0.10891089108910899</v>
      </c>
      <c r="AN59" s="16">
        <v>3.7542662116041001E-2</v>
      </c>
      <c r="AO59" s="16">
        <v>4.7872340425531901E-2</v>
      </c>
      <c r="AP59" s="16">
        <v>6.9124423963133605E-2</v>
      </c>
      <c r="AQ59" s="16">
        <v>8.6666666666666697E-2</v>
      </c>
      <c r="AR59" s="16"/>
      <c r="AS59" s="16">
        <v>0.111702127659574</v>
      </c>
      <c r="AT59" s="16">
        <v>5.39823008849558E-2</v>
      </c>
      <c r="AU59" s="16"/>
      <c r="AV59" s="16">
        <v>5.0632911392405097E-2</v>
      </c>
      <c r="AW59" s="16">
        <v>6.8720379146919405E-2</v>
      </c>
      <c r="AX59" s="16"/>
      <c r="AY59" s="16">
        <v>6.5217391304347797E-2</v>
      </c>
      <c r="AZ59" s="16">
        <v>5.7142857142857099E-2</v>
      </c>
      <c r="BA59" s="16"/>
      <c r="BB59" s="16">
        <v>7.99396681749623E-2</v>
      </c>
      <c r="BC59" s="16">
        <v>4.4274809160305302E-2</v>
      </c>
      <c r="BD59" s="16"/>
      <c r="BE59" s="16">
        <v>1.8181818181818198E-2</v>
      </c>
      <c r="BF59" s="16">
        <v>5.6213017751479299E-2</v>
      </c>
      <c r="BG59" s="16">
        <v>7.7854671280276802E-2</v>
      </c>
      <c r="BH59" s="16">
        <v>6.3829787234042507E-2</v>
      </c>
    </row>
    <row r="60" spans="2:60" x14ac:dyDescent="0.25">
      <c r="B60" t="s">
        <v>113</v>
      </c>
      <c r="C60" s="16">
        <v>5.5386949924127502E-2</v>
      </c>
      <c r="D60" s="16">
        <v>6.2015503875968998E-2</v>
      </c>
      <c r="E60" s="16">
        <v>8.3916083916083906E-2</v>
      </c>
      <c r="F60" s="16">
        <v>5.2631578947368397E-2</v>
      </c>
      <c r="G60" s="16">
        <v>0</v>
      </c>
      <c r="H60" s="16">
        <v>0.16666666666666699</v>
      </c>
      <c r="I60" s="16">
        <v>6.6666666666666693E-2</v>
      </c>
      <c r="J60" s="16">
        <v>0</v>
      </c>
      <c r="K60" s="16">
        <v>2.7397260273972601E-2</v>
      </c>
      <c r="L60" s="16">
        <v>3.3333333333333298E-2</v>
      </c>
      <c r="M60" s="16">
        <v>2.27272727272727E-2</v>
      </c>
      <c r="N60" s="16">
        <v>3.9215686274509803E-2</v>
      </c>
      <c r="O60" s="16">
        <v>6.6666666666666693E-2</v>
      </c>
      <c r="P60" s="16">
        <v>6.6666666666666693E-2</v>
      </c>
      <c r="Q60" s="16">
        <v>4.6511627906976702E-2</v>
      </c>
      <c r="R60" s="16">
        <v>7.4074074074074098E-2</v>
      </c>
      <c r="S60" s="16">
        <v>4.94505494505494E-2</v>
      </c>
      <c r="T60" s="16">
        <v>7.69230769230769E-2</v>
      </c>
      <c r="U60" s="16"/>
      <c r="V60" s="16">
        <v>2.78551532033426E-2</v>
      </c>
      <c r="W60" s="16">
        <v>2.1621621621621599E-2</v>
      </c>
      <c r="X60" s="16">
        <v>6.6901408450704206E-2</v>
      </c>
      <c r="Y60" s="16">
        <v>8.1632653061224497E-2</v>
      </c>
      <c r="Z60" s="16"/>
      <c r="AA60" s="16">
        <v>3.9370078740157501E-2</v>
      </c>
      <c r="AB60" s="16">
        <v>2.4390243902439001E-2</v>
      </c>
      <c r="AC60" s="16">
        <v>6.25E-2</v>
      </c>
      <c r="AD60" s="16">
        <v>8.5271317829457405E-2</v>
      </c>
      <c r="AE60" s="16">
        <v>5.0420168067226899E-2</v>
      </c>
      <c r="AF60" s="16">
        <v>5.31914893617021E-2</v>
      </c>
      <c r="AG60" s="16">
        <v>9.375E-2</v>
      </c>
      <c r="AH60" s="16">
        <v>7.3170731707317097E-2</v>
      </c>
      <c r="AI60" s="16">
        <v>5.6603773584905703E-2</v>
      </c>
      <c r="AJ60" s="16"/>
      <c r="AK60" s="16">
        <v>2.5380710659898501E-2</v>
      </c>
      <c r="AL60" s="16">
        <v>0.106796116504854</v>
      </c>
      <c r="AM60" s="16">
        <v>0.10891089108910899</v>
      </c>
      <c r="AN60" s="16">
        <v>4.0955631399317398E-2</v>
      </c>
      <c r="AO60" s="16">
        <v>5.31914893617021E-2</v>
      </c>
      <c r="AP60" s="16">
        <v>5.5299539170506902E-2</v>
      </c>
      <c r="AQ60" s="16">
        <v>0.06</v>
      </c>
      <c r="AR60" s="16"/>
      <c r="AS60" s="16">
        <v>0.10638297872340401</v>
      </c>
      <c r="AT60" s="16">
        <v>4.6902654867256602E-2</v>
      </c>
      <c r="AU60" s="16"/>
      <c r="AV60" s="16">
        <v>2.53164556962025E-2</v>
      </c>
      <c r="AW60" s="16">
        <v>7.2274881516587702E-2</v>
      </c>
      <c r="AX60" s="16"/>
      <c r="AY60" s="16">
        <v>3.9855072463768099E-2</v>
      </c>
      <c r="AZ60" s="16">
        <v>8.1632653061224497E-2</v>
      </c>
      <c r="BA60" s="16"/>
      <c r="BB60" s="16">
        <v>6.6365007541478102E-2</v>
      </c>
      <c r="BC60" s="16">
        <v>4.4274809160305302E-2</v>
      </c>
      <c r="BD60" s="16"/>
      <c r="BE60" s="16">
        <v>3.03030303030303E-2</v>
      </c>
      <c r="BF60" s="16">
        <v>4.1420118343195297E-2</v>
      </c>
      <c r="BG60" s="16">
        <v>5.7093425605536298E-2</v>
      </c>
      <c r="BH60" s="16">
        <v>8.9361702127659606E-2</v>
      </c>
    </row>
    <row r="61" spans="2:60" x14ac:dyDescent="0.25">
      <c r="B61" t="s">
        <v>114</v>
      </c>
      <c r="C61" s="16">
        <v>3.7936267071320202E-2</v>
      </c>
      <c r="D61" s="16">
        <v>1.5503875968992199E-2</v>
      </c>
      <c r="E61" s="16">
        <v>2.0979020979021001E-2</v>
      </c>
      <c r="F61" s="16">
        <v>3.1578947368421102E-2</v>
      </c>
      <c r="G61" s="16">
        <v>8.6206896551724102E-2</v>
      </c>
      <c r="H61" s="16">
        <v>3.3333333333333298E-2</v>
      </c>
      <c r="I61" s="16">
        <v>2.8571428571428598E-2</v>
      </c>
      <c r="J61" s="16">
        <v>0.157894736842105</v>
      </c>
      <c r="K61" s="16">
        <v>2.7397260273972601E-2</v>
      </c>
      <c r="L61" s="16">
        <v>3.3333333333333298E-2</v>
      </c>
      <c r="M61" s="16">
        <v>5.6818181818181802E-2</v>
      </c>
      <c r="N61" s="16">
        <v>6.8627450980392204E-2</v>
      </c>
      <c r="O61" s="16">
        <v>6.6666666666666693E-2</v>
      </c>
      <c r="P61" s="16">
        <v>0</v>
      </c>
      <c r="Q61" s="16">
        <v>2.32558139534884E-2</v>
      </c>
      <c r="R61" s="16">
        <v>3.7037037037037E-2</v>
      </c>
      <c r="S61" s="16">
        <v>3.2967032967033003E-2</v>
      </c>
      <c r="T61" s="16">
        <v>4.80769230769231E-2</v>
      </c>
      <c r="U61" s="16"/>
      <c r="V61" s="16">
        <v>2.2284122562674102E-2</v>
      </c>
      <c r="W61" s="16">
        <v>5.9459459459459497E-2</v>
      </c>
      <c r="X61" s="16">
        <v>3.8732394366197201E-2</v>
      </c>
      <c r="Y61" s="16">
        <v>4.08163265306122E-2</v>
      </c>
      <c r="Z61" s="16"/>
      <c r="AA61" s="16">
        <v>3.9370078740157501E-2</v>
      </c>
      <c r="AB61" s="16">
        <v>7.3170731707317097E-2</v>
      </c>
      <c r="AC61" s="16">
        <v>8.9285714285714298E-3</v>
      </c>
      <c r="AD61" s="16">
        <v>4.6511627906976702E-2</v>
      </c>
      <c r="AE61" s="16">
        <v>5.0420168067226899E-2</v>
      </c>
      <c r="AF61" s="16">
        <v>5.31914893617021E-2</v>
      </c>
      <c r="AG61" s="16">
        <v>5.2083333333333301E-2</v>
      </c>
      <c r="AH61" s="16">
        <v>0</v>
      </c>
      <c r="AI61" s="16">
        <v>4.71698113207547E-2</v>
      </c>
      <c r="AJ61" s="16"/>
      <c r="AK61" s="16">
        <v>4.5685279187817299E-2</v>
      </c>
      <c r="AL61" s="16">
        <v>4.85436893203883E-2</v>
      </c>
      <c r="AM61" s="16">
        <v>3.9603960396039598E-2</v>
      </c>
      <c r="AN61" s="16">
        <v>2.7303754266211601E-2</v>
      </c>
      <c r="AO61" s="16">
        <v>6.3829787234042507E-2</v>
      </c>
      <c r="AP61" s="16">
        <v>3.6866359447004601E-2</v>
      </c>
      <c r="AQ61" s="16">
        <v>0.02</v>
      </c>
      <c r="AR61" s="16"/>
      <c r="AS61" s="16">
        <v>3.7234042553191501E-2</v>
      </c>
      <c r="AT61" s="16">
        <v>3.8053097345132701E-2</v>
      </c>
      <c r="AU61" s="16"/>
      <c r="AV61" s="16">
        <v>3.7974683544303799E-2</v>
      </c>
      <c r="AW61" s="16">
        <v>3.7914691943128E-2</v>
      </c>
      <c r="AX61" s="16"/>
      <c r="AY61" s="16">
        <v>3.6231884057971002E-2</v>
      </c>
      <c r="AZ61" s="16">
        <v>4.08163265306122E-2</v>
      </c>
      <c r="BA61" s="16"/>
      <c r="BB61" s="16">
        <v>3.0165912518853699E-2</v>
      </c>
      <c r="BC61" s="16">
        <v>4.58015267175573E-2</v>
      </c>
      <c r="BD61" s="16"/>
      <c r="BE61" s="16">
        <v>1.21212121212121E-2</v>
      </c>
      <c r="BF61" s="16">
        <v>4.4378698224852103E-2</v>
      </c>
      <c r="BG61" s="16">
        <v>3.9792387543252601E-2</v>
      </c>
      <c r="BH61" s="16">
        <v>4.2553191489361701E-2</v>
      </c>
    </row>
    <row r="62" spans="2:60" x14ac:dyDescent="0.25">
      <c r="B62" t="s">
        <v>115</v>
      </c>
      <c r="C62" s="16">
        <v>0.31411229135053098</v>
      </c>
      <c r="D62" s="16">
        <v>0.28682170542635699</v>
      </c>
      <c r="E62" s="16">
        <v>0.32867132867132898</v>
      </c>
      <c r="F62" s="16">
        <v>0.35789473684210499</v>
      </c>
      <c r="G62" s="16">
        <v>0.31034482758620702</v>
      </c>
      <c r="H62" s="16">
        <v>0.266666666666667</v>
      </c>
      <c r="I62" s="16">
        <v>0.33333333333333298</v>
      </c>
      <c r="J62" s="16">
        <v>0.157894736842105</v>
      </c>
      <c r="K62" s="16">
        <v>0.41095890410958902</v>
      </c>
      <c r="L62" s="16">
        <v>0.33333333333333298</v>
      </c>
      <c r="M62" s="16">
        <v>0.35227272727272702</v>
      </c>
      <c r="N62" s="16">
        <v>0.25490196078431399</v>
      </c>
      <c r="O62" s="16">
        <v>0.46666666666666701</v>
      </c>
      <c r="P62" s="16">
        <v>0.31666666666666698</v>
      </c>
      <c r="Q62" s="16">
        <v>0.44186046511627902</v>
      </c>
      <c r="R62" s="16">
        <v>0.407407407407407</v>
      </c>
      <c r="S62" s="16">
        <v>0.24175824175824201</v>
      </c>
      <c r="T62" s="16">
        <v>0.269230769230769</v>
      </c>
      <c r="U62" s="16"/>
      <c r="V62" s="16">
        <v>0.53203342618384397</v>
      </c>
      <c r="W62" s="16">
        <v>0.340540540540541</v>
      </c>
      <c r="X62" s="16">
        <v>0.23239436619718301</v>
      </c>
      <c r="Y62" s="16">
        <v>0.19183673469387799</v>
      </c>
      <c r="Z62" s="16"/>
      <c r="AA62" s="16">
        <v>0.48031496062992102</v>
      </c>
      <c r="AB62" s="16">
        <v>0.24390243902438999</v>
      </c>
      <c r="AC62" s="16">
        <v>0.35714285714285698</v>
      </c>
      <c r="AD62" s="16">
        <v>0.24031007751937999</v>
      </c>
      <c r="AE62" s="16">
        <v>0.21008403361344499</v>
      </c>
      <c r="AF62" s="16">
        <v>0.23404255319148901</v>
      </c>
      <c r="AG62" s="16">
        <v>0.15625</v>
      </c>
      <c r="AH62" s="16">
        <v>0.18292682926829301</v>
      </c>
      <c r="AI62" s="16">
        <v>0.14150943396226401</v>
      </c>
      <c r="AJ62" s="16"/>
      <c r="AK62" s="16">
        <v>0.40609137055837602</v>
      </c>
      <c r="AL62" s="16">
        <v>0.32038834951456302</v>
      </c>
      <c r="AM62" s="16">
        <v>0.26732673267326701</v>
      </c>
      <c r="AN62" s="16">
        <v>0.38907849829351498</v>
      </c>
      <c r="AO62" s="16">
        <v>0.20212765957446799</v>
      </c>
      <c r="AP62" s="16">
        <v>0.23963133640553</v>
      </c>
      <c r="AQ62" s="16">
        <v>0.24</v>
      </c>
      <c r="AR62" s="16"/>
      <c r="AS62" s="16">
        <v>0.12765957446808501</v>
      </c>
      <c r="AT62" s="16">
        <v>0.34513274336283201</v>
      </c>
      <c r="AU62" s="16"/>
      <c r="AV62" s="16">
        <v>0.42194092827004198</v>
      </c>
      <c r="AW62" s="16">
        <v>0.25355450236966798</v>
      </c>
      <c r="AX62" s="16"/>
      <c r="AY62" s="16">
        <v>0.38647342995169098</v>
      </c>
      <c r="AZ62" s="16">
        <v>0.19183673469387799</v>
      </c>
      <c r="BA62" s="16"/>
      <c r="BB62" s="16">
        <v>0.26696832579185498</v>
      </c>
      <c r="BC62" s="16">
        <v>0.36183206106870203</v>
      </c>
      <c r="BD62" s="16"/>
      <c r="BE62" s="16">
        <v>0.56363636363636405</v>
      </c>
      <c r="BF62" s="16">
        <v>0.42603550295858</v>
      </c>
      <c r="BG62" s="16">
        <v>0.25605536332179901</v>
      </c>
      <c r="BH62" s="16">
        <v>0.123404255319149</v>
      </c>
    </row>
    <row r="63" spans="2:60" x14ac:dyDescent="0.25">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row>
    <row r="64" spans="2:60" x14ac:dyDescent="0.25">
      <c r="B64" s="6" t="s">
        <v>135</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row>
    <row r="65" spans="2:60" x14ac:dyDescent="0.25">
      <c r="B65" s="23" t="s">
        <v>79</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row>
    <row r="66" spans="2:60" x14ac:dyDescent="0.25">
      <c r="B66" t="s">
        <v>117</v>
      </c>
      <c r="C66" s="16">
        <v>3.0349013657056102E-2</v>
      </c>
      <c r="D66" s="16">
        <v>2.32558139534884E-2</v>
      </c>
      <c r="E66" s="16">
        <v>2.0979020979021001E-2</v>
      </c>
      <c r="F66" s="16">
        <v>5.2631578947368397E-2</v>
      </c>
      <c r="G66" s="16">
        <v>6.8965517241379296E-2</v>
      </c>
      <c r="H66" s="16">
        <v>0</v>
      </c>
      <c r="I66" s="16">
        <v>3.8095238095238099E-2</v>
      </c>
      <c r="J66" s="16">
        <v>5.2631578947368397E-2</v>
      </c>
      <c r="K66" s="16">
        <v>4.1095890410958902E-2</v>
      </c>
      <c r="L66" s="16">
        <v>3.3333333333333298E-2</v>
      </c>
      <c r="M66" s="16">
        <v>1.13636363636364E-2</v>
      </c>
      <c r="N66" s="16">
        <v>3.9215686274509803E-2</v>
      </c>
      <c r="O66" s="16">
        <v>3.3333333333333298E-2</v>
      </c>
      <c r="P66" s="16">
        <v>0</v>
      </c>
      <c r="Q66" s="16">
        <v>2.32558139534884E-2</v>
      </c>
      <c r="R66" s="16">
        <v>0.11111111111111099</v>
      </c>
      <c r="S66" s="16">
        <v>1.0989010989011E-2</v>
      </c>
      <c r="T66" s="16">
        <v>3.8461538461538498E-2</v>
      </c>
      <c r="U66" s="16"/>
      <c r="V66" s="16">
        <v>6.12813370473538E-2</v>
      </c>
      <c r="W66" s="16">
        <v>3.24324324324324E-2</v>
      </c>
      <c r="X66" s="16">
        <v>1.7605633802816899E-2</v>
      </c>
      <c r="Y66" s="16">
        <v>1.4285714285714299E-2</v>
      </c>
      <c r="Z66" s="16"/>
      <c r="AA66" s="16">
        <v>4.9868766404199502E-2</v>
      </c>
      <c r="AB66" s="16">
        <v>1.21951219512195E-2</v>
      </c>
      <c r="AC66" s="16">
        <v>1.7857142857142901E-2</v>
      </c>
      <c r="AD66" s="16">
        <v>2.32558139534884E-2</v>
      </c>
      <c r="AE66" s="16">
        <v>8.4033613445378096E-3</v>
      </c>
      <c r="AF66" s="16">
        <v>2.1276595744680899E-2</v>
      </c>
      <c r="AG66" s="16">
        <v>3.125E-2</v>
      </c>
      <c r="AH66" s="16">
        <v>2.4390243902439001E-2</v>
      </c>
      <c r="AI66" s="16">
        <v>1.88679245283019E-2</v>
      </c>
      <c r="AJ66" s="16"/>
      <c r="AK66" s="16">
        <v>4.5685279187817299E-2</v>
      </c>
      <c r="AL66" s="16">
        <v>0</v>
      </c>
      <c r="AM66" s="16">
        <v>3.9603960396039598E-2</v>
      </c>
      <c r="AN66" s="16">
        <v>4.7781569965870303E-2</v>
      </c>
      <c r="AO66" s="16">
        <v>1.0638297872340399E-2</v>
      </c>
      <c r="AP66" s="16">
        <v>2.3041474654377898E-2</v>
      </c>
      <c r="AQ66" s="16">
        <v>1.3333333333333299E-2</v>
      </c>
      <c r="AR66" s="16"/>
      <c r="AS66" s="16">
        <v>1.0638297872340399E-2</v>
      </c>
      <c r="AT66" s="16">
        <v>3.3628318584070803E-2</v>
      </c>
      <c r="AU66" s="16"/>
      <c r="AV66" s="16">
        <v>4.6413502109704602E-2</v>
      </c>
      <c r="AW66" s="16">
        <v>2.1327014218009501E-2</v>
      </c>
      <c r="AX66" s="16"/>
      <c r="AY66" s="16">
        <v>3.9855072463768099E-2</v>
      </c>
      <c r="AZ66" s="16">
        <v>1.4285714285714299E-2</v>
      </c>
      <c r="BA66" s="16"/>
      <c r="BB66" s="16">
        <v>2.2624434389140299E-2</v>
      </c>
      <c r="BC66" s="16">
        <v>3.8167938931297697E-2</v>
      </c>
      <c r="BD66" s="16"/>
      <c r="BE66" s="16">
        <v>0.109090909090909</v>
      </c>
      <c r="BF66" s="16">
        <v>2.3668639053254399E-2</v>
      </c>
      <c r="BG66" s="16">
        <v>1.73010380622837E-2</v>
      </c>
      <c r="BH66" s="16">
        <v>1.7021276595744698E-2</v>
      </c>
    </row>
    <row r="67" spans="2:60" x14ac:dyDescent="0.25">
      <c r="B67" t="s">
        <v>118</v>
      </c>
      <c r="C67" s="16">
        <v>8.3459787556904395E-3</v>
      </c>
      <c r="D67" s="16">
        <v>7.7519379844961196E-3</v>
      </c>
      <c r="E67" s="16">
        <v>6.9930069930069904E-3</v>
      </c>
      <c r="F67" s="16">
        <v>0</v>
      </c>
      <c r="G67" s="16">
        <v>0</v>
      </c>
      <c r="H67" s="16">
        <v>0</v>
      </c>
      <c r="I67" s="16">
        <v>2.8571428571428598E-2</v>
      </c>
      <c r="J67" s="16">
        <v>0</v>
      </c>
      <c r="K67" s="16">
        <v>0</v>
      </c>
      <c r="L67" s="16">
        <v>0</v>
      </c>
      <c r="M67" s="16">
        <v>0</v>
      </c>
      <c r="N67" s="16">
        <v>9.8039215686274508E-3</v>
      </c>
      <c r="O67" s="16">
        <v>0</v>
      </c>
      <c r="P67" s="16">
        <v>1.6666666666666701E-2</v>
      </c>
      <c r="Q67" s="16">
        <v>4.6511627906976702E-2</v>
      </c>
      <c r="R67" s="16">
        <v>0</v>
      </c>
      <c r="S67" s="16">
        <v>1.0989010989011E-2</v>
      </c>
      <c r="T67" s="16">
        <v>0</v>
      </c>
      <c r="U67" s="16"/>
      <c r="V67" s="16">
        <v>2.7855153203342601E-3</v>
      </c>
      <c r="W67" s="16">
        <v>1.62162162162162E-2</v>
      </c>
      <c r="X67" s="16">
        <v>7.0422535211267599E-3</v>
      </c>
      <c r="Y67" s="16">
        <v>1.02040816326531E-2</v>
      </c>
      <c r="Z67" s="16"/>
      <c r="AA67" s="16">
        <v>5.2493438320209999E-3</v>
      </c>
      <c r="AB67" s="16">
        <v>2.4390243902439001E-2</v>
      </c>
      <c r="AC67" s="16">
        <v>8.9285714285714298E-3</v>
      </c>
      <c r="AD67" s="16">
        <v>7.7519379844961196E-3</v>
      </c>
      <c r="AE67" s="16">
        <v>0</v>
      </c>
      <c r="AF67" s="16">
        <v>0</v>
      </c>
      <c r="AG67" s="16">
        <v>0</v>
      </c>
      <c r="AH67" s="16">
        <v>2.4390243902439001E-2</v>
      </c>
      <c r="AI67" s="16">
        <v>1.88679245283019E-2</v>
      </c>
      <c r="AJ67" s="16"/>
      <c r="AK67" s="16">
        <v>0</v>
      </c>
      <c r="AL67" s="16">
        <v>1.94174757281553E-2</v>
      </c>
      <c r="AM67" s="16">
        <v>1.9801980198019799E-2</v>
      </c>
      <c r="AN67" s="16">
        <v>3.4129692832764501E-3</v>
      </c>
      <c r="AO67" s="16">
        <v>1.0638297872340399E-2</v>
      </c>
      <c r="AP67" s="16">
        <v>9.2165898617511503E-3</v>
      </c>
      <c r="AQ67" s="16">
        <v>6.6666666666666697E-3</v>
      </c>
      <c r="AR67" s="16"/>
      <c r="AS67" s="16">
        <v>1.0638297872340399E-2</v>
      </c>
      <c r="AT67" s="16">
        <v>7.9646017699115008E-3</v>
      </c>
      <c r="AU67" s="16"/>
      <c r="AV67" s="16">
        <v>6.3291139240506302E-3</v>
      </c>
      <c r="AW67" s="16">
        <v>9.4786729857819895E-3</v>
      </c>
      <c r="AX67" s="16"/>
      <c r="AY67" s="16">
        <v>7.2463768115942004E-3</v>
      </c>
      <c r="AZ67" s="16">
        <v>1.02040816326531E-2</v>
      </c>
      <c r="BA67" s="16"/>
      <c r="BB67" s="16">
        <v>9.0497737556561094E-3</v>
      </c>
      <c r="BC67" s="16">
        <v>7.63358778625954E-3</v>
      </c>
      <c r="BD67" s="16"/>
      <c r="BE67" s="16">
        <v>0</v>
      </c>
      <c r="BF67" s="16">
        <v>5.9171597633136102E-3</v>
      </c>
      <c r="BG67" s="16">
        <v>1.03806228373702E-2</v>
      </c>
      <c r="BH67" s="16">
        <v>1.27659574468085E-2</v>
      </c>
    </row>
    <row r="68" spans="2:60" x14ac:dyDescent="0.25">
      <c r="B68" t="s">
        <v>109</v>
      </c>
      <c r="C68" s="16">
        <v>0.115326251896813</v>
      </c>
      <c r="D68" s="16">
        <v>0.108527131782946</v>
      </c>
      <c r="E68" s="16">
        <v>0.132867132867133</v>
      </c>
      <c r="F68" s="16">
        <v>0.21052631578947401</v>
      </c>
      <c r="G68" s="16">
        <v>0.12068965517241401</v>
      </c>
      <c r="H68" s="16">
        <v>6.6666666666666693E-2</v>
      </c>
      <c r="I68" s="16">
        <v>0.12380952380952399</v>
      </c>
      <c r="J68" s="16">
        <v>0.21052631578947401</v>
      </c>
      <c r="K68" s="16">
        <v>6.8493150684931503E-2</v>
      </c>
      <c r="L68" s="16">
        <v>0.1</v>
      </c>
      <c r="M68" s="16">
        <v>0.102272727272727</v>
      </c>
      <c r="N68" s="16">
        <v>0.19607843137254899</v>
      </c>
      <c r="O68" s="16">
        <v>0.133333333333333</v>
      </c>
      <c r="P68" s="16">
        <v>0.15</v>
      </c>
      <c r="Q68" s="16">
        <v>0.13953488372093001</v>
      </c>
      <c r="R68" s="16">
        <v>7.4074074074074098E-2</v>
      </c>
      <c r="S68" s="16">
        <v>4.3956043956044001E-2</v>
      </c>
      <c r="T68" s="16">
        <v>6.7307692307692304E-2</v>
      </c>
      <c r="U68" s="16"/>
      <c r="V68" s="16">
        <v>1.9498607242339799E-2</v>
      </c>
      <c r="W68" s="16">
        <v>0.102702702702703</v>
      </c>
      <c r="X68" s="16">
        <v>0.161971830985915</v>
      </c>
      <c r="Y68" s="16">
        <v>0.16326530612244899</v>
      </c>
      <c r="Z68" s="16"/>
      <c r="AA68" s="16">
        <v>3.9370078740157501E-2</v>
      </c>
      <c r="AB68" s="16">
        <v>0.146341463414634</v>
      </c>
      <c r="AC68" s="16">
        <v>0.11607142857142901</v>
      </c>
      <c r="AD68" s="16">
        <v>0.13178294573643401</v>
      </c>
      <c r="AE68" s="16">
        <v>0.11764705882352899</v>
      </c>
      <c r="AF68" s="16">
        <v>0.13829787234042601</v>
      </c>
      <c r="AG68" s="16">
        <v>0.20833333333333301</v>
      </c>
      <c r="AH68" s="16">
        <v>0.219512195121951</v>
      </c>
      <c r="AI68" s="16">
        <v>0.19811320754716999</v>
      </c>
      <c r="AJ68" s="16"/>
      <c r="AK68" s="16">
        <v>0.116751269035533</v>
      </c>
      <c r="AL68" s="16">
        <v>0.116504854368932</v>
      </c>
      <c r="AM68" s="16">
        <v>0.198019801980198</v>
      </c>
      <c r="AN68" s="16">
        <v>9.5563139931740607E-2</v>
      </c>
      <c r="AO68" s="16">
        <v>0.12765957446808501</v>
      </c>
      <c r="AP68" s="16">
        <v>0.119815668202765</v>
      </c>
      <c r="AQ68" s="16">
        <v>0.10666666666666701</v>
      </c>
      <c r="AR68" s="16"/>
      <c r="AS68" s="16">
        <v>0.122340425531915</v>
      </c>
      <c r="AT68" s="16">
        <v>0.114159292035398</v>
      </c>
      <c r="AU68" s="16"/>
      <c r="AV68" s="16">
        <v>9.2827004219409301E-2</v>
      </c>
      <c r="AW68" s="16">
        <v>0.127962085308057</v>
      </c>
      <c r="AX68" s="16"/>
      <c r="AY68" s="16">
        <v>8.6956521739130405E-2</v>
      </c>
      <c r="AZ68" s="16">
        <v>0.16326530612244899</v>
      </c>
      <c r="BA68" s="16"/>
      <c r="BB68" s="16">
        <v>0.114630467571644</v>
      </c>
      <c r="BC68" s="16">
        <v>0.11603053435114501</v>
      </c>
      <c r="BD68" s="16"/>
      <c r="BE68" s="16">
        <v>4.8484848484848499E-2</v>
      </c>
      <c r="BF68" s="16">
        <v>8.2840236686390498E-2</v>
      </c>
      <c r="BG68" s="16">
        <v>0.12629757785467099</v>
      </c>
      <c r="BH68" s="16">
        <v>0.182978723404255</v>
      </c>
    </row>
    <row r="69" spans="2:60" x14ac:dyDescent="0.25">
      <c r="B69" t="s">
        <v>119</v>
      </c>
      <c r="C69" s="16">
        <v>1.66919575113809E-2</v>
      </c>
      <c r="D69" s="16">
        <v>2.32558139534884E-2</v>
      </c>
      <c r="E69" s="16">
        <v>1.3986013986014E-2</v>
      </c>
      <c r="F69" s="16">
        <v>2.1052631578947399E-2</v>
      </c>
      <c r="G69" s="16">
        <v>0</v>
      </c>
      <c r="H69" s="16">
        <v>0</v>
      </c>
      <c r="I69" s="16">
        <v>9.5238095238095195E-3</v>
      </c>
      <c r="J69" s="16">
        <v>0</v>
      </c>
      <c r="K69" s="16">
        <v>1.3698630136986301E-2</v>
      </c>
      <c r="L69" s="16">
        <v>0</v>
      </c>
      <c r="M69" s="16">
        <v>0</v>
      </c>
      <c r="N69" s="16">
        <v>9.8039215686274495E-2</v>
      </c>
      <c r="O69" s="16">
        <v>0</v>
      </c>
      <c r="P69" s="16">
        <v>0</v>
      </c>
      <c r="Q69" s="16">
        <v>2.32558139534884E-2</v>
      </c>
      <c r="R69" s="16">
        <v>0</v>
      </c>
      <c r="S69" s="16">
        <v>1.0989010989011E-2</v>
      </c>
      <c r="T69" s="16">
        <v>0</v>
      </c>
      <c r="U69" s="16"/>
      <c r="V69" s="16">
        <v>0</v>
      </c>
      <c r="W69" s="16">
        <v>1.0810810810810799E-2</v>
      </c>
      <c r="X69" s="16">
        <v>2.4647887323943699E-2</v>
      </c>
      <c r="Y69" s="16">
        <v>2.6530612244898E-2</v>
      </c>
      <c r="Z69" s="16"/>
      <c r="AA69" s="16">
        <v>1.0498687664042E-2</v>
      </c>
      <c r="AB69" s="16">
        <v>1.21951219512195E-2</v>
      </c>
      <c r="AC69" s="16">
        <v>0</v>
      </c>
      <c r="AD69" s="16">
        <v>0</v>
      </c>
      <c r="AE69" s="16">
        <v>5.0420168067226899E-2</v>
      </c>
      <c r="AF69" s="16">
        <v>1.0638297872340399E-2</v>
      </c>
      <c r="AG69" s="16">
        <v>1.0416666666666701E-2</v>
      </c>
      <c r="AH69" s="16">
        <v>1.21951219512195E-2</v>
      </c>
      <c r="AI69" s="16">
        <v>7.5471698113207503E-2</v>
      </c>
      <c r="AJ69" s="16"/>
      <c r="AK69" s="16">
        <v>5.0761421319797002E-3</v>
      </c>
      <c r="AL69" s="16">
        <v>9.7087378640776708E-3</v>
      </c>
      <c r="AM69" s="16">
        <v>9.9009900990098994E-3</v>
      </c>
      <c r="AN69" s="16">
        <v>1.7064846416382298E-2</v>
      </c>
      <c r="AO69" s="16">
        <v>1.0638297872340399E-2</v>
      </c>
      <c r="AP69" s="16">
        <v>1.8433179723502301E-2</v>
      </c>
      <c r="AQ69" s="16">
        <v>5.3333333333333302E-2</v>
      </c>
      <c r="AR69" s="16"/>
      <c r="AS69" s="16">
        <v>1.0638297872340399E-2</v>
      </c>
      <c r="AT69" s="16">
        <v>1.7699115044247801E-2</v>
      </c>
      <c r="AU69" s="16"/>
      <c r="AV69" s="16">
        <v>4.2194092827004199E-3</v>
      </c>
      <c r="AW69" s="16">
        <v>2.3696682464454999E-2</v>
      </c>
      <c r="AX69" s="16"/>
      <c r="AY69" s="16">
        <v>1.0869565217391301E-2</v>
      </c>
      <c r="AZ69" s="16">
        <v>2.6530612244898E-2</v>
      </c>
      <c r="BA69" s="16"/>
      <c r="BB69" s="16">
        <v>1.6591251885369501E-2</v>
      </c>
      <c r="BC69" s="16">
        <v>1.6793893129771E-2</v>
      </c>
      <c r="BD69" s="16"/>
      <c r="BE69" s="16">
        <v>0</v>
      </c>
      <c r="BF69" s="16">
        <v>2.3668639053254399E-2</v>
      </c>
      <c r="BG69" s="16">
        <v>8.6505190311418692E-3</v>
      </c>
      <c r="BH69" s="16">
        <v>3.4042553191489397E-2</v>
      </c>
    </row>
    <row r="70" spans="2:60" x14ac:dyDescent="0.25">
      <c r="B70" t="s">
        <v>120</v>
      </c>
      <c r="C70" s="16">
        <v>2.2761760242792101E-3</v>
      </c>
      <c r="D70" s="16">
        <v>7.7519379844961196E-3</v>
      </c>
      <c r="E70" s="16">
        <v>1.3986013986014E-2</v>
      </c>
      <c r="F70" s="16">
        <v>0</v>
      </c>
      <c r="G70" s="16">
        <v>0</v>
      </c>
      <c r="H70" s="16">
        <v>0</v>
      </c>
      <c r="I70" s="16">
        <v>0</v>
      </c>
      <c r="J70" s="16">
        <v>0</v>
      </c>
      <c r="K70" s="16">
        <v>0</v>
      </c>
      <c r="L70" s="16">
        <v>0</v>
      </c>
      <c r="M70" s="16">
        <v>0</v>
      </c>
      <c r="N70" s="16">
        <v>0</v>
      </c>
      <c r="O70" s="16">
        <v>0</v>
      </c>
      <c r="P70" s="16">
        <v>0</v>
      </c>
      <c r="Q70" s="16">
        <v>0</v>
      </c>
      <c r="R70" s="16">
        <v>0</v>
      </c>
      <c r="S70" s="16">
        <v>0</v>
      </c>
      <c r="T70" s="16">
        <v>0</v>
      </c>
      <c r="U70" s="16"/>
      <c r="V70" s="16">
        <v>0</v>
      </c>
      <c r="W70" s="16">
        <v>0</v>
      </c>
      <c r="X70" s="16">
        <v>7.0422535211267599E-3</v>
      </c>
      <c r="Y70" s="16">
        <v>2.0408163265306098E-3</v>
      </c>
      <c r="Z70" s="16"/>
      <c r="AA70" s="16">
        <v>0</v>
      </c>
      <c r="AB70" s="16">
        <v>0</v>
      </c>
      <c r="AC70" s="16">
        <v>0</v>
      </c>
      <c r="AD70" s="16">
        <v>0</v>
      </c>
      <c r="AE70" s="16">
        <v>0</v>
      </c>
      <c r="AF70" s="16">
        <v>0</v>
      </c>
      <c r="AG70" s="16">
        <v>1.0416666666666701E-2</v>
      </c>
      <c r="AH70" s="16">
        <v>0</v>
      </c>
      <c r="AI70" s="16">
        <v>9.4339622641509396E-3</v>
      </c>
      <c r="AJ70" s="16"/>
      <c r="AK70" s="16">
        <v>0</v>
      </c>
      <c r="AL70" s="16">
        <v>0</v>
      </c>
      <c r="AM70" s="16">
        <v>0</v>
      </c>
      <c r="AN70" s="16">
        <v>0</v>
      </c>
      <c r="AO70" s="16">
        <v>0</v>
      </c>
      <c r="AP70" s="16">
        <v>4.6082949308755804E-3</v>
      </c>
      <c r="AQ70" s="16">
        <v>0</v>
      </c>
      <c r="AR70" s="16"/>
      <c r="AS70" s="16">
        <v>0</v>
      </c>
      <c r="AT70" s="16">
        <v>2.6548672566371698E-3</v>
      </c>
      <c r="AU70" s="16"/>
      <c r="AV70" s="16">
        <v>2.1097046413502099E-3</v>
      </c>
      <c r="AW70" s="16">
        <v>2.3696682464455E-3</v>
      </c>
      <c r="AX70" s="16"/>
      <c r="AY70" s="16">
        <v>2.4154589371980701E-3</v>
      </c>
      <c r="AZ70" s="16">
        <v>2.0408163265306098E-3</v>
      </c>
      <c r="BA70" s="16"/>
      <c r="BB70" s="16">
        <v>0</v>
      </c>
      <c r="BC70" s="16">
        <v>4.5801526717557297E-3</v>
      </c>
      <c r="BD70" s="16"/>
      <c r="BE70" s="16">
        <v>0</v>
      </c>
      <c r="BF70" s="16">
        <v>2.9585798816567999E-3</v>
      </c>
      <c r="BG70" s="16">
        <v>3.4602076124567501E-3</v>
      </c>
      <c r="BH70" s="16">
        <v>0</v>
      </c>
    </row>
    <row r="71" spans="2:60" x14ac:dyDescent="0.25">
      <c r="B71" t="s">
        <v>121</v>
      </c>
      <c r="C71" s="16">
        <v>7.5113808801214002E-2</v>
      </c>
      <c r="D71" s="16">
        <v>6.2015503875968998E-2</v>
      </c>
      <c r="E71" s="16">
        <v>9.0909090909090898E-2</v>
      </c>
      <c r="F71" s="16">
        <v>5.2631578947368397E-2</v>
      </c>
      <c r="G71" s="16">
        <v>3.4482758620689703E-2</v>
      </c>
      <c r="H71" s="16">
        <v>0.1</v>
      </c>
      <c r="I71" s="16">
        <v>2.8571428571428598E-2</v>
      </c>
      <c r="J71" s="16">
        <v>5.2631578947368397E-2</v>
      </c>
      <c r="K71" s="16">
        <v>4.1095890410958902E-2</v>
      </c>
      <c r="L71" s="16">
        <v>6.6666666666666693E-2</v>
      </c>
      <c r="M71" s="16">
        <v>9.0909090909090898E-2</v>
      </c>
      <c r="N71" s="16">
        <v>9.8039215686274495E-2</v>
      </c>
      <c r="O71" s="16">
        <v>6.6666666666666693E-2</v>
      </c>
      <c r="P71" s="16">
        <v>0.116666666666667</v>
      </c>
      <c r="Q71" s="16">
        <v>6.9767441860465101E-2</v>
      </c>
      <c r="R71" s="16">
        <v>0.25925925925925902</v>
      </c>
      <c r="S71" s="16">
        <v>8.2417582417582402E-2</v>
      </c>
      <c r="T71" s="16">
        <v>6.7307692307692304E-2</v>
      </c>
      <c r="U71" s="16"/>
      <c r="V71" s="16">
        <v>0.122562674094708</v>
      </c>
      <c r="W71" s="16">
        <v>5.4054054054054099E-2</v>
      </c>
      <c r="X71" s="16">
        <v>8.8028169014084501E-2</v>
      </c>
      <c r="Y71" s="16">
        <v>4.08163265306122E-2</v>
      </c>
      <c r="Z71" s="16"/>
      <c r="AA71" s="16">
        <v>8.6614173228346497E-2</v>
      </c>
      <c r="AB71" s="16">
        <v>9.7560975609756101E-2</v>
      </c>
      <c r="AC71" s="16">
        <v>8.0357142857142905E-2</v>
      </c>
      <c r="AD71" s="16">
        <v>8.5271317829457405E-2</v>
      </c>
      <c r="AE71" s="16">
        <v>6.7226890756302504E-2</v>
      </c>
      <c r="AF71" s="16">
        <v>5.31914893617021E-2</v>
      </c>
      <c r="AG71" s="16">
        <v>7.2916666666666699E-2</v>
      </c>
      <c r="AH71" s="16">
        <v>7.3170731707317097E-2</v>
      </c>
      <c r="AI71" s="16">
        <v>3.77358490566038E-2</v>
      </c>
      <c r="AJ71" s="16"/>
      <c r="AK71" s="16">
        <v>7.6142131979695396E-2</v>
      </c>
      <c r="AL71" s="16">
        <v>7.7669902912621394E-2</v>
      </c>
      <c r="AM71" s="16">
        <v>9.9009900990099001E-2</v>
      </c>
      <c r="AN71" s="16">
        <v>0.102389078498294</v>
      </c>
      <c r="AO71" s="16">
        <v>7.9787234042553196E-2</v>
      </c>
      <c r="AP71" s="16">
        <v>4.1474654377880199E-2</v>
      </c>
      <c r="AQ71" s="16">
        <v>5.3333333333333302E-2</v>
      </c>
      <c r="AR71" s="16"/>
      <c r="AS71" s="16">
        <v>3.1914893617021302E-2</v>
      </c>
      <c r="AT71" s="16">
        <v>8.2300884955752204E-2</v>
      </c>
      <c r="AU71" s="16"/>
      <c r="AV71" s="16">
        <v>5.6962025316455701E-2</v>
      </c>
      <c r="AW71" s="16">
        <v>8.5308056872037893E-2</v>
      </c>
      <c r="AX71" s="16"/>
      <c r="AY71" s="16">
        <v>9.5410628019323707E-2</v>
      </c>
      <c r="AZ71" s="16">
        <v>4.08163265306122E-2</v>
      </c>
      <c r="BA71" s="16"/>
      <c r="BB71" s="16">
        <v>6.0331825037707398E-2</v>
      </c>
      <c r="BC71" s="16">
        <v>9.0076335877862596E-2</v>
      </c>
      <c r="BD71" s="16"/>
      <c r="BE71" s="16">
        <v>9.0909090909090898E-2</v>
      </c>
      <c r="BF71" s="16">
        <v>0.118343195266272</v>
      </c>
      <c r="BG71" s="16">
        <v>6.4013840830449795E-2</v>
      </c>
      <c r="BH71" s="16">
        <v>2.97872340425532E-2</v>
      </c>
    </row>
    <row r="72" spans="2:60" x14ac:dyDescent="0.25">
      <c r="B72" t="s">
        <v>122</v>
      </c>
      <c r="C72" s="16">
        <v>0.115326251896813</v>
      </c>
      <c r="D72" s="16">
        <v>0.13178294573643401</v>
      </c>
      <c r="E72" s="16">
        <v>0.223776223776224</v>
      </c>
      <c r="F72" s="16">
        <v>7.3684210526315796E-2</v>
      </c>
      <c r="G72" s="16">
        <v>0.13793103448275901</v>
      </c>
      <c r="H72" s="16">
        <v>0.1</v>
      </c>
      <c r="I72" s="16">
        <v>8.5714285714285701E-2</v>
      </c>
      <c r="J72" s="16">
        <v>0.21052631578947401</v>
      </c>
      <c r="K72" s="16">
        <v>2.7397260273972601E-2</v>
      </c>
      <c r="L72" s="16">
        <v>0.233333333333333</v>
      </c>
      <c r="M72" s="16">
        <v>0.125</v>
      </c>
      <c r="N72" s="16">
        <v>4.9019607843137303E-2</v>
      </c>
      <c r="O72" s="16">
        <v>0.1</v>
      </c>
      <c r="P72" s="16">
        <v>0.18333333333333299</v>
      </c>
      <c r="Q72" s="16">
        <v>6.9767441860465101E-2</v>
      </c>
      <c r="R72" s="16">
        <v>7.4074074074074098E-2</v>
      </c>
      <c r="S72" s="16">
        <v>8.7912087912087905E-2</v>
      </c>
      <c r="T72" s="16">
        <v>0.115384615384615</v>
      </c>
      <c r="U72" s="16"/>
      <c r="V72" s="16">
        <v>0.16434540389972099</v>
      </c>
      <c r="W72" s="16">
        <v>8.1081081081081099E-2</v>
      </c>
      <c r="X72" s="16">
        <v>0.109154929577465</v>
      </c>
      <c r="Y72" s="16">
        <v>9.5918367346938802E-2</v>
      </c>
      <c r="Z72" s="16"/>
      <c r="AA72" s="16">
        <v>0.133858267716535</v>
      </c>
      <c r="AB72" s="16">
        <v>0.12195121951219499</v>
      </c>
      <c r="AC72" s="16">
        <v>6.25E-2</v>
      </c>
      <c r="AD72" s="16">
        <v>0.108527131782946</v>
      </c>
      <c r="AE72" s="16">
        <v>0.10084033613445401</v>
      </c>
      <c r="AF72" s="16">
        <v>0.12765957446808501</v>
      </c>
      <c r="AG72" s="16">
        <v>0.125</v>
      </c>
      <c r="AH72" s="16">
        <v>8.5365853658536606E-2</v>
      </c>
      <c r="AI72" s="16">
        <v>0.113207547169811</v>
      </c>
      <c r="AJ72" s="16"/>
      <c r="AK72" s="16">
        <v>0.147208121827411</v>
      </c>
      <c r="AL72" s="16">
        <v>0.18446601941747601</v>
      </c>
      <c r="AM72" s="16">
        <v>4.95049504950495E-2</v>
      </c>
      <c r="AN72" s="16">
        <v>0.12286689419795201</v>
      </c>
      <c r="AO72" s="16">
        <v>6.3829787234042507E-2</v>
      </c>
      <c r="AP72" s="16">
        <v>0.110599078341014</v>
      </c>
      <c r="AQ72" s="16">
        <v>0.15333333333333299</v>
      </c>
      <c r="AR72" s="16"/>
      <c r="AS72" s="16">
        <v>0.12765957446808501</v>
      </c>
      <c r="AT72" s="16">
        <v>0.11327433628318601</v>
      </c>
      <c r="AU72" s="16"/>
      <c r="AV72" s="16">
        <v>0.151898734177215</v>
      </c>
      <c r="AW72" s="16">
        <v>9.4786729857819899E-2</v>
      </c>
      <c r="AX72" s="16"/>
      <c r="AY72" s="16">
        <v>0.126811594202899</v>
      </c>
      <c r="AZ72" s="16">
        <v>9.5918367346938802E-2</v>
      </c>
      <c r="BA72" s="16"/>
      <c r="BB72" s="16">
        <v>0.114630467571644</v>
      </c>
      <c r="BC72" s="16">
        <v>0.11603053435114501</v>
      </c>
      <c r="BD72" s="16"/>
      <c r="BE72" s="16">
        <v>0.13939393939393899</v>
      </c>
      <c r="BF72" s="16">
        <v>0.106508875739645</v>
      </c>
      <c r="BG72" s="16">
        <v>0.11764705882352899</v>
      </c>
      <c r="BH72" s="16">
        <v>0.10638297872340401</v>
      </c>
    </row>
    <row r="73" spans="2:60" x14ac:dyDescent="0.25">
      <c r="B73" t="s">
        <v>123</v>
      </c>
      <c r="C73" s="16">
        <v>6.5250379362670696E-2</v>
      </c>
      <c r="D73" s="16">
        <v>7.7519379844961198E-2</v>
      </c>
      <c r="E73" s="16">
        <v>4.1958041958042001E-2</v>
      </c>
      <c r="F73" s="16">
        <v>0.157894736842105</v>
      </c>
      <c r="G73" s="16">
        <v>1.72413793103448E-2</v>
      </c>
      <c r="H73" s="16">
        <v>0.1</v>
      </c>
      <c r="I73" s="16">
        <v>6.6666666666666693E-2</v>
      </c>
      <c r="J73" s="16">
        <v>0</v>
      </c>
      <c r="K73" s="16">
        <v>0.10958904109589</v>
      </c>
      <c r="L73" s="16">
        <v>6.6666666666666693E-2</v>
      </c>
      <c r="M73" s="16">
        <v>5.6818181818181802E-2</v>
      </c>
      <c r="N73" s="16">
        <v>5.8823529411764698E-2</v>
      </c>
      <c r="O73" s="16">
        <v>0</v>
      </c>
      <c r="P73" s="16">
        <v>6.6666666666666693E-2</v>
      </c>
      <c r="Q73" s="16">
        <v>2.32558139534884E-2</v>
      </c>
      <c r="R73" s="16">
        <v>3.7037037037037E-2</v>
      </c>
      <c r="S73" s="16">
        <v>4.94505494505494E-2</v>
      </c>
      <c r="T73" s="16">
        <v>7.69230769230769E-2</v>
      </c>
      <c r="U73" s="16"/>
      <c r="V73" s="16">
        <v>2.2284122562674102E-2</v>
      </c>
      <c r="W73" s="16">
        <v>6.4864864864864896E-2</v>
      </c>
      <c r="X73" s="16">
        <v>0.109154929577465</v>
      </c>
      <c r="Y73" s="16">
        <v>7.1428571428571397E-2</v>
      </c>
      <c r="Z73" s="16"/>
      <c r="AA73" s="16">
        <v>4.7244094488188997E-2</v>
      </c>
      <c r="AB73" s="16">
        <v>6.0975609756097601E-2</v>
      </c>
      <c r="AC73" s="16">
        <v>8.0357142857142905E-2</v>
      </c>
      <c r="AD73" s="16">
        <v>0.116279069767442</v>
      </c>
      <c r="AE73" s="16">
        <v>5.8823529411764698E-2</v>
      </c>
      <c r="AF73" s="16">
        <v>7.4468085106383003E-2</v>
      </c>
      <c r="AG73" s="16">
        <v>2.0833333333333301E-2</v>
      </c>
      <c r="AH73" s="16">
        <v>8.5365853658536606E-2</v>
      </c>
      <c r="AI73" s="16">
        <v>6.6037735849056603E-2</v>
      </c>
      <c r="AJ73" s="16"/>
      <c r="AK73" s="16">
        <v>4.0609137055837602E-2</v>
      </c>
      <c r="AL73" s="16">
        <v>0.106796116504854</v>
      </c>
      <c r="AM73" s="16">
        <v>7.9207920792079195E-2</v>
      </c>
      <c r="AN73" s="16">
        <v>6.14334470989761E-2</v>
      </c>
      <c r="AO73" s="16">
        <v>5.85106382978723E-2</v>
      </c>
      <c r="AP73" s="16">
        <v>5.99078341013825E-2</v>
      </c>
      <c r="AQ73" s="16">
        <v>8.6666666666666697E-2</v>
      </c>
      <c r="AR73" s="16"/>
      <c r="AS73" s="16">
        <v>9.5744680851063801E-2</v>
      </c>
      <c r="AT73" s="16">
        <v>6.0176991150442498E-2</v>
      </c>
      <c r="AU73" s="16"/>
      <c r="AV73" s="16">
        <v>6.9620253164557E-2</v>
      </c>
      <c r="AW73" s="16">
        <v>6.2796208530805697E-2</v>
      </c>
      <c r="AX73" s="16"/>
      <c r="AY73" s="16">
        <v>6.15942028985507E-2</v>
      </c>
      <c r="AZ73" s="16">
        <v>7.1428571428571397E-2</v>
      </c>
      <c r="BA73" s="16"/>
      <c r="BB73" s="16">
        <v>5.4298642533936702E-2</v>
      </c>
      <c r="BC73" s="16">
        <v>7.6335877862595394E-2</v>
      </c>
      <c r="BD73" s="16"/>
      <c r="BE73" s="16">
        <v>2.4242424242424201E-2</v>
      </c>
      <c r="BF73" s="16">
        <v>7.3964497041420094E-2</v>
      </c>
      <c r="BG73" s="16">
        <v>6.0553633217993098E-2</v>
      </c>
      <c r="BH73" s="16">
        <v>9.3617021276595699E-2</v>
      </c>
    </row>
    <row r="74" spans="2:60" x14ac:dyDescent="0.25">
      <c r="B74" t="s">
        <v>124</v>
      </c>
      <c r="C74" s="16">
        <v>1.28983308042489E-2</v>
      </c>
      <c r="D74" s="16">
        <v>3.1007751937984499E-2</v>
      </c>
      <c r="E74" s="16">
        <v>6.9930069930069904E-3</v>
      </c>
      <c r="F74" s="16">
        <v>2.1052631578947399E-2</v>
      </c>
      <c r="G74" s="16">
        <v>0</v>
      </c>
      <c r="H74" s="16">
        <v>3.3333333333333298E-2</v>
      </c>
      <c r="I74" s="16">
        <v>9.5238095238095195E-3</v>
      </c>
      <c r="J74" s="16">
        <v>0</v>
      </c>
      <c r="K74" s="16">
        <v>0</v>
      </c>
      <c r="L74" s="16">
        <v>0</v>
      </c>
      <c r="M74" s="16">
        <v>2.27272727272727E-2</v>
      </c>
      <c r="N74" s="16">
        <v>9.8039215686274508E-3</v>
      </c>
      <c r="O74" s="16">
        <v>0</v>
      </c>
      <c r="P74" s="16">
        <v>1.6666666666666701E-2</v>
      </c>
      <c r="Q74" s="16">
        <v>2.32558139534884E-2</v>
      </c>
      <c r="R74" s="16">
        <v>3.7037037037037E-2</v>
      </c>
      <c r="S74" s="16">
        <v>1.0989010989011E-2</v>
      </c>
      <c r="T74" s="16">
        <v>0</v>
      </c>
      <c r="U74" s="16"/>
      <c r="V74" s="16">
        <v>1.9498607242339799E-2</v>
      </c>
      <c r="W74" s="16">
        <v>2.1621621621621599E-2</v>
      </c>
      <c r="X74" s="16">
        <v>7.0422535211267599E-3</v>
      </c>
      <c r="Y74" s="16">
        <v>8.1632653061224497E-3</v>
      </c>
      <c r="Z74" s="16"/>
      <c r="AA74" s="16">
        <v>1.5748031496062999E-2</v>
      </c>
      <c r="AB74" s="16">
        <v>0</v>
      </c>
      <c r="AC74" s="16">
        <v>0</v>
      </c>
      <c r="AD74" s="16">
        <v>1.5503875968992199E-2</v>
      </c>
      <c r="AE74" s="16">
        <v>1.6806722689075598E-2</v>
      </c>
      <c r="AF74" s="16">
        <v>0</v>
      </c>
      <c r="AG74" s="16">
        <v>1.0416666666666701E-2</v>
      </c>
      <c r="AH74" s="16">
        <v>1.21951219512195E-2</v>
      </c>
      <c r="AI74" s="16">
        <v>0</v>
      </c>
      <c r="AJ74" s="16"/>
      <c r="AK74" s="16">
        <v>3.0456852791878201E-2</v>
      </c>
      <c r="AL74" s="16">
        <v>0</v>
      </c>
      <c r="AM74" s="16">
        <v>9.9009900990098994E-3</v>
      </c>
      <c r="AN74" s="16">
        <v>3.4129692832764501E-3</v>
      </c>
      <c r="AO74" s="16">
        <v>1.5957446808510599E-2</v>
      </c>
      <c r="AP74" s="16">
        <v>1.8433179723502301E-2</v>
      </c>
      <c r="AQ74" s="16">
        <v>0</v>
      </c>
      <c r="AR74" s="16"/>
      <c r="AS74" s="16">
        <v>0</v>
      </c>
      <c r="AT74" s="16">
        <v>1.50442477876106E-2</v>
      </c>
      <c r="AU74" s="16"/>
      <c r="AV74" s="16">
        <v>2.53164556962025E-2</v>
      </c>
      <c r="AW74" s="16">
        <v>5.9241706161137402E-3</v>
      </c>
      <c r="AX74" s="16"/>
      <c r="AY74" s="16">
        <v>1.5700483091787398E-2</v>
      </c>
      <c r="AZ74" s="16">
        <v>8.1632653061224497E-3</v>
      </c>
      <c r="BA74" s="16"/>
      <c r="BB74" s="16">
        <v>7.5414781297134196E-3</v>
      </c>
      <c r="BC74" s="16">
        <v>1.8320610687022901E-2</v>
      </c>
      <c r="BD74" s="16"/>
      <c r="BE74" s="16">
        <v>3.03030303030303E-2</v>
      </c>
      <c r="BF74" s="16">
        <v>1.7751479289940801E-2</v>
      </c>
      <c r="BG74" s="16">
        <v>1.03806228373702E-2</v>
      </c>
      <c r="BH74" s="16">
        <v>0</v>
      </c>
    </row>
    <row r="75" spans="2:60" x14ac:dyDescent="0.25">
      <c r="B75" t="s">
        <v>125</v>
      </c>
      <c r="C75" s="16">
        <v>0.17298937784522</v>
      </c>
      <c r="D75" s="16">
        <v>0.193798449612403</v>
      </c>
      <c r="E75" s="16">
        <v>8.3916083916083906E-2</v>
      </c>
      <c r="F75" s="16">
        <v>0.105263157894737</v>
      </c>
      <c r="G75" s="16">
        <v>0.12068965517241401</v>
      </c>
      <c r="H75" s="16">
        <v>0.266666666666667</v>
      </c>
      <c r="I75" s="16">
        <v>0.15238095238095201</v>
      </c>
      <c r="J75" s="16">
        <v>0.157894736842105</v>
      </c>
      <c r="K75" s="16">
        <v>0.164383561643836</v>
      </c>
      <c r="L75" s="16">
        <v>0.1</v>
      </c>
      <c r="M75" s="16">
        <v>0.14772727272727301</v>
      </c>
      <c r="N75" s="16">
        <v>0.13725490196078399</v>
      </c>
      <c r="O75" s="16">
        <v>0.2</v>
      </c>
      <c r="P75" s="16">
        <v>0.15</v>
      </c>
      <c r="Q75" s="16">
        <v>0.13953488372093001</v>
      </c>
      <c r="R75" s="16">
        <v>7.4074074074074098E-2</v>
      </c>
      <c r="S75" s="16">
        <v>0.29670329670329698</v>
      </c>
      <c r="T75" s="16">
        <v>0.269230769230769</v>
      </c>
      <c r="U75" s="16"/>
      <c r="V75" s="16">
        <v>6.4066852367687999E-2</v>
      </c>
      <c r="W75" s="16">
        <v>0.17297297297297301</v>
      </c>
      <c r="X75" s="16">
        <v>0.21478873239436599</v>
      </c>
      <c r="Y75" s="16">
        <v>0.22857142857142901</v>
      </c>
      <c r="Z75" s="16"/>
      <c r="AA75" s="16">
        <v>0.10498687664042</v>
      </c>
      <c r="AB75" s="16">
        <v>0.146341463414634</v>
      </c>
      <c r="AC75" s="16">
        <v>0.25</v>
      </c>
      <c r="AD75" s="16">
        <v>0.193798449612403</v>
      </c>
      <c r="AE75" s="16">
        <v>0.23529411764705899</v>
      </c>
      <c r="AF75" s="16">
        <v>0.20212765957446799</v>
      </c>
      <c r="AG75" s="16">
        <v>0.23958333333333301</v>
      </c>
      <c r="AH75" s="16">
        <v>0.17073170731707299</v>
      </c>
      <c r="AI75" s="16">
        <v>0.19811320754716999</v>
      </c>
      <c r="AJ75" s="16"/>
      <c r="AK75" s="16">
        <v>6.5989847715736002E-2</v>
      </c>
      <c r="AL75" s="16">
        <v>0.106796116504854</v>
      </c>
      <c r="AM75" s="16">
        <v>0.13861386138613899</v>
      </c>
      <c r="AN75" s="16">
        <v>0.112627986348123</v>
      </c>
      <c r="AO75" s="16">
        <v>0.329787234042553</v>
      </c>
      <c r="AP75" s="16">
        <v>0.29953917050691198</v>
      </c>
      <c r="AQ75" s="16">
        <v>0.133333333333333</v>
      </c>
      <c r="AR75" s="16"/>
      <c r="AS75" s="16">
        <v>0.39361702127659598</v>
      </c>
      <c r="AT75" s="16">
        <v>0.136283185840708</v>
      </c>
      <c r="AU75" s="16"/>
      <c r="AV75" s="16">
        <v>6.7510548523206704E-2</v>
      </c>
      <c r="AW75" s="16">
        <v>0.232227488151659</v>
      </c>
      <c r="AX75" s="16"/>
      <c r="AY75" s="16">
        <v>0.14009661835748799</v>
      </c>
      <c r="AZ75" s="16">
        <v>0.22857142857142901</v>
      </c>
      <c r="BA75" s="16"/>
      <c r="BB75" s="16">
        <v>0.233785822021116</v>
      </c>
      <c r="BC75" s="16">
        <v>0.111450381679389</v>
      </c>
      <c r="BD75" s="16"/>
      <c r="BE75" s="16">
        <v>4.8484848484848499E-2</v>
      </c>
      <c r="BF75" s="16">
        <v>7.69230769230769E-2</v>
      </c>
      <c r="BG75" s="16">
        <v>0.23356401384083</v>
      </c>
      <c r="BH75" s="16">
        <v>0.24680851063829801</v>
      </c>
    </row>
    <row r="76" spans="2:60" x14ac:dyDescent="0.25">
      <c r="B76" t="s">
        <v>126</v>
      </c>
      <c r="C76" s="16">
        <v>7.2078907435508294E-2</v>
      </c>
      <c r="D76" s="16">
        <v>6.2015503875968998E-2</v>
      </c>
      <c r="E76" s="16">
        <v>2.0979020979021001E-2</v>
      </c>
      <c r="F76" s="16">
        <v>3.1578947368421102E-2</v>
      </c>
      <c r="G76" s="16">
        <v>0.13793103448275901</v>
      </c>
      <c r="H76" s="16">
        <v>0</v>
      </c>
      <c r="I76" s="16">
        <v>0.12380952380952399</v>
      </c>
      <c r="J76" s="16">
        <v>5.2631578947368397E-2</v>
      </c>
      <c r="K76" s="16">
        <v>0.10958904109589</v>
      </c>
      <c r="L76" s="16">
        <v>6.6666666666666693E-2</v>
      </c>
      <c r="M76" s="16">
        <v>6.8181818181818205E-2</v>
      </c>
      <c r="N76" s="16">
        <v>3.9215686274509803E-2</v>
      </c>
      <c r="O76" s="16">
        <v>0</v>
      </c>
      <c r="P76" s="16">
        <v>1.6666666666666701E-2</v>
      </c>
      <c r="Q76" s="16">
        <v>4.6511627906976702E-2</v>
      </c>
      <c r="R76" s="16">
        <v>3.7037037037037E-2</v>
      </c>
      <c r="S76" s="16">
        <v>0.14285714285714299</v>
      </c>
      <c r="T76" s="16">
        <v>8.6538461538461495E-2</v>
      </c>
      <c r="U76" s="16"/>
      <c r="V76" s="16">
        <v>5.0139275766016698E-2</v>
      </c>
      <c r="W76" s="16">
        <v>6.4864864864864896E-2</v>
      </c>
      <c r="X76" s="16">
        <v>4.5774647887323897E-2</v>
      </c>
      <c r="Y76" s="16">
        <v>0.106122448979592</v>
      </c>
      <c r="Z76" s="16"/>
      <c r="AA76" s="16">
        <v>6.2992125984251995E-2</v>
      </c>
      <c r="AB76" s="16">
        <v>6.0975609756097601E-2</v>
      </c>
      <c r="AC76" s="16">
        <v>6.25E-2</v>
      </c>
      <c r="AD76" s="16">
        <v>9.3023255813953501E-2</v>
      </c>
      <c r="AE76" s="16">
        <v>6.7226890756302504E-2</v>
      </c>
      <c r="AF76" s="16">
        <v>8.5106382978723402E-2</v>
      </c>
      <c r="AG76" s="16">
        <v>8.3333333333333301E-2</v>
      </c>
      <c r="AH76" s="16">
        <v>7.3170731707317097E-2</v>
      </c>
      <c r="AI76" s="16">
        <v>8.4905660377358499E-2</v>
      </c>
      <c r="AJ76" s="16"/>
      <c r="AK76" s="16">
        <v>5.0761421319797002E-2</v>
      </c>
      <c r="AL76" s="16">
        <v>5.8252427184466E-2</v>
      </c>
      <c r="AM76" s="16">
        <v>3.9603960396039598E-2</v>
      </c>
      <c r="AN76" s="16">
        <v>8.8737201365187701E-2</v>
      </c>
      <c r="AO76" s="16">
        <v>6.9148936170212796E-2</v>
      </c>
      <c r="AP76" s="16">
        <v>7.3732718894009203E-2</v>
      </c>
      <c r="AQ76" s="16">
        <v>8.6666666666666697E-2</v>
      </c>
      <c r="AR76" s="16"/>
      <c r="AS76" s="16">
        <v>7.9787234042553196E-2</v>
      </c>
      <c r="AT76" s="16">
        <v>7.0796460176991094E-2</v>
      </c>
      <c r="AU76" s="16"/>
      <c r="AV76" s="16">
        <v>0.10337552742616</v>
      </c>
      <c r="AW76" s="16">
        <v>5.4502369668246398E-2</v>
      </c>
      <c r="AX76" s="16"/>
      <c r="AY76" s="16">
        <v>5.1932367149758497E-2</v>
      </c>
      <c r="AZ76" s="16">
        <v>0.106122448979592</v>
      </c>
      <c r="BA76" s="16"/>
      <c r="BB76" s="16">
        <v>7.5414781297134206E-2</v>
      </c>
      <c r="BC76" s="16">
        <v>6.8702290076335895E-2</v>
      </c>
      <c r="BD76" s="16"/>
      <c r="BE76" s="16">
        <v>4.2424242424242399E-2</v>
      </c>
      <c r="BF76" s="16">
        <v>6.2130177514792898E-2</v>
      </c>
      <c r="BG76" s="16">
        <v>7.4394463667820099E-2</v>
      </c>
      <c r="BH76" s="16">
        <v>0.102127659574468</v>
      </c>
    </row>
    <row r="77" spans="2:60" x14ac:dyDescent="0.25">
      <c r="B77" t="s">
        <v>127</v>
      </c>
      <c r="C77" s="16">
        <v>1.44157814871017E-2</v>
      </c>
      <c r="D77" s="16">
        <v>1.5503875968992199E-2</v>
      </c>
      <c r="E77" s="16">
        <v>2.0979020979021001E-2</v>
      </c>
      <c r="F77" s="16">
        <v>1.05263157894737E-2</v>
      </c>
      <c r="G77" s="16">
        <v>3.4482758620689703E-2</v>
      </c>
      <c r="H77" s="16">
        <v>0</v>
      </c>
      <c r="I77" s="16">
        <v>9.5238095238095195E-3</v>
      </c>
      <c r="J77" s="16">
        <v>0</v>
      </c>
      <c r="K77" s="16">
        <v>0</v>
      </c>
      <c r="L77" s="16">
        <v>0</v>
      </c>
      <c r="M77" s="16">
        <v>1.13636363636364E-2</v>
      </c>
      <c r="N77" s="16">
        <v>0</v>
      </c>
      <c r="O77" s="16">
        <v>3.3333333333333298E-2</v>
      </c>
      <c r="P77" s="16">
        <v>0</v>
      </c>
      <c r="Q77" s="16">
        <v>0</v>
      </c>
      <c r="R77" s="16">
        <v>0</v>
      </c>
      <c r="S77" s="16">
        <v>3.2967032967033003E-2</v>
      </c>
      <c r="T77" s="16">
        <v>1.9230769230769201E-2</v>
      </c>
      <c r="U77" s="16"/>
      <c r="V77" s="16">
        <v>3.06406685236769E-2</v>
      </c>
      <c r="W77" s="16">
        <v>1.62162162162162E-2</v>
      </c>
      <c r="X77" s="16">
        <v>1.0563380281690101E-2</v>
      </c>
      <c r="Y77" s="16">
        <v>4.0816326530612197E-3</v>
      </c>
      <c r="Z77" s="16"/>
      <c r="AA77" s="16">
        <v>2.3622047244094498E-2</v>
      </c>
      <c r="AB77" s="16">
        <v>1.21951219512195E-2</v>
      </c>
      <c r="AC77" s="16">
        <v>2.6785714285714302E-2</v>
      </c>
      <c r="AD77" s="16">
        <v>1.5503875968992199E-2</v>
      </c>
      <c r="AE77" s="16">
        <v>2.5210084033613401E-2</v>
      </c>
      <c r="AF77" s="16">
        <v>0</v>
      </c>
      <c r="AG77" s="16">
        <v>0</v>
      </c>
      <c r="AH77" s="16">
        <v>0</v>
      </c>
      <c r="AI77" s="16">
        <v>0</v>
      </c>
      <c r="AJ77" s="16"/>
      <c r="AK77" s="16">
        <v>0</v>
      </c>
      <c r="AL77" s="16">
        <v>9.7087378640776708E-3</v>
      </c>
      <c r="AM77" s="16">
        <v>9.9009900990098994E-3</v>
      </c>
      <c r="AN77" s="16">
        <v>3.7542662116041001E-2</v>
      </c>
      <c r="AO77" s="16">
        <v>1.0638297872340399E-2</v>
      </c>
      <c r="AP77" s="16">
        <v>9.2165898617511503E-3</v>
      </c>
      <c r="AQ77" s="16">
        <v>0</v>
      </c>
      <c r="AR77" s="16"/>
      <c r="AS77" s="16">
        <v>0</v>
      </c>
      <c r="AT77" s="16">
        <v>1.6814159292035401E-2</v>
      </c>
      <c r="AU77" s="16"/>
      <c r="AV77" s="16">
        <v>1.68776371308017E-2</v>
      </c>
      <c r="AW77" s="16">
        <v>1.30331753554502E-2</v>
      </c>
      <c r="AX77" s="16"/>
      <c r="AY77" s="16">
        <v>2.05314009661836E-2</v>
      </c>
      <c r="AZ77" s="16">
        <v>4.0816326530612197E-3</v>
      </c>
      <c r="BA77" s="16"/>
      <c r="BB77" s="16">
        <v>1.35746606334842E-2</v>
      </c>
      <c r="BC77" s="16">
        <v>1.5267175572519101E-2</v>
      </c>
      <c r="BD77" s="16"/>
      <c r="BE77" s="16">
        <v>2.4242424242424201E-2</v>
      </c>
      <c r="BF77" s="16">
        <v>1.7751479289940801E-2</v>
      </c>
      <c r="BG77" s="16">
        <v>1.21107266435986E-2</v>
      </c>
      <c r="BH77" s="16">
        <v>8.5106382978723406E-3</v>
      </c>
    </row>
    <row r="78" spans="2:60" x14ac:dyDescent="0.25">
      <c r="B78" t="s">
        <v>128</v>
      </c>
      <c r="C78" s="16">
        <v>5.0834597875569001E-2</v>
      </c>
      <c r="D78" s="16">
        <v>4.6511627906976702E-2</v>
      </c>
      <c r="E78" s="16">
        <v>2.0979020979021001E-2</v>
      </c>
      <c r="F78" s="16">
        <v>2.1052631578947399E-2</v>
      </c>
      <c r="G78" s="16">
        <v>1.72413793103448E-2</v>
      </c>
      <c r="H78" s="16">
        <v>0</v>
      </c>
      <c r="I78" s="16">
        <v>9.5238095238095205E-2</v>
      </c>
      <c r="J78" s="16">
        <v>0</v>
      </c>
      <c r="K78" s="16">
        <v>6.8493150684931503E-2</v>
      </c>
      <c r="L78" s="16">
        <v>3.3333333333333298E-2</v>
      </c>
      <c r="M78" s="16">
        <v>5.6818181818181802E-2</v>
      </c>
      <c r="N78" s="16">
        <v>3.9215686274509803E-2</v>
      </c>
      <c r="O78" s="16">
        <v>6.6666666666666693E-2</v>
      </c>
      <c r="P78" s="16">
        <v>6.6666666666666693E-2</v>
      </c>
      <c r="Q78" s="16">
        <v>2.32558139534884E-2</v>
      </c>
      <c r="R78" s="16">
        <v>7.4074074074074098E-2</v>
      </c>
      <c r="S78" s="16">
        <v>8.2417582417582402E-2</v>
      </c>
      <c r="T78" s="16">
        <v>5.7692307692307702E-2</v>
      </c>
      <c r="U78" s="16"/>
      <c r="V78" s="16">
        <v>4.4568245125348203E-2</v>
      </c>
      <c r="W78" s="16">
        <v>5.9459459459459497E-2</v>
      </c>
      <c r="X78" s="16">
        <v>4.2253521126760597E-2</v>
      </c>
      <c r="Y78" s="16">
        <v>5.7142857142857099E-2</v>
      </c>
      <c r="Z78" s="16"/>
      <c r="AA78" s="16">
        <v>4.9868766404199502E-2</v>
      </c>
      <c r="AB78" s="16">
        <v>6.0975609756097601E-2</v>
      </c>
      <c r="AC78" s="16">
        <v>2.6785714285714302E-2</v>
      </c>
      <c r="AD78" s="16">
        <v>3.8759689922480599E-2</v>
      </c>
      <c r="AE78" s="16">
        <v>0.109243697478992</v>
      </c>
      <c r="AF78" s="16">
        <v>8.5106382978723402E-2</v>
      </c>
      <c r="AG78" s="16">
        <v>4.1666666666666699E-2</v>
      </c>
      <c r="AH78" s="16">
        <v>1.21951219512195E-2</v>
      </c>
      <c r="AI78" s="16">
        <v>6.6037735849056603E-2</v>
      </c>
      <c r="AJ78" s="16"/>
      <c r="AK78" s="16">
        <v>4.0609137055837602E-2</v>
      </c>
      <c r="AL78" s="16">
        <v>2.9126213592233E-2</v>
      </c>
      <c r="AM78" s="16">
        <v>6.9306930693069299E-2</v>
      </c>
      <c r="AN78" s="16">
        <v>4.0955631399317398E-2</v>
      </c>
      <c r="AO78" s="16">
        <v>6.3829787234042507E-2</v>
      </c>
      <c r="AP78" s="16">
        <v>6.4516129032258104E-2</v>
      </c>
      <c r="AQ78" s="16">
        <v>7.3333333333333306E-2</v>
      </c>
      <c r="AR78" s="16"/>
      <c r="AS78" s="16">
        <v>3.1914893617021302E-2</v>
      </c>
      <c r="AT78" s="16">
        <v>5.39823008849558E-2</v>
      </c>
      <c r="AU78" s="16"/>
      <c r="AV78" s="16">
        <v>4.2194092827004197E-2</v>
      </c>
      <c r="AW78" s="16">
        <v>5.56872037914692E-2</v>
      </c>
      <c r="AX78" s="16"/>
      <c r="AY78" s="16">
        <v>4.7101449275362299E-2</v>
      </c>
      <c r="AZ78" s="16">
        <v>5.7142857142857099E-2</v>
      </c>
      <c r="BA78" s="16"/>
      <c r="BB78" s="16">
        <v>5.8823529411764698E-2</v>
      </c>
      <c r="BC78" s="16">
        <v>4.2748091603053401E-2</v>
      </c>
      <c r="BD78" s="16"/>
      <c r="BE78" s="16">
        <v>4.8484848484848499E-2</v>
      </c>
      <c r="BF78" s="16">
        <v>4.4378698224852103E-2</v>
      </c>
      <c r="BG78" s="16">
        <v>5.1903114186851201E-2</v>
      </c>
      <c r="BH78" s="16">
        <v>5.95744680851064E-2</v>
      </c>
    </row>
    <row r="79" spans="2:60" x14ac:dyDescent="0.25">
      <c r="B79" t="s">
        <v>129</v>
      </c>
      <c r="C79" s="16">
        <v>1.59332321699545E-2</v>
      </c>
      <c r="D79" s="16">
        <v>2.32558139534884E-2</v>
      </c>
      <c r="E79" s="16">
        <v>0</v>
      </c>
      <c r="F79" s="16">
        <v>0</v>
      </c>
      <c r="G79" s="16">
        <v>5.1724137931034503E-2</v>
      </c>
      <c r="H79" s="16">
        <v>0</v>
      </c>
      <c r="I79" s="16">
        <v>9.5238095238095195E-3</v>
      </c>
      <c r="J79" s="16">
        <v>0</v>
      </c>
      <c r="K79" s="16">
        <v>1.3698630136986301E-2</v>
      </c>
      <c r="L79" s="16">
        <v>0</v>
      </c>
      <c r="M79" s="16">
        <v>5.6818181818181802E-2</v>
      </c>
      <c r="N79" s="16">
        <v>0</v>
      </c>
      <c r="O79" s="16">
        <v>3.3333333333333298E-2</v>
      </c>
      <c r="P79" s="16">
        <v>3.3333333333333298E-2</v>
      </c>
      <c r="Q79" s="16">
        <v>4.6511627906976702E-2</v>
      </c>
      <c r="R79" s="16">
        <v>0</v>
      </c>
      <c r="S79" s="16">
        <v>1.6483516483516501E-2</v>
      </c>
      <c r="T79" s="16">
        <v>0</v>
      </c>
      <c r="U79" s="16"/>
      <c r="V79" s="16">
        <v>5.5710306406685202E-3</v>
      </c>
      <c r="W79" s="16">
        <v>5.40540540540541E-3</v>
      </c>
      <c r="X79" s="16">
        <v>1.0563380281690101E-2</v>
      </c>
      <c r="Y79" s="16">
        <v>3.06122448979592E-2</v>
      </c>
      <c r="Z79" s="16"/>
      <c r="AA79" s="16">
        <v>7.8740157480314994E-3</v>
      </c>
      <c r="AB79" s="16">
        <v>3.65853658536585E-2</v>
      </c>
      <c r="AC79" s="16">
        <v>4.4642857142857102E-2</v>
      </c>
      <c r="AD79" s="16">
        <v>7.7519379844961196E-3</v>
      </c>
      <c r="AE79" s="16">
        <v>8.4033613445378096E-3</v>
      </c>
      <c r="AF79" s="16">
        <v>1.0638297872340399E-2</v>
      </c>
      <c r="AG79" s="16">
        <v>3.125E-2</v>
      </c>
      <c r="AH79" s="16">
        <v>3.65853658536585E-2</v>
      </c>
      <c r="AI79" s="16">
        <v>0</v>
      </c>
      <c r="AJ79" s="16"/>
      <c r="AK79" s="16">
        <v>1.01522842639594E-2</v>
      </c>
      <c r="AL79" s="16">
        <v>1.94174757281553E-2</v>
      </c>
      <c r="AM79" s="16">
        <v>0</v>
      </c>
      <c r="AN79" s="16">
        <v>1.7064846416382298E-2</v>
      </c>
      <c r="AO79" s="16">
        <v>2.6595744680851099E-2</v>
      </c>
      <c r="AP79" s="16">
        <v>1.3824884792626699E-2</v>
      </c>
      <c r="AQ79" s="16">
        <v>1.3333333333333299E-2</v>
      </c>
      <c r="AR79" s="16"/>
      <c r="AS79" s="16">
        <v>2.6595744680851099E-2</v>
      </c>
      <c r="AT79" s="16">
        <v>1.41592920353982E-2</v>
      </c>
      <c r="AU79" s="16"/>
      <c r="AV79" s="16">
        <v>1.05485232067511E-2</v>
      </c>
      <c r="AW79" s="16">
        <v>1.8957345971564E-2</v>
      </c>
      <c r="AX79" s="16"/>
      <c r="AY79" s="16">
        <v>7.2463768115942004E-3</v>
      </c>
      <c r="AZ79" s="16">
        <v>3.06122448979592E-2</v>
      </c>
      <c r="BA79" s="16"/>
      <c r="BB79" s="16">
        <v>1.8099547511312201E-2</v>
      </c>
      <c r="BC79" s="16">
        <v>1.3740458015267199E-2</v>
      </c>
      <c r="BD79" s="16"/>
      <c r="BE79" s="16">
        <v>0</v>
      </c>
      <c r="BF79" s="16">
        <v>1.4792899408284E-2</v>
      </c>
      <c r="BG79" s="16">
        <v>1.73010380622837E-2</v>
      </c>
      <c r="BH79" s="16">
        <v>2.5531914893616999E-2</v>
      </c>
    </row>
    <row r="80" spans="2:60" x14ac:dyDescent="0.25">
      <c r="B80" t="s">
        <v>130</v>
      </c>
      <c r="C80" s="16">
        <v>1.7450682852807299E-2</v>
      </c>
      <c r="D80" s="16">
        <v>7.7519379844961196E-3</v>
      </c>
      <c r="E80" s="16">
        <v>3.4965034965035002E-2</v>
      </c>
      <c r="F80" s="16">
        <v>0</v>
      </c>
      <c r="G80" s="16">
        <v>0</v>
      </c>
      <c r="H80" s="16">
        <v>0</v>
      </c>
      <c r="I80" s="16">
        <v>0</v>
      </c>
      <c r="J80" s="16">
        <v>0</v>
      </c>
      <c r="K80" s="16">
        <v>5.4794520547945202E-2</v>
      </c>
      <c r="L80" s="16">
        <v>3.3333333333333298E-2</v>
      </c>
      <c r="M80" s="16">
        <v>2.27272727272727E-2</v>
      </c>
      <c r="N80" s="16">
        <v>9.8039215686274508E-3</v>
      </c>
      <c r="O80" s="16">
        <v>3.3333333333333298E-2</v>
      </c>
      <c r="P80" s="16">
        <v>1.6666666666666701E-2</v>
      </c>
      <c r="Q80" s="16">
        <v>9.3023255813953501E-2</v>
      </c>
      <c r="R80" s="16">
        <v>0</v>
      </c>
      <c r="S80" s="16">
        <v>1.0989010989011E-2</v>
      </c>
      <c r="T80" s="16">
        <v>9.6153846153846194E-3</v>
      </c>
      <c r="U80" s="16"/>
      <c r="V80" s="16">
        <v>5.5710306406685202E-3</v>
      </c>
      <c r="W80" s="16">
        <v>1.0810810810810799E-2</v>
      </c>
      <c r="X80" s="16">
        <v>1.7605633802816899E-2</v>
      </c>
      <c r="Y80" s="16">
        <v>2.8571428571428598E-2</v>
      </c>
      <c r="Z80" s="16"/>
      <c r="AA80" s="16">
        <v>1.0498687664042E-2</v>
      </c>
      <c r="AB80" s="16">
        <v>1.21951219512195E-2</v>
      </c>
      <c r="AC80" s="16">
        <v>0</v>
      </c>
      <c r="AD80" s="16">
        <v>7.7519379844961196E-3</v>
      </c>
      <c r="AE80" s="16">
        <v>1.6806722689075598E-2</v>
      </c>
      <c r="AF80" s="16">
        <v>2.1276595744680899E-2</v>
      </c>
      <c r="AG80" s="16">
        <v>3.125E-2</v>
      </c>
      <c r="AH80" s="16">
        <v>1.21951219512195E-2</v>
      </c>
      <c r="AI80" s="16">
        <v>4.71698113207547E-2</v>
      </c>
      <c r="AJ80" s="16"/>
      <c r="AK80" s="16">
        <v>2.0304568527918801E-2</v>
      </c>
      <c r="AL80" s="16">
        <v>0</v>
      </c>
      <c r="AM80" s="16">
        <v>9.9009900990098994E-3</v>
      </c>
      <c r="AN80" s="16">
        <v>3.0716723549488099E-2</v>
      </c>
      <c r="AO80" s="16">
        <v>1.0638297872340399E-2</v>
      </c>
      <c r="AP80" s="16">
        <v>9.2165898617511503E-3</v>
      </c>
      <c r="AQ80" s="16">
        <v>6.6666666666666697E-3</v>
      </c>
      <c r="AR80" s="16"/>
      <c r="AS80" s="16">
        <v>0</v>
      </c>
      <c r="AT80" s="16">
        <v>2.0353982300885001E-2</v>
      </c>
      <c r="AU80" s="16"/>
      <c r="AV80" s="16">
        <v>1.8987341772151899E-2</v>
      </c>
      <c r="AW80" s="16">
        <v>1.6587677725118499E-2</v>
      </c>
      <c r="AX80" s="16"/>
      <c r="AY80" s="16">
        <v>1.0869565217391301E-2</v>
      </c>
      <c r="AZ80" s="16">
        <v>2.8571428571428598E-2</v>
      </c>
      <c r="BA80" s="16"/>
      <c r="BB80" s="16">
        <v>1.5082956259426799E-2</v>
      </c>
      <c r="BC80" s="16">
        <v>1.9847328244274799E-2</v>
      </c>
      <c r="BD80" s="16"/>
      <c r="BE80" s="16">
        <v>2.4242424242424201E-2</v>
      </c>
      <c r="BF80" s="16">
        <v>2.3668639053254399E-2</v>
      </c>
      <c r="BG80" s="16">
        <v>1.5570934256055401E-2</v>
      </c>
      <c r="BH80" s="16">
        <v>8.5106382978723406E-3</v>
      </c>
    </row>
    <row r="81" spans="2:60" x14ac:dyDescent="0.25">
      <c r="B81" t="s">
        <v>131</v>
      </c>
      <c r="C81" s="16">
        <v>2.5796661608497699E-2</v>
      </c>
      <c r="D81" s="16">
        <v>1.5503875968992199E-2</v>
      </c>
      <c r="E81" s="16">
        <v>4.1958041958042001E-2</v>
      </c>
      <c r="F81" s="16">
        <v>1.05263157894737E-2</v>
      </c>
      <c r="G81" s="16">
        <v>1.72413793103448E-2</v>
      </c>
      <c r="H81" s="16">
        <v>3.3333333333333298E-2</v>
      </c>
      <c r="I81" s="16">
        <v>1.9047619047619001E-2</v>
      </c>
      <c r="J81" s="16">
        <v>5.2631578947368397E-2</v>
      </c>
      <c r="K81" s="16">
        <v>5.4794520547945202E-2</v>
      </c>
      <c r="L81" s="16">
        <v>3.3333333333333298E-2</v>
      </c>
      <c r="M81" s="16">
        <v>6.8181818181818205E-2</v>
      </c>
      <c r="N81" s="16">
        <v>0</v>
      </c>
      <c r="O81" s="16">
        <v>6.6666666666666693E-2</v>
      </c>
      <c r="P81" s="16">
        <v>3.3333333333333298E-2</v>
      </c>
      <c r="Q81" s="16">
        <v>6.9767441860465101E-2</v>
      </c>
      <c r="R81" s="16">
        <v>0</v>
      </c>
      <c r="S81" s="16">
        <v>5.4945054945054897E-3</v>
      </c>
      <c r="T81" s="16">
        <v>9.6153846153846194E-3</v>
      </c>
      <c r="U81" s="16"/>
      <c r="V81" s="16">
        <v>5.0139275766016698E-2</v>
      </c>
      <c r="W81" s="16">
        <v>3.24324324324324E-2</v>
      </c>
      <c r="X81" s="16">
        <v>1.7605633802816899E-2</v>
      </c>
      <c r="Y81" s="16">
        <v>1.02040816326531E-2</v>
      </c>
      <c r="Z81" s="16"/>
      <c r="AA81" s="16">
        <v>6.5616797900262494E-2</v>
      </c>
      <c r="AB81" s="16">
        <v>1.21951219512195E-2</v>
      </c>
      <c r="AC81" s="16">
        <v>1.7857142857142901E-2</v>
      </c>
      <c r="AD81" s="16">
        <v>0</v>
      </c>
      <c r="AE81" s="16">
        <v>0</v>
      </c>
      <c r="AF81" s="16">
        <v>1.0638297872340399E-2</v>
      </c>
      <c r="AG81" s="16">
        <v>1.0416666666666701E-2</v>
      </c>
      <c r="AH81" s="16">
        <v>0</v>
      </c>
      <c r="AI81" s="16">
        <v>0</v>
      </c>
      <c r="AJ81" s="16"/>
      <c r="AK81" s="16">
        <v>4.5685279187817299E-2</v>
      </c>
      <c r="AL81" s="16">
        <v>9.7087378640776708E-3</v>
      </c>
      <c r="AM81" s="16">
        <v>1.9801980198019799E-2</v>
      </c>
      <c r="AN81" s="16">
        <v>3.4129692832764499E-2</v>
      </c>
      <c r="AO81" s="16">
        <v>5.31914893617021E-3</v>
      </c>
      <c r="AP81" s="16">
        <v>9.2165898617511503E-3</v>
      </c>
      <c r="AQ81" s="16">
        <v>3.3333333333333298E-2</v>
      </c>
      <c r="AR81" s="16"/>
      <c r="AS81" s="16">
        <v>0</v>
      </c>
      <c r="AT81" s="16">
        <v>3.00884955752212E-2</v>
      </c>
      <c r="AU81" s="16"/>
      <c r="AV81" s="16">
        <v>4.8523206751054801E-2</v>
      </c>
      <c r="AW81" s="16">
        <v>1.30331753554502E-2</v>
      </c>
      <c r="AX81" s="16"/>
      <c r="AY81" s="16">
        <v>3.5024154589371997E-2</v>
      </c>
      <c r="AZ81" s="16">
        <v>1.02040816326531E-2</v>
      </c>
      <c r="BA81" s="16"/>
      <c r="BB81" s="16">
        <v>2.1116138763197598E-2</v>
      </c>
      <c r="BC81" s="16">
        <v>3.0534351145038201E-2</v>
      </c>
      <c r="BD81" s="16"/>
      <c r="BE81" s="16">
        <v>5.4545454545454501E-2</v>
      </c>
      <c r="BF81" s="16">
        <v>2.9585798816568001E-2</v>
      </c>
      <c r="BG81" s="16">
        <v>2.2491349480968901E-2</v>
      </c>
      <c r="BH81" s="16">
        <v>8.5106382978723406E-3</v>
      </c>
    </row>
    <row r="82" spans="2:60" x14ac:dyDescent="0.25">
      <c r="B82" t="s">
        <v>132</v>
      </c>
      <c r="C82" s="16">
        <v>2.2003034901365699E-2</v>
      </c>
      <c r="D82" s="16">
        <v>0</v>
      </c>
      <c r="E82" s="16">
        <v>6.9930069930069904E-3</v>
      </c>
      <c r="F82" s="16">
        <v>3.1578947368421102E-2</v>
      </c>
      <c r="G82" s="16">
        <v>6.8965517241379296E-2</v>
      </c>
      <c r="H82" s="16">
        <v>3.3333333333333298E-2</v>
      </c>
      <c r="I82" s="16">
        <v>3.8095238095238099E-2</v>
      </c>
      <c r="J82" s="16">
        <v>0.105263157894737</v>
      </c>
      <c r="K82" s="16">
        <v>1.3698630136986301E-2</v>
      </c>
      <c r="L82" s="16">
        <v>3.3333333333333298E-2</v>
      </c>
      <c r="M82" s="16">
        <v>3.4090909090909102E-2</v>
      </c>
      <c r="N82" s="16">
        <v>3.9215686274509803E-2</v>
      </c>
      <c r="O82" s="16">
        <v>6.6666666666666693E-2</v>
      </c>
      <c r="P82" s="16">
        <v>0</v>
      </c>
      <c r="Q82" s="16">
        <v>0</v>
      </c>
      <c r="R82" s="16">
        <v>0</v>
      </c>
      <c r="S82" s="16">
        <v>1.0989010989011E-2</v>
      </c>
      <c r="T82" s="16">
        <v>9.6153846153846194E-3</v>
      </c>
      <c r="U82" s="16"/>
      <c r="V82" s="16">
        <v>1.39275766016713E-2</v>
      </c>
      <c r="W82" s="16">
        <v>3.7837837837837798E-2</v>
      </c>
      <c r="X82" s="16">
        <v>2.8169014084507001E-2</v>
      </c>
      <c r="Y82" s="16">
        <v>1.8367346938775501E-2</v>
      </c>
      <c r="Z82" s="16"/>
      <c r="AA82" s="16">
        <v>1.8372703412073501E-2</v>
      </c>
      <c r="AB82" s="16">
        <v>2.4390243902439001E-2</v>
      </c>
      <c r="AC82" s="16">
        <v>8.9285714285714298E-3</v>
      </c>
      <c r="AD82" s="16">
        <v>3.8759689922480599E-2</v>
      </c>
      <c r="AE82" s="16">
        <v>3.3613445378151301E-2</v>
      </c>
      <c r="AF82" s="16">
        <v>5.31914893617021E-2</v>
      </c>
      <c r="AG82" s="16">
        <v>2.0833333333333301E-2</v>
      </c>
      <c r="AH82" s="16">
        <v>0</v>
      </c>
      <c r="AI82" s="16">
        <v>1.88679245283019E-2</v>
      </c>
      <c r="AJ82" s="16"/>
      <c r="AK82" s="16">
        <v>2.5380710659898501E-2</v>
      </c>
      <c r="AL82" s="16">
        <v>1.94174757281553E-2</v>
      </c>
      <c r="AM82" s="16">
        <v>1.9801980198019799E-2</v>
      </c>
      <c r="AN82" s="16">
        <v>2.38907849829352E-2</v>
      </c>
      <c r="AO82" s="16">
        <v>2.6595744680851099E-2</v>
      </c>
      <c r="AP82" s="16">
        <v>3.2258064516128997E-2</v>
      </c>
      <c r="AQ82" s="16">
        <v>6.6666666666666697E-3</v>
      </c>
      <c r="AR82" s="16"/>
      <c r="AS82" s="16">
        <v>5.31914893617021E-3</v>
      </c>
      <c r="AT82" s="16">
        <v>2.4778761061946899E-2</v>
      </c>
      <c r="AU82" s="16"/>
      <c r="AV82" s="16">
        <v>2.3206751054852301E-2</v>
      </c>
      <c r="AW82" s="16">
        <v>2.1327014218009501E-2</v>
      </c>
      <c r="AX82" s="16"/>
      <c r="AY82" s="16">
        <v>2.41545893719807E-2</v>
      </c>
      <c r="AZ82" s="16">
        <v>1.8367346938775501E-2</v>
      </c>
      <c r="BA82" s="16"/>
      <c r="BB82" s="16">
        <v>9.0497737556561094E-3</v>
      </c>
      <c r="BC82" s="16">
        <v>3.5114503816793902E-2</v>
      </c>
      <c r="BD82" s="16"/>
      <c r="BE82" s="16">
        <v>1.21212121212121E-2</v>
      </c>
      <c r="BF82" s="16">
        <v>2.9585798816568001E-2</v>
      </c>
      <c r="BG82" s="16">
        <v>2.9411764705882401E-2</v>
      </c>
      <c r="BH82" s="16">
        <v>0</v>
      </c>
    </row>
    <row r="83" spans="2:60" x14ac:dyDescent="0.25">
      <c r="B83" t="s">
        <v>133</v>
      </c>
      <c r="C83" s="16">
        <v>3.71775417298938E-2</v>
      </c>
      <c r="D83" s="16">
        <v>4.6511627906976702E-2</v>
      </c>
      <c r="E83" s="16">
        <v>2.7972027972028E-2</v>
      </c>
      <c r="F83" s="16">
        <v>3.1578947368421102E-2</v>
      </c>
      <c r="G83" s="16">
        <v>5.1724137931034503E-2</v>
      </c>
      <c r="H83" s="16">
        <v>3.3333333333333298E-2</v>
      </c>
      <c r="I83" s="16">
        <v>5.7142857142857099E-2</v>
      </c>
      <c r="J83" s="16">
        <v>0</v>
      </c>
      <c r="K83" s="16">
        <v>4.1095890410958902E-2</v>
      </c>
      <c r="L83" s="16">
        <v>0.1</v>
      </c>
      <c r="M83" s="16">
        <v>6.8181818181818205E-2</v>
      </c>
      <c r="N83" s="16">
        <v>2.9411764705882401E-2</v>
      </c>
      <c r="O83" s="16">
        <v>6.6666666666666693E-2</v>
      </c>
      <c r="P83" s="16">
        <v>0</v>
      </c>
      <c r="Q83" s="16">
        <v>2.32558139534884E-2</v>
      </c>
      <c r="R83" s="16">
        <v>3.7037037037037E-2</v>
      </c>
      <c r="S83" s="16">
        <v>1.6483516483516501E-2</v>
      </c>
      <c r="T83" s="16">
        <v>3.8461538461538498E-2</v>
      </c>
      <c r="U83" s="16"/>
      <c r="V83" s="16">
        <v>7.2423398328690797E-2</v>
      </c>
      <c r="W83" s="16">
        <v>4.86486486486487E-2</v>
      </c>
      <c r="X83" s="16">
        <v>2.4647887323943699E-2</v>
      </c>
      <c r="Y83" s="16">
        <v>1.4285714285714299E-2</v>
      </c>
      <c r="Z83" s="16"/>
      <c r="AA83" s="16">
        <v>6.5616797900262494E-2</v>
      </c>
      <c r="AB83" s="16">
        <v>3.65853658536585E-2</v>
      </c>
      <c r="AC83" s="16">
        <v>5.3571428571428603E-2</v>
      </c>
      <c r="AD83" s="16">
        <v>3.1007751937984499E-2</v>
      </c>
      <c r="AE83" s="16">
        <v>0</v>
      </c>
      <c r="AF83" s="16">
        <v>2.1276595744680899E-2</v>
      </c>
      <c r="AG83" s="16">
        <v>1.0416666666666701E-2</v>
      </c>
      <c r="AH83" s="16">
        <v>2.4390243902439001E-2</v>
      </c>
      <c r="AI83" s="16">
        <v>9.4339622641509396E-3</v>
      </c>
      <c r="AJ83" s="16"/>
      <c r="AK83" s="16">
        <v>7.6142131979695396E-2</v>
      </c>
      <c r="AL83" s="16">
        <v>3.8834951456310697E-2</v>
      </c>
      <c r="AM83" s="16">
        <v>6.9306930693069299E-2</v>
      </c>
      <c r="AN83" s="16">
        <v>2.7303754266211601E-2</v>
      </c>
      <c r="AO83" s="16">
        <v>1.0638297872340399E-2</v>
      </c>
      <c r="AP83" s="16">
        <v>1.3824884792626699E-2</v>
      </c>
      <c r="AQ83" s="16">
        <v>5.3333333333333302E-2</v>
      </c>
      <c r="AR83" s="16"/>
      <c r="AS83" s="16">
        <v>5.31914893617021E-3</v>
      </c>
      <c r="AT83" s="16">
        <v>4.2477876106194697E-2</v>
      </c>
      <c r="AU83" s="16"/>
      <c r="AV83" s="16">
        <v>5.0632911392405097E-2</v>
      </c>
      <c r="AW83" s="16">
        <v>2.96208530805687E-2</v>
      </c>
      <c r="AX83" s="16"/>
      <c r="AY83" s="16">
        <v>5.0724637681159403E-2</v>
      </c>
      <c r="AZ83" s="16">
        <v>1.4285714285714299E-2</v>
      </c>
      <c r="BA83" s="16"/>
      <c r="BB83" s="16">
        <v>3.6199095022624403E-2</v>
      </c>
      <c r="BC83" s="16">
        <v>3.8167938931297697E-2</v>
      </c>
      <c r="BD83" s="16"/>
      <c r="BE83" s="16">
        <v>4.2424242424242399E-2</v>
      </c>
      <c r="BF83" s="16">
        <v>5.9171597633136098E-2</v>
      </c>
      <c r="BG83" s="16">
        <v>3.2871972318339097E-2</v>
      </c>
      <c r="BH83" s="16">
        <v>1.27659574468085E-2</v>
      </c>
    </row>
    <row r="84" spans="2:60" x14ac:dyDescent="0.25">
      <c r="B84" t="s">
        <v>134</v>
      </c>
      <c r="C84" s="16">
        <v>7.3596358118361196E-2</v>
      </c>
      <c r="D84" s="16">
        <v>7.7519379844961198E-2</v>
      </c>
      <c r="E84" s="16">
        <v>0.111888111888112</v>
      </c>
      <c r="F84" s="16">
        <v>8.42105263157895E-2</v>
      </c>
      <c r="G84" s="16">
        <v>5.1724137931034503E-2</v>
      </c>
      <c r="H84" s="16">
        <v>0.1</v>
      </c>
      <c r="I84" s="16">
        <v>7.6190476190476197E-2</v>
      </c>
      <c r="J84" s="16">
        <v>5.2631578947368397E-2</v>
      </c>
      <c r="K84" s="16">
        <v>9.5890410958904104E-2</v>
      </c>
      <c r="L84" s="16">
        <v>6.6666666666666693E-2</v>
      </c>
      <c r="M84" s="16">
        <v>2.27272727272727E-2</v>
      </c>
      <c r="N84" s="16">
        <v>8.8235294117647106E-2</v>
      </c>
      <c r="O84" s="16">
        <v>3.3333333333333298E-2</v>
      </c>
      <c r="P84" s="16">
        <v>0.05</v>
      </c>
      <c r="Q84" s="16">
        <v>6.9767441860465101E-2</v>
      </c>
      <c r="R84" s="16">
        <v>0.148148148148148</v>
      </c>
      <c r="S84" s="16">
        <v>3.2967032967033003E-2</v>
      </c>
      <c r="T84" s="16">
        <v>0.105769230769231</v>
      </c>
      <c r="U84" s="16"/>
      <c r="V84" s="16">
        <v>0.16713091922005599</v>
      </c>
      <c r="W84" s="16">
        <v>7.0270270270270302E-2</v>
      </c>
      <c r="X84" s="16">
        <v>3.1690140845070401E-2</v>
      </c>
      <c r="Y84" s="16">
        <v>3.06122448979592E-2</v>
      </c>
      <c r="Z84" s="16"/>
      <c r="AA84" s="16">
        <v>0.13123359580052499</v>
      </c>
      <c r="AB84" s="16">
        <v>7.3170731707317097E-2</v>
      </c>
      <c r="AC84" s="16">
        <v>6.25E-2</v>
      </c>
      <c r="AD84" s="16">
        <v>3.1007751937984499E-2</v>
      </c>
      <c r="AE84" s="16">
        <v>5.8823529411764698E-2</v>
      </c>
      <c r="AF84" s="16">
        <v>4.2553191489361701E-2</v>
      </c>
      <c r="AG84" s="16">
        <v>3.125E-2</v>
      </c>
      <c r="AH84" s="16">
        <v>4.8780487804878099E-2</v>
      </c>
      <c r="AI84" s="16">
        <v>2.83018867924528E-2</v>
      </c>
      <c r="AJ84" s="16"/>
      <c r="AK84" s="16">
        <v>0.157360406091371</v>
      </c>
      <c r="AL84" s="16">
        <v>9.7087378640776698E-2</v>
      </c>
      <c r="AM84" s="16">
        <v>7.9207920792079195E-2</v>
      </c>
      <c r="AN84" s="16">
        <v>6.8259385665528999E-2</v>
      </c>
      <c r="AO84" s="16">
        <v>3.1914893617021302E-2</v>
      </c>
      <c r="AP84" s="16">
        <v>3.6866359447004601E-2</v>
      </c>
      <c r="AQ84" s="16">
        <v>0.04</v>
      </c>
      <c r="AR84" s="16"/>
      <c r="AS84" s="16">
        <v>1.5957446808510599E-2</v>
      </c>
      <c r="AT84" s="16">
        <v>8.3185840707964601E-2</v>
      </c>
      <c r="AU84" s="16"/>
      <c r="AV84" s="16">
        <v>9.7046413502109699E-2</v>
      </c>
      <c r="AW84" s="16">
        <v>6.0426540284360203E-2</v>
      </c>
      <c r="AX84" s="16"/>
      <c r="AY84" s="16">
        <v>9.9033816425120796E-2</v>
      </c>
      <c r="AZ84" s="16">
        <v>3.06122448979592E-2</v>
      </c>
      <c r="BA84" s="16"/>
      <c r="BB84" s="16">
        <v>6.6365007541478102E-2</v>
      </c>
      <c r="BC84" s="16">
        <v>8.0916030534351105E-2</v>
      </c>
      <c r="BD84" s="16"/>
      <c r="BE84" s="16">
        <v>0.18181818181818199</v>
      </c>
      <c r="BF84" s="16">
        <v>9.7633136094674597E-2</v>
      </c>
      <c r="BG84" s="16">
        <v>5.0173010380622801E-2</v>
      </c>
      <c r="BH84" s="16">
        <v>2.1276595744680899E-2</v>
      </c>
    </row>
    <row r="85" spans="2:60" x14ac:dyDescent="0.25">
      <c r="B85" t="s">
        <v>99</v>
      </c>
      <c r="C85" s="16">
        <v>5.6145675265553897E-2</v>
      </c>
      <c r="D85" s="16">
        <v>3.8759689922480599E-2</v>
      </c>
      <c r="E85" s="16">
        <v>7.69230769230769E-2</v>
      </c>
      <c r="F85" s="16">
        <v>8.42105263157895E-2</v>
      </c>
      <c r="G85" s="16">
        <v>6.8965517241379296E-2</v>
      </c>
      <c r="H85" s="16">
        <v>0.133333333333333</v>
      </c>
      <c r="I85" s="16">
        <v>2.8571428571428598E-2</v>
      </c>
      <c r="J85" s="16">
        <v>5.2631578947368397E-2</v>
      </c>
      <c r="K85" s="16">
        <v>8.2191780821917804E-2</v>
      </c>
      <c r="L85" s="16">
        <v>3.3333333333333298E-2</v>
      </c>
      <c r="M85" s="16">
        <v>3.4090909090909102E-2</v>
      </c>
      <c r="N85" s="16">
        <v>5.8823529411764698E-2</v>
      </c>
      <c r="O85" s="16">
        <v>6.6666666666666693E-2</v>
      </c>
      <c r="P85" s="16">
        <v>8.3333333333333301E-2</v>
      </c>
      <c r="Q85" s="16">
        <v>6.9767441860465101E-2</v>
      </c>
      <c r="R85" s="16">
        <v>3.7037037037037E-2</v>
      </c>
      <c r="S85" s="16">
        <v>4.3956043956044001E-2</v>
      </c>
      <c r="T85" s="16">
        <v>2.8846153846153799E-2</v>
      </c>
      <c r="U85" s="16"/>
      <c r="V85" s="16">
        <v>8.3565459610027898E-2</v>
      </c>
      <c r="W85" s="16">
        <v>9.7297297297297303E-2</v>
      </c>
      <c r="X85" s="16">
        <v>2.4647887323943699E-2</v>
      </c>
      <c r="Y85" s="16">
        <v>3.8775510204081598E-2</v>
      </c>
      <c r="Z85" s="16"/>
      <c r="AA85" s="16">
        <v>7.0866141732283505E-2</v>
      </c>
      <c r="AB85" s="16">
        <v>4.8780487804878099E-2</v>
      </c>
      <c r="AC85" s="16">
        <v>8.0357142857142905E-2</v>
      </c>
      <c r="AD85" s="16">
        <v>5.4263565891472902E-2</v>
      </c>
      <c r="AE85" s="16">
        <v>2.5210084033613401E-2</v>
      </c>
      <c r="AF85" s="16">
        <v>4.2553191489361701E-2</v>
      </c>
      <c r="AG85" s="16">
        <v>1.0416666666666701E-2</v>
      </c>
      <c r="AH85" s="16">
        <v>8.5365853658536606E-2</v>
      </c>
      <c r="AI85" s="16">
        <v>9.4339622641509396E-3</v>
      </c>
      <c r="AJ85" s="16"/>
      <c r="AK85" s="16">
        <v>4.5685279187817299E-2</v>
      </c>
      <c r="AL85" s="16">
        <v>9.7087378640776698E-2</v>
      </c>
      <c r="AM85" s="16">
        <v>3.9603960396039598E-2</v>
      </c>
      <c r="AN85" s="16">
        <v>6.4846416382252595E-2</v>
      </c>
      <c r="AO85" s="16">
        <v>3.7234042553191501E-2</v>
      </c>
      <c r="AP85" s="16">
        <v>3.2258064516128997E-2</v>
      </c>
      <c r="AQ85" s="16">
        <v>0.08</v>
      </c>
      <c r="AR85" s="16"/>
      <c r="AS85" s="16">
        <v>3.1914893617021302E-2</v>
      </c>
      <c r="AT85" s="16">
        <v>6.0176991150442498E-2</v>
      </c>
      <c r="AU85" s="16"/>
      <c r="AV85" s="16">
        <v>6.5400843881856505E-2</v>
      </c>
      <c r="AW85" s="16">
        <v>5.0947867298578198E-2</v>
      </c>
      <c r="AX85" s="16"/>
      <c r="AY85" s="16">
        <v>6.6425120772946905E-2</v>
      </c>
      <c r="AZ85" s="16">
        <v>3.8775510204081598E-2</v>
      </c>
      <c r="BA85" s="16"/>
      <c r="BB85" s="16">
        <v>5.2790346907994001E-2</v>
      </c>
      <c r="BC85" s="16">
        <v>5.9541984732824398E-2</v>
      </c>
      <c r="BD85" s="16"/>
      <c r="BE85" s="16">
        <v>7.8787878787878796E-2</v>
      </c>
      <c r="BF85" s="16">
        <v>8.8757396449704096E-2</v>
      </c>
      <c r="BG85" s="16">
        <v>4.1522491349481001E-2</v>
      </c>
      <c r="BH85" s="16">
        <v>2.97872340425532E-2</v>
      </c>
    </row>
    <row r="86" spans="2:60" x14ac:dyDescent="0.25">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row>
    <row r="87" spans="2:60" x14ac:dyDescent="0.25">
      <c r="B87" s="6" t="s">
        <v>140</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row>
    <row r="88" spans="2:60" x14ac:dyDescent="0.25">
      <c r="B88" s="23" t="s">
        <v>79</v>
      </c>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row>
    <row r="89" spans="2:60" x14ac:dyDescent="0.25">
      <c r="B89" t="s">
        <v>136</v>
      </c>
      <c r="C89" s="16">
        <v>6.3732928679817905E-2</v>
      </c>
      <c r="D89" s="16">
        <v>3.8759689922480599E-2</v>
      </c>
      <c r="E89" s="16">
        <v>8.3916083916083906E-2</v>
      </c>
      <c r="F89" s="16">
        <v>5.2631578947368397E-2</v>
      </c>
      <c r="G89" s="16">
        <v>1.72413793103448E-2</v>
      </c>
      <c r="H89" s="16">
        <v>0</v>
      </c>
      <c r="I89" s="16">
        <v>0.114285714285714</v>
      </c>
      <c r="J89" s="16">
        <v>0.105263157894737</v>
      </c>
      <c r="K89" s="16">
        <v>9.5890410958904104E-2</v>
      </c>
      <c r="L89" s="16">
        <v>0.1</v>
      </c>
      <c r="M89" s="16">
        <v>7.9545454545454503E-2</v>
      </c>
      <c r="N89" s="16">
        <v>4.9019607843137303E-2</v>
      </c>
      <c r="O89" s="16">
        <v>3.3333333333333298E-2</v>
      </c>
      <c r="P89" s="16">
        <v>3.3333333333333298E-2</v>
      </c>
      <c r="Q89" s="16">
        <v>0.162790697674419</v>
      </c>
      <c r="R89" s="16">
        <v>3.7037037037037E-2</v>
      </c>
      <c r="S89" s="16">
        <v>3.8461538461538498E-2</v>
      </c>
      <c r="T89" s="16">
        <v>6.7307692307692304E-2</v>
      </c>
      <c r="U89" s="16"/>
      <c r="V89" s="16">
        <v>0.20891364902507001</v>
      </c>
      <c r="W89" s="16">
        <v>3.24324324324324E-2</v>
      </c>
      <c r="X89" s="16">
        <v>3.5211267605633799E-3</v>
      </c>
      <c r="Y89" s="16">
        <v>4.0816326530612197E-3</v>
      </c>
      <c r="Z89" s="16"/>
      <c r="AA89" s="16">
        <v>0.220472440944882</v>
      </c>
      <c r="AB89" s="16">
        <v>0</v>
      </c>
      <c r="AC89" s="16">
        <v>0</v>
      </c>
      <c r="AD89" s="16">
        <v>0</v>
      </c>
      <c r="AE89" s="16">
        <v>0</v>
      </c>
      <c r="AF89" s="16">
        <v>0</v>
      </c>
      <c r="AG89" s="16">
        <v>0</v>
      </c>
      <c r="AH89" s="16">
        <v>0</v>
      </c>
      <c r="AI89" s="16">
        <v>0</v>
      </c>
      <c r="AJ89" s="16"/>
      <c r="AK89" s="16">
        <v>0.12690355329949199</v>
      </c>
      <c r="AL89" s="16">
        <v>3.8834951456310697E-2</v>
      </c>
      <c r="AM89" s="16">
        <v>4.95049504950495E-2</v>
      </c>
      <c r="AN89" s="16">
        <v>0.10580204778157</v>
      </c>
      <c r="AO89" s="16">
        <v>2.1276595744680899E-2</v>
      </c>
      <c r="AP89" s="16">
        <v>4.6082949308755804E-3</v>
      </c>
      <c r="AQ89" s="16">
        <v>0.04</v>
      </c>
      <c r="AR89" s="16"/>
      <c r="AS89" s="16">
        <v>0</v>
      </c>
      <c r="AT89" s="16">
        <v>7.4336283185840707E-2</v>
      </c>
      <c r="AU89" s="16"/>
      <c r="AV89" s="16">
        <v>0.10126582278481</v>
      </c>
      <c r="AW89" s="16">
        <v>4.2654028436019002E-2</v>
      </c>
      <c r="AX89" s="16"/>
      <c r="AY89" s="16">
        <v>9.9033816425120796E-2</v>
      </c>
      <c r="AZ89" s="16">
        <v>4.0816326530612197E-3</v>
      </c>
      <c r="BA89" s="16"/>
      <c r="BB89" s="16">
        <v>4.9773755656108601E-2</v>
      </c>
      <c r="BC89" s="16">
        <v>7.7862595419847302E-2</v>
      </c>
      <c r="BD89" s="16"/>
      <c r="BE89" s="16">
        <v>0.206060606060606</v>
      </c>
      <c r="BF89" s="16">
        <v>0.112426035502959</v>
      </c>
      <c r="BG89" s="16">
        <v>1.73010380622837E-2</v>
      </c>
      <c r="BH89" s="16">
        <v>8.5106382978723406E-3</v>
      </c>
    </row>
    <row r="90" spans="2:60" x14ac:dyDescent="0.25">
      <c r="B90" t="s">
        <v>137</v>
      </c>
      <c r="C90" s="16">
        <v>7.1320182094081905E-2</v>
      </c>
      <c r="D90" s="16">
        <v>7.7519379844961198E-2</v>
      </c>
      <c r="E90" s="16">
        <v>0.10489510489510501</v>
      </c>
      <c r="F90" s="16">
        <v>6.3157894736842093E-2</v>
      </c>
      <c r="G90" s="16">
        <v>0.10344827586206901</v>
      </c>
      <c r="H90" s="16">
        <v>3.3333333333333298E-2</v>
      </c>
      <c r="I90" s="16">
        <v>7.6190476190476197E-2</v>
      </c>
      <c r="J90" s="16">
        <v>5.2631578947368397E-2</v>
      </c>
      <c r="K90" s="16">
        <v>8.2191780821917804E-2</v>
      </c>
      <c r="L90" s="16">
        <v>0.133333333333333</v>
      </c>
      <c r="M90" s="16">
        <v>4.5454545454545497E-2</v>
      </c>
      <c r="N90" s="16">
        <v>3.9215686274509803E-2</v>
      </c>
      <c r="O90" s="16">
        <v>0</v>
      </c>
      <c r="P90" s="16">
        <v>0.21666666666666701</v>
      </c>
      <c r="Q90" s="16">
        <v>9.3023255813953501E-2</v>
      </c>
      <c r="R90" s="16">
        <v>0.11111111111111099</v>
      </c>
      <c r="S90" s="16">
        <v>2.1978021978022001E-2</v>
      </c>
      <c r="T90" s="16">
        <v>4.80769230769231E-2</v>
      </c>
      <c r="U90" s="16"/>
      <c r="V90" s="16">
        <v>0.186629526462396</v>
      </c>
      <c r="W90" s="16">
        <v>3.7837837837837798E-2</v>
      </c>
      <c r="X90" s="16">
        <v>2.1126760563380299E-2</v>
      </c>
      <c r="Y90" s="16">
        <v>2.8571428571428598E-2</v>
      </c>
      <c r="Z90" s="16"/>
      <c r="AA90" s="16">
        <v>0.24671916010498701</v>
      </c>
      <c r="AB90" s="16">
        <v>0</v>
      </c>
      <c r="AC90" s="16">
        <v>0</v>
      </c>
      <c r="AD90" s="16">
        <v>0</v>
      </c>
      <c r="AE90" s="16">
        <v>0</v>
      </c>
      <c r="AF90" s="16">
        <v>0</v>
      </c>
      <c r="AG90" s="16">
        <v>0</v>
      </c>
      <c r="AH90" s="16">
        <v>0</v>
      </c>
      <c r="AI90" s="16">
        <v>0</v>
      </c>
      <c r="AJ90" s="16"/>
      <c r="AK90" s="16">
        <v>0.17766497461928901</v>
      </c>
      <c r="AL90" s="16">
        <v>6.7961165048543701E-2</v>
      </c>
      <c r="AM90" s="16">
        <v>5.9405940594059403E-2</v>
      </c>
      <c r="AN90" s="16">
        <v>0.109215017064846</v>
      </c>
      <c r="AO90" s="16">
        <v>1.5957446808510599E-2</v>
      </c>
      <c r="AP90" s="16">
        <v>2.76497695852535E-2</v>
      </c>
      <c r="AQ90" s="16">
        <v>0.02</v>
      </c>
      <c r="AR90" s="16"/>
      <c r="AS90" s="16">
        <v>1.0638297872340399E-2</v>
      </c>
      <c r="AT90" s="16">
        <v>8.1415929203539794E-2</v>
      </c>
      <c r="AU90" s="16"/>
      <c r="AV90" s="16">
        <v>9.9156118143459898E-2</v>
      </c>
      <c r="AW90" s="16">
        <v>5.56872037914692E-2</v>
      </c>
      <c r="AX90" s="16"/>
      <c r="AY90" s="16">
        <v>9.6618357487922704E-2</v>
      </c>
      <c r="AZ90" s="16">
        <v>2.8571428571428598E-2</v>
      </c>
      <c r="BA90" s="16"/>
      <c r="BB90" s="16">
        <v>5.5806938159879298E-2</v>
      </c>
      <c r="BC90" s="16">
        <v>8.7022900763358793E-2</v>
      </c>
      <c r="BD90" s="16"/>
      <c r="BE90" s="16">
        <v>0.236363636363636</v>
      </c>
      <c r="BF90" s="16">
        <v>8.2840236686390498E-2</v>
      </c>
      <c r="BG90" s="16">
        <v>3.4602076124567498E-2</v>
      </c>
      <c r="BH90" s="16">
        <v>2.97872340425532E-2</v>
      </c>
    </row>
    <row r="91" spans="2:60" x14ac:dyDescent="0.25">
      <c r="B91" t="s">
        <v>138</v>
      </c>
      <c r="C91" s="16">
        <v>5.69044006069803E-2</v>
      </c>
      <c r="D91" s="16">
        <v>3.1007751937984499E-2</v>
      </c>
      <c r="E91" s="16">
        <v>6.9930069930069894E-2</v>
      </c>
      <c r="F91" s="16">
        <v>5.2631578947368397E-2</v>
      </c>
      <c r="G91" s="16">
        <v>6.8965517241379296E-2</v>
      </c>
      <c r="H91" s="16">
        <v>3.3333333333333298E-2</v>
      </c>
      <c r="I91" s="16">
        <v>0.104761904761905</v>
      </c>
      <c r="J91" s="16">
        <v>5.2631578947368397E-2</v>
      </c>
      <c r="K91" s="16">
        <v>0.10958904109589</v>
      </c>
      <c r="L91" s="16">
        <v>6.6666666666666693E-2</v>
      </c>
      <c r="M91" s="16">
        <v>6.8181818181818205E-2</v>
      </c>
      <c r="N91" s="16">
        <v>3.9215686274509803E-2</v>
      </c>
      <c r="O91" s="16">
        <v>0.133333333333333</v>
      </c>
      <c r="P91" s="16">
        <v>6.6666666666666693E-2</v>
      </c>
      <c r="Q91" s="16">
        <v>4.6511627906976702E-2</v>
      </c>
      <c r="R91" s="16">
        <v>0.11111111111111099</v>
      </c>
      <c r="S91" s="16">
        <v>3.2967032967033003E-2</v>
      </c>
      <c r="T91" s="16">
        <v>0</v>
      </c>
      <c r="U91" s="16"/>
      <c r="V91" s="16">
        <v>0.158774373259053</v>
      </c>
      <c r="W91" s="16">
        <v>4.3243243243243197E-2</v>
      </c>
      <c r="X91" s="16">
        <v>1.4084507042253501E-2</v>
      </c>
      <c r="Y91" s="16">
        <v>1.2244897959183701E-2</v>
      </c>
      <c r="Z91" s="16"/>
      <c r="AA91" s="16">
        <v>0.196850393700787</v>
      </c>
      <c r="AB91" s="16">
        <v>0</v>
      </c>
      <c r="AC91" s="16">
        <v>0</v>
      </c>
      <c r="AD91" s="16">
        <v>0</v>
      </c>
      <c r="AE91" s="16">
        <v>0</v>
      </c>
      <c r="AF91" s="16">
        <v>0</v>
      </c>
      <c r="AG91" s="16">
        <v>0</v>
      </c>
      <c r="AH91" s="16">
        <v>0</v>
      </c>
      <c r="AI91" s="16">
        <v>0</v>
      </c>
      <c r="AJ91" s="16"/>
      <c r="AK91" s="16">
        <v>8.6294416243654803E-2</v>
      </c>
      <c r="AL91" s="16">
        <v>5.8252427184466E-2</v>
      </c>
      <c r="AM91" s="16">
        <v>4.95049504950495E-2</v>
      </c>
      <c r="AN91" s="16">
        <v>8.1911262798634796E-2</v>
      </c>
      <c r="AO91" s="16">
        <v>4.2553191489361701E-2</v>
      </c>
      <c r="AP91" s="16">
        <v>2.76497695852535E-2</v>
      </c>
      <c r="AQ91" s="16">
        <v>4.6666666666666697E-2</v>
      </c>
      <c r="AR91" s="16"/>
      <c r="AS91" s="16">
        <v>1.5957446808510599E-2</v>
      </c>
      <c r="AT91" s="16">
        <v>6.3716814159292007E-2</v>
      </c>
      <c r="AU91" s="16"/>
      <c r="AV91" s="16">
        <v>6.11814345991561E-2</v>
      </c>
      <c r="AW91" s="16">
        <v>5.4502369668246398E-2</v>
      </c>
      <c r="AX91" s="16"/>
      <c r="AY91" s="16">
        <v>8.3333333333333301E-2</v>
      </c>
      <c r="AZ91" s="16">
        <v>1.2244897959183701E-2</v>
      </c>
      <c r="BA91" s="16"/>
      <c r="BB91" s="16">
        <v>4.2232277526395197E-2</v>
      </c>
      <c r="BC91" s="16">
        <v>7.1755725190839698E-2</v>
      </c>
      <c r="BD91" s="16"/>
      <c r="BE91" s="16">
        <v>0.12121212121212099</v>
      </c>
      <c r="BF91" s="16">
        <v>8.2840236686390498E-2</v>
      </c>
      <c r="BG91" s="16">
        <v>3.9792387543252601E-2</v>
      </c>
      <c r="BH91" s="16">
        <v>1.7021276595744698E-2</v>
      </c>
    </row>
    <row r="92" spans="2:60" x14ac:dyDescent="0.25">
      <c r="B92" t="s">
        <v>139</v>
      </c>
      <c r="C92" s="16">
        <v>9.7116843702579697E-2</v>
      </c>
      <c r="D92" s="16">
        <v>5.4263565891472902E-2</v>
      </c>
      <c r="E92" s="16">
        <v>0.13986013986014001</v>
      </c>
      <c r="F92" s="16">
        <v>8.42105263157895E-2</v>
      </c>
      <c r="G92" s="16">
        <v>8.6206896551724102E-2</v>
      </c>
      <c r="H92" s="16">
        <v>0.133333333333333</v>
      </c>
      <c r="I92" s="16">
        <v>7.6190476190476197E-2</v>
      </c>
      <c r="J92" s="16">
        <v>5.2631578947368397E-2</v>
      </c>
      <c r="K92" s="16">
        <v>0.123287671232877</v>
      </c>
      <c r="L92" s="16">
        <v>0.2</v>
      </c>
      <c r="M92" s="16">
        <v>9.0909090909090898E-2</v>
      </c>
      <c r="N92" s="16">
        <v>0.11764705882352899</v>
      </c>
      <c r="O92" s="16">
        <v>3.3333333333333298E-2</v>
      </c>
      <c r="P92" s="16">
        <v>0.116666666666667</v>
      </c>
      <c r="Q92" s="16">
        <v>2.32558139534884E-2</v>
      </c>
      <c r="R92" s="16">
        <v>0.148148148148148</v>
      </c>
      <c r="S92" s="16">
        <v>0.104395604395604</v>
      </c>
      <c r="T92" s="16">
        <v>7.69230769230769E-2</v>
      </c>
      <c r="U92" s="16"/>
      <c r="V92" s="16">
        <v>0.20055710306406699</v>
      </c>
      <c r="W92" s="16">
        <v>0.16756756756756799</v>
      </c>
      <c r="X92" s="16">
        <v>5.9859154929577503E-2</v>
      </c>
      <c r="Y92" s="16">
        <v>1.6326530612244899E-2</v>
      </c>
      <c r="Z92" s="16"/>
      <c r="AA92" s="16">
        <v>0.33595800524934399</v>
      </c>
      <c r="AB92" s="16">
        <v>0</v>
      </c>
      <c r="AC92" s="16">
        <v>0</v>
      </c>
      <c r="AD92" s="16">
        <v>0</v>
      </c>
      <c r="AE92" s="16">
        <v>0</v>
      </c>
      <c r="AF92" s="16">
        <v>0</v>
      </c>
      <c r="AG92" s="16">
        <v>0</v>
      </c>
      <c r="AH92" s="16">
        <v>0</v>
      </c>
      <c r="AI92" s="16">
        <v>0</v>
      </c>
      <c r="AJ92" s="16"/>
      <c r="AK92" s="16">
        <v>0.17258883248731</v>
      </c>
      <c r="AL92" s="16">
        <v>0.13592233009708701</v>
      </c>
      <c r="AM92" s="16">
        <v>7.9207920792079195E-2</v>
      </c>
      <c r="AN92" s="16">
        <v>7.8498293515358405E-2</v>
      </c>
      <c r="AO92" s="16">
        <v>6.3829787234042507E-2</v>
      </c>
      <c r="AP92" s="16">
        <v>0.119815668202765</v>
      </c>
      <c r="AQ92" s="16">
        <v>6.6666666666666693E-2</v>
      </c>
      <c r="AR92" s="16"/>
      <c r="AS92" s="16">
        <v>6.3829787234042507E-2</v>
      </c>
      <c r="AT92" s="16">
        <v>0.102654867256637</v>
      </c>
      <c r="AU92" s="16"/>
      <c r="AV92" s="16">
        <v>0.124472573839662</v>
      </c>
      <c r="AW92" s="16">
        <v>8.1753554502369694E-2</v>
      </c>
      <c r="AX92" s="16"/>
      <c r="AY92" s="16">
        <v>0.14492753623188401</v>
      </c>
      <c r="AZ92" s="16">
        <v>1.6326530612244899E-2</v>
      </c>
      <c r="BA92" s="16"/>
      <c r="BB92" s="16">
        <v>9.3514328808446498E-2</v>
      </c>
      <c r="BC92" s="16">
        <v>0.10076335877862599</v>
      </c>
      <c r="BD92" s="16"/>
      <c r="BE92" s="16">
        <v>0.109090909090909</v>
      </c>
      <c r="BF92" s="16">
        <v>0.115384615384615</v>
      </c>
      <c r="BG92" s="16">
        <v>8.9965397923875395E-2</v>
      </c>
      <c r="BH92" s="16">
        <v>7.6595744680851105E-2</v>
      </c>
    </row>
    <row r="93" spans="2:60" x14ac:dyDescent="0.25">
      <c r="B93" t="s">
        <v>40</v>
      </c>
      <c r="C93" s="16">
        <v>6.2215477996965099E-2</v>
      </c>
      <c r="D93" s="16">
        <v>4.6511627906976702E-2</v>
      </c>
      <c r="E93" s="16">
        <v>5.5944055944055902E-2</v>
      </c>
      <c r="F93" s="16">
        <v>7.3684210526315796E-2</v>
      </c>
      <c r="G93" s="16">
        <v>6.8965517241379296E-2</v>
      </c>
      <c r="H93" s="16">
        <v>3.3333333333333298E-2</v>
      </c>
      <c r="I93" s="16">
        <v>6.6666666666666693E-2</v>
      </c>
      <c r="J93" s="16">
        <v>5.2631578947368397E-2</v>
      </c>
      <c r="K93" s="16">
        <v>5.4794520547945202E-2</v>
      </c>
      <c r="L93" s="16">
        <v>6.6666666666666693E-2</v>
      </c>
      <c r="M93" s="16">
        <v>0.11363636363636399</v>
      </c>
      <c r="N93" s="16">
        <v>5.8823529411764698E-2</v>
      </c>
      <c r="O93" s="16">
        <v>6.6666666666666693E-2</v>
      </c>
      <c r="P93" s="16">
        <v>3.3333333333333298E-2</v>
      </c>
      <c r="Q93" s="16">
        <v>2.32558139534884E-2</v>
      </c>
      <c r="R93" s="16">
        <v>7.4074074074074098E-2</v>
      </c>
      <c r="S93" s="16">
        <v>4.3956043956044001E-2</v>
      </c>
      <c r="T93" s="16">
        <v>0.105769230769231</v>
      </c>
      <c r="U93" s="16"/>
      <c r="V93" s="16">
        <v>6.12813370473538E-2</v>
      </c>
      <c r="W93" s="16">
        <v>0.14594594594594601</v>
      </c>
      <c r="X93" s="16">
        <v>6.6901408450704206E-2</v>
      </c>
      <c r="Y93" s="16">
        <v>2.8571428571428598E-2</v>
      </c>
      <c r="Z93" s="16"/>
      <c r="AA93" s="16">
        <v>0</v>
      </c>
      <c r="AB93" s="16">
        <v>1</v>
      </c>
      <c r="AC93" s="16">
        <v>0</v>
      </c>
      <c r="AD93" s="16">
        <v>0</v>
      </c>
      <c r="AE93" s="16">
        <v>0</v>
      </c>
      <c r="AF93" s="16">
        <v>0</v>
      </c>
      <c r="AG93" s="16">
        <v>0</v>
      </c>
      <c r="AH93" s="16">
        <v>0</v>
      </c>
      <c r="AI93" s="16">
        <v>0</v>
      </c>
      <c r="AJ93" s="16"/>
      <c r="AK93" s="16">
        <v>5.5837563451776699E-2</v>
      </c>
      <c r="AL93" s="16">
        <v>6.7961165048543701E-2</v>
      </c>
      <c r="AM93" s="16">
        <v>0.118811881188119</v>
      </c>
      <c r="AN93" s="16">
        <v>6.8259385665528999E-2</v>
      </c>
      <c r="AO93" s="16">
        <v>6.3829787234042507E-2</v>
      </c>
      <c r="AP93" s="16">
        <v>3.6866359447004601E-2</v>
      </c>
      <c r="AQ93" s="16">
        <v>0.04</v>
      </c>
      <c r="AR93" s="16"/>
      <c r="AS93" s="16">
        <v>6.9148936170212796E-2</v>
      </c>
      <c r="AT93" s="16">
        <v>6.1061946902654901E-2</v>
      </c>
      <c r="AU93" s="16"/>
      <c r="AV93" s="16">
        <v>4.8523206751054801E-2</v>
      </c>
      <c r="AW93" s="16">
        <v>6.9905213270142194E-2</v>
      </c>
      <c r="AX93" s="16"/>
      <c r="AY93" s="16">
        <v>8.2125603864734303E-2</v>
      </c>
      <c r="AZ93" s="16">
        <v>2.8571428571428598E-2</v>
      </c>
      <c r="BA93" s="16"/>
      <c r="BB93" s="16">
        <v>6.3348416289592799E-2</v>
      </c>
      <c r="BC93" s="16">
        <v>6.1068702290076299E-2</v>
      </c>
      <c r="BD93" s="16"/>
      <c r="BE93" s="16">
        <v>4.2424242424242399E-2</v>
      </c>
      <c r="BF93" s="16">
        <v>6.5088757396449703E-2</v>
      </c>
      <c r="BG93" s="16">
        <v>6.5743944636678195E-2</v>
      </c>
      <c r="BH93" s="16">
        <v>6.3829787234042507E-2</v>
      </c>
    </row>
    <row r="94" spans="2:60" x14ac:dyDescent="0.25">
      <c r="B94" t="s">
        <v>41</v>
      </c>
      <c r="C94" s="16">
        <v>8.4977238239757197E-2</v>
      </c>
      <c r="D94" s="16">
        <v>0.10077519379845</v>
      </c>
      <c r="E94" s="16">
        <v>4.8951048951049E-2</v>
      </c>
      <c r="F94" s="16">
        <v>7.3684210526315796E-2</v>
      </c>
      <c r="G94" s="16">
        <v>0.13793103448275901</v>
      </c>
      <c r="H94" s="16">
        <v>0.1</v>
      </c>
      <c r="I94" s="16">
        <v>0.114285714285714</v>
      </c>
      <c r="J94" s="16">
        <v>0.105263157894737</v>
      </c>
      <c r="K94" s="16">
        <v>2.7397260273972601E-2</v>
      </c>
      <c r="L94" s="16">
        <v>6.6666666666666693E-2</v>
      </c>
      <c r="M94" s="16">
        <v>9.0909090909090898E-2</v>
      </c>
      <c r="N94" s="16">
        <v>3.9215686274509803E-2</v>
      </c>
      <c r="O94" s="16">
        <v>0.133333333333333</v>
      </c>
      <c r="P94" s="16">
        <v>8.3333333333333301E-2</v>
      </c>
      <c r="Q94" s="16">
        <v>9.3023255813953501E-2</v>
      </c>
      <c r="R94" s="16">
        <v>7.4074074074074098E-2</v>
      </c>
      <c r="S94" s="16">
        <v>8.7912087912087905E-2</v>
      </c>
      <c r="T94" s="16">
        <v>0.125</v>
      </c>
      <c r="U94" s="16"/>
      <c r="V94" s="16">
        <v>6.12813370473538E-2</v>
      </c>
      <c r="W94" s="16">
        <v>0.14054054054054099</v>
      </c>
      <c r="X94" s="16">
        <v>0.13380281690140799</v>
      </c>
      <c r="Y94" s="16">
        <v>5.3061224489795902E-2</v>
      </c>
      <c r="Z94" s="16"/>
      <c r="AA94" s="16">
        <v>0</v>
      </c>
      <c r="AB94" s="16">
        <v>0</v>
      </c>
      <c r="AC94" s="16">
        <v>1</v>
      </c>
      <c r="AD94" s="16">
        <v>0</v>
      </c>
      <c r="AE94" s="16">
        <v>0</v>
      </c>
      <c r="AF94" s="16">
        <v>0</v>
      </c>
      <c r="AG94" s="16">
        <v>0</v>
      </c>
      <c r="AH94" s="16">
        <v>0</v>
      </c>
      <c r="AI94" s="16">
        <v>0</v>
      </c>
      <c r="AJ94" s="16"/>
      <c r="AK94" s="16">
        <v>8.6294416243654803E-2</v>
      </c>
      <c r="AL94" s="16">
        <v>0.116504854368932</v>
      </c>
      <c r="AM94" s="16">
        <v>0.12871287128712899</v>
      </c>
      <c r="AN94" s="16">
        <v>6.14334470989761E-2</v>
      </c>
      <c r="AO94" s="16">
        <v>9.5744680851063801E-2</v>
      </c>
      <c r="AP94" s="16">
        <v>0.105990783410138</v>
      </c>
      <c r="AQ94" s="16">
        <v>7.3333333333333306E-2</v>
      </c>
      <c r="AR94" s="16"/>
      <c r="AS94" s="16">
        <v>0.10638297872340401</v>
      </c>
      <c r="AT94" s="16">
        <v>8.1415929203539794E-2</v>
      </c>
      <c r="AU94" s="16"/>
      <c r="AV94" s="16">
        <v>9.0717299578059102E-2</v>
      </c>
      <c r="AW94" s="16">
        <v>8.1753554502369694E-2</v>
      </c>
      <c r="AX94" s="16"/>
      <c r="AY94" s="16">
        <v>0.10386473429951699</v>
      </c>
      <c r="AZ94" s="16">
        <v>5.3061224489795902E-2</v>
      </c>
      <c r="BA94" s="16"/>
      <c r="BB94" s="16">
        <v>0.108597285067873</v>
      </c>
      <c r="BC94" s="16">
        <v>6.1068702290076299E-2</v>
      </c>
      <c r="BD94" s="16"/>
      <c r="BE94" s="16">
        <v>3.6363636363636397E-2</v>
      </c>
      <c r="BF94" s="16">
        <v>9.7633136094674597E-2</v>
      </c>
      <c r="BG94" s="16">
        <v>7.9584775086505202E-2</v>
      </c>
      <c r="BH94" s="16">
        <v>0.114893617021277</v>
      </c>
    </row>
    <row r="95" spans="2:60" x14ac:dyDescent="0.25">
      <c r="B95" t="s">
        <v>42</v>
      </c>
      <c r="C95" s="16">
        <v>9.78755690440061E-2</v>
      </c>
      <c r="D95" s="16">
        <v>6.2015503875968998E-2</v>
      </c>
      <c r="E95" s="16">
        <v>9.0909090909090898E-2</v>
      </c>
      <c r="F95" s="16">
        <v>9.4736842105263203E-2</v>
      </c>
      <c r="G95" s="16">
        <v>6.8965517241379296E-2</v>
      </c>
      <c r="H95" s="16">
        <v>0.133333333333333</v>
      </c>
      <c r="I95" s="16">
        <v>7.6190476190476197E-2</v>
      </c>
      <c r="J95" s="16">
        <v>0.21052631578947401</v>
      </c>
      <c r="K95" s="16">
        <v>8.2191780821917804E-2</v>
      </c>
      <c r="L95" s="16">
        <v>6.6666666666666693E-2</v>
      </c>
      <c r="M95" s="16">
        <v>0.102272727272727</v>
      </c>
      <c r="N95" s="16">
        <v>0.13725490196078399</v>
      </c>
      <c r="O95" s="16">
        <v>0.133333333333333</v>
      </c>
      <c r="P95" s="16">
        <v>0.1</v>
      </c>
      <c r="Q95" s="16">
        <v>9.3023255813953501E-2</v>
      </c>
      <c r="R95" s="16">
        <v>7.4074074074074098E-2</v>
      </c>
      <c r="S95" s="16">
        <v>0.10989010989011</v>
      </c>
      <c r="T95" s="16">
        <v>0.115384615384615</v>
      </c>
      <c r="U95" s="16"/>
      <c r="V95" s="16">
        <v>1.9498607242339799E-2</v>
      </c>
      <c r="W95" s="16">
        <v>0.11351351351351401</v>
      </c>
      <c r="X95" s="16">
        <v>0.190140845070423</v>
      </c>
      <c r="Y95" s="16">
        <v>9.5918367346938802E-2</v>
      </c>
      <c r="Z95" s="16"/>
      <c r="AA95" s="16">
        <v>0</v>
      </c>
      <c r="AB95" s="16">
        <v>0</v>
      </c>
      <c r="AC95" s="16">
        <v>0</v>
      </c>
      <c r="AD95" s="16">
        <v>1</v>
      </c>
      <c r="AE95" s="16">
        <v>0</v>
      </c>
      <c r="AF95" s="16">
        <v>0</v>
      </c>
      <c r="AG95" s="16">
        <v>0</v>
      </c>
      <c r="AH95" s="16">
        <v>0</v>
      </c>
      <c r="AI95" s="16">
        <v>0</v>
      </c>
      <c r="AJ95" s="16"/>
      <c r="AK95" s="16">
        <v>3.5532994923857898E-2</v>
      </c>
      <c r="AL95" s="16">
        <v>9.7087378640776698E-2</v>
      </c>
      <c r="AM95" s="16">
        <v>0.10891089108910899</v>
      </c>
      <c r="AN95" s="16">
        <v>0.119453924914676</v>
      </c>
      <c r="AO95" s="16">
        <v>0.13829787234042601</v>
      </c>
      <c r="AP95" s="16">
        <v>0.115207373271889</v>
      </c>
      <c r="AQ95" s="16">
        <v>9.3333333333333296E-2</v>
      </c>
      <c r="AR95" s="16"/>
      <c r="AS95" s="16">
        <v>0.111702127659574</v>
      </c>
      <c r="AT95" s="16">
        <v>9.5575221238938093E-2</v>
      </c>
      <c r="AU95" s="16"/>
      <c r="AV95" s="16">
        <v>9.49367088607595E-2</v>
      </c>
      <c r="AW95" s="16">
        <v>9.9526066350710901E-2</v>
      </c>
      <c r="AX95" s="16"/>
      <c r="AY95" s="16">
        <v>9.9033816425120796E-2</v>
      </c>
      <c r="AZ95" s="16">
        <v>9.5918367346938802E-2</v>
      </c>
      <c r="BA95" s="16"/>
      <c r="BB95" s="16">
        <v>9.8039215686274495E-2</v>
      </c>
      <c r="BC95" s="16">
        <v>9.7709923664122095E-2</v>
      </c>
      <c r="BD95" s="16"/>
      <c r="BE95" s="16">
        <v>1.8181818181818198E-2</v>
      </c>
      <c r="BF95" s="16">
        <v>9.4674556213017694E-2</v>
      </c>
      <c r="BG95" s="16">
        <v>0.124567474048443</v>
      </c>
      <c r="BH95" s="16">
        <v>9.3617021276595699E-2</v>
      </c>
    </row>
    <row r="96" spans="2:60" x14ac:dyDescent="0.25">
      <c r="B96" t="s">
        <v>43</v>
      </c>
      <c r="C96" s="16">
        <v>9.0288315629742003E-2</v>
      </c>
      <c r="D96" s="16">
        <v>0.10077519379845</v>
      </c>
      <c r="E96" s="16">
        <v>0.111888111888112</v>
      </c>
      <c r="F96" s="16">
        <v>0.12631578947368399</v>
      </c>
      <c r="G96" s="16">
        <v>8.6206896551724102E-2</v>
      </c>
      <c r="H96" s="16">
        <v>6.6666666666666693E-2</v>
      </c>
      <c r="I96" s="16">
        <v>5.7142857142857099E-2</v>
      </c>
      <c r="J96" s="16">
        <v>5.2631578947368397E-2</v>
      </c>
      <c r="K96" s="16">
        <v>5.4794520547945202E-2</v>
      </c>
      <c r="L96" s="16">
        <v>0</v>
      </c>
      <c r="M96" s="16">
        <v>4.5454545454545497E-2</v>
      </c>
      <c r="N96" s="16">
        <v>0.13725490196078399</v>
      </c>
      <c r="O96" s="16">
        <v>6.6666666666666693E-2</v>
      </c>
      <c r="P96" s="16">
        <v>0.05</v>
      </c>
      <c r="Q96" s="16">
        <v>4.6511627906976702E-2</v>
      </c>
      <c r="R96" s="16">
        <v>0.11111111111111099</v>
      </c>
      <c r="S96" s="16">
        <v>0.12637362637362601</v>
      </c>
      <c r="T96" s="16">
        <v>8.6538461538461495E-2</v>
      </c>
      <c r="U96" s="16"/>
      <c r="V96" s="16">
        <v>1.67130919220056E-2</v>
      </c>
      <c r="W96" s="16">
        <v>0.102702702702703</v>
      </c>
      <c r="X96" s="16">
        <v>0.147887323943662</v>
      </c>
      <c r="Y96" s="16">
        <v>0.106122448979592</v>
      </c>
      <c r="Z96" s="16"/>
      <c r="AA96" s="16">
        <v>0</v>
      </c>
      <c r="AB96" s="16">
        <v>0</v>
      </c>
      <c r="AC96" s="16">
        <v>0</v>
      </c>
      <c r="AD96" s="16">
        <v>0</v>
      </c>
      <c r="AE96" s="16">
        <v>1</v>
      </c>
      <c r="AF96" s="16">
        <v>0</v>
      </c>
      <c r="AG96" s="16">
        <v>0</v>
      </c>
      <c r="AH96" s="16">
        <v>0</v>
      </c>
      <c r="AI96" s="16">
        <v>0</v>
      </c>
      <c r="AJ96" s="16"/>
      <c r="AK96" s="16">
        <v>4.0609137055837602E-2</v>
      </c>
      <c r="AL96" s="16">
        <v>3.8834951456310697E-2</v>
      </c>
      <c r="AM96" s="16">
        <v>8.9108910891089105E-2</v>
      </c>
      <c r="AN96" s="16">
        <v>7.5085324232081904E-2</v>
      </c>
      <c r="AO96" s="16">
        <v>0.164893617021277</v>
      </c>
      <c r="AP96" s="16">
        <v>0.115207373271889</v>
      </c>
      <c r="AQ96" s="16">
        <v>0.12</v>
      </c>
      <c r="AR96" s="16"/>
      <c r="AS96" s="16">
        <v>7.9787234042553196E-2</v>
      </c>
      <c r="AT96" s="16">
        <v>9.2035398230088494E-2</v>
      </c>
      <c r="AU96" s="16"/>
      <c r="AV96" s="16">
        <v>7.5949367088607597E-2</v>
      </c>
      <c r="AW96" s="16">
        <v>9.8341232227488196E-2</v>
      </c>
      <c r="AX96" s="16"/>
      <c r="AY96" s="16">
        <v>8.0917874396135306E-2</v>
      </c>
      <c r="AZ96" s="16">
        <v>0.106122448979592</v>
      </c>
      <c r="BA96" s="16"/>
      <c r="BB96" s="16">
        <v>9.8039215686274495E-2</v>
      </c>
      <c r="BC96" s="16">
        <v>8.2442748091603096E-2</v>
      </c>
      <c r="BD96" s="16"/>
      <c r="BE96" s="16">
        <v>1.8181818181818198E-2</v>
      </c>
      <c r="BF96" s="16">
        <v>8.8757396449704096E-2</v>
      </c>
      <c r="BG96" s="16">
        <v>0.112456747404844</v>
      </c>
      <c r="BH96" s="16">
        <v>8.5106382978723402E-2</v>
      </c>
    </row>
    <row r="97" spans="2:60" x14ac:dyDescent="0.25">
      <c r="B97" t="s">
        <v>44</v>
      </c>
      <c r="C97" s="16">
        <v>7.1320182094081905E-2</v>
      </c>
      <c r="D97" s="16">
        <v>6.9767441860465101E-2</v>
      </c>
      <c r="E97" s="16">
        <v>3.4965034965035002E-2</v>
      </c>
      <c r="F97" s="16">
        <v>9.4736842105263203E-2</v>
      </c>
      <c r="G97" s="16">
        <v>0.12068965517241401</v>
      </c>
      <c r="H97" s="16">
        <v>3.3333333333333298E-2</v>
      </c>
      <c r="I97" s="16">
        <v>4.7619047619047603E-2</v>
      </c>
      <c r="J97" s="16">
        <v>0</v>
      </c>
      <c r="K97" s="16">
        <v>4.1095890410958902E-2</v>
      </c>
      <c r="L97" s="16">
        <v>0.1</v>
      </c>
      <c r="M97" s="16">
        <v>9.0909090909090898E-2</v>
      </c>
      <c r="N97" s="16">
        <v>6.8627450980392204E-2</v>
      </c>
      <c r="O97" s="16">
        <v>0.1</v>
      </c>
      <c r="P97" s="16">
        <v>8.3333333333333301E-2</v>
      </c>
      <c r="Q97" s="16">
        <v>6.9767441860465101E-2</v>
      </c>
      <c r="R97" s="16">
        <v>3.7037037037037E-2</v>
      </c>
      <c r="S97" s="16">
        <v>8.7912087912087905E-2</v>
      </c>
      <c r="T97" s="16">
        <v>8.6538461538461495E-2</v>
      </c>
      <c r="U97" s="16"/>
      <c r="V97" s="16">
        <v>0</v>
      </c>
      <c r="W97" s="16">
        <v>5.4054054054054099E-2</v>
      </c>
      <c r="X97" s="16">
        <v>9.85915492957746E-2</v>
      </c>
      <c r="Y97" s="16">
        <v>0.114285714285714</v>
      </c>
      <c r="Z97" s="16"/>
      <c r="AA97" s="16">
        <v>0</v>
      </c>
      <c r="AB97" s="16">
        <v>0</v>
      </c>
      <c r="AC97" s="16">
        <v>0</v>
      </c>
      <c r="AD97" s="16">
        <v>0</v>
      </c>
      <c r="AE97" s="16">
        <v>0</v>
      </c>
      <c r="AF97" s="16">
        <v>1</v>
      </c>
      <c r="AG97" s="16">
        <v>0</v>
      </c>
      <c r="AH97" s="16">
        <v>0</v>
      </c>
      <c r="AI97" s="16">
        <v>0</v>
      </c>
      <c r="AJ97" s="16"/>
      <c r="AK97" s="16">
        <v>2.5380710659898501E-2</v>
      </c>
      <c r="AL97" s="16">
        <v>8.7378640776699004E-2</v>
      </c>
      <c r="AM97" s="16">
        <v>8.9108910891089105E-2</v>
      </c>
      <c r="AN97" s="16">
        <v>6.14334470989761E-2</v>
      </c>
      <c r="AO97" s="16">
        <v>8.5106382978723402E-2</v>
      </c>
      <c r="AP97" s="16">
        <v>0.115207373271889</v>
      </c>
      <c r="AQ97" s="16">
        <v>0.08</v>
      </c>
      <c r="AR97" s="16"/>
      <c r="AS97" s="16">
        <v>0.10106382978723399</v>
      </c>
      <c r="AT97" s="16">
        <v>6.6371681415929196E-2</v>
      </c>
      <c r="AU97" s="16"/>
      <c r="AV97" s="16">
        <v>4.8523206751054801E-2</v>
      </c>
      <c r="AW97" s="16">
        <v>8.4123222748815202E-2</v>
      </c>
      <c r="AX97" s="16"/>
      <c r="AY97" s="16">
        <v>4.5893719806763301E-2</v>
      </c>
      <c r="AZ97" s="16">
        <v>0.114285714285714</v>
      </c>
      <c r="BA97" s="16"/>
      <c r="BB97" s="16">
        <v>6.7873303167420795E-2</v>
      </c>
      <c r="BC97" s="16">
        <v>7.48091603053435E-2</v>
      </c>
      <c r="BD97" s="16"/>
      <c r="BE97" s="16">
        <v>1.8181818181818198E-2</v>
      </c>
      <c r="BF97" s="16">
        <v>4.1420118343195297E-2</v>
      </c>
      <c r="BG97" s="16">
        <v>9.3425605536332196E-2</v>
      </c>
      <c r="BH97" s="16">
        <v>9.7872340425531903E-2</v>
      </c>
    </row>
    <row r="98" spans="2:60" x14ac:dyDescent="0.25">
      <c r="B98" t="s">
        <v>45</v>
      </c>
      <c r="C98" s="16">
        <v>7.2837632776934794E-2</v>
      </c>
      <c r="D98" s="16">
        <v>9.3023255813953501E-2</v>
      </c>
      <c r="E98" s="16">
        <v>5.5944055944055902E-2</v>
      </c>
      <c r="F98" s="16">
        <v>9.4736842105263203E-2</v>
      </c>
      <c r="G98" s="16">
        <v>6.8965517241379296E-2</v>
      </c>
      <c r="H98" s="16">
        <v>6.6666666666666693E-2</v>
      </c>
      <c r="I98" s="16">
        <v>8.5714285714285701E-2</v>
      </c>
      <c r="J98" s="16">
        <v>5.2631578947368397E-2</v>
      </c>
      <c r="K98" s="16">
        <v>6.8493150684931503E-2</v>
      </c>
      <c r="L98" s="16">
        <v>3.3333333333333298E-2</v>
      </c>
      <c r="M98" s="16">
        <v>3.4090909090909102E-2</v>
      </c>
      <c r="N98" s="16">
        <v>3.9215686274509803E-2</v>
      </c>
      <c r="O98" s="16">
        <v>6.6666666666666693E-2</v>
      </c>
      <c r="P98" s="16">
        <v>0.05</v>
      </c>
      <c r="Q98" s="16">
        <v>9.3023255813953501E-2</v>
      </c>
      <c r="R98" s="16">
        <v>3.7037037037037E-2</v>
      </c>
      <c r="S98" s="16">
        <v>8.2417582417582402E-2</v>
      </c>
      <c r="T98" s="16">
        <v>0.125</v>
      </c>
      <c r="U98" s="16"/>
      <c r="V98" s="16">
        <v>0</v>
      </c>
      <c r="W98" s="16">
        <v>1.0810810810810799E-2</v>
      </c>
      <c r="X98" s="16">
        <v>0.102112676056338</v>
      </c>
      <c r="Y98" s="16">
        <v>0.13265306122449</v>
      </c>
      <c r="Z98" s="16"/>
      <c r="AA98" s="16">
        <v>0</v>
      </c>
      <c r="AB98" s="16">
        <v>0</v>
      </c>
      <c r="AC98" s="16">
        <v>0</v>
      </c>
      <c r="AD98" s="16">
        <v>0</v>
      </c>
      <c r="AE98" s="16">
        <v>0</v>
      </c>
      <c r="AF98" s="16">
        <v>0</v>
      </c>
      <c r="AG98" s="16">
        <v>1</v>
      </c>
      <c r="AH98" s="16">
        <v>0</v>
      </c>
      <c r="AI98" s="16">
        <v>0</v>
      </c>
      <c r="AJ98" s="16"/>
      <c r="AK98" s="16">
        <v>2.0304568527918801E-2</v>
      </c>
      <c r="AL98" s="16">
        <v>0.14563106796116501</v>
      </c>
      <c r="AM98" s="16">
        <v>9.9009900990099001E-2</v>
      </c>
      <c r="AN98" s="16">
        <v>3.7542662116041001E-2</v>
      </c>
      <c r="AO98" s="16">
        <v>0.10638297872340401</v>
      </c>
      <c r="AP98" s="16">
        <v>9.2165898617511496E-2</v>
      </c>
      <c r="AQ98" s="16">
        <v>0.10666666666666701</v>
      </c>
      <c r="AR98" s="16"/>
      <c r="AS98" s="16">
        <v>0.175531914893617</v>
      </c>
      <c r="AT98" s="16">
        <v>5.5752212389380502E-2</v>
      </c>
      <c r="AU98" s="16"/>
      <c r="AV98" s="16">
        <v>4.6413502109704602E-2</v>
      </c>
      <c r="AW98" s="16">
        <v>8.7677725118483402E-2</v>
      </c>
      <c r="AX98" s="16"/>
      <c r="AY98" s="16">
        <v>3.7439613526569999E-2</v>
      </c>
      <c r="AZ98" s="16">
        <v>0.13265306122449</v>
      </c>
      <c r="BA98" s="16"/>
      <c r="BB98" s="16">
        <v>8.7481146304675697E-2</v>
      </c>
      <c r="BC98" s="16">
        <v>5.8015267175572503E-2</v>
      </c>
      <c r="BD98" s="16"/>
      <c r="BE98" s="16">
        <v>1.21212121212121E-2</v>
      </c>
      <c r="BF98" s="16">
        <v>5.6213017751479299E-2</v>
      </c>
      <c r="BG98" s="16">
        <v>8.1314878892733602E-2</v>
      </c>
      <c r="BH98" s="16">
        <v>0.11914893617021299</v>
      </c>
    </row>
    <row r="99" spans="2:60" x14ac:dyDescent="0.25">
      <c r="B99" t="s">
        <v>46</v>
      </c>
      <c r="C99" s="16">
        <v>6.2215477996965099E-2</v>
      </c>
      <c r="D99" s="16">
        <v>0.124031007751938</v>
      </c>
      <c r="E99" s="16">
        <v>5.5944055944055902E-2</v>
      </c>
      <c r="F99" s="16">
        <v>4.2105263157894701E-2</v>
      </c>
      <c r="G99" s="16">
        <v>1.72413793103448E-2</v>
      </c>
      <c r="H99" s="16">
        <v>0.1</v>
      </c>
      <c r="I99" s="16">
        <v>5.7142857142857099E-2</v>
      </c>
      <c r="J99" s="16">
        <v>5.2631578947368397E-2</v>
      </c>
      <c r="K99" s="16">
        <v>6.8493150684931503E-2</v>
      </c>
      <c r="L99" s="16">
        <v>3.3333333333333298E-2</v>
      </c>
      <c r="M99" s="16">
        <v>3.4090909090909102E-2</v>
      </c>
      <c r="N99" s="16">
        <v>3.9215686274509803E-2</v>
      </c>
      <c r="O99" s="16">
        <v>6.6666666666666693E-2</v>
      </c>
      <c r="P99" s="16">
        <v>6.6666666666666693E-2</v>
      </c>
      <c r="Q99" s="16">
        <v>9.3023255813953501E-2</v>
      </c>
      <c r="R99" s="16">
        <v>3.7037037037037E-2</v>
      </c>
      <c r="S99" s="16">
        <v>7.69230769230769E-2</v>
      </c>
      <c r="T99" s="16">
        <v>4.80769230769231E-2</v>
      </c>
      <c r="U99" s="16"/>
      <c r="V99" s="16">
        <v>0</v>
      </c>
      <c r="W99" s="16">
        <v>1.0810810810810799E-2</v>
      </c>
      <c r="X99" s="16">
        <v>5.2816901408450703E-2</v>
      </c>
      <c r="Y99" s="16">
        <v>0.13265306122449</v>
      </c>
      <c r="Z99" s="16"/>
      <c r="AA99" s="16">
        <v>0</v>
      </c>
      <c r="AB99" s="16">
        <v>0</v>
      </c>
      <c r="AC99" s="16">
        <v>0</v>
      </c>
      <c r="AD99" s="16">
        <v>0</v>
      </c>
      <c r="AE99" s="16">
        <v>0</v>
      </c>
      <c r="AF99" s="16">
        <v>0</v>
      </c>
      <c r="AG99" s="16">
        <v>0</v>
      </c>
      <c r="AH99" s="16">
        <v>1</v>
      </c>
      <c r="AI99" s="16">
        <v>0</v>
      </c>
      <c r="AJ99" s="16"/>
      <c r="AK99" s="16">
        <v>3.5532994923857898E-2</v>
      </c>
      <c r="AL99" s="16">
        <v>6.7961165048543701E-2</v>
      </c>
      <c r="AM99" s="16">
        <v>4.95049504950495E-2</v>
      </c>
      <c r="AN99" s="16">
        <v>5.1194539249146798E-2</v>
      </c>
      <c r="AO99" s="16">
        <v>6.3829787234042507E-2</v>
      </c>
      <c r="AP99" s="16">
        <v>7.83410138248848E-2</v>
      </c>
      <c r="AQ99" s="16">
        <v>0.11333333333333299</v>
      </c>
      <c r="AR99" s="16"/>
      <c r="AS99" s="16">
        <v>8.5106382978723402E-2</v>
      </c>
      <c r="AT99" s="16">
        <v>5.8407079646017698E-2</v>
      </c>
      <c r="AU99" s="16"/>
      <c r="AV99" s="16">
        <v>4.6413502109704602E-2</v>
      </c>
      <c r="AW99" s="16">
        <v>7.10900473933649E-2</v>
      </c>
      <c r="AX99" s="16"/>
      <c r="AY99" s="16">
        <v>2.05314009661836E-2</v>
      </c>
      <c r="AZ99" s="16">
        <v>0.13265306122449</v>
      </c>
      <c r="BA99" s="16"/>
      <c r="BB99" s="16">
        <v>7.3906485671191596E-2</v>
      </c>
      <c r="BC99" s="16">
        <v>5.0381679389312997E-2</v>
      </c>
      <c r="BD99" s="16"/>
      <c r="BE99" s="16">
        <v>1.8181818181818198E-2</v>
      </c>
      <c r="BF99" s="16">
        <v>1.18343195266272E-2</v>
      </c>
      <c r="BG99" s="16">
        <v>9.3425605536332196E-2</v>
      </c>
      <c r="BH99" s="16">
        <v>8.9361702127659606E-2</v>
      </c>
    </row>
    <row r="100" spans="2:60" x14ac:dyDescent="0.25">
      <c r="B100" t="s">
        <v>47</v>
      </c>
      <c r="C100" s="16">
        <v>8.0424886191198794E-2</v>
      </c>
      <c r="D100" s="16">
        <v>9.3023255813953501E-2</v>
      </c>
      <c r="E100" s="16">
        <v>6.9930069930069894E-2</v>
      </c>
      <c r="F100" s="16">
        <v>2.1052631578947399E-2</v>
      </c>
      <c r="G100" s="16">
        <v>0</v>
      </c>
      <c r="H100" s="16">
        <v>3.3333333333333298E-2</v>
      </c>
      <c r="I100" s="16">
        <v>4.7619047619047603E-2</v>
      </c>
      <c r="J100" s="16">
        <v>0</v>
      </c>
      <c r="K100" s="16">
        <v>0.150684931506849</v>
      </c>
      <c r="L100" s="16">
        <v>0</v>
      </c>
      <c r="M100" s="16">
        <v>0.13636363636363599</v>
      </c>
      <c r="N100" s="16">
        <v>0.13725490196078399</v>
      </c>
      <c r="O100" s="16">
        <v>3.3333333333333298E-2</v>
      </c>
      <c r="P100" s="16">
        <v>3.3333333333333298E-2</v>
      </c>
      <c r="Q100" s="16">
        <v>9.3023255813953501E-2</v>
      </c>
      <c r="R100" s="16">
        <v>0.11111111111111099</v>
      </c>
      <c r="S100" s="16">
        <v>0.13186813186813201</v>
      </c>
      <c r="T100" s="16">
        <v>4.80769230769231E-2</v>
      </c>
      <c r="U100" s="16"/>
      <c r="V100" s="16">
        <v>0</v>
      </c>
      <c r="W100" s="16">
        <v>0</v>
      </c>
      <c r="X100" s="16">
        <v>1.7605633802816899E-2</v>
      </c>
      <c r="Y100" s="16">
        <v>0.206122448979592</v>
      </c>
      <c r="Z100" s="16"/>
      <c r="AA100" s="16">
        <v>0</v>
      </c>
      <c r="AB100" s="16">
        <v>0</v>
      </c>
      <c r="AC100" s="16">
        <v>0</v>
      </c>
      <c r="AD100" s="16">
        <v>0</v>
      </c>
      <c r="AE100" s="16">
        <v>0</v>
      </c>
      <c r="AF100" s="16">
        <v>0</v>
      </c>
      <c r="AG100" s="16">
        <v>0</v>
      </c>
      <c r="AH100" s="16">
        <v>0</v>
      </c>
      <c r="AI100" s="16">
        <v>1</v>
      </c>
      <c r="AJ100" s="16"/>
      <c r="AK100" s="16">
        <v>7.6142131979695396E-2</v>
      </c>
      <c r="AL100" s="16">
        <v>1.94174757281553E-2</v>
      </c>
      <c r="AM100" s="16">
        <v>5.9405940594059403E-2</v>
      </c>
      <c r="AN100" s="16">
        <v>4.7781569965870303E-2</v>
      </c>
      <c r="AO100" s="16">
        <v>0.117021276595745</v>
      </c>
      <c r="AP100" s="16">
        <v>0.115207373271889</v>
      </c>
      <c r="AQ100" s="16">
        <v>0.10666666666666701</v>
      </c>
      <c r="AR100" s="16"/>
      <c r="AS100" s="16">
        <v>0.14893617021276601</v>
      </c>
      <c r="AT100" s="16">
        <v>6.9026548672566398E-2</v>
      </c>
      <c r="AU100" s="16"/>
      <c r="AV100" s="16">
        <v>6.9620253164557E-2</v>
      </c>
      <c r="AW100" s="16">
        <v>8.6492890995260696E-2</v>
      </c>
      <c r="AX100" s="16"/>
      <c r="AY100" s="16">
        <v>6.0386473429951699E-3</v>
      </c>
      <c r="AZ100" s="16">
        <v>0.206122448979592</v>
      </c>
      <c r="BA100" s="16"/>
      <c r="BB100" s="16">
        <v>0.105580693815988</v>
      </c>
      <c r="BC100" s="16">
        <v>5.4961832061068701E-2</v>
      </c>
      <c r="BD100" s="16"/>
      <c r="BE100" s="16">
        <v>6.0606060606060597E-3</v>
      </c>
      <c r="BF100" s="16">
        <v>3.25443786982249E-2</v>
      </c>
      <c r="BG100" s="16">
        <v>8.4775086505190306E-2</v>
      </c>
      <c r="BH100" s="16">
        <v>0.19148936170212799</v>
      </c>
    </row>
    <row r="101" spans="2:60" x14ac:dyDescent="0.25">
      <c r="B101" t="s">
        <v>105</v>
      </c>
      <c r="C101" s="16">
        <v>8.8770864946889197E-2</v>
      </c>
      <c r="D101" s="16">
        <v>0.108527131782946</v>
      </c>
      <c r="E101" s="16">
        <v>7.69230769230769E-2</v>
      </c>
      <c r="F101" s="16">
        <v>0.12631578947368399</v>
      </c>
      <c r="G101" s="16">
        <v>0.15517241379310301</v>
      </c>
      <c r="H101" s="16">
        <v>0.233333333333333</v>
      </c>
      <c r="I101" s="16">
        <v>7.6190476190476197E-2</v>
      </c>
      <c r="J101" s="16">
        <v>0.21052631578947401</v>
      </c>
      <c r="K101" s="16">
        <v>4.1095890410958902E-2</v>
      </c>
      <c r="L101" s="16">
        <v>0.133333333333333</v>
      </c>
      <c r="M101" s="16">
        <v>6.8181818181818205E-2</v>
      </c>
      <c r="N101" s="16">
        <v>9.8039215686274495E-2</v>
      </c>
      <c r="O101" s="16">
        <v>0.133333333333333</v>
      </c>
      <c r="P101" s="16">
        <v>6.6666666666666693E-2</v>
      </c>
      <c r="Q101" s="16">
        <v>6.9767441860465101E-2</v>
      </c>
      <c r="R101" s="16">
        <v>3.7037037037037E-2</v>
      </c>
      <c r="S101" s="16">
        <v>5.4945054945054903E-2</v>
      </c>
      <c r="T101" s="16">
        <v>6.7307692307692304E-2</v>
      </c>
      <c r="U101" s="16"/>
      <c r="V101" s="16">
        <v>8.6350974930362104E-2</v>
      </c>
      <c r="W101" s="16">
        <v>0.14054054054054099</v>
      </c>
      <c r="X101" s="16">
        <v>9.1549295774647904E-2</v>
      </c>
      <c r="Y101" s="16">
        <v>6.9387755102040802E-2</v>
      </c>
      <c r="Z101" s="16"/>
      <c r="AA101" s="16">
        <v>0</v>
      </c>
      <c r="AB101" s="16">
        <v>0</v>
      </c>
      <c r="AC101" s="16">
        <v>0</v>
      </c>
      <c r="AD101" s="16">
        <v>0</v>
      </c>
      <c r="AE101" s="16">
        <v>0</v>
      </c>
      <c r="AF101" s="16">
        <v>0</v>
      </c>
      <c r="AG101" s="16">
        <v>0</v>
      </c>
      <c r="AH101" s="16">
        <v>0</v>
      </c>
      <c r="AI101" s="16">
        <v>0</v>
      </c>
      <c r="AJ101" s="16"/>
      <c r="AK101" s="16">
        <v>6.0913705583756299E-2</v>
      </c>
      <c r="AL101" s="16">
        <v>5.8252427184466E-2</v>
      </c>
      <c r="AM101" s="16">
        <v>1.9801980198019799E-2</v>
      </c>
      <c r="AN101" s="16">
        <v>0.102389078498294</v>
      </c>
      <c r="AO101" s="16">
        <v>2.1276595744680899E-2</v>
      </c>
      <c r="AP101" s="16">
        <v>4.6082949308755797E-2</v>
      </c>
      <c r="AQ101" s="16">
        <v>9.3333333333333296E-2</v>
      </c>
      <c r="AR101" s="16"/>
      <c r="AS101" s="16">
        <v>3.1914893617021302E-2</v>
      </c>
      <c r="AT101" s="16">
        <v>9.8230088495575199E-2</v>
      </c>
      <c r="AU101" s="16"/>
      <c r="AV101" s="16">
        <v>9.2827004219409301E-2</v>
      </c>
      <c r="AW101" s="16">
        <v>8.6492890995260696E-2</v>
      </c>
      <c r="AX101" s="16"/>
      <c r="AY101" s="16">
        <v>0.10024154589372</v>
      </c>
      <c r="AZ101" s="16">
        <v>6.9387755102040802E-2</v>
      </c>
      <c r="BA101" s="16"/>
      <c r="BB101" s="16">
        <v>5.5806938159879298E-2</v>
      </c>
      <c r="BC101" s="16">
        <v>0.122137404580153</v>
      </c>
      <c r="BD101" s="16"/>
      <c r="BE101" s="16">
        <v>0.15757575757575801</v>
      </c>
      <c r="BF101" s="16">
        <v>0.118343195266272</v>
      </c>
      <c r="BG101" s="16">
        <v>8.3044982698961906E-2</v>
      </c>
      <c r="BH101" s="16">
        <v>1.27659574468085E-2</v>
      </c>
    </row>
    <row r="102" spans="2:60" x14ac:dyDescent="0.25">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row>
    <row r="103" spans="2:60" x14ac:dyDescent="0.25">
      <c r="B103" s="6" t="s">
        <v>147</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row>
    <row r="104" spans="2:60" x14ac:dyDescent="0.25">
      <c r="B104" s="23" t="s">
        <v>79</v>
      </c>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row>
    <row r="105" spans="2:60" x14ac:dyDescent="0.25">
      <c r="B105" t="s">
        <v>141</v>
      </c>
      <c r="C105" s="16">
        <v>1.9726858877086501E-2</v>
      </c>
      <c r="D105" s="16">
        <v>1.5503875968992199E-2</v>
      </c>
      <c r="E105" s="16">
        <v>1.3986013986014E-2</v>
      </c>
      <c r="F105" s="16">
        <v>2.1052631578947399E-2</v>
      </c>
      <c r="G105" s="16">
        <v>0</v>
      </c>
      <c r="H105" s="16">
        <v>0</v>
      </c>
      <c r="I105" s="16">
        <v>5.7142857142857099E-2</v>
      </c>
      <c r="J105" s="16">
        <v>0</v>
      </c>
      <c r="K105" s="16">
        <v>0</v>
      </c>
      <c r="L105" s="16">
        <v>6.6666666666666693E-2</v>
      </c>
      <c r="M105" s="16">
        <v>3.4090909090909102E-2</v>
      </c>
      <c r="N105" s="16">
        <v>5.8823529411764698E-2</v>
      </c>
      <c r="O105" s="16">
        <v>3.3333333333333298E-2</v>
      </c>
      <c r="P105" s="16">
        <v>0</v>
      </c>
      <c r="Q105" s="16">
        <v>0</v>
      </c>
      <c r="R105" s="16">
        <v>0</v>
      </c>
      <c r="S105" s="16">
        <v>0</v>
      </c>
      <c r="T105" s="16">
        <v>1.9230769230769201E-2</v>
      </c>
      <c r="U105" s="16"/>
      <c r="V105" s="16">
        <v>6.4066852367687999E-2</v>
      </c>
      <c r="W105" s="16">
        <v>1.0810810810810799E-2</v>
      </c>
      <c r="X105" s="16">
        <v>0</v>
      </c>
      <c r="Y105" s="16">
        <v>2.0408163265306098E-3</v>
      </c>
      <c r="Z105" s="16"/>
      <c r="AA105" s="16">
        <v>4.9868766404199502E-2</v>
      </c>
      <c r="AB105" s="16">
        <v>3.65853658536585E-2</v>
      </c>
      <c r="AC105" s="16">
        <v>8.9285714285714298E-3</v>
      </c>
      <c r="AD105" s="16">
        <v>0</v>
      </c>
      <c r="AE105" s="16">
        <v>0</v>
      </c>
      <c r="AF105" s="16">
        <v>0</v>
      </c>
      <c r="AG105" s="16">
        <v>0</v>
      </c>
      <c r="AH105" s="16">
        <v>0</v>
      </c>
      <c r="AI105" s="16">
        <v>9.4339622641509396E-3</v>
      </c>
      <c r="AJ105" s="16"/>
      <c r="AK105" s="16">
        <v>0.131979695431472</v>
      </c>
      <c r="AL105" s="16">
        <v>0</v>
      </c>
      <c r="AM105" s="16">
        <v>0</v>
      </c>
      <c r="AN105" s="16">
        <v>0</v>
      </c>
      <c r="AO105" s="16">
        <v>0</v>
      </c>
      <c r="AP105" s="16">
        <v>0</v>
      </c>
      <c r="AQ105" s="16">
        <v>0</v>
      </c>
      <c r="AR105" s="16"/>
      <c r="AS105" s="16">
        <v>5.31914893617021E-3</v>
      </c>
      <c r="AT105" s="16">
        <v>2.21238938053097E-2</v>
      </c>
      <c r="AU105" s="16"/>
      <c r="AV105" s="16">
        <v>2.7426160337552699E-2</v>
      </c>
      <c r="AW105" s="16">
        <v>1.5402843601895699E-2</v>
      </c>
      <c r="AX105" s="16"/>
      <c r="AY105" s="16">
        <v>3.0193236714975799E-2</v>
      </c>
      <c r="AZ105" s="16">
        <v>2.0408163265306098E-3</v>
      </c>
      <c r="BA105" s="16"/>
      <c r="BB105" s="16">
        <v>1.0558069381598799E-2</v>
      </c>
      <c r="BC105" s="16">
        <v>2.90076335877863E-2</v>
      </c>
      <c r="BD105" s="16"/>
      <c r="BE105" s="16">
        <v>4.8484848484848499E-2</v>
      </c>
      <c r="BF105" s="16">
        <v>3.25443786982249E-2</v>
      </c>
      <c r="BG105" s="16">
        <v>8.6505190311418692E-3</v>
      </c>
      <c r="BH105" s="16">
        <v>8.5106382978723406E-3</v>
      </c>
    </row>
    <row r="106" spans="2:60" x14ac:dyDescent="0.25">
      <c r="B106" t="s">
        <v>142</v>
      </c>
      <c r="C106" s="16">
        <v>4.47647951441578E-2</v>
      </c>
      <c r="D106" s="16">
        <v>4.6511627906976702E-2</v>
      </c>
      <c r="E106" s="16">
        <v>6.2937062937062901E-2</v>
      </c>
      <c r="F106" s="16">
        <v>4.2105263157894701E-2</v>
      </c>
      <c r="G106" s="16">
        <v>6.8965517241379296E-2</v>
      </c>
      <c r="H106" s="16">
        <v>3.3333333333333298E-2</v>
      </c>
      <c r="I106" s="16">
        <v>5.7142857142857099E-2</v>
      </c>
      <c r="J106" s="16">
        <v>0</v>
      </c>
      <c r="K106" s="16">
        <v>4.1095890410958902E-2</v>
      </c>
      <c r="L106" s="16">
        <v>3.3333333333333298E-2</v>
      </c>
      <c r="M106" s="16">
        <v>4.5454545454545497E-2</v>
      </c>
      <c r="N106" s="16">
        <v>8.8235294117647106E-2</v>
      </c>
      <c r="O106" s="16">
        <v>0</v>
      </c>
      <c r="P106" s="16">
        <v>1.6666666666666701E-2</v>
      </c>
      <c r="Q106" s="16">
        <v>9.3023255813953501E-2</v>
      </c>
      <c r="R106" s="16">
        <v>7.4074074074074098E-2</v>
      </c>
      <c r="S106" s="16">
        <v>2.1978021978022001E-2</v>
      </c>
      <c r="T106" s="16">
        <v>9.6153846153846194E-3</v>
      </c>
      <c r="U106" s="16"/>
      <c r="V106" s="16">
        <v>0.119777158774373</v>
      </c>
      <c r="W106" s="16">
        <v>5.4054054054054099E-2</v>
      </c>
      <c r="X106" s="16">
        <v>7.0422535211267599E-3</v>
      </c>
      <c r="Y106" s="16">
        <v>8.1632653061224497E-3</v>
      </c>
      <c r="Z106" s="16"/>
      <c r="AA106" s="16">
        <v>0.12073490813648299</v>
      </c>
      <c r="AB106" s="16">
        <v>1.21951219512195E-2</v>
      </c>
      <c r="AC106" s="16">
        <v>1.7857142857142901E-2</v>
      </c>
      <c r="AD106" s="16">
        <v>7.7519379844961196E-3</v>
      </c>
      <c r="AE106" s="16">
        <v>2.5210084033613401E-2</v>
      </c>
      <c r="AF106" s="16">
        <v>0</v>
      </c>
      <c r="AG106" s="16">
        <v>0</v>
      </c>
      <c r="AH106" s="16">
        <v>0</v>
      </c>
      <c r="AI106" s="16">
        <v>1.88679245283019E-2</v>
      </c>
      <c r="AJ106" s="16"/>
      <c r="AK106" s="16">
        <v>0.29949238578680198</v>
      </c>
      <c r="AL106" s="16">
        <v>0</v>
      </c>
      <c r="AM106" s="16">
        <v>0</v>
      </c>
      <c r="AN106" s="16">
        <v>0</v>
      </c>
      <c r="AO106" s="16">
        <v>0</v>
      </c>
      <c r="AP106" s="16">
        <v>0</v>
      </c>
      <c r="AQ106" s="16">
        <v>0</v>
      </c>
      <c r="AR106" s="16"/>
      <c r="AS106" s="16">
        <v>1.0638297872340399E-2</v>
      </c>
      <c r="AT106" s="16">
        <v>5.0442477876106201E-2</v>
      </c>
      <c r="AU106" s="16"/>
      <c r="AV106" s="16">
        <v>7.1729957805907199E-2</v>
      </c>
      <c r="AW106" s="16">
        <v>2.96208530805687E-2</v>
      </c>
      <c r="AX106" s="16"/>
      <c r="AY106" s="16">
        <v>6.6425120772946905E-2</v>
      </c>
      <c r="AZ106" s="16">
        <v>8.1632653061224497E-3</v>
      </c>
      <c r="BA106" s="16"/>
      <c r="BB106" s="16">
        <v>3.7707390648567103E-2</v>
      </c>
      <c r="BC106" s="16">
        <v>5.1908396946564898E-2</v>
      </c>
      <c r="BD106" s="16"/>
      <c r="BE106" s="16">
        <v>9.0909090909090898E-2</v>
      </c>
      <c r="BF106" s="16">
        <v>7.9881656804733706E-2</v>
      </c>
      <c r="BG106" s="16">
        <v>2.2491349480968901E-2</v>
      </c>
      <c r="BH106" s="16">
        <v>1.7021276595744698E-2</v>
      </c>
    </row>
    <row r="107" spans="2:60" x14ac:dyDescent="0.25">
      <c r="B107" t="s">
        <v>143</v>
      </c>
      <c r="C107" s="16">
        <v>8.4977238239757197E-2</v>
      </c>
      <c r="D107" s="16">
        <v>9.3023255813953501E-2</v>
      </c>
      <c r="E107" s="16">
        <v>9.7902097902097904E-2</v>
      </c>
      <c r="F107" s="16">
        <v>8.42105263157895E-2</v>
      </c>
      <c r="G107" s="16">
        <v>6.8965517241379296E-2</v>
      </c>
      <c r="H107" s="16">
        <v>6.6666666666666693E-2</v>
      </c>
      <c r="I107" s="16">
        <v>9.5238095238095205E-2</v>
      </c>
      <c r="J107" s="16">
        <v>5.2631578947368397E-2</v>
      </c>
      <c r="K107" s="16">
        <v>2.7397260273972601E-2</v>
      </c>
      <c r="L107" s="16">
        <v>0.16666666666666699</v>
      </c>
      <c r="M107" s="16">
        <v>5.6818181818181802E-2</v>
      </c>
      <c r="N107" s="16">
        <v>0.12745098039215699</v>
      </c>
      <c r="O107" s="16">
        <v>6.6666666666666693E-2</v>
      </c>
      <c r="P107" s="16">
        <v>0.116666666666667</v>
      </c>
      <c r="Q107" s="16">
        <v>0.116279069767442</v>
      </c>
      <c r="R107" s="16">
        <v>3.7037037037037E-2</v>
      </c>
      <c r="S107" s="16">
        <v>7.69230769230769E-2</v>
      </c>
      <c r="T107" s="16">
        <v>6.7307692307692304E-2</v>
      </c>
      <c r="U107" s="16"/>
      <c r="V107" s="16">
        <v>0.13927576601671299</v>
      </c>
      <c r="W107" s="16">
        <v>5.9459459459459497E-2</v>
      </c>
      <c r="X107" s="16">
        <v>6.6901408450704206E-2</v>
      </c>
      <c r="Y107" s="16">
        <v>6.5306122448979598E-2</v>
      </c>
      <c r="Z107" s="16"/>
      <c r="AA107" s="16">
        <v>0.12073490813648299</v>
      </c>
      <c r="AB107" s="16">
        <v>8.5365853658536606E-2</v>
      </c>
      <c r="AC107" s="16">
        <v>0.125</v>
      </c>
      <c r="AD107" s="16">
        <v>4.6511627906976702E-2</v>
      </c>
      <c r="AE107" s="16">
        <v>4.20168067226891E-2</v>
      </c>
      <c r="AF107" s="16">
        <v>5.31914893617021E-2</v>
      </c>
      <c r="AG107" s="16">
        <v>4.1666666666666699E-2</v>
      </c>
      <c r="AH107" s="16">
        <v>8.5365853658536606E-2</v>
      </c>
      <c r="AI107" s="16">
        <v>0.113207547169811</v>
      </c>
      <c r="AJ107" s="16"/>
      <c r="AK107" s="16">
        <v>0.56852791878172604</v>
      </c>
      <c r="AL107" s="16">
        <v>0</v>
      </c>
      <c r="AM107" s="16">
        <v>0</v>
      </c>
      <c r="AN107" s="16">
        <v>0</v>
      </c>
      <c r="AO107" s="16">
        <v>0</v>
      </c>
      <c r="AP107" s="16">
        <v>0</v>
      </c>
      <c r="AQ107" s="16">
        <v>0</v>
      </c>
      <c r="AR107" s="16"/>
      <c r="AS107" s="16">
        <v>4.2553191489361701E-2</v>
      </c>
      <c r="AT107" s="16">
        <v>9.2035398230088494E-2</v>
      </c>
      <c r="AU107" s="16"/>
      <c r="AV107" s="16">
        <v>0.107594936708861</v>
      </c>
      <c r="AW107" s="16">
        <v>7.2274881516587702E-2</v>
      </c>
      <c r="AX107" s="16"/>
      <c r="AY107" s="16">
        <v>9.6618357487922704E-2</v>
      </c>
      <c r="AZ107" s="16">
        <v>6.5306122448979598E-2</v>
      </c>
      <c r="BA107" s="16"/>
      <c r="BB107" s="16">
        <v>7.8431372549019607E-2</v>
      </c>
      <c r="BC107" s="16">
        <v>9.1603053435114504E-2</v>
      </c>
      <c r="BD107" s="16"/>
      <c r="BE107" s="16">
        <v>0.145454545454545</v>
      </c>
      <c r="BF107" s="16">
        <v>9.1715976331360902E-2</v>
      </c>
      <c r="BG107" s="16">
        <v>8.3044982698961906E-2</v>
      </c>
      <c r="BH107" s="16">
        <v>3.8297872340425497E-2</v>
      </c>
    </row>
    <row r="108" spans="2:60" x14ac:dyDescent="0.25">
      <c r="B108" t="s">
        <v>49</v>
      </c>
      <c r="C108" s="16">
        <v>7.8148710166919599E-2</v>
      </c>
      <c r="D108" s="16">
        <v>9.3023255813953501E-2</v>
      </c>
      <c r="E108" s="16">
        <v>0.10489510489510501</v>
      </c>
      <c r="F108" s="16">
        <v>0.12631578947368399</v>
      </c>
      <c r="G108" s="16">
        <v>0.12068965517241401</v>
      </c>
      <c r="H108" s="16">
        <v>0.1</v>
      </c>
      <c r="I108" s="16">
        <v>3.8095238095238099E-2</v>
      </c>
      <c r="J108" s="16">
        <v>0.157894736842105</v>
      </c>
      <c r="K108" s="16">
        <v>6.8493150684931503E-2</v>
      </c>
      <c r="L108" s="16">
        <v>3.3333333333333298E-2</v>
      </c>
      <c r="M108" s="16">
        <v>4.5454545454545497E-2</v>
      </c>
      <c r="N108" s="16">
        <v>6.8627450980392204E-2</v>
      </c>
      <c r="O108" s="16">
        <v>6.6666666666666693E-2</v>
      </c>
      <c r="P108" s="16">
        <v>3.3333333333333298E-2</v>
      </c>
      <c r="Q108" s="16">
        <v>4.6511627906976702E-2</v>
      </c>
      <c r="R108" s="16">
        <v>0.148148148148148</v>
      </c>
      <c r="S108" s="16">
        <v>6.0439560439560398E-2</v>
      </c>
      <c r="T108" s="16">
        <v>8.6538461538461495E-2</v>
      </c>
      <c r="U108" s="16"/>
      <c r="V108" s="16">
        <v>6.12813370473538E-2</v>
      </c>
      <c r="W108" s="16">
        <v>7.5675675675675694E-2</v>
      </c>
      <c r="X108" s="16">
        <v>0.102112676056338</v>
      </c>
      <c r="Y108" s="16">
        <v>7.7551020408163293E-2</v>
      </c>
      <c r="Z108" s="16"/>
      <c r="AA108" s="16">
        <v>8.13648293963255E-2</v>
      </c>
      <c r="AB108" s="16">
        <v>8.5365853658536606E-2</v>
      </c>
      <c r="AC108" s="16">
        <v>0.107142857142857</v>
      </c>
      <c r="AD108" s="16">
        <v>7.7519379844961198E-2</v>
      </c>
      <c r="AE108" s="16">
        <v>3.3613445378151301E-2</v>
      </c>
      <c r="AF108" s="16">
        <v>9.5744680851063801E-2</v>
      </c>
      <c r="AG108" s="16">
        <v>0.15625</v>
      </c>
      <c r="AH108" s="16">
        <v>8.5365853658536606E-2</v>
      </c>
      <c r="AI108" s="16">
        <v>1.88679245283019E-2</v>
      </c>
      <c r="AJ108" s="16"/>
      <c r="AK108" s="16">
        <v>0</v>
      </c>
      <c r="AL108" s="16">
        <v>1</v>
      </c>
      <c r="AM108" s="16">
        <v>0</v>
      </c>
      <c r="AN108" s="16">
        <v>0</v>
      </c>
      <c r="AO108" s="16">
        <v>0</v>
      </c>
      <c r="AP108" s="16">
        <v>0</v>
      </c>
      <c r="AQ108" s="16">
        <v>0</v>
      </c>
      <c r="AR108" s="16"/>
      <c r="AS108" s="16">
        <v>0.10638297872340401</v>
      </c>
      <c r="AT108" s="16">
        <v>7.3451327433628297E-2</v>
      </c>
      <c r="AU108" s="16"/>
      <c r="AV108" s="16">
        <v>5.90717299578059E-2</v>
      </c>
      <c r="AW108" s="16">
        <v>8.8862559241706204E-2</v>
      </c>
      <c r="AX108" s="16"/>
      <c r="AY108" s="16">
        <v>7.85024154589372E-2</v>
      </c>
      <c r="AZ108" s="16">
        <v>7.7551020408163293E-2</v>
      </c>
      <c r="BA108" s="16"/>
      <c r="BB108" s="16">
        <v>7.5414781297134206E-2</v>
      </c>
      <c r="BC108" s="16">
        <v>8.0916030534351105E-2</v>
      </c>
      <c r="BD108" s="16"/>
      <c r="BE108" s="16">
        <v>4.2424242424242399E-2</v>
      </c>
      <c r="BF108" s="16">
        <v>8.8757396449704096E-2</v>
      </c>
      <c r="BG108" s="16">
        <v>8.4775086505190306E-2</v>
      </c>
      <c r="BH108" s="16">
        <v>7.2340425531914901E-2</v>
      </c>
    </row>
    <row r="109" spans="2:60" x14ac:dyDescent="0.25">
      <c r="B109" t="s">
        <v>50</v>
      </c>
      <c r="C109" s="16">
        <v>7.6631259484066794E-2</v>
      </c>
      <c r="D109" s="16">
        <v>6.2015503875968998E-2</v>
      </c>
      <c r="E109" s="16">
        <v>6.9930069930069894E-2</v>
      </c>
      <c r="F109" s="16">
        <v>9.4736842105263203E-2</v>
      </c>
      <c r="G109" s="16">
        <v>0.10344827586206901</v>
      </c>
      <c r="H109" s="16">
        <v>6.6666666666666693E-2</v>
      </c>
      <c r="I109" s="16">
        <v>9.5238095238095205E-2</v>
      </c>
      <c r="J109" s="16">
        <v>0.105263157894737</v>
      </c>
      <c r="K109" s="16">
        <v>0.150684931506849</v>
      </c>
      <c r="L109" s="16">
        <v>0.133333333333333</v>
      </c>
      <c r="M109" s="16">
        <v>0.102272727272727</v>
      </c>
      <c r="N109" s="16">
        <v>4.9019607843137303E-2</v>
      </c>
      <c r="O109" s="16">
        <v>3.3333333333333298E-2</v>
      </c>
      <c r="P109" s="16">
        <v>8.3333333333333301E-2</v>
      </c>
      <c r="Q109" s="16">
        <v>4.6511627906976702E-2</v>
      </c>
      <c r="R109" s="16">
        <v>0.148148148148148</v>
      </c>
      <c r="S109" s="16">
        <v>4.94505494505494E-2</v>
      </c>
      <c r="T109" s="16">
        <v>3.8461538461538498E-2</v>
      </c>
      <c r="U109" s="16"/>
      <c r="V109" s="16">
        <v>6.4066852367687999E-2</v>
      </c>
      <c r="W109" s="16">
        <v>0.102702702702703</v>
      </c>
      <c r="X109" s="16">
        <v>0.105633802816901</v>
      </c>
      <c r="Y109" s="16">
        <v>5.9183673469387799E-2</v>
      </c>
      <c r="Z109" s="16"/>
      <c r="AA109" s="16">
        <v>6.2992125984251995E-2</v>
      </c>
      <c r="AB109" s="16">
        <v>0.146341463414634</v>
      </c>
      <c r="AC109" s="16">
        <v>0.11607142857142901</v>
      </c>
      <c r="AD109" s="16">
        <v>8.5271317829457405E-2</v>
      </c>
      <c r="AE109" s="16">
        <v>7.5630252100840303E-2</v>
      </c>
      <c r="AF109" s="16">
        <v>9.5744680851063801E-2</v>
      </c>
      <c r="AG109" s="16">
        <v>0.104166666666667</v>
      </c>
      <c r="AH109" s="16">
        <v>6.0975609756097601E-2</v>
      </c>
      <c r="AI109" s="16">
        <v>5.6603773584905703E-2</v>
      </c>
      <c r="AJ109" s="16"/>
      <c r="AK109" s="16">
        <v>0</v>
      </c>
      <c r="AL109" s="16">
        <v>0</v>
      </c>
      <c r="AM109" s="16">
        <v>1</v>
      </c>
      <c r="AN109" s="16">
        <v>0</v>
      </c>
      <c r="AO109" s="16">
        <v>0</v>
      </c>
      <c r="AP109" s="16">
        <v>0</v>
      </c>
      <c r="AQ109" s="16">
        <v>0</v>
      </c>
      <c r="AR109" s="16"/>
      <c r="AS109" s="16">
        <v>4.7872340425531901E-2</v>
      </c>
      <c r="AT109" s="16">
        <v>8.1415929203539794E-2</v>
      </c>
      <c r="AU109" s="16"/>
      <c r="AV109" s="16">
        <v>8.8607594936708903E-2</v>
      </c>
      <c r="AW109" s="16">
        <v>6.9905213270142194E-2</v>
      </c>
      <c r="AX109" s="16"/>
      <c r="AY109" s="16">
        <v>8.6956521739130405E-2</v>
      </c>
      <c r="AZ109" s="16">
        <v>5.9183673469387799E-2</v>
      </c>
      <c r="BA109" s="16"/>
      <c r="BB109" s="16">
        <v>5.7315233785821998E-2</v>
      </c>
      <c r="BC109" s="16">
        <v>9.61832061068702E-2</v>
      </c>
      <c r="BD109" s="16"/>
      <c r="BE109" s="16">
        <v>6.0606060606060601E-2</v>
      </c>
      <c r="BF109" s="16">
        <v>7.1005917159763302E-2</v>
      </c>
      <c r="BG109" s="16">
        <v>7.7854671280276802E-2</v>
      </c>
      <c r="BH109" s="16">
        <v>9.3617021276595699E-2</v>
      </c>
    </row>
    <row r="110" spans="2:60" x14ac:dyDescent="0.25">
      <c r="B110" t="s">
        <v>51</v>
      </c>
      <c r="C110" s="16">
        <v>0.22230652503793599</v>
      </c>
      <c r="D110" s="16">
        <v>0.162790697674419</v>
      </c>
      <c r="E110" s="16">
        <v>0.27272727272727298</v>
      </c>
      <c r="F110" s="16">
        <v>0.2</v>
      </c>
      <c r="G110" s="16">
        <v>0.17241379310344801</v>
      </c>
      <c r="H110" s="16">
        <v>0.233333333333333</v>
      </c>
      <c r="I110" s="16">
        <v>0.21904761904761899</v>
      </c>
      <c r="J110" s="16">
        <v>0.42105263157894701</v>
      </c>
      <c r="K110" s="16">
        <v>0.13698630136986301</v>
      </c>
      <c r="L110" s="16">
        <v>0.266666666666667</v>
      </c>
      <c r="M110" s="16">
        <v>0.21590909090909099</v>
      </c>
      <c r="N110" s="16">
        <v>0.15686274509803899</v>
      </c>
      <c r="O110" s="16">
        <v>0.36666666666666697</v>
      </c>
      <c r="P110" s="16">
        <v>0.35</v>
      </c>
      <c r="Q110" s="16">
        <v>0.232558139534884</v>
      </c>
      <c r="R110" s="16">
        <v>0.11111111111111099</v>
      </c>
      <c r="S110" s="16">
        <v>0.269230769230769</v>
      </c>
      <c r="T110" s="16">
        <v>0.18269230769230799</v>
      </c>
      <c r="U110" s="16"/>
      <c r="V110" s="16">
        <v>0.28690807799442902</v>
      </c>
      <c r="W110" s="16">
        <v>0.25405405405405401</v>
      </c>
      <c r="X110" s="16">
        <v>0.183098591549296</v>
      </c>
      <c r="Y110" s="16">
        <v>0.185714285714286</v>
      </c>
      <c r="Z110" s="16"/>
      <c r="AA110" s="16">
        <v>0.28871391076115499</v>
      </c>
      <c r="AB110" s="16">
        <v>0.24390243902438999</v>
      </c>
      <c r="AC110" s="16">
        <v>0.160714285714286</v>
      </c>
      <c r="AD110" s="16">
        <v>0.27131782945736399</v>
      </c>
      <c r="AE110" s="16">
        <v>0.184873949579832</v>
      </c>
      <c r="AF110" s="16">
        <v>0.19148936170212799</v>
      </c>
      <c r="AG110" s="16">
        <v>0.114583333333333</v>
      </c>
      <c r="AH110" s="16">
        <v>0.18292682926829301</v>
      </c>
      <c r="AI110" s="16">
        <v>0.13207547169811301</v>
      </c>
      <c r="AJ110" s="16"/>
      <c r="AK110" s="16">
        <v>0</v>
      </c>
      <c r="AL110" s="16">
        <v>0</v>
      </c>
      <c r="AM110" s="16">
        <v>0</v>
      </c>
      <c r="AN110" s="16">
        <v>1</v>
      </c>
      <c r="AO110" s="16">
        <v>0</v>
      </c>
      <c r="AP110" s="16">
        <v>0</v>
      </c>
      <c r="AQ110" s="16">
        <v>0</v>
      </c>
      <c r="AR110" s="16"/>
      <c r="AS110" s="16">
        <v>8.5106382978723402E-2</v>
      </c>
      <c r="AT110" s="16">
        <v>0.245132743362832</v>
      </c>
      <c r="AU110" s="16"/>
      <c r="AV110" s="16">
        <v>0.24472573839662401</v>
      </c>
      <c r="AW110" s="16">
        <v>0.20971563981042701</v>
      </c>
      <c r="AX110" s="16"/>
      <c r="AY110" s="16">
        <v>0.243961352657005</v>
      </c>
      <c r="AZ110" s="16">
        <v>0.185714285714286</v>
      </c>
      <c r="BA110" s="16"/>
      <c r="BB110" s="16">
        <v>0.184012066365008</v>
      </c>
      <c r="BC110" s="16">
        <v>0.261068702290076</v>
      </c>
      <c r="BD110" s="16"/>
      <c r="BE110" s="16">
        <v>0.33939393939393903</v>
      </c>
      <c r="BF110" s="16">
        <v>0.24260355029585801</v>
      </c>
      <c r="BG110" s="16">
        <v>0.20934256055363301</v>
      </c>
      <c r="BH110" s="16">
        <v>0.14468085106383</v>
      </c>
    </row>
    <row r="111" spans="2:60" x14ac:dyDescent="0.25">
      <c r="B111" t="s">
        <v>52</v>
      </c>
      <c r="C111" s="16">
        <v>0.142640364188164</v>
      </c>
      <c r="D111" s="16">
        <v>0.13178294573643401</v>
      </c>
      <c r="E111" s="16">
        <v>0.111888111888112</v>
      </c>
      <c r="F111" s="16">
        <v>9.4736842105263203E-2</v>
      </c>
      <c r="G111" s="16">
        <v>0.10344827586206901</v>
      </c>
      <c r="H111" s="16">
        <v>0.266666666666667</v>
      </c>
      <c r="I111" s="16">
        <v>0.12380952380952399</v>
      </c>
      <c r="J111" s="16">
        <v>0</v>
      </c>
      <c r="K111" s="16">
        <v>0.150684931506849</v>
      </c>
      <c r="L111" s="16">
        <v>3.3333333333333298E-2</v>
      </c>
      <c r="M111" s="16">
        <v>0.14772727272727301</v>
      </c>
      <c r="N111" s="16">
        <v>0.19607843137254899</v>
      </c>
      <c r="O111" s="16">
        <v>0.1</v>
      </c>
      <c r="P111" s="16">
        <v>0.1</v>
      </c>
      <c r="Q111" s="16">
        <v>0.116279069767442</v>
      </c>
      <c r="R111" s="16">
        <v>7.4074074074074098E-2</v>
      </c>
      <c r="S111" s="16">
        <v>0.20879120879120899</v>
      </c>
      <c r="T111" s="16">
        <v>0.19230769230769201</v>
      </c>
      <c r="U111" s="16"/>
      <c r="V111" s="16">
        <v>5.0139275766016698E-2</v>
      </c>
      <c r="W111" s="16">
        <v>8.1081081081081099E-2</v>
      </c>
      <c r="X111" s="16">
        <v>0.21478873239436599</v>
      </c>
      <c r="Y111" s="16">
        <v>0.19183673469387799</v>
      </c>
      <c r="Z111" s="16"/>
      <c r="AA111" s="16">
        <v>7.0866141732283505E-2</v>
      </c>
      <c r="AB111" s="16">
        <v>0.146341463414634</v>
      </c>
      <c r="AC111" s="16">
        <v>0.160714285714286</v>
      </c>
      <c r="AD111" s="16">
        <v>0.201550387596899</v>
      </c>
      <c r="AE111" s="16">
        <v>0.26050420168067201</v>
      </c>
      <c r="AF111" s="16">
        <v>0.170212765957447</v>
      </c>
      <c r="AG111" s="16">
        <v>0.20833333333333301</v>
      </c>
      <c r="AH111" s="16">
        <v>0.146341463414634</v>
      </c>
      <c r="AI111" s="16">
        <v>0.20754716981132099</v>
      </c>
      <c r="AJ111" s="16"/>
      <c r="AK111" s="16">
        <v>0</v>
      </c>
      <c r="AL111" s="16">
        <v>0</v>
      </c>
      <c r="AM111" s="16">
        <v>0</v>
      </c>
      <c r="AN111" s="16">
        <v>0</v>
      </c>
      <c r="AO111" s="16">
        <v>1</v>
      </c>
      <c r="AP111" s="16">
        <v>0</v>
      </c>
      <c r="AQ111" s="16">
        <v>0</v>
      </c>
      <c r="AR111" s="16"/>
      <c r="AS111" s="16">
        <v>0.23936170212766</v>
      </c>
      <c r="AT111" s="16">
        <v>0.12654867256637201</v>
      </c>
      <c r="AU111" s="16"/>
      <c r="AV111" s="16">
        <v>0.124472573839662</v>
      </c>
      <c r="AW111" s="16">
        <v>0.15284360189573501</v>
      </c>
      <c r="AX111" s="16"/>
      <c r="AY111" s="16">
        <v>0.113526570048309</v>
      </c>
      <c r="AZ111" s="16">
        <v>0.19183673469387799</v>
      </c>
      <c r="BA111" s="16"/>
      <c r="BB111" s="16">
        <v>0.17496229260935101</v>
      </c>
      <c r="BC111" s="16">
        <v>0.109923664122137</v>
      </c>
      <c r="BD111" s="16"/>
      <c r="BE111" s="16">
        <v>4.2424242424242399E-2</v>
      </c>
      <c r="BF111" s="16">
        <v>0.103550295857988</v>
      </c>
      <c r="BG111" s="16">
        <v>0.160899653979239</v>
      </c>
      <c r="BH111" s="16">
        <v>0.22553191489361701</v>
      </c>
    </row>
    <row r="112" spans="2:60" x14ac:dyDescent="0.25">
      <c r="B112" t="s">
        <v>53</v>
      </c>
      <c r="C112" s="16">
        <v>0.16464339908952999</v>
      </c>
      <c r="D112" s="16">
        <v>0.201550387596899</v>
      </c>
      <c r="E112" s="16">
        <v>0.15384615384615399</v>
      </c>
      <c r="F112" s="16">
        <v>0.13684210526315799</v>
      </c>
      <c r="G112" s="16">
        <v>0.17241379310344801</v>
      </c>
      <c r="H112" s="16">
        <v>0.1</v>
      </c>
      <c r="I112" s="16">
        <v>0.114285714285714</v>
      </c>
      <c r="J112" s="16">
        <v>0.157894736842105</v>
      </c>
      <c r="K112" s="16">
        <v>0.232876712328767</v>
      </c>
      <c r="L112" s="16">
        <v>0.16666666666666699</v>
      </c>
      <c r="M112" s="16">
        <v>0.170454545454545</v>
      </c>
      <c r="N112" s="16">
        <v>9.8039215686274495E-2</v>
      </c>
      <c r="O112" s="16">
        <v>0.133333333333333</v>
      </c>
      <c r="P112" s="16">
        <v>0.15</v>
      </c>
      <c r="Q112" s="16">
        <v>0.13953488372093001</v>
      </c>
      <c r="R112" s="16">
        <v>0.25925925925925902</v>
      </c>
      <c r="S112" s="16">
        <v>0.19230769230769201</v>
      </c>
      <c r="T112" s="16">
        <v>0.19230769230769201</v>
      </c>
      <c r="U112" s="16"/>
      <c r="V112" s="16">
        <v>7.7994428969359306E-2</v>
      </c>
      <c r="W112" s="16">
        <v>0.16756756756756799</v>
      </c>
      <c r="X112" s="16">
        <v>0.169014084507042</v>
      </c>
      <c r="Y112" s="16">
        <v>0.22448979591836701</v>
      </c>
      <c r="Z112" s="16"/>
      <c r="AA112" s="16">
        <v>0.102362204724409</v>
      </c>
      <c r="AB112" s="16">
        <v>9.7560975609756101E-2</v>
      </c>
      <c r="AC112" s="16">
        <v>0.20535714285714299</v>
      </c>
      <c r="AD112" s="16">
        <v>0.193798449612403</v>
      </c>
      <c r="AE112" s="16">
        <v>0.21008403361344499</v>
      </c>
      <c r="AF112" s="16">
        <v>0.26595744680851102</v>
      </c>
      <c r="AG112" s="16">
        <v>0.20833333333333301</v>
      </c>
      <c r="AH112" s="16">
        <v>0.207317073170732</v>
      </c>
      <c r="AI112" s="16">
        <v>0.235849056603774</v>
      </c>
      <c r="AJ112" s="16"/>
      <c r="AK112" s="16">
        <v>0</v>
      </c>
      <c r="AL112" s="16">
        <v>0</v>
      </c>
      <c r="AM112" s="16">
        <v>0</v>
      </c>
      <c r="AN112" s="16">
        <v>0</v>
      </c>
      <c r="AO112" s="16">
        <v>0</v>
      </c>
      <c r="AP112" s="16">
        <v>1</v>
      </c>
      <c r="AQ112" s="16">
        <v>0</v>
      </c>
      <c r="AR112" s="16"/>
      <c r="AS112" s="16">
        <v>0.25531914893617003</v>
      </c>
      <c r="AT112" s="16">
        <v>0.149557522123894</v>
      </c>
      <c r="AU112" s="16"/>
      <c r="AV112" s="16">
        <v>0.124472573839662</v>
      </c>
      <c r="AW112" s="16">
        <v>0.187203791469194</v>
      </c>
      <c r="AX112" s="16"/>
      <c r="AY112" s="16">
        <v>0.129227053140097</v>
      </c>
      <c r="AZ112" s="16">
        <v>0.22448979591836701</v>
      </c>
      <c r="BA112" s="16"/>
      <c r="BB112" s="16">
        <v>0.19607843137254899</v>
      </c>
      <c r="BC112" s="16">
        <v>0.132824427480916</v>
      </c>
      <c r="BD112" s="16"/>
      <c r="BE112" s="16">
        <v>5.4545454545454501E-2</v>
      </c>
      <c r="BF112" s="16">
        <v>0.112426035502959</v>
      </c>
      <c r="BG112" s="16">
        <v>0.18858131487889301</v>
      </c>
      <c r="BH112" s="16">
        <v>0.25531914893617003</v>
      </c>
    </row>
    <row r="113" spans="2:60" x14ac:dyDescent="0.25">
      <c r="B113" t="s">
        <v>144</v>
      </c>
      <c r="C113" s="16">
        <v>7.6631259484066794E-2</v>
      </c>
      <c r="D113" s="16">
        <v>0.10077519379845</v>
      </c>
      <c r="E113" s="16">
        <v>3.4965034965035002E-2</v>
      </c>
      <c r="F113" s="16">
        <v>0.115789473684211</v>
      </c>
      <c r="G113" s="16">
        <v>0.10344827586206901</v>
      </c>
      <c r="H113" s="16">
        <v>3.3333333333333298E-2</v>
      </c>
      <c r="I113" s="16">
        <v>8.5714285714285701E-2</v>
      </c>
      <c r="J113" s="16">
        <v>0.105263157894737</v>
      </c>
      <c r="K113" s="16">
        <v>6.8493150684931503E-2</v>
      </c>
      <c r="L113" s="16">
        <v>6.6666666666666693E-2</v>
      </c>
      <c r="M113" s="16">
        <v>0.102272727272727</v>
      </c>
      <c r="N113" s="16">
        <v>3.9215686274509803E-2</v>
      </c>
      <c r="O113" s="16">
        <v>3.3333333333333298E-2</v>
      </c>
      <c r="P113" s="16">
        <v>8.3333333333333301E-2</v>
      </c>
      <c r="Q113" s="16">
        <v>4.6511627906976702E-2</v>
      </c>
      <c r="R113" s="16">
        <v>0.148148148148148</v>
      </c>
      <c r="S113" s="16">
        <v>5.4945054945054903E-2</v>
      </c>
      <c r="T113" s="16">
        <v>0.115384615384615</v>
      </c>
      <c r="U113" s="16"/>
      <c r="V113" s="16">
        <v>3.6211699164345398E-2</v>
      </c>
      <c r="W113" s="16">
        <v>0.102702702702703</v>
      </c>
      <c r="X113" s="16">
        <v>6.3380281690140802E-2</v>
      </c>
      <c r="Y113" s="16">
        <v>0.104081632653061</v>
      </c>
      <c r="Z113" s="16"/>
      <c r="AA113" s="16">
        <v>3.4120734908136503E-2</v>
      </c>
      <c r="AB113" s="16">
        <v>7.3170731707317097E-2</v>
      </c>
      <c r="AC113" s="16">
        <v>6.25E-2</v>
      </c>
      <c r="AD113" s="16">
        <v>8.5271317829457405E-2</v>
      </c>
      <c r="AE113" s="16">
        <v>9.2436974789915999E-2</v>
      </c>
      <c r="AF113" s="16">
        <v>9.5744680851063801E-2</v>
      </c>
      <c r="AG113" s="16">
        <v>0.125</v>
      </c>
      <c r="AH113" s="16">
        <v>0.134146341463415</v>
      </c>
      <c r="AI113" s="16">
        <v>0.113207547169811</v>
      </c>
      <c r="AJ113" s="16"/>
      <c r="AK113" s="16">
        <v>0</v>
      </c>
      <c r="AL113" s="16">
        <v>0</v>
      </c>
      <c r="AM113" s="16">
        <v>0</v>
      </c>
      <c r="AN113" s="16">
        <v>0</v>
      </c>
      <c r="AO113" s="16">
        <v>0</v>
      </c>
      <c r="AP113" s="16">
        <v>0</v>
      </c>
      <c r="AQ113" s="16">
        <v>0.67333333333333301</v>
      </c>
      <c r="AR113" s="16"/>
      <c r="AS113" s="16">
        <v>0.122340425531915</v>
      </c>
      <c r="AT113" s="16">
        <v>6.9026548672566398E-2</v>
      </c>
      <c r="AU113" s="16"/>
      <c r="AV113" s="16">
        <v>7.3839662447257398E-2</v>
      </c>
      <c r="AW113" s="16">
        <v>7.8199052132701397E-2</v>
      </c>
      <c r="AX113" s="16"/>
      <c r="AY113" s="16">
        <v>6.0386473429951702E-2</v>
      </c>
      <c r="AZ113" s="16">
        <v>0.104081632653061</v>
      </c>
      <c r="BA113" s="16"/>
      <c r="BB113" s="16">
        <v>9.9547511312217202E-2</v>
      </c>
      <c r="BC113" s="16">
        <v>5.34351145038168E-2</v>
      </c>
      <c r="BD113" s="16"/>
      <c r="BE113" s="16">
        <v>1.8181818181818198E-2</v>
      </c>
      <c r="BF113" s="16">
        <v>5.9171597633136098E-2</v>
      </c>
      <c r="BG113" s="16">
        <v>9.3425605536332196E-2</v>
      </c>
      <c r="BH113" s="16">
        <v>0.102127659574468</v>
      </c>
    </row>
    <row r="114" spans="2:60" x14ac:dyDescent="0.25">
      <c r="B114" t="s">
        <v>145</v>
      </c>
      <c r="C114" s="16">
        <v>2.80728376327769E-2</v>
      </c>
      <c r="D114" s="16">
        <v>3.8759689922480599E-2</v>
      </c>
      <c r="E114" s="16">
        <v>2.7972027972028E-2</v>
      </c>
      <c r="F114" s="16">
        <v>1.05263157894737E-2</v>
      </c>
      <c r="G114" s="16">
        <v>1.72413793103448E-2</v>
      </c>
      <c r="H114" s="16">
        <v>0</v>
      </c>
      <c r="I114" s="16">
        <v>3.8095238095238099E-2</v>
      </c>
      <c r="J114" s="16">
        <v>0</v>
      </c>
      <c r="K114" s="16">
        <v>4.1095890410958902E-2</v>
      </c>
      <c r="L114" s="16">
        <v>0</v>
      </c>
      <c r="M114" s="16">
        <v>0</v>
      </c>
      <c r="N114" s="16">
        <v>1.9607843137254902E-2</v>
      </c>
      <c r="O114" s="16">
        <v>6.6666666666666693E-2</v>
      </c>
      <c r="P114" s="16">
        <v>0.05</v>
      </c>
      <c r="Q114" s="16">
        <v>0.116279069767442</v>
      </c>
      <c r="R114" s="16">
        <v>0</v>
      </c>
      <c r="S114" s="16">
        <v>3.2967032967033003E-2</v>
      </c>
      <c r="T114" s="16">
        <v>9.6153846153846194E-3</v>
      </c>
      <c r="U114" s="16"/>
      <c r="V114" s="16">
        <v>3.6211699164345398E-2</v>
      </c>
      <c r="W114" s="16">
        <v>1.62162162162162E-2</v>
      </c>
      <c r="X114" s="16">
        <v>1.0563380281690101E-2</v>
      </c>
      <c r="Y114" s="16">
        <v>3.6734693877551003E-2</v>
      </c>
      <c r="Z114" s="16"/>
      <c r="AA114" s="16">
        <v>2.8871391076115499E-2</v>
      </c>
      <c r="AB114" s="16">
        <v>0</v>
      </c>
      <c r="AC114" s="16">
        <v>2.6785714285714302E-2</v>
      </c>
      <c r="AD114" s="16">
        <v>2.32558139534884E-2</v>
      </c>
      <c r="AE114" s="16">
        <v>1.6806722689075598E-2</v>
      </c>
      <c r="AF114" s="16">
        <v>2.1276595744680899E-2</v>
      </c>
      <c r="AG114" s="16">
        <v>3.125E-2</v>
      </c>
      <c r="AH114" s="16">
        <v>7.3170731707317097E-2</v>
      </c>
      <c r="AI114" s="16">
        <v>2.83018867924528E-2</v>
      </c>
      <c r="AJ114" s="16"/>
      <c r="AK114" s="16">
        <v>0</v>
      </c>
      <c r="AL114" s="16">
        <v>0</v>
      </c>
      <c r="AM114" s="16">
        <v>0</v>
      </c>
      <c r="AN114" s="16">
        <v>0</v>
      </c>
      <c r="AO114" s="16">
        <v>0</v>
      </c>
      <c r="AP114" s="16">
        <v>0</v>
      </c>
      <c r="AQ114" s="16">
        <v>0.24666666666666701</v>
      </c>
      <c r="AR114" s="16"/>
      <c r="AS114" s="16">
        <v>6.3829787234042507E-2</v>
      </c>
      <c r="AT114" s="16">
        <v>2.21238938053097E-2</v>
      </c>
      <c r="AU114" s="16"/>
      <c r="AV114" s="16">
        <v>2.1097046413502098E-2</v>
      </c>
      <c r="AW114" s="16">
        <v>3.1990521327014201E-2</v>
      </c>
      <c r="AX114" s="16"/>
      <c r="AY114" s="16">
        <v>2.2946859903381599E-2</v>
      </c>
      <c r="AZ114" s="16">
        <v>3.6734693877551003E-2</v>
      </c>
      <c r="BA114" s="16"/>
      <c r="BB114" s="16">
        <v>3.9215686274509803E-2</v>
      </c>
      <c r="BC114" s="16">
        <v>1.6793893129771E-2</v>
      </c>
      <c r="BD114" s="16"/>
      <c r="BE114" s="16">
        <v>5.4545454545454501E-2</v>
      </c>
      <c r="BF114" s="16">
        <v>1.7751479289940801E-2</v>
      </c>
      <c r="BG114" s="16">
        <v>2.5951557093425601E-2</v>
      </c>
      <c r="BH114" s="16">
        <v>2.97872340425532E-2</v>
      </c>
    </row>
    <row r="115" spans="2:60" x14ac:dyDescent="0.25">
      <c r="B115" t="s">
        <v>146</v>
      </c>
      <c r="C115" s="16">
        <v>9.1047040971168405E-3</v>
      </c>
      <c r="D115" s="16">
        <v>0</v>
      </c>
      <c r="E115" s="16">
        <v>0</v>
      </c>
      <c r="F115" s="16">
        <v>0</v>
      </c>
      <c r="G115" s="16">
        <v>0</v>
      </c>
      <c r="H115" s="16">
        <v>0</v>
      </c>
      <c r="I115" s="16">
        <v>1.9047619047619001E-2</v>
      </c>
      <c r="J115" s="16">
        <v>0</v>
      </c>
      <c r="K115" s="16">
        <v>0</v>
      </c>
      <c r="L115" s="16">
        <v>0</v>
      </c>
      <c r="M115" s="16">
        <v>0</v>
      </c>
      <c r="N115" s="16">
        <v>4.9019607843137303E-2</v>
      </c>
      <c r="O115" s="16">
        <v>0</v>
      </c>
      <c r="P115" s="16">
        <v>0</v>
      </c>
      <c r="Q115" s="16">
        <v>0</v>
      </c>
      <c r="R115" s="16">
        <v>0</v>
      </c>
      <c r="S115" s="16">
        <v>1.0989010989011E-2</v>
      </c>
      <c r="T115" s="16">
        <v>2.8846153846153799E-2</v>
      </c>
      <c r="U115" s="16"/>
      <c r="V115" s="16">
        <v>8.3565459610027894E-3</v>
      </c>
      <c r="W115" s="16">
        <v>1.0810810810810799E-2</v>
      </c>
      <c r="X115" s="16">
        <v>1.7605633802816899E-2</v>
      </c>
      <c r="Y115" s="16">
        <v>4.0816326530612197E-3</v>
      </c>
      <c r="Z115" s="16"/>
      <c r="AA115" s="16">
        <v>5.2493438320209999E-3</v>
      </c>
      <c r="AB115" s="16">
        <v>0</v>
      </c>
      <c r="AC115" s="16">
        <v>8.9285714285714298E-3</v>
      </c>
      <c r="AD115" s="16">
        <v>0</v>
      </c>
      <c r="AE115" s="16">
        <v>4.20168067226891E-2</v>
      </c>
      <c r="AF115" s="16">
        <v>1.0638297872340399E-2</v>
      </c>
      <c r="AG115" s="16">
        <v>1.0416666666666701E-2</v>
      </c>
      <c r="AH115" s="16">
        <v>0</v>
      </c>
      <c r="AI115" s="16">
        <v>9.4339622641509396E-3</v>
      </c>
      <c r="AJ115" s="16"/>
      <c r="AK115" s="16">
        <v>0</v>
      </c>
      <c r="AL115" s="16">
        <v>0</v>
      </c>
      <c r="AM115" s="16">
        <v>0</v>
      </c>
      <c r="AN115" s="16">
        <v>0</v>
      </c>
      <c r="AO115" s="16">
        <v>0</v>
      </c>
      <c r="AP115" s="16">
        <v>0</v>
      </c>
      <c r="AQ115" s="16">
        <v>0.08</v>
      </c>
      <c r="AR115" s="16"/>
      <c r="AS115" s="16">
        <v>0</v>
      </c>
      <c r="AT115" s="16">
        <v>1.06194690265487E-2</v>
      </c>
      <c r="AU115" s="16"/>
      <c r="AV115" s="16">
        <v>4.2194092827004199E-3</v>
      </c>
      <c r="AW115" s="16">
        <v>1.1848341232227499E-2</v>
      </c>
      <c r="AX115" s="16"/>
      <c r="AY115" s="16">
        <v>1.20772946859903E-2</v>
      </c>
      <c r="AZ115" s="16">
        <v>4.0816326530612197E-3</v>
      </c>
      <c r="BA115" s="16"/>
      <c r="BB115" s="16">
        <v>9.0497737556561094E-3</v>
      </c>
      <c r="BC115" s="16">
        <v>9.1603053435114507E-3</v>
      </c>
      <c r="BD115" s="16"/>
      <c r="BE115" s="16">
        <v>0</v>
      </c>
      <c r="BF115" s="16">
        <v>1.7751479289940801E-2</v>
      </c>
      <c r="BG115" s="16">
        <v>6.9204152249135002E-3</v>
      </c>
      <c r="BH115" s="16">
        <v>4.2553191489361703E-3</v>
      </c>
    </row>
    <row r="116" spans="2:60" x14ac:dyDescent="0.25">
      <c r="B116" t="s">
        <v>77</v>
      </c>
      <c r="C116" s="16">
        <v>5.23520485584218E-2</v>
      </c>
      <c r="D116" s="16">
        <v>5.4263565891472902E-2</v>
      </c>
      <c r="E116" s="16">
        <v>4.8951048951049E-2</v>
      </c>
      <c r="F116" s="16">
        <v>7.3684210526315796E-2</v>
      </c>
      <c r="G116" s="16">
        <v>6.8965517241379296E-2</v>
      </c>
      <c r="H116" s="16">
        <v>0.1</v>
      </c>
      <c r="I116" s="16">
        <v>5.7142857142857099E-2</v>
      </c>
      <c r="J116" s="16">
        <v>0</v>
      </c>
      <c r="K116" s="16">
        <v>8.2191780821917804E-2</v>
      </c>
      <c r="L116" s="16">
        <v>3.3333333333333298E-2</v>
      </c>
      <c r="M116" s="16">
        <v>7.9545454545454503E-2</v>
      </c>
      <c r="N116" s="16">
        <v>4.9019607843137303E-2</v>
      </c>
      <c r="O116" s="16">
        <v>0.1</v>
      </c>
      <c r="P116" s="16">
        <v>1.6666666666666701E-2</v>
      </c>
      <c r="Q116" s="16">
        <v>4.6511627906976702E-2</v>
      </c>
      <c r="R116" s="16">
        <v>0</v>
      </c>
      <c r="S116" s="16">
        <v>2.1978021978022001E-2</v>
      </c>
      <c r="T116" s="16">
        <v>5.7692307692307702E-2</v>
      </c>
      <c r="U116" s="16"/>
      <c r="V116" s="16">
        <v>5.5710306406685201E-2</v>
      </c>
      <c r="W116" s="16">
        <v>6.4864864864864896E-2</v>
      </c>
      <c r="X116" s="16">
        <v>5.9859154929577503E-2</v>
      </c>
      <c r="Y116" s="16">
        <v>4.08163265306122E-2</v>
      </c>
      <c r="Z116" s="16"/>
      <c r="AA116" s="16">
        <v>3.4120734908136503E-2</v>
      </c>
      <c r="AB116" s="16">
        <v>7.3170731707317097E-2</v>
      </c>
      <c r="AC116" s="16">
        <v>0</v>
      </c>
      <c r="AD116" s="16">
        <v>7.7519379844961196E-3</v>
      </c>
      <c r="AE116" s="16">
        <v>1.6806722689075598E-2</v>
      </c>
      <c r="AF116" s="16">
        <v>0</v>
      </c>
      <c r="AG116" s="16">
        <v>0</v>
      </c>
      <c r="AH116" s="16">
        <v>2.4390243902439001E-2</v>
      </c>
      <c r="AI116" s="16">
        <v>5.6603773584905703E-2</v>
      </c>
      <c r="AJ116" s="16"/>
      <c r="AK116" s="16">
        <v>0</v>
      </c>
      <c r="AL116" s="16">
        <v>0</v>
      </c>
      <c r="AM116" s="16">
        <v>0</v>
      </c>
      <c r="AN116" s="16">
        <v>0</v>
      </c>
      <c r="AO116" s="16">
        <v>0</v>
      </c>
      <c r="AP116" s="16">
        <v>0</v>
      </c>
      <c r="AQ116" s="16">
        <v>0</v>
      </c>
      <c r="AR116" s="16"/>
      <c r="AS116" s="16">
        <v>2.1276595744680899E-2</v>
      </c>
      <c r="AT116" s="16">
        <v>5.7522123893805302E-2</v>
      </c>
      <c r="AU116" s="16"/>
      <c r="AV116" s="16">
        <v>5.2742616033755303E-2</v>
      </c>
      <c r="AW116" s="16">
        <v>5.2132701421800903E-2</v>
      </c>
      <c r="AX116" s="16"/>
      <c r="AY116" s="16">
        <v>5.9178743961352698E-2</v>
      </c>
      <c r="AZ116" s="16">
        <v>4.08163265306122E-2</v>
      </c>
      <c r="BA116" s="16"/>
      <c r="BB116" s="16">
        <v>3.7707390648567103E-2</v>
      </c>
      <c r="BC116" s="16">
        <v>6.7175572519084001E-2</v>
      </c>
      <c r="BD116" s="16"/>
      <c r="BE116" s="16">
        <v>0.103030303030303</v>
      </c>
      <c r="BF116" s="16">
        <v>8.2840236686390498E-2</v>
      </c>
      <c r="BG116" s="16">
        <v>3.8062283737024201E-2</v>
      </c>
      <c r="BH116" s="16">
        <v>8.5106382978723406E-3</v>
      </c>
    </row>
    <row r="117" spans="2:60" x14ac:dyDescent="0.25">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row>
    <row r="118" spans="2:60" x14ac:dyDescent="0.25">
      <c r="B118" s="6" t="s">
        <v>148</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row>
    <row r="119" spans="2:60" x14ac:dyDescent="0.25">
      <c r="B119" s="23" t="s">
        <v>79</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row>
    <row r="120" spans="2:60" x14ac:dyDescent="0.25">
      <c r="B120" t="s">
        <v>141</v>
      </c>
      <c r="C120" s="16">
        <v>1.1380880121396099E-2</v>
      </c>
      <c r="D120" s="16">
        <v>0</v>
      </c>
      <c r="E120" s="16">
        <v>1.3986013986014E-2</v>
      </c>
      <c r="F120" s="16">
        <v>1.05263157894737E-2</v>
      </c>
      <c r="G120" s="16">
        <v>0</v>
      </c>
      <c r="H120" s="16">
        <v>0</v>
      </c>
      <c r="I120" s="16">
        <v>2.8571428571428598E-2</v>
      </c>
      <c r="J120" s="16">
        <v>0</v>
      </c>
      <c r="K120" s="16">
        <v>0</v>
      </c>
      <c r="L120" s="16">
        <v>3.3333333333333298E-2</v>
      </c>
      <c r="M120" s="16">
        <v>2.27272727272727E-2</v>
      </c>
      <c r="N120" s="16">
        <v>3.9215686274509803E-2</v>
      </c>
      <c r="O120" s="16">
        <v>0</v>
      </c>
      <c r="P120" s="16">
        <v>0</v>
      </c>
      <c r="Q120" s="16">
        <v>0</v>
      </c>
      <c r="R120" s="16">
        <v>0</v>
      </c>
      <c r="S120" s="16">
        <v>5.4945054945054897E-3</v>
      </c>
      <c r="T120" s="16">
        <v>9.6153846153846194E-3</v>
      </c>
      <c r="U120" s="16"/>
      <c r="V120" s="16">
        <v>3.3426183844011102E-2</v>
      </c>
      <c r="W120" s="16">
        <v>1.0810810810810799E-2</v>
      </c>
      <c r="X120" s="16">
        <v>0</v>
      </c>
      <c r="Y120" s="16">
        <v>2.0408163265306098E-3</v>
      </c>
      <c r="Z120" s="16"/>
      <c r="AA120" s="16">
        <v>3.4120734908136503E-2</v>
      </c>
      <c r="AB120" s="16">
        <v>0</v>
      </c>
      <c r="AC120" s="16">
        <v>8.9285714285714298E-3</v>
      </c>
      <c r="AD120" s="16">
        <v>0</v>
      </c>
      <c r="AE120" s="16">
        <v>0</v>
      </c>
      <c r="AF120" s="16">
        <v>0</v>
      </c>
      <c r="AG120" s="16">
        <v>0</v>
      </c>
      <c r="AH120" s="16">
        <v>1.21951219512195E-2</v>
      </c>
      <c r="AI120" s="16">
        <v>0</v>
      </c>
      <c r="AJ120" s="16"/>
      <c r="AK120" s="16">
        <v>6.5989847715736002E-2</v>
      </c>
      <c r="AL120" s="16">
        <v>0</v>
      </c>
      <c r="AM120" s="16">
        <v>0</v>
      </c>
      <c r="AN120" s="16">
        <v>0</v>
      </c>
      <c r="AO120" s="16">
        <v>0</v>
      </c>
      <c r="AP120" s="16">
        <v>4.6082949308755804E-3</v>
      </c>
      <c r="AQ120" s="16">
        <v>6.6666666666666697E-3</v>
      </c>
      <c r="AR120" s="16"/>
      <c r="AS120" s="16">
        <v>0</v>
      </c>
      <c r="AT120" s="16">
        <v>1.3274336283185801E-2</v>
      </c>
      <c r="AU120" s="16"/>
      <c r="AV120" s="16">
        <v>1.68776371308017E-2</v>
      </c>
      <c r="AW120" s="16">
        <v>8.2938388625592406E-3</v>
      </c>
      <c r="AX120" s="16"/>
      <c r="AY120" s="16">
        <v>1.69082125603865E-2</v>
      </c>
      <c r="AZ120" s="16">
        <v>2.0408163265306098E-3</v>
      </c>
      <c r="BA120" s="16"/>
      <c r="BB120" s="16">
        <v>4.5248868778280504E-3</v>
      </c>
      <c r="BC120" s="16">
        <v>1.8320610687022901E-2</v>
      </c>
      <c r="BD120" s="16"/>
      <c r="BE120" s="16">
        <v>3.6363636363636397E-2</v>
      </c>
      <c r="BF120" s="16">
        <v>1.7751479289940801E-2</v>
      </c>
      <c r="BG120" s="16">
        <v>3.4602076124567501E-3</v>
      </c>
      <c r="BH120" s="16">
        <v>4.2553191489361703E-3</v>
      </c>
    </row>
    <row r="121" spans="2:60" x14ac:dyDescent="0.25">
      <c r="B121" t="s">
        <v>142</v>
      </c>
      <c r="C121" s="16">
        <v>3.33839150227618E-2</v>
      </c>
      <c r="D121" s="16">
        <v>4.6511627906976702E-2</v>
      </c>
      <c r="E121" s="16">
        <v>4.8951048951049E-2</v>
      </c>
      <c r="F121" s="16">
        <v>2.1052631578947399E-2</v>
      </c>
      <c r="G121" s="16">
        <v>5.1724137931034503E-2</v>
      </c>
      <c r="H121" s="16">
        <v>0</v>
      </c>
      <c r="I121" s="16">
        <v>3.8095238095238099E-2</v>
      </c>
      <c r="J121" s="16">
        <v>0</v>
      </c>
      <c r="K121" s="16">
        <v>2.7397260273972601E-2</v>
      </c>
      <c r="L121" s="16">
        <v>6.6666666666666693E-2</v>
      </c>
      <c r="M121" s="16">
        <v>2.27272727272727E-2</v>
      </c>
      <c r="N121" s="16">
        <v>5.8823529411764698E-2</v>
      </c>
      <c r="O121" s="16">
        <v>3.3333333333333298E-2</v>
      </c>
      <c r="P121" s="16">
        <v>6.6666666666666693E-2</v>
      </c>
      <c r="Q121" s="16">
        <v>6.9767441860465101E-2</v>
      </c>
      <c r="R121" s="16">
        <v>0</v>
      </c>
      <c r="S121" s="16">
        <v>5.4945054945054897E-3</v>
      </c>
      <c r="T121" s="16">
        <v>9.6153846153846194E-3</v>
      </c>
      <c r="U121" s="16"/>
      <c r="V121" s="16">
        <v>8.3565459610027898E-2</v>
      </c>
      <c r="W121" s="16">
        <v>3.24324324324324E-2</v>
      </c>
      <c r="X121" s="16">
        <v>1.7605633802816899E-2</v>
      </c>
      <c r="Y121" s="16">
        <v>6.1224489795918399E-3</v>
      </c>
      <c r="Z121" s="16"/>
      <c r="AA121" s="16">
        <v>7.8740157480315001E-2</v>
      </c>
      <c r="AB121" s="16">
        <v>2.4390243902439001E-2</v>
      </c>
      <c r="AC121" s="16">
        <v>1.7857142857142901E-2</v>
      </c>
      <c r="AD121" s="16">
        <v>2.32558139534884E-2</v>
      </c>
      <c r="AE121" s="16">
        <v>8.4033613445378096E-3</v>
      </c>
      <c r="AF121" s="16">
        <v>0</v>
      </c>
      <c r="AG121" s="16">
        <v>1.0416666666666701E-2</v>
      </c>
      <c r="AH121" s="16">
        <v>0</v>
      </c>
      <c r="AI121" s="16">
        <v>1.88679245283019E-2</v>
      </c>
      <c r="AJ121" s="16"/>
      <c r="AK121" s="16">
        <v>0.19289340101522801</v>
      </c>
      <c r="AL121" s="16">
        <v>1.94174757281553E-2</v>
      </c>
      <c r="AM121" s="16">
        <v>0</v>
      </c>
      <c r="AN121" s="16">
        <v>6.8259385665529002E-3</v>
      </c>
      <c r="AO121" s="16">
        <v>0</v>
      </c>
      <c r="AP121" s="16">
        <v>4.6082949308755804E-3</v>
      </c>
      <c r="AQ121" s="16">
        <v>6.6666666666666697E-3</v>
      </c>
      <c r="AR121" s="16"/>
      <c r="AS121" s="16">
        <v>1.0638297872340399E-2</v>
      </c>
      <c r="AT121" s="16">
        <v>3.7168141592920402E-2</v>
      </c>
      <c r="AU121" s="16"/>
      <c r="AV121" s="16">
        <v>5.4852320675105502E-2</v>
      </c>
      <c r="AW121" s="16">
        <v>2.1327014218009501E-2</v>
      </c>
      <c r="AX121" s="16"/>
      <c r="AY121" s="16">
        <v>4.9516908212560398E-2</v>
      </c>
      <c r="AZ121" s="16">
        <v>6.1224489795918399E-3</v>
      </c>
      <c r="BA121" s="16"/>
      <c r="BB121" s="16">
        <v>3.6199095022624403E-2</v>
      </c>
      <c r="BC121" s="16">
        <v>3.0534351145038201E-2</v>
      </c>
      <c r="BD121" s="16"/>
      <c r="BE121" s="16">
        <v>4.2424242424242399E-2</v>
      </c>
      <c r="BF121" s="16">
        <v>5.32544378698225E-2</v>
      </c>
      <c r="BG121" s="16">
        <v>2.5951557093425601E-2</v>
      </c>
      <c r="BH121" s="16">
        <v>1.7021276595744698E-2</v>
      </c>
    </row>
    <row r="122" spans="2:60" x14ac:dyDescent="0.25">
      <c r="B122" t="s">
        <v>143</v>
      </c>
      <c r="C122" s="16">
        <v>5.3869499241274703E-2</v>
      </c>
      <c r="D122" s="16">
        <v>7.7519379844961198E-2</v>
      </c>
      <c r="E122" s="16">
        <v>4.1958041958042001E-2</v>
      </c>
      <c r="F122" s="16">
        <v>6.3157894736842093E-2</v>
      </c>
      <c r="G122" s="16">
        <v>1.72413793103448E-2</v>
      </c>
      <c r="H122" s="16">
        <v>3.3333333333333298E-2</v>
      </c>
      <c r="I122" s="16">
        <v>6.6666666666666693E-2</v>
      </c>
      <c r="J122" s="16">
        <v>5.2631578947368397E-2</v>
      </c>
      <c r="K122" s="16">
        <v>1.3698630136986301E-2</v>
      </c>
      <c r="L122" s="16">
        <v>0.133333333333333</v>
      </c>
      <c r="M122" s="16">
        <v>3.4090909090909102E-2</v>
      </c>
      <c r="N122" s="16">
        <v>8.8235294117647106E-2</v>
      </c>
      <c r="O122" s="16">
        <v>0.1</v>
      </c>
      <c r="P122" s="16">
        <v>8.3333333333333301E-2</v>
      </c>
      <c r="Q122" s="16">
        <v>4.6511627906976702E-2</v>
      </c>
      <c r="R122" s="16">
        <v>7.4074074074074098E-2</v>
      </c>
      <c r="S122" s="16">
        <v>2.74725274725275E-2</v>
      </c>
      <c r="T122" s="16">
        <v>4.80769230769231E-2</v>
      </c>
      <c r="U122" s="16"/>
      <c r="V122" s="16">
        <v>0.10306406685236801</v>
      </c>
      <c r="W122" s="16">
        <v>4.3243243243243197E-2</v>
      </c>
      <c r="X122" s="16">
        <v>4.2253521126760597E-2</v>
      </c>
      <c r="Y122" s="16">
        <v>2.8571428571428598E-2</v>
      </c>
      <c r="Z122" s="16"/>
      <c r="AA122" s="16">
        <v>7.3490813648294004E-2</v>
      </c>
      <c r="AB122" s="16">
        <v>9.7560975609756101E-2</v>
      </c>
      <c r="AC122" s="16">
        <v>6.25E-2</v>
      </c>
      <c r="AD122" s="16">
        <v>1.5503875968992199E-2</v>
      </c>
      <c r="AE122" s="16">
        <v>5.8823529411764698E-2</v>
      </c>
      <c r="AF122" s="16">
        <v>2.1276595744680899E-2</v>
      </c>
      <c r="AG122" s="16">
        <v>3.125E-2</v>
      </c>
      <c r="AH122" s="16">
        <v>3.65853658536585E-2</v>
      </c>
      <c r="AI122" s="16">
        <v>2.83018867924528E-2</v>
      </c>
      <c r="AJ122" s="16"/>
      <c r="AK122" s="16">
        <v>0.243654822335025</v>
      </c>
      <c r="AL122" s="16">
        <v>7.7669902912621394E-2</v>
      </c>
      <c r="AM122" s="16">
        <v>1.9801980198019799E-2</v>
      </c>
      <c r="AN122" s="16">
        <v>1.02389078498294E-2</v>
      </c>
      <c r="AO122" s="16">
        <v>1.0638297872340399E-2</v>
      </c>
      <c r="AP122" s="16">
        <v>1.3824884792626699E-2</v>
      </c>
      <c r="AQ122" s="16">
        <v>3.3333333333333298E-2</v>
      </c>
      <c r="AR122" s="16"/>
      <c r="AS122" s="16">
        <v>2.6595744680851099E-2</v>
      </c>
      <c r="AT122" s="16">
        <v>5.8407079646017698E-2</v>
      </c>
      <c r="AU122" s="16"/>
      <c r="AV122" s="16">
        <v>6.3291139240506306E-2</v>
      </c>
      <c r="AW122" s="16">
        <v>4.8578199052132703E-2</v>
      </c>
      <c r="AX122" s="16"/>
      <c r="AY122" s="16">
        <v>6.88405797101449E-2</v>
      </c>
      <c r="AZ122" s="16">
        <v>2.8571428571428598E-2</v>
      </c>
      <c r="BA122" s="16"/>
      <c r="BB122" s="16">
        <v>3.9215686274509803E-2</v>
      </c>
      <c r="BC122" s="16">
        <v>6.8702290076335895E-2</v>
      </c>
      <c r="BD122" s="16"/>
      <c r="BE122" s="16">
        <v>0.12121212121212099</v>
      </c>
      <c r="BF122" s="16">
        <v>5.32544378698225E-2</v>
      </c>
      <c r="BG122" s="16">
        <v>4.4982698961937698E-2</v>
      </c>
      <c r="BH122" s="16">
        <v>2.97872340425532E-2</v>
      </c>
    </row>
    <row r="123" spans="2:60" x14ac:dyDescent="0.25">
      <c r="B123" t="s">
        <v>49</v>
      </c>
      <c r="C123" s="16">
        <v>5.9180576631259502E-2</v>
      </c>
      <c r="D123" s="16">
        <v>7.7519379844961198E-2</v>
      </c>
      <c r="E123" s="16">
        <v>6.9930069930069894E-2</v>
      </c>
      <c r="F123" s="16">
        <v>9.4736842105263203E-2</v>
      </c>
      <c r="G123" s="16">
        <v>0.15517241379310301</v>
      </c>
      <c r="H123" s="16">
        <v>3.3333333333333298E-2</v>
      </c>
      <c r="I123" s="16">
        <v>4.7619047619047603E-2</v>
      </c>
      <c r="J123" s="16">
        <v>0.157894736842105</v>
      </c>
      <c r="K123" s="16">
        <v>4.1095890410958902E-2</v>
      </c>
      <c r="L123" s="16">
        <v>6.6666666666666693E-2</v>
      </c>
      <c r="M123" s="16">
        <v>9.0909090909090898E-2</v>
      </c>
      <c r="N123" s="16">
        <v>2.9411764705882401E-2</v>
      </c>
      <c r="O123" s="16">
        <v>0</v>
      </c>
      <c r="P123" s="16">
        <v>0</v>
      </c>
      <c r="Q123" s="16">
        <v>2.32558139534884E-2</v>
      </c>
      <c r="R123" s="16">
        <v>0.148148148148148</v>
      </c>
      <c r="S123" s="16">
        <v>2.74725274725275E-2</v>
      </c>
      <c r="T123" s="16">
        <v>4.80769230769231E-2</v>
      </c>
      <c r="U123" s="16"/>
      <c r="V123" s="16">
        <v>7.2423398328690797E-2</v>
      </c>
      <c r="W123" s="16">
        <v>8.6486486486486505E-2</v>
      </c>
      <c r="X123" s="16">
        <v>4.2253521126760597E-2</v>
      </c>
      <c r="Y123" s="16">
        <v>4.8979591836734698E-2</v>
      </c>
      <c r="Z123" s="16"/>
      <c r="AA123" s="16">
        <v>9.7112860892388506E-2</v>
      </c>
      <c r="AB123" s="16">
        <v>7.3170731707317097E-2</v>
      </c>
      <c r="AC123" s="16">
        <v>6.25E-2</v>
      </c>
      <c r="AD123" s="16">
        <v>2.32558139534884E-2</v>
      </c>
      <c r="AE123" s="16">
        <v>8.4033613445378096E-3</v>
      </c>
      <c r="AF123" s="16">
        <v>7.4468085106383003E-2</v>
      </c>
      <c r="AG123" s="16">
        <v>3.125E-2</v>
      </c>
      <c r="AH123" s="16">
        <v>7.3170731707317097E-2</v>
      </c>
      <c r="AI123" s="16">
        <v>2.83018867924528E-2</v>
      </c>
      <c r="AJ123" s="16"/>
      <c r="AK123" s="16">
        <v>0.131979695431472</v>
      </c>
      <c r="AL123" s="16">
        <v>0.33980582524271802</v>
      </c>
      <c r="AM123" s="16">
        <v>8.9108910891089105E-2</v>
      </c>
      <c r="AN123" s="16">
        <v>3.4129692832764501E-3</v>
      </c>
      <c r="AO123" s="16">
        <v>2.1276595744680899E-2</v>
      </c>
      <c r="AP123" s="16">
        <v>9.2165898617511503E-3</v>
      </c>
      <c r="AQ123" s="16">
        <v>6.6666666666666697E-3</v>
      </c>
      <c r="AR123" s="16"/>
      <c r="AS123" s="16">
        <v>4.2553191489361701E-2</v>
      </c>
      <c r="AT123" s="16">
        <v>6.1946902654867297E-2</v>
      </c>
      <c r="AU123" s="16"/>
      <c r="AV123" s="16">
        <v>7.5949367088607597E-2</v>
      </c>
      <c r="AW123" s="16">
        <v>4.9763033175355499E-2</v>
      </c>
      <c r="AX123" s="16"/>
      <c r="AY123" s="16">
        <v>6.5217391304347797E-2</v>
      </c>
      <c r="AZ123" s="16">
        <v>4.8979591836734698E-2</v>
      </c>
      <c r="BA123" s="16"/>
      <c r="BB123" s="16">
        <v>5.7315233785821998E-2</v>
      </c>
      <c r="BC123" s="16">
        <v>6.1068702290076299E-2</v>
      </c>
      <c r="BD123" s="16"/>
      <c r="BE123" s="16">
        <v>4.8484848484848499E-2</v>
      </c>
      <c r="BF123" s="16">
        <v>6.8047337278106496E-2</v>
      </c>
      <c r="BG123" s="16">
        <v>6.5743944636678195E-2</v>
      </c>
      <c r="BH123" s="16">
        <v>3.8297872340425497E-2</v>
      </c>
    </row>
    <row r="124" spans="2:60" x14ac:dyDescent="0.25">
      <c r="B124" t="s">
        <v>50</v>
      </c>
      <c r="C124" s="16">
        <v>6.5250379362670696E-2</v>
      </c>
      <c r="D124" s="16">
        <v>3.8759689922480599E-2</v>
      </c>
      <c r="E124" s="16">
        <v>5.5944055944055902E-2</v>
      </c>
      <c r="F124" s="16">
        <v>0.105263157894737</v>
      </c>
      <c r="G124" s="16">
        <v>6.8965517241379296E-2</v>
      </c>
      <c r="H124" s="16">
        <v>0.133333333333333</v>
      </c>
      <c r="I124" s="16">
        <v>4.7619047619047603E-2</v>
      </c>
      <c r="J124" s="16">
        <v>5.2631578947368397E-2</v>
      </c>
      <c r="K124" s="16">
        <v>6.8493150684931503E-2</v>
      </c>
      <c r="L124" s="16">
        <v>0.133333333333333</v>
      </c>
      <c r="M124" s="16">
        <v>0.102272727272727</v>
      </c>
      <c r="N124" s="16">
        <v>3.9215686274509803E-2</v>
      </c>
      <c r="O124" s="16">
        <v>6.6666666666666693E-2</v>
      </c>
      <c r="P124" s="16">
        <v>8.3333333333333301E-2</v>
      </c>
      <c r="Q124" s="16">
        <v>9.3023255813953501E-2</v>
      </c>
      <c r="R124" s="16">
        <v>3.7037037037037E-2</v>
      </c>
      <c r="S124" s="16">
        <v>6.0439560439560398E-2</v>
      </c>
      <c r="T124" s="16">
        <v>3.8461538461538498E-2</v>
      </c>
      <c r="U124" s="16"/>
      <c r="V124" s="16">
        <v>7.7994428969359306E-2</v>
      </c>
      <c r="W124" s="16">
        <v>6.4864864864864896E-2</v>
      </c>
      <c r="X124" s="16">
        <v>5.9859154929577503E-2</v>
      </c>
      <c r="Y124" s="16">
        <v>5.9183673469387799E-2</v>
      </c>
      <c r="Z124" s="16"/>
      <c r="AA124" s="16">
        <v>8.13648293963255E-2</v>
      </c>
      <c r="AB124" s="16">
        <v>7.3170731707317097E-2</v>
      </c>
      <c r="AC124" s="16">
        <v>8.9285714285714302E-2</v>
      </c>
      <c r="AD124" s="16">
        <v>5.4263565891472902E-2</v>
      </c>
      <c r="AE124" s="16">
        <v>5.0420168067226899E-2</v>
      </c>
      <c r="AF124" s="16">
        <v>7.4468085106383003E-2</v>
      </c>
      <c r="AG124" s="16">
        <v>8.3333333333333301E-2</v>
      </c>
      <c r="AH124" s="16">
        <v>2.4390243902439001E-2</v>
      </c>
      <c r="AI124" s="16">
        <v>3.77358490566038E-2</v>
      </c>
      <c r="AJ124" s="16"/>
      <c r="AK124" s="16">
        <v>6.0913705583756299E-2</v>
      </c>
      <c r="AL124" s="16">
        <v>0.213592233009709</v>
      </c>
      <c r="AM124" s="16">
        <v>0.34653465346534701</v>
      </c>
      <c r="AN124" s="16">
        <v>4.0955631399317398E-2</v>
      </c>
      <c r="AO124" s="16">
        <v>5.31914893617021E-3</v>
      </c>
      <c r="AP124" s="16">
        <v>4.6082949308755804E-3</v>
      </c>
      <c r="AQ124" s="16">
        <v>6.6666666666666697E-3</v>
      </c>
      <c r="AR124" s="16"/>
      <c r="AS124" s="16">
        <v>5.85106382978723E-2</v>
      </c>
      <c r="AT124" s="16">
        <v>6.6371681415929196E-2</v>
      </c>
      <c r="AU124" s="16"/>
      <c r="AV124" s="16">
        <v>7.8059071729957796E-2</v>
      </c>
      <c r="AW124" s="16">
        <v>5.8056872037914702E-2</v>
      </c>
      <c r="AX124" s="16"/>
      <c r="AY124" s="16">
        <v>6.88405797101449E-2</v>
      </c>
      <c r="AZ124" s="16">
        <v>5.9183673469387799E-2</v>
      </c>
      <c r="BA124" s="16"/>
      <c r="BB124" s="16">
        <v>5.1282051282051301E-2</v>
      </c>
      <c r="BC124" s="16">
        <v>7.9389312977099197E-2</v>
      </c>
      <c r="BD124" s="16"/>
      <c r="BE124" s="16">
        <v>9.0909090909090898E-2</v>
      </c>
      <c r="BF124" s="16">
        <v>8.2840236686390498E-2</v>
      </c>
      <c r="BG124" s="16">
        <v>5.8823529411764698E-2</v>
      </c>
      <c r="BH124" s="16">
        <v>3.8297872340425497E-2</v>
      </c>
    </row>
    <row r="125" spans="2:60" x14ac:dyDescent="0.25">
      <c r="B125" t="s">
        <v>51</v>
      </c>
      <c r="C125" s="16">
        <v>0.18512898330804201</v>
      </c>
      <c r="D125" s="16">
        <v>0.14728682170542601</v>
      </c>
      <c r="E125" s="16">
        <v>0.230769230769231</v>
      </c>
      <c r="F125" s="16">
        <v>0.157894736842105</v>
      </c>
      <c r="G125" s="16">
        <v>0.12068965517241401</v>
      </c>
      <c r="H125" s="16">
        <v>0.133333333333333</v>
      </c>
      <c r="I125" s="16">
        <v>0.19047619047618999</v>
      </c>
      <c r="J125" s="16">
        <v>0.21052631578947401</v>
      </c>
      <c r="K125" s="16">
        <v>0.123287671232877</v>
      </c>
      <c r="L125" s="16">
        <v>0.16666666666666699</v>
      </c>
      <c r="M125" s="16">
        <v>0.14772727272727301</v>
      </c>
      <c r="N125" s="16">
        <v>0.15686274509803899</v>
      </c>
      <c r="O125" s="16">
        <v>0.33333333333333298</v>
      </c>
      <c r="P125" s="16">
        <v>0.233333333333333</v>
      </c>
      <c r="Q125" s="16">
        <v>0.232558139534884</v>
      </c>
      <c r="R125" s="16">
        <v>0.18518518518518501</v>
      </c>
      <c r="S125" s="16">
        <v>0.24175824175824201</v>
      </c>
      <c r="T125" s="16">
        <v>0.15384615384615399</v>
      </c>
      <c r="U125" s="16"/>
      <c r="V125" s="16">
        <v>0.245125348189415</v>
      </c>
      <c r="W125" s="16">
        <v>0.151351351351351</v>
      </c>
      <c r="X125" s="16">
        <v>0.147887323943662</v>
      </c>
      <c r="Y125" s="16">
        <v>0.17551020408163301</v>
      </c>
      <c r="Z125" s="16"/>
      <c r="AA125" s="16">
        <v>0.22309711286089201</v>
      </c>
      <c r="AB125" s="16">
        <v>0.23170731707317099</v>
      </c>
      <c r="AC125" s="16">
        <v>0.23214285714285701</v>
      </c>
      <c r="AD125" s="16">
        <v>0.217054263565891</v>
      </c>
      <c r="AE125" s="16">
        <v>0.109243697478992</v>
      </c>
      <c r="AF125" s="16">
        <v>0.10638297872340401</v>
      </c>
      <c r="AG125" s="16">
        <v>0.125</v>
      </c>
      <c r="AH125" s="16">
        <v>0.134146341463415</v>
      </c>
      <c r="AI125" s="16">
        <v>0.160377358490566</v>
      </c>
      <c r="AJ125" s="16"/>
      <c r="AK125" s="16">
        <v>0.121827411167513</v>
      </c>
      <c r="AL125" s="16">
        <v>7.7669902912621394E-2</v>
      </c>
      <c r="AM125" s="16">
        <v>0.18811881188118801</v>
      </c>
      <c r="AN125" s="16">
        <v>0.56996587030716706</v>
      </c>
      <c r="AO125" s="16">
        <v>9.5744680851063801E-2</v>
      </c>
      <c r="AP125" s="16">
        <v>3.6866359447004601E-2</v>
      </c>
      <c r="AQ125" s="16">
        <v>0</v>
      </c>
      <c r="AR125" s="16"/>
      <c r="AS125" s="16">
        <v>0.10638297872340401</v>
      </c>
      <c r="AT125" s="16">
        <v>0.198230088495575</v>
      </c>
      <c r="AU125" s="16"/>
      <c r="AV125" s="16">
        <v>0.20675105485232101</v>
      </c>
      <c r="AW125" s="16">
        <v>0.172985781990521</v>
      </c>
      <c r="AX125" s="16"/>
      <c r="AY125" s="16">
        <v>0.190821256038647</v>
      </c>
      <c r="AZ125" s="16">
        <v>0.17551020408163301</v>
      </c>
      <c r="BA125" s="16"/>
      <c r="BB125" s="16">
        <v>0.15384615384615399</v>
      </c>
      <c r="BC125" s="16">
        <v>0.21679389312977099</v>
      </c>
      <c r="BD125" s="16"/>
      <c r="BE125" s="16">
        <v>0.29696969696969699</v>
      </c>
      <c r="BF125" s="16">
        <v>0.17455621301775101</v>
      </c>
      <c r="BG125" s="16">
        <v>0.17474048442906601</v>
      </c>
      <c r="BH125" s="16">
        <v>0.14893617021276601</v>
      </c>
    </row>
    <row r="126" spans="2:60" x14ac:dyDescent="0.25">
      <c r="B126" t="s">
        <v>52</v>
      </c>
      <c r="C126" s="16">
        <v>0.12443095599393</v>
      </c>
      <c r="D126" s="16">
        <v>8.5271317829457405E-2</v>
      </c>
      <c r="E126" s="16">
        <v>9.7902097902097904E-2</v>
      </c>
      <c r="F126" s="16">
        <v>0.157894736842105</v>
      </c>
      <c r="G126" s="16">
        <v>0.12068965517241401</v>
      </c>
      <c r="H126" s="16">
        <v>6.6666666666666693E-2</v>
      </c>
      <c r="I126" s="16">
        <v>0.133333333333333</v>
      </c>
      <c r="J126" s="16">
        <v>0.157894736842105</v>
      </c>
      <c r="K126" s="16">
        <v>0.10958904109589</v>
      </c>
      <c r="L126" s="16">
        <v>3.3333333333333298E-2</v>
      </c>
      <c r="M126" s="16">
        <v>0.125</v>
      </c>
      <c r="N126" s="16">
        <v>0.21568627450980399</v>
      </c>
      <c r="O126" s="16">
        <v>3.3333333333333298E-2</v>
      </c>
      <c r="P126" s="16">
        <v>0.1</v>
      </c>
      <c r="Q126" s="16">
        <v>9.3023255813953501E-2</v>
      </c>
      <c r="R126" s="16">
        <v>0.18518518518518501</v>
      </c>
      <c r="S126" s="16">
        <v>0.14285714285714299</v>
      </c>
      <c r="T126" s="16">
        <v>0.134615384615385</v>
      </c>
      <c r="U126" s="16"/>
      <c r="V126" s="16">
        <v>6.4066852367687999E-2</v>
      </c>
      <c r="W126" s="16">
        <v>7.5675675675675694E-2</v>
      </c>
      <c r="X126" s="16">
        <v>0.190140845070423</v>
      </c>
      <c r="Y126" s="16">
        <v>0.14897959183673501</v>
      </c>
      <c r="Z126" s="16"/>
      <c r="AA126" s="16">
        <v>7.0866141732283505E-2</v>
      </c>
      <c r="AB126" s="16">
        <v>0.15853658536585399</v>
      </c>
      <c r="AC126" s="16">
        <v>0.107142857142857</v>
      </c>
      <c r="AD126" s="16">
        <v>0.162790697674419</v>
      </c>
      <c r="AE126" s="16">
        <v>0.21008403361344499</v>
      </c>
      <c r="AF126" s="16">
        <v>0.19148936170212799</v>
      </c>
      <c r="AG126" s="16">
        <v>0.19791666666666699</v>
      </c>
      <c r="AH126" s="16">
        <v>9.7560975609756101E-2</v>
      </c>
      <c r="AI126" s="16">
        <v>0.15094339622641501</v>
      </c>
      <c r="AJ126" s="16"/>
      <c r="AK126" s="16">
        <v>3.0456852791878201E-2</v>
      </c>
      <c r="AL126" s="16">
        <v>0.14563106796116501</v>
      </c>
      <c r="AM126" s="16">
        <v>0.17821782178217799</v>
      </c>
      <c r="AN126" s="16">
        <v>0.12969283276450499</v>
      </c>
      <c r="AO126" s="16">
        <v>0.23404255319148901</v>
      </c>
      <c r="AP126" s="16">
        <v>0.17972350230414699</v>
      </c>
      <c r="AQ126" s="16">
        <v>2.66666666666667E-2</v>
      </c>
      <c r="AR126" s="16"/>
      <c r="AS126" s="16">
        <v>0.13297872340425501</v>
      </c>
      <c r="AT126" s="16">
        <v>0.123008849557522</v>
      </c>
      <c r="AU126" s="16"/>
      <c r="AV126" s="16">
        <v>8.6497890295358607E-2</v>
      </c>
      <c r="AW126" s="16">
        <v>0.145734597156398</v>
      </c>
      <c r="AX126" s="16"/>
      <c r="AY126" s="16">
        <v>0.109903381642512</v>
      </c>
      <c r="AZ126" s="16">
        <v>0.14897959183673501</v>
      </c>
      <c r="BA126" s="16"/>
      <c r="BB126" s="16">
        <v>0.13273001508295601</v>
      </c>
      <c r="BC126" s="16">
        <v>0.11603053435114501</v>
      </c>
      <c r="BD126" s="16"/>
      <c r="BE126" s="16">
        <v>3.6363636363636397E-2</v>
      </c>
      <c r="BF126" s="16">
        <v>9.7633136094674597E-2</v>
      </c>
      <c r="BG126" s="16">
        <v>0.15397923875432501</v>
      </c>
      <c r="BH126" s="16">
        <v>0.15319148936170199</v>
      </c>
    </row>
    <row r="127" spans="2:60" x14ac:dyDescent="0.25">
      <c r="B127" t="s">
        <v>53</v>
      </c>
      <c r="C127" s="16">
        <v>0.19575113808801201</v>
      </c>
      <c r="D127" s="16">
        <v>0.186046511627907</v>
      </c>
      <c r="E127" s="16">
        <v>0.20279720279720301</v>
      </c>
      <c r="F127" s="16">
        <v>0.231578947368421</v>
      </c>
      <c r="G127" s="16">
        <v>0.13793103448275901</v>
      </c>
      <c r="H127" s="16">
        <v>0.3</v>
      </c>
      <c r="I127" s="16">
        <v>0.133333333333333</v>
      </c>
      <c r="J127" s="16">
        <v>0.26315789473684198</v>
      </c>
      <c r="K127" s="16">
        <v>0.219178082191781</v>
      </c>
      <c r="L127" s="16">
        <v>6.6666666666666693E-2</v>
      </c>
      <c r="M127" s="16">
        <v>0.21590909090909099</v>
      </c>
      <c r="N127" s="16">
        <v>0.12745098039215699</v>
      </c>
      <c r="O127" s="16">
        <v>0.16666666666666699</v>
      </c>
      <c r="P127" s="16">
        <v>0.25</v>
      </c>
      <c r="Q127" s="16">
        <v>0.116279069767442</v>
      </c>
      <c r="R127" s="16">
        <v>0.148148148148148</v>
      </c>
      <c r="S127" s="16">
        <v>0.21978021978022</v>
      </c>
      <c r="T127" s="16">
        <v>0.269230769230769</v>
      </c>
      <c r="U127" s="16"/>
      <c r="V127" s="16">
        <v>9.7493036211699205E-2</v>
      </c>
      <c r="W127" s="16">
        <v>0.27027027027027001</v>
      </c>
      <c r="X127" s="16">
        <v>0.20774647887323899</v>
      </c>
      <c r="Y127" s="16">
        <v>0.23265306122449</v>
      </c>
      <c r="Z127" s="16"/>
      <c r="AA127" s="16">
        <v>0.139107611548556</v>
      </c>
      <c r="AB127" s="16">
        <v>0.17073170731707299</v>
      </c>
      <c r="AC127" s="16">
        <v>0.16964285714285701</v>
      </c>
      <c r="AD127" s="16">
        <v>0.29457364341085301</v>
      </c>
      <c r="AE127" s="16">
        <v>0.28571428571428598</v>
      </c>
      <c r="AF127" s="16">
        <v>0.24468085106383</v>
      </c>
      <c r="AG127" s="16">
        <v>0.23958333333333301</v>
      </c>
      <c r="AH127" s="16">
        <v>0.24390243902438999</v>
      </c>
      <c r="AI127" s="16">
        <v>0.245283018867925</v>
      </c>
      <c r="AJ127" s="16"/>
      <c r="AK127" s="16">
        <v>4.0609137055837602E-2</v>
      </c>
      <c r="AL127" s="16">
        <v>6.7961165048543701E-2</v>
      </c>
      <c r="AM127" s="16">
        <v>0.10891089108910899</v>
      </c>
      <c r="AN127" s="16">
        <v>0.136518771331058</v>
      </c>
      <c r="AO127" s="16">
        <v>0.48404255319148898</v>
      </c>
      <c r="AP127" s="16">
        <v>0.28571428571428598</v>
      </c>
      <c r="AQ127" s="16">
        <v>0.24666666666666701</v>
      </c>
      <c r="AR127" s="16"/>
      <c r="AS127" s="16">
        <v>0.29255319148936199</v>
      </c>
      <c r="AT127" s="16">
        <v>0.17964601769911501</v>
      </c>
      <c r="AU127" s="16"/>
      <c r="AV127" s="16">
        <v>0.177215189873418</v>
      </c>
      <c r="AW127" s="16">
        <v>0.20616113744075801</v>
      </c>
      <c r="AX127" s="16"/>
      <c r="AY127" s="16">
        <v>0.173913043478261</v>
      </c>
      <c r="AZ127" s="16">
        <v>0.23265306122449</v>
      </c>
      <c r="BA127" s="16"/>
      <c r="BB127" s="16">
        <v>0.223227752639517</v>
      </c>
      <c r="BC127" s="16">
        <v>0.16793893129771001</v>
      </c>
      <c r="BD127" s="16"/>
      <c r="BE127" s="16">
        <v>8.4848484848484895E-2</v>
      </c>
      <c r="BF127" s="16">
        <v>0.16863905325443801</v>
      </c>
      <c r="BG127" s="16">
        <v>0.20588235294117599</v>
      </c>
      <c r="BH127" s="16">
        <v>0.28510638297872298</v>
      </c>
    </row>
    <row r="128" spans="2:60" x14ac:dyDescent="0.25">
      <c r="B128" t="s">
        <v>144</v>
      </c>
      <c r="C128" s="16">
        <v>0.123672230652504</v>
      </c>
      <c r="D128" s="16">
        <v>0.201550387596899</v>
      </c>
      <c r="E128" s="16">
        <v>9.7902097902097904E-2</v>
      </c>
      <c r="F128" s="16">
        <v>7.3684210526315796E-2</v>
      </c>
      <c r="G128" s="16">
        <v>8.6206896551724102E-2</v>
      </c>
      <c r="H128" s="16">
        <v>0.133333333333333</v>
      </c>
      <c r="I128" s="16">
        <v>0.12380952380952399</v>
      </c>
      <c r="J128" s="16">
        <v>5.2631578947368397E-2</v>
      </c>
      <c r="K128" s="16">
        <v>0.219178082191781</v>
      </c>
      <c r="L128" s="16">
        <v>0.16666666666666699</v>
      </c>
      <c r="M128" s="16">
        <v>0.125</v>
      </c>
      <c r="N128" s="16">
        <v>6.8627450980392204E-2</v>
      </c>
      <c r="O128" s="16">
        <v>0.1</v>
      </c>
      <c r="P128" s="16">
        <v>8.3333333333333301E-2</v>
      </c>
      <c r="Q128" s="16">
        <v>0.13953488372093001</v>
      </c>
      <c r="R128" s="16">
        <v>0.148148148148148</v>
      </c>
      <c r="S128" s="16">
        <v>0.14835164835164799</v>
      </c>
      <c r="T128" s="16">
        <v>8.6538461538461495E-2</v>
      </c>
      <c r="U128" s="16"/>
      <c r="V128" s="16">
        <v>5.0139275766016698E-2</v>
      </c>
      <c r="W128" s="16">
        <v>0.124324324324324</v>
      </c>
      <c r="X128" s="16">
        <v>0.147887323943662</v>
      </c>
      <c r="Y128" s="16">
        <v>0.16326530612244899</v>
      </c>
      <c r="Z128" s="16"/>
      <c r="AA128" s="16">
        <v>7.3490813648294004E-2</v>
      </c>
      <c r="AB128" s="16">
        <v>6.0975609756097601E-2</v>
      </c>
      <c r="AC128" s="16">
        <v>0.160714285714286</v>
      </c>
      <c r="AD128" s="16">
        <v>0.124031007751938</v>
      </c>
      <c r="AE128" s="16">
        <v>0.17647058823529399</v>
      </c>
      <c r="AF128" s="16">
        <v>0.19148936170212799</v>
      </c>
      <c r="AG128" s="16">
        <v>0.19791666666666699</v>
      </c>
      <c r="AH128" s="16">
        <v>0.17073170731707299</v>
      </c>
      <c r="AI128" s="16">
        <v>0.15094339622641501</v>
      </c>
      <c r="AJ128" s="16"/>
      <c r="AK128" s="16">
        <v>3.5532994923857898E-2</v>
      </c>
      <c r="AL128" s="16">
        <v>3.8834951456310697E-2</v>
      </c>
      <c r="AM128" s="16">
        <v>2.9702970297029702E-2</v>
      </c>
      <c r="AN128" s="16">
        <v>4.4368600682593899E-2</v>
      </c>
      <c r="AO128" s="16">
        <v>0.111702127659574</v>
      </c>
      <c r="AP128" s="16">
        <v>0.34562211981566798</v>
      </c>
      <c r="AQ128" s="16">
        <v>0.266666666666667</v>
      </c>
      <c r="AR128" s="16"/>
      <c r="AS128" s="16">
        <v>0.19148936170212799</v>
      </c>
      <c r="AT128" s="16">
        <v>0.112389380530973</v>
      </c>
      <c r="AU128" s="16"/>
      <c r="AV128" s="16">
        <v>9.0717299578059102E-2</v>
      </c>
      <c r="AW128" s="16">
        <v>0.14218009478672999</v>
      </c>
      <c r="AX128" s="16"/>
      <c r="AY128" s="16">
        <v>0.10024154589372</v>
      </c>
      <c r="AZ128" s="16">
        <v>0.16326530612244899</v>
      </c>
      <c r="BA128" s="16"/>
      <c r="BB128" s="16">
        <v>0.150829562594268</v>
      </c>
      <c r="BC128" s="16">
        <v>9.61832061068702E-2</v>
      </c>
      <c r="BD128" s="16"/>
      <c r="BE128" s="16">
        <v>4.2424242424242399E-2</v>
      </c>
      <c r="BF128" s="16">
        <v>0.100591715976331</v>
      </c>
      <c r="BG128" s="16">
        <v>0.13840830449826999</v>
      </c>
      <c r="BH128" s="16">
        <v>0.17872340425531899</v>
      </c>
    </row>
    <row r="129" spans="2:60" x14ac:dyDescent="0.25">
      <c r="B129" t="s">
        <v>145</v>
      </c>
      <c r="C129" s="16">
        <v>5.8421851289833099E-2</v>
      </c>
      <c r="D129" s="16">
        <v>6.9767441860465101E-2</v>
      </c>
      <c r="E129" s="16">
        <v>4.8951048951049E-2</v>
      </c>
      <c r="F129" s="16">
        <v>3.1578947368421102E-2</v>
      </c>
      <c r="G129" s="16">
        <v>0.10344827586206901</v>
      </c>
      <c r="H129" s="16">
        <v>3.3333333333333298E-2</v>
      </c>
      <c r="I129" s="16">
        <v>8.5714285714285701E-2</v>
      </c>
      <c r="J129" s="16">
        <v>5.2631578947368397E-2</v>
      </c>
      <c r="K129" s="16">
        <v>5.4794520547945202E-2</v>
      </c>
      <c r="L129" s="16">
        <v>0.1</v>
      </c>
      <c r="M129" s="16">
        <v>1.13636363636364E-2</v>
      </c>
      <c r="N129" s="16">
        <v>3.9215686274509803E-2</v>
      </c>
      <c r="O129" s="16">
        <v>6.6666666666666693E-2</v>
      </c>
      <c r="P129" s="16">
        <v>0.05</v>
      </c>
      <c r="Q129" s="16">
        <v>0.116279069767442</v>
      </c>
      <c r="R129" s="16">
        <v>3.7037037037037E-2</v>
      </c>
      <c r="S129" s="16">
        <v>4.94505494505494E-2</v>
      </c>
      <c r="T129" s="16">
        <v>8.6538461538461495E-2</v>
      </c>
      <c r="U129" s="16"/>
      <c r="V129" s="16">
        <v>5.2924791086351002E-2</v>
      </c>
      <c r="W129" s="16">
        <v>4.86486486486487E-2</v>
      </c>
      <c r="X129" s="16">
        <v>5.63380281690141E-2</v>
      </c>
      <c r="Y129" s="16">
        <v>6.7346938775510207E-2</v>
      </c>
      <c r="Z129" s="16"/>
      <c r="AA129" s="16">
        <v>5.5118110236220499E-2</v>
      </c>
      <c r="AB129" s="16">
        <v>2.4390243902439001E-2</v>
      </c>
      <c r="AC129" s="16">
        <v>5.3571428571428603E-2</v>
      </c>
      <c r="AD129" s="16">
        <v>4.6511627906976702E-2</v>
      </c>
      <c r="AE129" s="16">
        <v>4.20168067226891E-2</v>
      </c>
      <c r="AF129" s="16">
        <v>7.4468085106383003E-2</v>
      </c>
      <c r="AG129" s="16">
        <v>7.2916666666666699E-2</v>
      </c>
      <c r="AH129" s="16">
        <v>0.12195121951219499</v>
      </c>
      <c r="AI129" s="16">
        <v>9.4339622641509399E-2</v>
      </c>
      <c r="AJ129" s="16"/>
      <c r="AK129" s="16">
        <v>2.0304568527918801E-2</v>
      </c>
      <c r="AL129" s="16">
        <v>9.7087378640776708E-3</v>
      </c>
      <c r="AM129" s="16">
        <v>1.9801980198019799E-2</v>
      </c>
      <c r="AN129" s="16">
        <v>3.4129692832764499E-2</v>
      </c>
      <c r="AO129" s="16">
        <v>2.1276595744680899E-2</v>
      </c>
      <c r="AP129" s="16">
        <v>8.7557603686635899E-2</v>
      </c>
      <c r="AQ129" s="16">
        <v>0.24666666666666701</v>
      </c>
      <c r="AR129" s="16"/>
      <c r="AS129" s="16">
        <v>7.9787234042553196E-2</v>
      </c>
      <c r="AT129" s="16">
        <v>5.4867256637168099E-2</v>
      </c>
      <c r="AU129" s="16"/>
      <c r="AV129" s="16">
        <v>5.4852320675105502E-2</v>
      </c>
      <c r="AW129" s="16">
        <v>6.0426540284360203E-2</v>
      </c>
      <c r="AX129" s="16"/>
      <c r="AY129" s="16">
        <v>5.3140096618357502E-2</v>
      </c>
      <c r="AZ129" s="16">
        <v>6.7346938775510207E-2</v>
      </c>
      <c r="BA129" s="16"/>
      <c r="BB129" s="16">
        <v>7.5414781297134206E-2</v>
      </c>
      <c r="BC129" s="16">
        <v>4.12213740458015E-2</v>
      </c>
      <c r="BD129" s="16"/>
      <c r="BE129" s="16">
        <v>3.6363636363636397E-2</v>
      </c>
      <c r="BF129" s="16">
        <v>5.6213017751479299E-2</v>
      </c>
      <c r="BG129" s="16">
        <v>6.0553633217993098E-2</v>
      </c>
      <c r="BH129" s="16">
        <v>7.2340425531914901E-2</v>
      </c>
    </row>
    <row r="130" spans="2:60" x14ac:dyDescent="0.25">
      <c r="B130" t="s">
        <v>146</v>
      </c>
      <c r="C130" s="16">
        <v>1.8209408194233698E-2</v>
      </c>
      <c r="D130" s="16">
        <v>7.7519379844961196E-3</v>
      </c>
      <c r="E130" s="16">
        <v>1.3986013986014E-2</v>
      </c>
      <c r="F130" s="16">
        <v>0</v>
      </c>
      <c r="G130" s="16">
        <v>3.4482758620689703E-2</v>
      </c>
      <c r="H130" s="16">
        <v>0</v>
      </c>
      <c r="I130" s="16">
        <v>2.8571428571428598E-2</v>
      </c>
      <c r="J130" s="16">
        <v>0</v>
      </c>
      <c r="K130" s="16">
        <v>2.7397260273972601E-2</v>
      </c>
      <c r="L130" s="16">
        <v>0</v>
      </c>
      <c r="M130" s="16">
        <v>0</v>
      </c>
      <c r="N130" s="16">
        <v>5.8823529411764698E-2</v>
      </c>
      <c r="O130" s="16">
        <v>0</v>
      </c>
      <c r="P130" s="16">
        <v>0</v>
      </c>
      <c r="Q130" s="16">
        <v>0</v>
      </c>
      <c r="R130" s="16">
        <v>0</v>
      </c>
      <c r="S130" s="16">
        <v>2.74725274725275E-2</v>
      </c>
      <c r="T130" s="16">
        <v>2.8846153846153799E-2</v>
      </c>
      <c r="U130" s="16"/>
      <c r="V130" s="16">
        <v>2.78551532033426E-2</v>
      </c>
      <c r="W130" s="16">
        <v>1.62162162162162E-2</v>
      </c>
      <c r="X130" s="16">
        <v>2.1126760563380299E-2</v>
      </c>
      <c r="Y130" s="16">
        <v>1.02040816326531E-2</v>
      </c>
      <c r="Z130" s="16"/>
      <c r="AA130" s="16">
        <v>1.8372703412073501E-2</v>
      </c>
      <c r="AB130" s="16">
        <v>1.21951219512195E-2</v>
      </c>
      <c r="AC130" s="16">
        <v>1.7857142857142901E-2</v>
      </c>
      <c r="AD130" s="16">
        <v>1.5503875968992199E-2</v>
      </c>
      <c r="AE130" s="16">
        <v>4.20168067226891E-2</v>
      </c>
      <c r="AF130" s="16">
        <v>1.0638297872340399E-2</v>
      </c>
      <c r="AG130" s="16">
        <v>1.0416666666666701E-2</v>
      </c>
      <c r="AH130" s="16">
        <v>3.65853658536585E-2</v>
      </c>
      <c r="AI130" s="16">
        <v>9.4339622641509396E-3</v>
      </c>
      <c r="AJ130" s="16"/>
      <c r="AK130" s="16">
        <v>0</v>
      </c>
      <c r="AL130" s="16">
        <v>0</v>
      </c>
      <c r="AM130" s="16">
        <v>0</v>
      </c>
      <c r="AN130" s="16">
        <v>6.8259385665529002E-3</v>
      </c>
      <c r="AO130" s="16">
        <v>0</v>
      </c>
      <c r="AP130" s="16">
        <v>9.2165898617511503E-3</v>
      </c>
      <c r="AQ130" s="16">
        <v>0.133333333333333</v>
      </c>
      <c r="AR130" s="16"/>
      <c r="AS130" s="16">
        <v>3.1914893617021302E-2</v>
      </c>
      <c r="AT130" s="16">
        <v>1.5929203539823002E-2</v>
      </c>
      <c r="AU130" s="16"/>
      <c r="AV130" s="16">
        <v>1.05485232067511E-2</v>
      </c>
      <c r="AW130" s="16">
        <v>2.25118483412322E-2</v>
      </c>
      <c r="AX130" s="16"/>
      <c r="AY130" s="16">
        <v>2.2946859903381599E-2</v>
      </c>
      <c r="AZ130" s="16">
        <v>1.02040816326531E-2</v>
      </c>
      <c r="BA130" s="16"/>
      <c r="BB130" s="16">
        <v>1.8099547511312201E-2</v>
      </c>
      <c r="BC130" s="16">
        <v>1.8320610687022901E-2</v>
      </c>
      <c r="BD130" s="16"/>
      <c r="BE130" s="16">
        <v>1.21212121212121E-2</v>
      </c>
      <c r="BF130" s="16">
        <v>2.3668639053254399E-2</v>
      </c>
      <c r="BG130" s="16">
        <v>1.5570934256055401E-2</v>
      </c>
      <c r="BH130" s="16">
        <v>1.7021276595744698E-2</v>
      </c>
    </row>
    <row r="131" spans="2:60" x14ac:dyDescent="0.25">
      <c r="B131" t="s">
        <v>77</v>
      </c>
      <c r="C131" s="16">
        <v>7.1320182094081905E-2</v>
      </c>
      <c r="D131" s="16">
        <v>6.2015503875968998E-2</v>
      </c>
      <c r="E131" s="16">
        <v>7.69230769230769E-2</v>
      </c>
      <c r="F131" s="16">
        <v>5.2631578947368397E-2</v>
      </c>
      <c r="G131" s="16">
        <v>0.10344827586206901</v>
      </c>
      <c r="H131" s="16">
        <v>0.133333333333333</v>
      </c>
      <c r="I131" s="16">
        <v>7.6190476190476197E-2</v>
      </c>
      <c r="J131" s="16">
        <v>0</v>
      </c>
      <c r="K131" s="16">
        <v>9.5890410958904104E-2</v>
      </c>
      <c r="L131" s="16">
        <v>3.3333333333333298E-2</v>
      </c>
      <c r="M131" s="16">
        <v>0.102272727272727</v>
      </c>
      <c r="N131" s="16">
        <v>7.8431372549019607E-2</v>
      </c>
      <c r="O131" s="16">
        <v>0.1</v>
      </c>
      <c r="P131" s="16">
        <v>0.05</v>
      </c>
      <c r="Q131" s="16">
        <v>6.9767441860465101E-2</v>
      </c>
      <c r="R131" s="16">
        <v>3.7037037037037E-2</v>
      </c>
      <c r="S131" s="16">
        <v>4.3956043956044001E-2</v>
      </c>
      <c r="T131" s="16">
        <v>8.6538461538461495E-2</v>
      </c>
      <c r="U131" s="16"/>
      <c r="V131" s="16">
        <v>9.1922005571030599E-2</v>
      </c>
      <c r="W131" s="16">
        <v>7.5675675675675694E-2</v>
      </c>
      <c r="X131" s="16">
        <v>6.6901408450704206E-2</v>
      </c>
      <c r="Y131" s="16">
        <v>5.7142857142857099E-2</v>
      </c>
      <c r="Z131" s="16"/>
      <c r="AA131" s="16">
        <v>5.5118110236220499E-2</v>
      </c>
      <c r="AB131" s="16">
        <v>7.3170731707317097E-2</v>
      </c>
      <c r="AC131" s="16">
        <v>1.7857142857142901E-2</v>
      </c>
      <c r="AD131" s="16">
        <v>2.32558139534884E-2</v>
      </c>
      <c r="AE131" s="16">
        <v>8.4033613445378096E-3</v>
      </c>
      <c r="AF131" s="16">
        <v>1.0638297872340399E-2</v>
      </c>
      <c r="AG131" s="16">
        <v>0</v>
      </c>
      <c r="AH131" s="16">
        <v>4.8780487804878099E-2</v>
      </c>
      <c r="AI131" s="16">
        <v>7.5471698113207503E-2</v>
      </c>
      <c r="AJ131" s="16"/>
      <c r="AK131" s="16">
        <v>5.5837563451776699E-2</v>
      </c>
      <c r="AL131" s="16">
        <v>9.7087378640776708E-3</v>
      </c>
      <c r="AM131" s="16">
        <v>1.9801980198019799E-2</v>
      </c>
      <c r="AN131" s="16">
        <v>1.7064846416382298E-2</v>
      </c>
      <c r="AO131" s="16">
        <v>1.5957446808510599E-2</v>
      </c>
      <c r="AP131" s="16">
        <v>1.8433179723502301E-2</v>
      </c>
      <c r="AQ131" s="16">
        <v>0.02</v>
      </c>
      <c r="AR131" s="16"/>
      <c r="AS131" s="16">
        <v>2.6595744680851099E-2</v>
      </c>
      <c r="AT131" s="16">
        <v>7.8761061946902702E-2</v>
      </c>
      <c r="AU131" s="16"/>
      <c r="AV131" s="16">
        <v>8.4388185654008394E-2</v>
      </c>
      <c r="AW131" s="16">
        <v>6.3981042654028403E-2</v>
      </c>
      <c r="AX131" s="16"/>
      <c r="AY131" s="16">
        <v>7.9710144927536197E-2</v>
      </c>
      <c r="AZ131" s="16">
        <v>5.7142857142857099E-2</v>
      </c>
      <c r="BA131" s="16"/>
      <c r="BB131" s="16">
        <v>5.7315233785821998E-2</v>
      </c>
      <c r="BC131" s="16">
        <v>8.5496183206106899E-2</v>
      </c>
      <c r="BD131" s="16"/>
      <c r="BE131" s="16">
        <v>0.15151515151515199</v>
      </c>
      <c r="BF131" s="16">
        <v>0.103550295857988</v>
      </c>
      <c r="BG131" s="16">
        <v>5.1903114186851201E-2</v>
      </c>
      <c r="BH131" s="16">
        <v>1.7021276595744698E-2</v>
      </c>
    </row>
    <row r="132" spans="2:60" x14ac:dyDescent="0.25">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row>
    <row r="133" spans="2:60" x14ac:dyDescent="0.25">
      <c r="B133" s="6" t="s">
        <v>149</v>
      </c>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row>
    <row r="134" spans="2:60" x14ac:dyDescent="0.25">
      <c r="B134" s="23" t="s">
        <v>79</v>
      </c>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row>
    <row r="135" spans="2:60" x14ac:dyDescent="0.25">
      <c r="B135" t="s">
        <v>141</v>
      </c>
      <c r="C135" s="16">
        <v>8.3459787556904395E-3</v>
      </c>
      <c r="D135" s="16">
        <v>7.7519379844961196E-3</v>
      </c>
      <c r="E135" s="16">
        <v>1.3986013986014E-2</v>
      </c>
      <c r="F135" s="16">
        <v>0</v>
      </c>
      <c r="G135" s="16">
        <v>0</v>
      </c>
      <c r="H135" s="16">
        <v>0</v>
      </c>
      <c r="I135" s="16">
        <v>3.8095238095238099E-2</v>
      </c>
      <c r="J135" s="16">
        <v>0</v>
      </c>
      <c r="K135" s="16">
        <v>0</v>
      </c>
      <c r="L135" s="16">
        <v>3.3333333333333298E-2</v>
      </c>
      <c r="M135" s="16">
        <v>0</v>
      </c>
      <c r="N135" s="16">
        <v>9.8039215686274508E-3</v>
      </c>
      <c r="O135" s="16">
        <v>0</v>
      </c>
      <c r="P135" s="16">
        <v>0</v>
      </c>
      <c r="Q135" s="16">
        <v>2.32558139534884E-2</v>
      </c>
      <c r="R135" s="16">
        <v>0</v>
      </c>
      <c r="S135" s="16">
        <v>5.4945054945054897E-3</v>
      </c>
      <c r="T135" s="16">
        <v>0</v>
      </c>
      <c r="U135" s="16"/>
      <c r="V135" s="16">
        <v>2.78551532033426E-2</v>
      </c>
      <c r="W135" s="16">
        <v>5.40540540540541E-3</v>
      </c>
      <c r="X135" s="16">
        <v>0</v>
      </c>
      <c r="Y135" s="16">
        <v>0</v>
      </c>
      <c r="Z135" s="16"/>
      <c r="AA135" s="16">
        <v>2.3622047244094498E-2</v>
      </c>
      <c r="AB135" s="16">
        <v>2.4390243902439001E-2</v>
      </c>
      <c r="AC135" s="16">
        <v>0</v>
      </c>
      <c r="AD135" s="16">
        <v>0</v>
      </c>
      <c r="AE135" s="16">
        <v>0</v>
      </c>
      <c r="AF135" s="16">
        <v>0</v>
      </c>
      <c r="AG135" s="16">
        <v>0</v>
      </c>
      <c r="AH135" s="16">
        <v>0</v>
      </c>
      <c r="AI135" s="16">
        <v>0</v>
      </c>
      <c r="AJ135" s="16"/>
      <c r="AK135" s="16">
        <v>4.5685279187817299E-2</v>
      </c>
      <c r="AL135" s="16">
        <v>0</v>
      </c>
      <c r="AM135" s="16">
        <v>0</v>
      </c>
      <c r="AN135" s="16">
        <v>3.4129692832764501E-3</v>
      </c>
      <c r="AO135" s="16">
        <v>0</v>
      </c>
      <c r="AP135" s="16">
        <v>0</v>
      </c>
      <c r="AQ135" s="16">
        <v>6.6666666666666697E-3</v>
      </c>
      <c r="AR135" s="16"/>
      <c r="AS135" s="16">
        <v>0</v>
      </c>
      <c r="AT135" s="16">
        <v>9.7345132743362796E-3</v>
      </c>
      <c r="AU135" s="16"/>
      <c r="AV135" s="16">
        <v>6.3291139240506302E-3</v>
      </c>
      <c r="AW135" s="16">
        <v>9.4786729857819895E-3</v>
      </c>
      <c r="AX135" s="16"/>
      <c r="AY135" s="16">
        <v>1.32850241545894E-2</v>
      </c>
      <c r="AZ135" s="16">
        <v>0</v>
      </c>
      <c r="BA135" s="16"/>
      <c r="BB135" s="16">
        <v>4.5248868778280504E-3</v>
      </c>
      <c r="BC135" s="16">
        <v>1.22137404580153E-2</v>
      </c>
      <c r="BD135" s="16"/>
      <c r="BE135" s="16">
        <v>3.6363636363636397E-2</v>
      </c>
      <c r="BF135" s="16">
        <v>2.9585798816567999E-3</v>
      </c>
      <c r="BG135" s="16">
        <v>6.9204152249135002E-3</v>
      </c>
      <c r="BH135" s="16">
        <v>0</v>
      </c>
    </row>
    <row r="136" spans="2:60" x14ac:dyDescent="0.25">
      <c r="B136" t="s">
        <v>142</v>
      </c>
      <c r="C136" s="16">
        <v>1.28983308042489E-2</v>
      </c>
      <c r="D136" s="16">
        <v>2.32558139534884E-2</v>
      </c>
      <c r="E136" s="16">
        <v>2.0979020979021001E-2</v>
      </c>
      <c r="F136" s="16">
        <v>1.05263157894737E-2</v>
      </c>
      <c r="G136" s="16">
        <v>5.1724137931034503E-2</v>
      </c>
      <c r="H136" s="16">
        <v>0</v>
      </c>
      <c r="I136" s="16">
        <v>9.5238095238095195E-3</v>
      </c>
      <c r="J136" s="16">
        <v>0</v>
      </c>
      <c r="K136" s="16">
        <v>0</v>
      </c>
      <c r="L136" s="16">
        <v>0</v>
      </c>
      <c r="M136" s="16">
        <v>2.27272727272727E-2</v>
      </c>
      <c r="N136" s="16">
        <v>0</v>
      </c>
      <c r="O136" s="16">
        <v>0</v>
      </c>
      <c r="P136" s="16">
        <v>0</v>
      </c>
      <c r="Q136" s="16">
        <v>4.6511627906976702E-2</v>
      </c>
      <c r="R136" s="16">
        <v>0</v>
      </c>
      <c r="S136" s="16">
        <v>1.0989010989011E-2</v>
      </c>
      <c r="T136" s="16">
        <v>0</v>
      </c>
      <c r="U136" s="16"/>
      <c r="V136" s="16">
        <v>1.67130919220056E-2</v>
      </c>
      <c r="W136" s="16">
        <v>2.1621621621621599E-2</v>
      </c>
      <c r="X136" s="16">
        <v>3.5211267605633799E-3</v>
      </c>
      <c r="Y136" s="16">
        <v>1.2244897959183701E-2</v>
      </c>
      <c r="Z136" s="16"/>
      <c r="AA136" s="16">
        <v>2.8871391076115499E-2</v>
      </c>
      <c r="AB136" s="16">
        <v>1.21951219512195E-2</v>
      </c>
      <c r="AC136" s="16">
        <v>8.9285714285714298E-3</v>
      </c>
      <c r="AD136" s="16">
        <v>0</v>
      </c>
      <c r="AE136" s="16">
        <v>0</v>
      </c>
      <c r="AF136" s="16">
        <v>1.0638297872340399E-2</v>
      </c>
      <c r="AG136" s="16">
        <v>0</v>
      </c>
      <c r="AH136" s="16">
        <v>1.21951219512195E-2</v>
      </c>
      <c r="AI136" s="16">
        <v>1.88679245283019E-2</v>
      </c>
      <c r="AJ136" s="16"/>
      <c r="AK136" s="16">
        <v>6.5989847715736002E-2</v>
      </c>
      <c r="AL136" s="16">
        <v>0</v>
      </c>
      <c r="AM136" s="16">
        <v>9.9009900990098994E-3</v>
      </c>
      <c r="AN136" s="16">
        <v>3.4129692832764501E-3</v>
      </c>
      <c r="AO136" s="16">
        <v>0</v>
      </c>
      <c r="AP136" s="16">
        <v>0</v>
      </c>
      <c r="AQ136" s="16">
        <v>6.6666666666666697E-3</v>
      </c>
      <c r="AR136" s="16"/>
      <c r="AS136" s="16">
        <v>5.31914893617021E-3</v>
      </c>
      <c r="AT136" s="16">
        <v>1.41592920353982E-2</v>
      </c>
      <c r="AU136" s="16"/>
      <c r="AV136" s="16">
        <v>1.8987341772151899E-2</v>
      </c>
      <c r="AW136" s="16">
        <v>9.4786729857819895E-3</v>
      </c>
      <c r="AX136" s="16"/>
      <c r="AY136" s="16">
        <v>1.32850241545894E-2</v>
      </c>
      <c r="AZ136" s="16">
        <v>1.2244897959183701E-2</v>
      </c>
      <c r="BA136" s="16"/>
      <c r="BB136" s="16">
        <v>1.6591251885369501E-2</v>
      </c>
      <c r="BC136" s="16">
        <v>9.1603053435114507E-3</v>
      </c>
      <c r="BD136" s="16"/>
      <c r="BE136" s="16">
        <v>0</v>
      </c>
      <c r="BF136" s="16">
        <v>1.18343195266272E-2</v>
      </c>
      <c r="BG136" s="16">
        <v>1.3840830449827E-2</v>
      </c>
      <c r="BH136" s="16">
        <v>2.1276595744680899E-2</v>
      </c>
    </row>
    <row r="137" spans="2:60" x14ac:dyDescent="0.25">
      <c r="B137" t="s">
        <v>143</v>
      </c>
      <c r="C137" s="16">
        <v>3.4142640364188202E-2</v>
      </c>
      <c r="D137" s="16">
        <v>6.2015503875968998E-2</v>
      </c>
      <c r="E137" s="16">
        <v>2.7972027972028E-2</v>
      </c>
      <c r="F137" s="16">
        <v>6.3157894736842093E-2</v>
      </c>
      <c r="G137" s="16">
        <v>1.72413793103448E-2</v>
      </c>
      <c r="H137" s="16">
        <v>0</v>
      </c>
      <c r="I137" s="16">
        <v>4.7619047619047603E-2</v>
      </c>
      <c r="J137" s="16">
        <v>5.2631578947368397E-2</v>
      </c>
      <c r="K137" s="16">
        <v>1.3698630136986301E-2</v>
      </c>
      <c r="L137" s="16">
        <v>3.3333333333333298E-2</v>
      </c>
      <c r="M137" s="16">
        <v>2.27272727272727E-2</v>
      </c>
      <c r="N137" s="16">
        <v>7.8431372549019607E-2</v>
      </c>
      <c r="O137" s="16">
        <v>0</v>
      </c>
      <c r="P137" s="16">
        <v>0</v>
      </c>
      <c r="Q137" s="16">
        <v>2.32558139534884E-2</v>
      </c>
      <c r="R137" s="16">
        <v>0</v>
      </c>
      <c r="S137" s="16">
        <v>2.1978021978022001E-2</v>
      </c>
      <c r="T137" s="16">
        <v>2.8846153846153799E-2</v>
      </c>
      <c r="U137" s="16"/>
      <c r="V137" s="16">
        <v>2.2284122562674102E-2</v>
      </c>
      <c r="W137" s="16">
        <v>3.24324324324324E-2</v>
      </c>
      <c r="X137" s="16">
        <v>3.1690140845070401E-2</v>
      </c>
      <c r="Y137" s="16">
        <v>4.4897959183673501E-2</v>
      </c>
      <c r="Z137" s="16"/>
      <c r="AA137" s="16">
        <v>3.4120734908136503E-2</v>
      </c>
      <c r="AB137" s="16">
        <v>6.0975609756097601E-2</v>
      </c>
      <c r="AC137" s="16">
        <v>1.7857142857142901E-2</v>
      </c>
      <c r="AD137" s="16">
        <v>7.7519379844961196E-3</v>
      </c>
      <c r="AE137" s="16">
        <v>3.3613445378151301E-2</v>
      </c>
      <c r="AF137" s="16">
        <v>4.2553191489361701E-2</v>
      </c>
      <c r="AG137" s="16">
        <v>5.2083333333333301E-2</v>
      </c>
      <c r="AH137" s="16">
        <v>3.65853658536585E-2</v>
      </c>
      <c r="AI137" s="16">
        <v>4.71698113207547E-2</v>
      </c>
      <c r="AJ137" s="16"/>
      <c r="AK137" s="16">
        <v>0.10659898477157401</v>
      </c>
      <c r="AL137" s="16">
        <v>0.106796116504854</v>
      </c>
      <c r="AM137" s="16">
        <v>3.9603960396039598E-2</v>
      </c>
      <c r="AN137" s="16">
        <v>6.8259385665529002E-3</v>
      </c>
      <c r="AO137" s="16">
        <v>5.31914893617021E-3</v>
      </c>
      <c r="AP137" s="16">
        <v>9.2165898617511503E-3</v>
      </c>
      <c r="AQ137" s="16">
        <v>1.3333333333333299E-2</v>
      </c>
      <c r="AR137" s="16"/>
      <c r="AS137" s="16">
        <v>4.7872340425531901E-2</v>
      </c>
      <c r="AT137" s="16">
        <v>3.1858407079646003E-2</v>
      </c>
      <c r="AU137" s="16"/>
      <c r="AV137" s="16">
        <v>3.7974683544303799E-2</v>
      </c>
      <c r="AW137" s="16">
        <v>3.1990521327014201E-2</v>
      </c>
      <c r="AX137" s="16"/>
      <c r="AY137" s="16">
        <v>2.7777777777777801E-2</v>
      </c>
      <c r="AZ137" s="16">
        <v>4.4897959183673501E-2</v>
      </c>
      <c r="BA137" s="16"/>
      <c r="BB137" s="16">
        <v>2.2624434389140299E-2</v>
      </c>
      <c r="BC137" s="16">
        <v>4.58015267175573E-2</v>
      </c>
      <c r="BD137" s="16"/>
      <c r="BE137" s="16">
        <v>1.21212121212121E-2</v>
      </c>
      <c r="BF137" s="16">
        <v>2.9585798816568001E-2</v>
      </c>
      <c r="BG137" s="16">
        <v>3.9792387543252601E-2</v>
      </c>
      <c r="BH137" s="16">
        <v>4.2553191489361701E-2</v>
      </c>
    </row>
    <row r="138" spans="2:60" x14ac:dyDescent="0.25">
      <c r="B138" t="s">
        <v>49</v>
      </c>
      <c r="C138" s="16">
        <v>5.23520485584218E-2</v>
      </c>
      <c r="D138" s="16">
        <v>3.8759689922480599E-2</v>
      </c>
      <c r="E138" s="16">
        <v>2.7972027972028E-2</v>
      </c>
      <c r="F138" s="16">
        <v>7.3684210526315796E-2</v>
      </c>
      <c r="G138" s="16">
        <v>1.72413793103448E-2</v>
      </c>
      <c r="H138" s="16">
        <v>0</v>
      </c>
      <c r="I138" s="16">
        <v>9.5238095238095195E-3</v>
      </c>
      <c r="J138" s="16">
        <v>5.2631578947368397E-2</v>
      </c>
      <c r="K138" s="16">
        <v>8.2191780821917804E-2</v>
      </c>
      <c r="L138" s="16">
        <v>6.6666666666666693E-2</v>
      </c>
      <c r="M138" s="16">
        <v>6.8181818181818205E-2</v>
      </c>
      <c r="N138" s="16">
        <v>0.10784313725490199</v>
      </c>
      <c r="O138" s="16">
        <v>3.3333333333333298E-2</v>
      </c>
      <c r="P138" s="16">
        <v>1.6666666666666701E-2</v>
      </c>
      <c r="Q138" s="16">
        <v>6.9767441860465101E-2</v>
      </c>
      <c r="R138" s="16">
        <v>0</v>
      </c>
      <c r="S138" s="16">
        <v>5.4945054945054903E-2</v>
      </c>
      <c r="T138" s="16">
        <v>9.6153846153846201E-2</v>
      </c>
      <c r="U138" s="16"/>
      <c r="V138" s="16">
        <v>3.3426183844011102E-2</v>
      </c>
      <c r="W138" s="16">
        <v>3.7837837837837798E-2</v>
      </c>
      <c r="X138" s="16">
        <v>5.9859154929577503E-2</v>
      </c>
      <c r="Y138" s="16">
        <v>6.7346938775510207E-2</v>
      </c>
      <c r="Z138" s="16"/>
      <c r="AA138" s="16">
        <v>4.4619422572178498E-2</v>
      </c>
      <c r="AB138" s="16">
        <v>6.0975609756097601E-2</v>
      </c>
      <c r="AC138" s="16">
        <v>7.1428571428571397E-2</v>
      </c>
      <c r="AD138" s="16">
        <v>5.4263565891472902E-2</v>
      </c>
      <c r="AE138" s="16">
        <v>4.20168067226891E-2</v>
      </c>
      <c r="AF138" s="16">
        <v>2.1276595744680899E-2</v>
      </c>
      <c r="AG138" s="16">
        <v>5.2083333333333301E-2</v>
      </c>
      <c r="AH138" s="16">
        <v>6.0975609756097601E-2</v>
      </c>
      <c r="AI138" s="16">
        <v>9.4339622641509399E-2</v>
      </c>
      <c r="AJ138" s="16"/>
      <c r="AK138" s="16">
        <v>0.131979695431472</v>
      </c>
      <c r="AL138" s="16">
        <v>0.14563106796116501</v>
      </c>
      <c r="AM138" s="16">
        <v>8.9108910891089105E-2</v>
      </c>
      <c r="AN138" s="16">
        <v>1.7064846416382298E-2</v>
      </c>
      <c r="AO138" s="16">
        <v>2.1276595744680899E-2</v>
      </c>
      <c r="AP138" s="16">
        <v>2.3041474654377898E-2</v>
      </c>
      <c r="AQ138" s="16">
        <v>2.66666666666667E-2</v>
      </c>
      <c r="AR138" s="16"/>
      <c r="AS138" s="16">
        <v>2.6595744680851099E-2</v>
      </c>
      <c r="AT138" s="16">
        <v>5.6637168141592899E-2</v>
      </c>
      <c r="AU138" s="16"/>
      <c r="AV138" s="16">
        <v>5.4852320675105502E-2</v>
      </c>
      <c r="AW138" s="16">
        <v>5.0947867298578198E-2</v>
      </c>
      <c r="AX138" s="16"/>
      <c r="AY138" s="16">
        <v>4.3478260869565202E-2</v>
      </c>
      <c r="AZ138" s="16">
        <v>6.7346938775510207E-2</v>
      </c>
      <c r="BA138" s="16"/>
      <c r="BB138" s="16">
        <v>5.5806938159879298E-2</v>
      </c>
      <c r="BC138" s="16">
        <v>4.8854961832061103E-2</v>
      </c>
      <c r="BD138" s="16"/>
      <c r="BE138" s="16">
        <v>3.03030303030303E-2</v>
      </c>
      <c r="BF138" s="16">
        <v>4.4378698224852103E-2</v>
      </c>
      <c r="BG138" s="16">
        <v>5.7093425605536298E-2</v>
      </c>
      <c r="BH138" s="16">
        <v>6.8085106382978697E-2</v>
      </c>
    </row>
    <row r="139" spans="2:60" x14ac:dyDescent="0.25">
      <c r="B139" t="s">
        <v>50</v>
      </c>
      <c r="C139" s="16">
        <v>8.7253414264036405E-2</v>
      </c>
      <c r="D139" s="16">
        <v>0.10077519379845</v>
      </c>
      <c r="E139" s="16">
        <v>6.2937062937062901E-2</v>
      </c>
      <c r="F139" s="16">
        <v>9.4736842105263203E-2</v>
      </c>
      <c r="G139" s="16">
        <v>5.1724137931034503E-2</v>
      </c>
      <c r="H139" s="16">
        <v>0.1</v>
      </c>
      <c r="I139" s="16">
        <v>0.114285714285714</v>
      </c>
      <c r="J139" s="16">
        <v>0.26315789473684198</v>
      </c>
      <c r="K139" s="16">
        <v>8.2191780821917804E-2</v>
      </c>
      <c r="L139" s="16">
        <v>3.3333333333333298E-2</v>
      </c>
      <c r="M139" s="16">
        <v>6.8181818181818205E-2</v>
      </c>
      <c r="N139" s="16">
        <v>0.14705882352941199</v>
      </c>
      <c r="O139" s="16">
        <v>0.1</v>
      </c>
      <c r="P139" s="16">
        <v>6.6666666666666693E-2</v>
      </c>
      <c r="Q139" s="16">
        <v>9.3023255813953501E-2</v>
      </c>
      <c r="R139" s="16">
        <v>0</v>
      </c>
      <c r="S139" s="16">
        <v>6.5934065934065894E-2</v>
      </c>
      <c r="T139" s="16">
        <v>9.6153846153846201E-2</v>
      </c>
      <c r="U139" s="16"/>
      <c r="V139" s="16">
        <v>2.78551532033426E-2</v>
      </c>
      <c r="W139" s="16">
        <v>0.11891891891891899</v>
      </c>
      <c r="X139" s="16">
        <v>9.5070422535211294E-2</v>
      </c>
      <c r="Y139" s="16">
        <v>0.114285714285714</v>
      </c>
      <c r="Z139" s="16"/>
      <c r="AA139" s="16">
        <v>3.9370078740157501E-2</v>
      </c>
      <c r="AB139" s="16">
        <v>7.3170731707317097E-2</v>
      </c>
      <c r="AC139" s="16">
        <v>0.11607142857142901</v>
      </c>
      <c r="AD139" s="16">
        <v>0.162790697674419</v>
      </c>
      <c r="AE139" s="16">
        <v>8.40336134453782E-2</v>
      </c>
      <c r="AF139" s="16">
        <v>0.117021276595745</v>
      </c>
      <c r="AG139" s="16">
        <v>9.375E-2</v>
      </c>
      <c r="AH139" s="16">
        <v>8.5365853658536606E-2</v>
      </c>
      <c r="AI139" s="16">
        <v>0.122641509433962</v>
      </c>
      <c r="AJ139" s="16"/>
      <c r="AK139" s="16">
        <v>7.1065989847715699E-2</v>
      </c>
      <c r="AL139" s="16">
        <v>0.17475728155339801</v>
      </c>
      <c r="AM139" s="16">
        <v>0.22772277227722801</v>
      </c>
      <c r="AN139" s="16">
        <v>7.8498293515358405E-2</v>
      </c>
      <c r="AO139" s="16">
        <v>7.9787234042553196E-2</v>
      </c>
      <c r="AP139" s="16">
        <v>5.5299539170506902E-2</v>
      </c>
      <c r="AQ139" s="16">
        <v>0.04</v>
      </c>
      <c r="AR139" s="16"/>
      <c r="AS139" s="16">
        <v>0.117021276595745</v>
      </c>
      <c r="AT139" s="16">
        <v>8.2300884955752204E-2</v>
      </c>
      <c r="AU139" s="16"/>
      <c r="AV139" s="16">
        <v>7.3839662447257398E-2</v>
      </c>
      <c r="AW139" s="16">
        <v>9.4786729857819899E-2</v>
      </c>
      <c r="AX139" s="16"/>
      <c r="AY139" s="16">
        <v>7.1256038647343006E-2</v>
      </c>
      <c r="AZ139" s="16">
        <v>0.114285714285714</v>
      </c>
      <c r="BA139" s="16"/>
      <c r="BB139" s="16">
        <v>8.5972850678733004E-2</v>
      </c>
      <c r="BC139" s="16">
        <v>8.8549618320610701E-2</v>
      </c>
      <c r="BD139" s="16"/>
      <c r="BE139" s="16">
        <v>3.03030303030303E-2</v>
      </c>
      <c r="BF139" s="16">
        <v>7.1005917159763302E-2</v>
      </c>
      <c r="BG139" s="16">
        <v>0.10726643598615899</v>
      </c>
      <c r="BH139" s="16">
        <v>0.102127659574468</v>
      </c>
    </row>
    <row r="140" spans="2:60" x14ac:dyDescent="0.25">
      <c r="B140" t="s">
        <v>51</v>
      </c>
      <c r="C140" s="16">
        <v>0.50834597875568999</v>
      </c>
      <c r="D140" s="16">
        <v>0.45736434108527102</v>
      </c>
      <c r="E140" s="16">
        <v>0.70629370629370603</v>
      </c>
      <c r="F140" s="16">
        <v>0.51578947368421102</v>
      </c>
      <c r="G140" s="16">
        <v>0.5</v>
      </c>
      <c r="H140" s="16">
        <v>0.46666666666666701</v>
      </c>
      <c r="I140" s="16">
        <v>0.476190476190476</v>
      </c>
      <c r="J140" s="16">
        <v>0.47368421052631599</v>
      </c>
      <c r="K140" s="16">
        <v>0.47945205479452102</v>
      </c>
      <c r="L140" s="16">
        <v>0.56666666666666698</v>
      </c>
      <c r="M140" s="16">
        <v>0.46590909090909099</v>
      </c>
      <c r="N140" s="16">
        <v>0.39215686274509798</v>
      </c>
      <c r="O140" s="16">
        <v>0.6</v>
      </c>
      <c r="P140" s="16">
        <v>0.53333333333333299</v>
      </c>
      <c r="Q140" s="16">
        <v>0.44186046511627902</v>
      </c>
      <c r="R140" s="16">
        <v>0.66666666666666696</v>
      </c>
      <c r="S140" s="16">
        <v>0.53296703296703296</v>
      </c>
      <c r="T140" s="16">
        <v>0.40384615384615402</v>
      </c>
      <c r="U140" s="16"/>
      <c r="V140" s="16">
        <v>0.76601671309192199</v>
      </c>
      <c r="W140" s="16">
        <v>0.481081081081081</v>
      </c>
      <c r="X140" s="16">
        <v>0.46830985915493001</v>
      </c>
      <c r="Y140" s="16">
        <v>0.35306122448979599</v>
      </c>
      <c r="Z140" s="16"/>
      <c r="AA140" s="16">
        <v>0.67191601049868799</v>
      </c>
      <c r="AB140" s="16">
        <v>0.52439024390243905</v>
      </c>
      <c r="AC140" s="16">
        <v>0.52678571428571397</v>
      </c>
      <c r="AD140" s="16">
        <v>0.42635658914728702</v>
      </c>
      <c r="AE140" s="16">
        <v>0.47899159663865498</v>
      </c>
      <c r="AF140" s="16">
        <v>0.47872340425531901</v>
      </c>
      <c r="AG140" s="16">
        <v>0.3125</v>
      </c>
      <c r="AH140" s="16">
        <v>0.37804878048780499</v>
      </c>
      <c r="AI140" s="16">
        <v>0.29245283018867901</v>
      </c>
      <c r="AJ140" s="16"/>
      <c r="AK140" s="16">
        <v>0.49746192893400998</v>
      </c>
      <c r="AL140" s="16">
        <v>0.39805825242718401</v>
      </c>
      <c r="AM140" s="16">
        <v>0.48514851485148502</v>
      </c>
      <c r="AN140" s="16">
        <v>0.79863481228668898</v>
      </c>
      <c r="AO140" s="16">
        <v>0.47340425531914898</v>
      </c>
      <c r="AP140" s="16">
        <v>0.42396313364055299</v>
      </c>
      <c r="AQ140" s="16">
        <v>0.25333333333333302</v>
      </c>
      <c r="AR140" s="16"/>
      <c r="AS140" s="16">
        <v>0.28723404255319201</v>
      </c>
      <c r="AT140" s="16">
        <v>0.54513274336283202</v>
      </c>
      <c r="AU140" s="16"/>
      <c r="AV140" s="16">
        <v>0.55485232067510504</v>
      </c>
      <c r="AW140" s="16">
        <v>0.482227488151659</v>
      </c>
      <c r="AX140" s="16"/>
      <c r="AY140" s="16">
        <v>0.60024154589372003</v>
      </c>
      <c r="AZ140" s="16">
        <v>0.35306122448979599</v>
      </c>
      <c r="BA140" s="16"/>
      <c r="BB140" s="16">
        <v>0.46304675716440402</v>
      </c>
      <c r="BC140" s="16">
        <v>0.55419847328244298</v>
      </c>
      <c r="BD140" s="16"/>
      <c r="BE140" s="16">
        <v>0.75151515151515103</v>
      </c>
      <c r="BF140" s="16">
        <v>0.585798816568047</v>
      </c>
      <c r="BG140" s="16">
        <v>0.46366782006920398</v>
      </c>
      <c r="BH140" s="16">
        <v>0.340425531914894</v>
      </c>
    </row>
    <row r="141" spans="2:60" x14ac:dyDescent="0.25">
      <c r="B141" t="s">
        <v>52</v>
      </c>
      <c r="C141" s="16">
        <v>0.101669195751138</v>
      </c>
      <c r="D141" s="16">
        <v>0.108527131782946</v>
      </c>
      <c r="E141" s="16">
        <v>2.0979020979021001E-2</v>
      </c>
      <c r="F141" s="16">
        <v>8.42105263157895E-2</v>
      </c>
      <c r="G141" s="16">
        <v>0.18965517241379301</v>
      </c>
      <c r="H141" s="16">
        <v>0.2</v>
      </c>
      <c r="I141" s="16">
        <v>0.133333333333333</v>
      </c>
      <c r="J141" s="16">
        <v>5.2631578947368397E-2</v>
      </c>
      <c r="K141" s="16">
        <v>0.123287671232877</v>
      </c>
      <c r="L141" s="16">
        <v>3.3333333333333298E-2</v>
      </c>
      <c r="M141" s="16">
        <v>0.11363636363636399</v>
      </c>
      <c r="N141" s="16">
        <v>6.8627450980392204E-2</v>
      </c>
      <c r="O141" s="16">
        <v>6.6666666666666693E-2</v>
      </c>
      <c r="P141" s="16">
        <v>8.3333333333333301E-2</v>
      </c>
      <c r="Q141" s="16">
        <v>9.3023255813953501E-2</v>
      </c>
      <c r="R141" s="16">
        <v>3.7037037037037E-2</v>
      </c>
      <c r="S141" s="16">
        <v>0.12637362637362601</v>
      </c>
      <c r="T141" s="16">
        <v>0.144230769230769</v>
      </c>
      <c r="U141" s="16"/>
      <c r="V141" s="16">
        <v>1.1142061281337001E-2</v>
      </c>
      <c r="W141" s="16">
        <v>0.108108108108108</v>
      </c>
      <c r="X141" s="16">
        <v>0.12323943661971801</v>
      </c>
      <c r="Y141" s="16">
        <v>0.15306122448979601</v>
      </c>
      <c r="Z141" s="16"/>
      <c r="AA141" s="16">
        <v>4.7244094488188997E-2</v>
      </c>
      <c r="AB141" s="16">
        <v>9.7560975609756101E-2</v>
      </c>
      <c r="AC141" s="16">
        <v>0.125</v>
      </c>
      <c r="AD141" s="16">
        <v>0.108527131782946</v>
      </c>
      <c r="AE141" s="16">
        <v>0.11764705882352899</v>
      </c>
      <c r="AF141" s="16">
        <v>0.12765957446808501</v>
      </c>
      <c r="AG141" s="16">
        <v>0.19791666666666699</v>
      </c>
      <c r="AH141" s="16">
        <v>0.146341463414634</v>
      </c>
      <c r="AI141" s="16">
        <v>0.15094339622641501</v>
      </c>
      <c r="AJ141" s="16"/>
      <c r="AK141" s="16">
        <v>1.5228426395939101E-2</v>
      </c>
      <c r="AL141" s="16">
        <v>0.13592233009708701</v>
      </c>
      <c r="AM141" s="16">
        <v>8.9108910891089105E-2</v>
      </c>
      <c r="AN141" s="16">
        <v>3.0716723549488099E-2</v>
      </c>
      <c r="AO141" s="16">
        <v>0.19148936170212799</v>
      </c>
      <c r="AP141" s="16">
        <v>0.17972350230414699</v>
      </c>
      <c r="AQ141" s="16">
        <v>0.12</v>
      </c>
      <c r="AR141" s="16"/>
      <c r="AS141" s="16">
        <v>0.19148936170212799</v>
      </c>
      <c r="AT141" s="16">
        <v>8.67256637168142E-2</v>
      </c>
      <c r="AU141" s="16"/>
      <c r="AV141" s="16">
        <v>8.0168776371307995E-2</v>
      </c>
      <c r="AW141" s="16">
        <v>0.11374407582938401</v>
      </c>
      <c r="AX141" s="16"/>
      <c r="AY141" s="16">
        <v>7.1256038647343006E-2</v>
      </c>
      <c r="AZ141" s="16">
        <v>0.15306122448979601</v>
      </c>
      <c r="BA141" s="16"/>
      <c r="BB141" s="16">
        <v>0.113122171945701</v>
      </c>
      <c r="BC141" s="16">
        <v>9.0076335877862596E-2</v>
      </c>
      <c r="BD141" s="16"/>
      <c r="BE141" s="16">
        <v>1.8181818181818198E-2</v>
      </c>
      <c r="BF141" s="16">
        <v>7.9881656804733706E-2</v>
      </c>
      <c r="BG141" s="16">
        <v>0.112456747404844</v>
      </c>
      <c r="BH141" s="16">
        <v>0.16595744680851099</v>
      </c>
    </row>
    <row r="142" spans="2:60" x14ac:dyDescent="0.25">
      <c r="B142" t="s">
        <v>53</v>
      </c>
      <c r="C142" s="16">
        <v>9.9393019726858906E-2</v>
      </c>
      <c r="D142" s="16">
        <v>8.5271317829457405E-2</v>
      </c>
      <c r="E142" s="16">
        <v>5.5944055944055902E-2</v>
      </c>
      <c r="F142" s="16">
        <v>8.42105263157895E-2</v>
      </c>
      <c r="G142" s="16">
        <v>8.6206896551724102E-2</v>
      </c>
      <c r="H142" s="16">
        <v>0.2</v>
      </c>
      <c r="I142" s="16">
        <v>5.7142857142857099E-2</v>
      </c>
      <c r="J142" s="16">
        <v>5.2631578947368397E-2</v>
      </c>
      <c r="K142" s="16">
        <v>0.10958904109589</v>
      </c>
      <c r="L142" s="16">
        <v>0.133333333333333</v>
      </c>
      <c r="M142" s="16">
        <v>0.13636363636363599</v>
      </c>
      <c r="N142" s="16">
        <v>8.8235294117647106E-2</v>
      </c>
      <c r="O142" s="16">
        <v>0.133333333333333</v>
      </c>
      <c r="P142" s="16">
        <v>0.16666666666666699</v>
      </c>
      <c r="Q142" s="16">
        <v>6.9767441860465101E-2</v>
      </c>
      <c r="R142" s="16">
        <v>0.22222222222222199</v>
      </c>
      <c r="S142" s="16">
        <v>0.120879120879121</v>
      </c>
      <c r="T142" s="16">
        <v>7.69230769230769E-2</v>
      </c>
      <c r="U142" s="16"/>
      <c r="V142" s="16">
        <v>1.39275766016713E-2</v>
      </c>
      <c r="W142" s="16">
        <v>0.12972972972972999</v>
      </c>
      <c r="X142" s="16">
        <v>0.11267605633802801</v>
      </c>
      <c r="Y142" s="16">
        <v>0.14285714285714299</v>
      </c>
      <c r="Z142" s="16"/>
      <c r="AA142" s="16">
        <v>5.2493438320210001E-2</v>
      </c>
      <c r="AB142" s="16">
        <v>7.3170731707317097E-2</v>
      </c>
      <c r="AC142" s="16">
        <v>6.25E-2</v>
      </c>
      <c r="AD142" s="16">
        <v>0.162790697674419</v>
      </c>
      <c r="AE142" s="16">
        <v>0.109243697478992</v>
      </c>
      <c r="AF142" s="16">
        <v>0.13829787234042601</v>
      </c>
      <c r="AG142" s="16">
        <v>0.13541666666666699</v>
      </c>
      <c r="AH142" s="16">
        <v>0.15853658536585399</v>
      </c>
      <c r="AI142" s="16">
        <v>0.160377358490566</v>
      </c>
      <c r="AJ142" s="16"/>
      <c r="AK142" s="16">
        <v>2.0304568527918801E-2</v>
      </c>
      <c r="AL142" s="16">
        <v>0</v>
      </c>
      <c r="AM142" s="16">
        <v>4.95049504950495E-2</v>
      </c>
      <c r="AN142" s="16">
        <v>4.0955631399317398E-2</v>
      </c>
      <c r="AO142" s="16">
        <v>0.170212765957447</v>
      </c>
      <c r="AP142" s="16">
        <v>0.17050691244239599</v>
      </c>
      <c r="AQ142" s="16">
        <v>0.22666666666666699</v>
      </c>
      <c r="AR142" s="16"/>
      <c r="AS142" s="16">
        <v>0.18617021276595699</v>
      </c>
      <c r="AT142" s="16">
        <v>8.4955752212389393E-2</v>
      </c>
      <c r="AU142" s="16"/>
      <c r="AV142" s="16">
        <v>9.0717299578059102E-2</v>
      </c>
      <c r="AW142" s="16">
        <v>0.104265402843602</v>
      </c>
      <c r="AX142" s="16"/>
      <c r="AY142" s="16">
        <v>7.3671497584541099E-2</v>
      </c>
      <c r="AZ142" s="16">
        <v>0.14285714285714299</v>
      </c>
      <c r="BA142" s="16"/>
      <c r="BB142" s="16">
        <v>0.13423831070889899</v>
      </c>
      <c r="BC142" s="16">
        <v>6.4122137404580198E-2</v>
      </c>
      <c r="BD142" s="16"/>
      <c r="BE142" s="16">
        <v>2.4242424242424201E-2</v>
      </c>
      <c r="BF142" s="16">
        <v>6.8047337278106496E-2</v>
      </c>
      <c r="BG142" s="16">
        <v>0.105536332179931</v>
      </c>
      <c r="BH142" s="16">
        <v>0.17872340425531899</v>
      </c>
    </row>
    <row r="143" spans="2:60" x14ac:dyDescent="0.25">
      <c r="B143" t="s">
        <v>144</v>
      </c>
      <c r="C143" s="16">
        <v>4.5523520485584203E-2</v>
      </c>
      <c r="D143" s="16">
        <v>6.9767441860465101E-2</v>
      </c>
      <c r="E143" s="16">
        <v>2.0979020979021001E-2</v>
      </c>
      <c r="F143" s="16">
        <v>4.2105263157894701E-2</v>
      </c>
      <c r="G143" s="16">
        <v>1.72413793103448E-2</v>
      </c>
      <c r="H143" s="16">
        <v>3.3333333333333298E-2</v>
      </c>
      <c r="I143" s="16">
        <v>8.5714285714285701E-2</v>
      </c>
      <c r="J143" s="16">
        <v>5.2631578947368397E-2</v>
      </c>
      <c r="K143" s="16">
        <v>2.7397260273972601E-2</v>
      </c>
      <c r="L143" s="16">
        <v>6.6666666666666693E-2</v>
      </c>
      <c r="M143" s="16">
        <v>4.5454545454545497E-2</v>
      </c>
      <c r="N143" s="16">
        <v>1.9607843137254902E-2</v>
      </c>
      <c r="O143" s="16">
        <v>3.3333333333333298E-2</v>
      </c>
      <c r="P143" s="16">
        <v>3.3333333333333298E-2</v>
      </c>
      <c r="Q143" s="16">
        <v>6.9767441860465101E-2</v>
      </c>
      <c r="R143" s="16">
        <v>0</v>
      </c>
      <c r="S143" s="16">
        <v>4.3956043956044001E-2</v>
      </c>
      <c r="T143" s="16">
        <v>7.69230769230769E-2</v>
      </c>
      <c r="U143" s="16"/>
      <c r="V143" s="16">
        <v>1.9498607242339799E-2</v>
      </c>
      <c r="W143" s="16">
        <v>3.24324324324324E-2</v>
      </c>
      <c r="X143" s="16">
        <v>4.92957746478873E-2</v>
      </c>
      <c r="Y143" s="16">
        <v>6.7346938775510207E-2</v>
      </c>
      <c r="Z143" s="16"/>
      <c r="AA143" s="16">
        <v>2.3622047244094498E-2</v>
      </c>
      <c r="AB143" s="16">
        <v>2.4390243902439001E-2</v>
      </c>
      <c r="AC143" s="16">
        <v>4.4642857142857102E-2</v>
      </c>
      <c r="AD143" s="16">
        <v>3.1007751937984499E-2</v>
      </c>
      <c r="AE143" s="16">
        <v>6.7226890756302504E-2</v>
      </c>
      <c r="AF143" s="16">
        <v>5.31914893617021E-2</v>
      </c>
      <c r="AG143" s="16">
        <v>9.375E-2</v>
      </c>
      <c r="AH143" s="16">
        <v>8.5365853658536606E-2</v>
      </c>
      <c r="AI143" s="16">
        <v>5.6603773584905703E-2</v>
      </c>
      <c r="AJ143" s="16"/>
      <c r="AK143" s="16">
        <v>1.5228426395939101E-2</v>
      </c>
      <c r="AL143" s="16">
        <v>1.94174757281553E-2</v>
      </c>
      <c r="AM143" s="16">
        <v>9.9009900990098994E-3</v>
      </c>
      <c r="AN143" s="16">
        <v>6.8259385665529002E-3</v>
      </c>
      <c r="AO143" s="16">
        <v>3.7234042553191501E-2</v>
      </c>
      <c r="AP143" s="16">
        <v>9.2165898617511496E-2</v>
      </c>
      <c r="AQ143" s="16">
        <v>0.16</v>
      </c>
      <c r="AR143" s="16"/>
      <c r="AS143" s="16">
        <v>0.10638297872340401</v>
      </c>
      <c r="AT143" s="16">
        <v>3.5398230088495602E-2</v>
      </c>
      <c r="AU143" s="16"/>
      <c r="AV143" s="16">
        <v>4.2194092827004197E-2</v>
      </c>
      <c r="AW143" s="16">
        <v>4.7393364928909901E-2</v>
      </c>
      <c r="AX143" s="16"/>
      <c r="AY143" s="16">
        <v>3.2608695652173898E-2</v>
      </c>
      <c r="AZ143" s="16">
        <v>6.7346938775510207E-2</v>
      </c>
      <c r="BA143" s="16"/>
      <c r="BB143" s="16">
        <v>6.3348416289592799E-2</v>
      </c>
      <c r="BC143" s="16">
        <v>2.7480916030534399E-2</v>
      </c>
      <c r="BD143" s="16"/>
      <c r="BE143" s="16">
        <v>6.0606060606060597E-3</v>
      </c>
      <c r="BF143" s="16">
        <v>3.8461538461538498E-2</v>
      </c>
      <c r="BG143" s="16">
        <v>5.5363321799308002E-2</v>
      </c>
      <c r="BH143" s="16">
        <v>5.95744680851064E-2</v>
      </c>
    </row>
    <row r="144" spans="2:60" x14ac:dyDescent="0.25">
      <c r="B144" t="s">
        <v>145</v>
      </c>
      <c r="C144" s="16">
        <v>1.59332321699545E-2</v>
      </c>
      <c r="D144" s="16">
        <v>7.7519379844961196E-3</v>
      </c>
      <c r="E144" s="16">
        <v>3.4965034965035002E-2</v>
      </c>
      <c r="F144" s="16">
        <v>1.05263157894737E-2</v>
      </c>
      <c r="G144" s="16">
        <v>0</v>
      </c>
      <c r="H144" s="16">
        <v>0</v>
      </c>
      <c r="I144" s="16">
        <v>9.5238095238095195E-3</v>
      </c>
      <c r="J144" s="16">
        <v>0</v>
      </c>
      <c r="K144" s="16">
        <v>2.7397260273972601E-2</v>
      </c>
      <c r="L144" s="16">
        <v>3.3333333333333298E-2</v>
      </c>
      <c r="M144" s="16">
        <v>1.13636363636364E-2</v>
      </c>
      <c r="N144" s="16">
        <v>1.9607843137254902E-2</v>
      </c>
      <c r="O144" s="16">
        <v>0</v>
      </c>
      <c r="P144" s="16">
        <v>3.3333333333333298E-2</v>
      </c>
      <c r="Q144" s="16">
        <v>2.32558139534884E-2</v>
      </c>
      <c r="R144" s="16">
        <v>3.7037037037037E-2</v>
      </c>
      <c r="S144" s="16">
        <v>1.0989010989011E-2</v>
      </c>
      <c r="T144" s="16">
        <v>9.6153846153846194E-3</v>
      </c>
      <c r="U144" s="16"/>
      <c r="V144" s="16">
        <v>1.1142061281337001E-2</v>
      </c>
      <c r="W144" s="16">
        <v>5.40540540540541E-3</v>
      </c>
      <c r="X144" s="16">
        <v>1.7605633802816899E-2</v>
      </c>
      <c r="Y144" s="16">
        <v>2.2448979591836699E-2</v>
      </c>
      <c r="Z144" s="16"/>
      <c r="AA144" s="16">
        <v>2.6246719160105E-3</v>
      </c>
      <c r="AB144" s="16">
        <v>1.21951219512195E-2</v>
      </c>
      <c r="AC144" s="16">
        <v>0</v>
      </c>
      <c r="AD144" s="16">
        <v>2.32558139534884E-2</v>
      </c>
      <c r="AE144" s="16">
        <v>3.3613445378151301E-2</v>
      </c>
      <c r="AF144" s="16">
        <v>1.0638297872340399E-2</v>
      </c>
      <c r="AG144" s="16">
        <v>5.2083333333333301E-2</v>
      </c>
      <c r="AH144" s="16">
        <v>2.4390243902439001E-2</v>
      </c>
      <c r="AI144" s="16">
        <v>2.83018867924528E-2</v>
      </c>
      <c r="AJ144" s="16"/>
      <c r="AK144" s="16">
        <v>0</v>
      </c>
      <c r="AL144" s="16">
        <v>0</v>
      </c>
      <c r="AM144" s="16">
        <v>0</v>
      </c>
      <c r="AN144" s="16">
        <v>0</v>
      </c>
      <c r="AO144" s="16">
        <v>1.5957446808510599E-2</v>
      </c>
      <c r="AP144" s="16">
        <v>3.6866359447004601E-2</v>
      </c>
      <c r="AQ144" s="16">
        <v>0.06</v>
      </c>
      <c r="AR144" s="16"/>
      <c r="AS144" s="16">
        <v>2.1276595744680899E-2</v>
      </c>
      <c r="AT144" s="16">
        <v>1.50442477876106E-2</v>
      </c>
      <c r="AU144" s="16"/>
      <c r="AV144" s="16">
        <v>4.2194092827004199E-3</v>
      </c>
      <c r="AW144" s="16">
        <v>2.25118483412322E-2</v>
      </c>
      <c r="AX144" s="16"/>
      <c r="AY144" s="16">
        <v>1.20772946859903E-2</v>
      </c>
      <c r="AZ144" s="16">
        <v>2.2448979591836699E-2</v>
      </c>
      <c r="BA144" s="16"/>
      <c r="BB144" s="16">
        <v>1.35746606334842E-2</v>
      </c>
      <c r="BC144" s="16">
        <v>1.8320610687022901E-2</v>
      </c>
      <c r="BD144" s="16"/>
      <c r="BE144" s="16">
        <v>6.0606060606060597E-3</v>
      </c>
      <c r="BF144" s="16">
        <v>1.7751479289940801E-2</v>
      </c>
      <c r="BG144" s="16">
        <v>1.90311418685121E-2</v>
      </c>
      <c r="BH144" s="16">
        <v>1.27659574468085E-2</v>
      </c>
    </row>
    <row r="145" spans="2:60" x14ac:dyDescent="0.25">
      <c r="B145" t="s">
        <v>146</v>
      </c>
      <c r="C145" s="16">
        <v>9.8634294385432503E-3</v>
      </c>
      <c r="D145" s="16">
        <v>0</v>
      </c>
      <c r="E145" s="16">
        <v>0</v>
      </c>
      <c r="F145" s="16">
        <v>0</v>
      </c>
      <c r="G145" s="16">
        <v>0</v>
      </c>
      <c r="H145" s="16">
        <v>0</v>
      </c>
      <c r="I145" s="16">
        <v>0</v>
      </c>
      <c r="J145" s="16">
        <v>0</v>
      </c>
      <c r="K145" s="16">
        <v>1.3698630136986301E-2</v>
      </c>
      <c r="L145" s="16">
        <v>0</v>
      </c>
      <c r="M145" s="16">
        <v>2.27272727272727E-2</v>
      </c>
      <c r="N145" s="16">
        <v>4.9019607843137303E-2</v>
      </c>
      <c r="O145" s="16">
        <v>0</v>
      </c>
      <c r="P145" s="16">
        <v>1.6666666666666701E-2</v>
      </c>
      <c r="Q145" s="16">
        <v>0</v>
      </c>
      <c r="R145" s="16">
        <v>0</v>
      </c>
      <c r="S145" s="16">
        <v>5.4945054945054897E-3</v>
      </c>
      <c r="T145" s="16">
        <v>2.8846153846153799E-2</v>
      </c>
      <c r="U145" s="16"/>
      <c r="V145" s="16">
        <v>1.67130919220056E-2</v>
      </c>
      <c r="W145" s="16">
        <v>5.40540540540541E-3</v>
      </c>
      <c r="X145" s="16">
        <v>1.4084507042253501E-2</v>
      </c>
      <c r="Y145" s="16">
        <v>4.0816326530612197E-3</v>
      </c>
      <c r="Z145" s="16"/>
      <c r="AA145" s="16">
        <v>1.0498687664042E-2</v>
      </c>
      <c r="AB145" s="16">
        <v>0</v>
      </c>
      <c r="AC145" s="16">
        <v>1.7857142857142901E-2</v>
      </c>
      <c r="AD145" s="16">
        <v>7.7519379844961196E-3</v>
      </c>
      <c r="AE145" s="16">
        <v>3.3613445378151301E-2</v>
      </c>
      <c r="AF145" s="16">
        <v>0</v>
      </c>
      <c r="AG145" s="16">
        <v>0</v>
      </c>
      <c r="AH145" s="16">
        <v>1.21951219512195E-2</v>
      </c>
      <c r="AI145" s="16">
        <v>9.4339622641509396E-3</v>
      </c>
      <c r="AJ145" s="16"/>
      <c r="AK145" s="16">
        <v>5.0761421319797002E-3</v>
      </c>
      <c r="AL145" s="16">
        <v>9.7087378640776708E-3</v>
      </c>
      <c r="AM145" s="16">
        <v>0</v>
      </c>
      <c r="AN145" s="16">
        <v>3.4129692832764501E-3</v>
      </c>
      <c r="AO145" s="16">
        <v>0</v>
      </c>
      <c r="AP145" s="16">
        <v>0</v>
      </c>
      <c r="AQ145" s="16">
        <v>6.6666666666666693E-2</v>
      </c>
      <c r="AR145" s="16"/>
      <c r="AS145" s="16">
        <v>5.31914893617021E-3</v>
      </c>
      <c r="AT145" s="16">
        <v>1.06194690265487E-2</v>
      </c>
      <c r="AU145" s="16"/>
      <c r="AV145" s="16">
        <v>1.26582278481013E-2</v>
      </c>
      <c r="AW145" s="16">
        <v>8.2938388625592406E-3</v>
      </c>
      <c r="AX145" s="16"/>
      <c r="AY145" s="16">
        <v>1.32850241545894E-2</v>
      </c>
      <c r="AZ145" s="16">
        <v>4.0816326530612197E-3</v>
      </c>
      <c r="BA145" s="16"/>
      <c r="BB145" s="16">
        <v>6.0331825037707402E-3</v>
      </c>
      <c r="BC145" s="16">
        <v>1.3740458015267199E-2</v>
      </c>
      <c r="BD145" s="16"/>
      <c r="BE145" s="16">
        <v>1.21212121212121E-2</v>
      </c>
      <c r="BF145" s="16">
        <v>1.18343195266272E-2</v>
      </c>
      <c r="BG145" s="16">
        <v>8.6505190311418692E-3</v>
      </c>
      <c r="BH145" s="16">
        <v>4.2553191489361703E-3</v>
      </c>
    </row>
    <row r="146" spans="2:60" x14ac:dyDescent="0.25">
      <c r="B146" t="s">
        <v>77</v>
      </c>
      <c r="C146" s="16">
        <v>2.42792109256449E-2</v>
      </c>
      <c r="D146" s="16">
        <v>3.8759689922480599E-2</v>
      </c>
      <c r="E146" s="16">
        <v>6.9930069930069904E-3</v>
      </c>
      <c r="F146" s="16">
        <v>2.1052631578947399E-2</v>
      </c>
      <c r="G146" s="16">
        <v>6.8965517241379296E-2</v>
      </c>
      <c r="H146" s="16">
        <v>0</v>
      </c>
      <c r="I146" s="16">
        <v>1.9047619047619001E-2</v>
      </c>
      <c r="J146" s="16">
        <v>0</v>
      </c>
      <c r="K146" s="16">
        <v>4.1095890410958902E-2</v>
      </c>
      <c r="L146" s="16">
        <v>0</v>
      </c>
      <c r="M146" s="16">
        <v>2.27272727272727E-2</v>
      </c>
      <c r="N146" s="16">
        <v>1.9607843137254902E-2</v>
      </c>
      <c r="O146" s="16">
        <v>3.3333333333333298E-2</v>
      </c>
      <c r="P146" s="16">
        <v>0.05</v>
      </c>
      <c r="Q146" s="16">
        <v>4.6511627906976702E-2</v>
      </c>
      <c r="R146" s="16">
        <v>3.7037037037037E-2</v>
      </c>
      <c r="S146" s="16">
        <v>0</v>
      </c>
      <c r="T146" s="16">
        <v>3.8461538461538498E-2</v>
      </c>
      <c r="U146" s="16"/>
      <c r="V146" s="16">
        <v>3.3426183844011102E-2</v>
      </c>
      <c r="W146" s="16">
        <v>2.1621621621621599E-2</v>
      </c>
      <c r="X146" s="16">
        <v>2.4647887323943699E-2</v>
      </c>
      <c r="Y146" s="16">
        <v>1.8367346938775501E-2</v>
      </c>
      <c r="Z146" s="16"/>
      <c r="AA146" s="16">
        <v>2.0997375328084E-2</v>
      </c>
      <c r="AB146" s="16">
        <v>3.65853658536585E-2</v>
      </c>
      <c r="AC146" s="16">
        <v>8.9285714285714298E-3</v>
      </c>
      <c r="AD146" s="16">
        <v>1.5503875968992199E-2</v>
      </c>
      <c r="AE146" s="16">
        <v>0</v>
      </c>
      <c r="AF146" s="16">
        <v>0</v>
      </c>
      <c r="AG146" s="16">
        <v>1.0416666666666701E-2</v>
      </c>
      <c r="AH146" s="16">
        <v>0</v>
      </c>
      <c r="AI146" s="16">
        <v>1.88679245283019E-2</v>
      </c>
      <c r="AJ146" s="16"/>
      <c r="AK146" s="16">
        <v>2.5380710659898501E-2</v>
      </c>
      <c r="AL146" s="16">
        <v>9.7087378640776708E-3</v>
      </c>
      <c r="AM146" s="16">
        <v>0</v>
      </c>
      <c r="AN146" s="16">
        <v>1.02389078498294E-2</v>
      </c>
      <c r="AO146" s="16">
        <v>5.31914893617021E-3</v>
      </c>
      <c r="AP146" s="16">
        <v>9.2165898617511503E-3</v>
      </c>
      <c r="AQ146" s="16">
        <v>0.02</v>
      </c>
      <c r="AR146" s="16"/>
      <c r="AS146" s="16">
        <v>5.31914893617021E-3</v>
      </c>
      <c r="AT146" s="16">
        <v>2.7433628318584102E-2</v>
      </c>
      <c r="AU146" s="16"/>
      <c r="AV146" s="16">
        <v>2.3206751054852301E-2</v>
      </c>
      <c r="AW146" s="16">
        <v>2.4881516587677701E-2</v>
      </c>
      <c r="AX146" s="16"/>
      <c r="AY146" s="16">
        <v>2.7777777777777801E-2</v>
      </c>
      <c r="AZ146" s="16">
        <v>1.8367346938775501E-2</v>
      </c>
      <c r="BA146" s="16"/>
      <c r="BB146" s="16">
        <v>2.1116138763197598E-2</v>
      </c>
      <c r="BC146" s="16">
        <v>2.7480916030534399E-2</v>
      </c>
      <c r="BD146" s="16"/>
      <c r="BE146" s="16">
        <v>7.2727272727272696E-2</v>
      </c>
      <c r="BF146" s="16">
        <v>3.8461538461538498E-2</v>
      </c>
      <c r="BG146" s="16">
        <v>1.03806228373702E-2</v>
      </c>
      <c r="BH146" s="16">
        <v>4.2553191489361703E-3</v>
      </c>
    </row>
    <row r="147" spans="2:60" x14ac:dyDescent="0.25">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row>
    <row r="148" spans="2:60" x14ac:dyDescent="0.25">
      <c r="B148" s="6" t="s">
        <v>162</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row>
    <row r="149" spans="2:60" x14ac:dyDescent="0.25">
      <c r="B149" s="23" t="s">
        <v>79</v>
      </c>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row>
    <row r="150" spans="2:60" x14ac:dyDescent="0.25">
      <c r="B150" t="s">
        <v>150</v>
      </c>
      <c r="C150" s="16">
        <v>0.25417298937784499</v>
      </c>
      <c r="D150" s="16">
        <v>0.178294573643411</v>
      </c>
      <c r="E150" s="16">
        <v>0.356643356643357</v>
      </c>
      <c r="F150" s="16">
        <v>0.28421052631578902</v>
      </c>
      <c r="G150" s="16">
        <v>0.22413793103448301</v>
      </c>
      <c r="H150" s="16">
        <v>0.2</v>
      </c>
      <c r="I150" s="16">
        <v>0.25714285714285701</v>
      </c>
      <c r="J150" s="16">
        <v>0.47368421052631599</v>
      </c>
      <c r="K150" s="16">
        <v>0.27397260273972601</v>
      </c>
      <c r="L150" s="16">
        <v>0.266666666666667</v>
      </c>
      <c r="M150" s="16">
        <v>0.204545454545455</v>
      </c>
      <c r="N150" s="16">
        <v>0.29411764705882398</v>
      </c>
      <c r="O150" s="16">
        <v>0.133333333333333</v>
      </c>
      <c r="P150" s="16">
        <v>0.35</v>
      </c>
      <c r="Q150" s="16">
        <v>0.27906976744186002</v>
      </c>
      <c r="R150" s="16">
        <v>0.33333333333333298</v>
      </c>
      <c r="S150" s="16">
        <v>0.175824175824176</v>
      </c>
      <c r="T150" s="16">
        <v>0.240384615384615</v>
      </c>
      <c r="U150" s="16"/>
      <c r="V150" s="16">
        <v>0.58495821727019504</v>
      </c>
      <c r="W150" s="16">
        <v>0.25945945945945897</v>
      </c>
      <c r="X150" s="16">
        <v>0.109154929577465</v>
      </c>
      <c r="Y150" s="16">
        <v>9.3877551020408206E-2</v>
      </c>
      <c r="Z150" s="16"/>
      <c r="AA150" s="16">
        <v>0.46194225721784798</v>
      </c>
      <c r="AB150" s="16">
        <v>0.17073170731707299</v>
      </c>
      <c r="AC150" s="16">
        <v>0.1875</v>
      </c>
      <c r="AD150" s="16">
        <v>0.170542635658915</v>
      </c>
      <c r="AE150" s="16">
        <v>0.126050420168067</v>
      </c>
      <c r="AF150" s="16">
        <v>5.31914893617021E-2</v>
      </c>
      <c r="AG150" s="16">
        <v>4.1666666666666699E-2</v>
      </c>
      <c r="AH150" s="16">
        <v>7.3170731707317097E-2</v>
      </c>
      <c r="AI150" s="16">
        <v>0.18867924528301899</v>
      </c>
      <c r="AJ150" s="16"/>
      <c r="AK150" s="16">
        <v>0.46700507614213199</v>
      </c>
      <c r="AL150" s="16">
        <v>0.233009708737864</v>
      </c>
      <c r="AM150" s="16">
        <v>0.158415841584158</v>
      </c>
      <c r="AN150" s="16">
        <v>0.31740614334471001</v>
      </c>
      <c r="AO150" s="16">
        <v>9.5744680851063801E-2</v>
      </c>
      <c r="AP150" s="16">
        <v>0.14285714285714299</v>
      </c>
      <c r="AQ150" s="16">
        <v>0.206666666666667</v>
      </c>
      <c r="AR150" s="16"/>
      <c r="AS150" s="16">
        <v>4.2553191489361701E-2</v>
      </c>
      <c r="AT150" s="16">
        <v>0.28938053097345101</v>
      </c>
      <c r="AU150" s="16"/>
      <c r="AV150" s="16">
        <v>0.32700421940928298</v>
      </c>
      <c r="AW150" s="16">
        <v>0.21327014218009499</v>
      </c>
      <c r="AX150" s="16"/>
      <c r="AY150" s="16">
        <v>0.34903381642512099</v>
      </c>
      <c r="AZ150" s="16">
        <v>9.3877551020408206E-2</v>
      </c>
      <c r="BA150" s="16"/>
      <c r="BB150" s="16">
        <v>0.200603318250377</v>
      </c>
      <c r="BC150" s="16">
        <v>0.30839694656488498</v>
      </c>
      <c r="BD150" s="16"/>
      <c r="BE150" s="16">
        <v>0.69696969696969702</v>
      </c>
      <c r="BF150" s="16">
        <v>0.35207100591716001</v>
      </c>
      <c r="BG150" s="16">
        <v>0.13840830449826999</v>
      </c>
      <c r="BH150" s="16">
        <v>8.9361702127659606E-2</v>
      </c>
    </row>
    <row r="151" spans="2:60" x14ac:dyDescent="0.25">
      <c r="B151" t="s">
        <v>151</v>
      </c>
      <c r="C151" s="16">
        <v>0.150227617602428</v>
      </c>
      <c r="D151" s="16">
        <v>0.193798449612403</v>
      </c>
      <c r="E151" s="16">
        <v>0.132867132867133</v>
      </c>
      <c r="F151" s="16">
        <v>0.231578947368421</v>
      </c>
      <c r="G151" s="16">
        <v>0.24137931034482801</v>
      </c>
      <c r="H151" s="16">
        <v>0.2</v>
      </c>
      <c r="I151" s="16">
        <v>0.12380952380952399</v>
      </c>
      <c r="J151" s="16">
        <v>5.2631578947368397E-2</v>
      </c>
      <c r="K151" s="16">
        <v>8.2191780821917804E-2</v>
      </c>
      <c r="L151" s="16">
        <v>0.133333333333333</v>
      </c>
      <c r="M151" s="16">
        <v>0.170454545454545</v>
      </c>
      <c r="N151" s="16">
        <v>0.14705882352941199</v>
      </c>
      <c r="O151" s="16">
        <v>0.16666666666666699</v>
      </c>
      <c r="P151" s="16">
        <v>0.1</v>
      </c>
      <c r="Q151" s="16">
        <v>0.232558139534884</v>
      </c>
      <c r="R151" s="16">
        <v>0.148148148148148</v>
      </c>
      <c r="S151" s="16">
        <v>0.120879120879121</v>
      </c>
      <c r="T151" s="16">
        <v>0.105769230769231</v>
      </c>
      <c r="U151" s="16"/>
      <c r="V151" s="16">
        <v>5.0139275766016698E-2</v>
      </c>
      <c r="W151" s="16">
        <v>0.15675675675675699</v>
      </c>
      <c r="X151" s="16">
        <v>0.183098591549296</v>
      </c>
      <c r="Y151" s="16">
        <v>0.20204081632653101</v>
      </c>
      <c r="Z151" s="16"/>
      <c r="AA151" s="16">
        <v>5.7742782152230998E-2</v>
      </c>
      <c r="AB151" s="16">
        <v>0.17073170731707299</v>
      </c>
      <c r="AC151" s="16">
        <v>0.214285714285714</v>
      </c>
      <c r="AD151" s="16">
        <v>0.170542635658915</v>
      </c>
      <c r="AE151" s="16">
        <v>0.21008403361344499</v>
      </c>
      <c r="AF151" s="16">
        <v>0.21276595744680901</v>
      </c>
      <c r="AG151" s="16">
        <v>0.22916666666666699</v>
      </c>
      <c r="AH151" s="16">
        <v>0.23170731707317099</v>
      </c>
      <c r="AI151" s="16">
        <v>0.18867924528301899</v>
      </c>
      <c r="AJ151" s="16"/>
      <c r="AK151" s="16">
        <v>0.121827411167513</v>
      </c>
      <c r="AL151" s="16">
        <v>0.20388349514563101</v>
      </c>
      <c r="AM151" s="16">
        <v>0.18811881188118801</v>
      </c>
      <c r="AN151" s="16">
        <v>0.116040955631399</v>
      </c>
      <c r="AO151" s="16">
        <v>0.22340425531914901</v>
      </c>
      <c r="AP151" s="16">
        <v>0.14746543778801799</v>
      </c>
      <c r="AQ151" s="16">
        <v>0.12</v>
      </c>
      <c r="AR151" s="16"/>
      <c r="AS151" s="16">
        <v>9.0425531914893595E-2</v>
      </c>
      <c r="AT151" s="16">
        <v>0.16017699115044201</v>
      </c>
      <c r="AU151" s="16"/>
      <c r="AV151" s="16">
        <v>0.13713080168776401</v>
      </c>
      <c r="AW151" s="16">
        <v>0.157582938388626</v>
      </c>
      <c r="AX151" s="16"/>
      <c r="AY151" s="16">
        <v>0.119565217391304</v>
      </c>
      <c r="AZ151" s="16">
        <v>0.20204081632653101</v>
      </c>
      <c r="BA151" s="16"/>
      <c r="BB151" s="16">
        <v>0.13273001508295601</v>
      </c>
      <c r="BC151" s="16">
        <v>0.16793893129771001</v>
      </c>
      <c r="BD151" s="16"/>
      <c r="BE151" s="16">
        <v>0.109090909090909</v>
      </c>
      <c r="BF151" s="16">
        <v>0.14792899408283999</v>
      </c>
      <c r="BG151" s="16">
        <v>0.16782006920415199</v>
      </c>
      <c r="BH151" s="16">
        <v>0.14042553191489399</v>
      </c>
    </row>
    <row r="152" spans="2:60" x14ac:dyDescent="0.25">
      <c r="B152" t="s">
        <v>152</v>
      </c>
      <c r="C152" s="16">
        <v>8.6494688922610002E-2</v>
      </c>
      <c r="D152" s="16">
        <v>6.2015503875968998E-2</v>
      </c>
      <c r="E152" s="16">
        <v>6.9930069930069894E-2</v>
      </c>
      <c r="F152" s="16">
        <v>0.105263157894737</v>
      </c>
      <c r="G152" s="16">
        <v>8.6206896551724102E-2</v>
      </c>
      <c r="H152" s="16">
        <v>0.133333333333333</v>
      </c>
      <c r="I152" s="16">
        <v>0.12380952380952399</v>
      </c>
      <c r="J152" s="16">
        <v>5.2631578947368397E-2</v>
      </c>
      <c r="K152" s="16">
        <v>0.10958904109589</v>
      </c>
      <c r="L152" s="16">
        <v>0.133333333333333</v>
      </c>
      <c r="M152" s="16">
        <v>4.5454545454545497E-2</v>
      </c>
      <c r="N152" s="16">
        <v>0.12745098039215699</v>
      </c>
      <c r="O152" s="16">
        <v>0.133333333333333</v>
      </c>
      <c r="P152" s="16">
        <v>6.6666666666666693E-2</v>
      </c>
      <c r="Q152" s="16">
        <v>4.6511627906976702E-2</v>
      </c>
      <c r="R152" s="16">
        <v>0.18518518518518501</v>
      </c>
      <c r="S152" s="16">
        <v>7.1428571428571397E-2</v>
      </c>
      <c r="T152" s="16">
        <v>5.7692307692307702E-2</v>
      </c>
      <c r="U152" s="16"/>
      <c r="V152" s="16">
        <v>2.78551532033426E-2</v>
      </c>
      <c r="W152" s="16">
        <v>0.102702702702703</v>
      </c>
      <c r="X152" s="16">
        <v>0.13028169014084501</v>
      </c>
      <c r="Y152" s="16">
        <v>9.7959183673469397E-2</v>
      </c>
      <c r="Z152" s="16"/>
      <c r="AA152" s="16">
        <v>6.0367454068241497E-2</v>
      </c>
      <c r="AB152" s="16">
        <v>7.3170731707317097E-2</v>
      </c>
      <c r="AC152" s="16">
        <v>9.8214285714285698E-2</v>
      </c>
      <c r="AD152" s="16">
        <v>0.108527131782946</v>
      </c>
      <c r="AE152" s="16">
        <v>0.109243697478992</v>
      </c>
      <c r="AF152" s="16">
        <v>9.5744680851063801E-2</v>
      </c>
      <c r="AG152" s="16">
        <v>0.104166666666667</v>
      </c>
      <c r="AH152" s="16">
        <v>0.12195121951219499</v>
      </c>
      <c r="AI152" s="16">
        <v>0.122641509433962</v>
      </c>
      <c r="AJ152" s="16"/>
      <c r="AK152" s="16">
        <v>9.13705583756345E-2</v>
      </c>
      <c r="AL152" s="16">
        <v>8.7378640776699004E-2</v>
      </c>
      <c r="AM152" s="16">
        <v>8.9108910891089105E-2</v>
      </c>
      <c r="AN152" s="16">
        <v>0.102389078498294</v>
      </c>
      <c r="AO152" s="16">
        <v>6.9148936170212796E-2</v>
      </c>
      <c r="AP152" s="16">
        <v>0.105990783410138</v>
      </c>
      <c r="AQ152" s="16">
        <v>0.08</v>
      </c>
      <c r="AR152" s="16"/>
      <c r="AS152" s="16">
        <v>0.13829787234042601</v>
      </c>
      <c r="AT152" s="16">
        <v>7.7876106194690306E-2</v>
      </c>
      <c r="AU152" s="16"/>
      <c r="AV152" s="16">
        <v>6.9620253164557E-2</v>
      </c>
      <c r="AW152" s="16">
        <v>9.5971563981042701E-2</v>
      </c>
      <c r="AX152" s="16"/>
      <c r="AY152" s="16">
        <v>7.9710144927536197E-2</v>
      </c>
      <c r="AZ152" s="16">
        <v>9.7959183673469397E-2</v>
      </c>
      <c r="BA152" s="16"/>
      <c r="BB152" s="16">
        <v>0.102564102564103</v>
      </c>
      <c r="BC152" s="16">
        <v>7.0229007633587803E-2</v>
      </c>
      <c r="BD152" s="16"/>
      <c r="BE152" s="16">
        <v>6.0606060606060597E-3</v>
      </c>
      <c r="BF152" s="16">
        <v>6.2130177514792898E-2</v>
      </c>
      <c r="BG152" s="16">
        <v>0.114186851211073</v>
      </c>
      <c r="BH152" s="16">
        <v>0.10638297872340401</v>
      </c>
    </row>
    <row r="153" spans="2:60" x14ac:dyDescent="0.25">
      <c r="B153" t="s">
        <v>153</v>
      </c>
      <c r="C153" s="16">
        <v>8.6494688922610002E-2</v>
      </c>
      <c r="D153" s="16">
        <v>6.2015503875968998E-2</v>
      </c>
      <c r="E153" s="16">
        <v>6.2937062937062901E-2</v>
      </c>
      <c r="F153" s="16">
        <v>8.42105263157895E-2</v>
      </c>
      <c r="G153" s="16">
        <v>3.4482758620689703E-2</v>
      </c>
      <c r="H153" s="16">
        <v>0</v>
      </c>
      <c r="I153" s="16">
        <v>6.6666666666666693E-2</v>
      </c>
      <c r="J153" s="16">
        <v>0.157894736842105</v>
      </c>
      <c r="K153" s="16">
        <v>6.8493150684931503E-2</v>
      </c>
      <c r="L153" s="16">
        <v>0.1</v>
      </c>
      <c r="M153" s="16">
        <v>0.14772727272727301</v>
      </c>
      <c r="N153" s="16">
        <v>7.8431372549019607E-2</v>
      </c>
      <c r="O153" s="16">
        <v>0.133333333333333</v>
      </c>
      <c r="P153" s="16">
        <v>0.05</v>
      </c>
      <c r="Q153" s="16">
        <v>0.13953488372093001</v>
      </c>
      <c r="R153" s="16">
        <v>3.7037037037037E-2</v>
      </c>
      <c r="S153" s="16">
        <v>0.104395604395604</v>
      </c>
      <c r="T153" s="16">
        <v>0.144230769230769</v>
      </c>
      <c r="U153" s="16"/>
      <c r="V153" s="16">
        <v>1.39275766016713E-2</v>
      </c>
      <c r="W153" s="16">
        <v>8.6486486486486505E-2</v>
      </c>
      <c r="X153" s="16">
        <v>0.11619718309859201</v>
      </c>
      <c r="Y153" s="16">
        <v>0.122448979591837</v>
      </c>
      <c r="Z153" s="16"/>
      <c r="AA153" s="16">
        <v>4.4619422572178498E-2</v>
      </c>
      <c r="AB153" s="16">
        <v>9.7560975609756101E-2</v>
      </c>
      <c r="AC153" s="16">
        <v>8.9285714285714302E-2</v>
      </c>
      <c r="AD153" s="16">
        <v>8.5271317829457405E-2</v>
      </c>
      <c r="AE153" s="16">
        <v>7.5630252100840303E-2</v>
      </c>
      <c r="AF153" s="16">
        <v>0.14893617021276601</v>
      </c>
      <c r="AG153" s="16">
        <v>0.14583333333333301</v>
      </c>
      <c r="AH153" s="16">
        <v>0.134146341463415</v>
      </c>
      <c r="AI153" s="16">
        <v>0.14150943396226401</v>
      </c>
      <c r="AJ153" s="16"/>
      <c r="AK153" s="16">
        <v>3.5532994923857898E-2</v>
      </c>
      <c r="AL153" s="16">
        <v>7.7669902912621394E-2</v>
      </c>
      <c r="AM153" s="16">
        <v>0.12871287128712899</v>
      </c>
      <c r="AN153" s="16">
        <v>5.1194539249146798E-2</v>
      </c>
      <c r="AO153" s="16">
        <v>0.14361702127659601</v>
      </c>
      <c r="AP153" s="16">
        <v>0.13364055299539199</v>
      </c>
      <c r="AQ153" s="16">
        <v>0.08</v>
      </c>
      <c r="AR153" s="16"/>
      <c r="AS153" s="16">
        <v>0.159574468085106</v>
      </c>
      <c r="AT153" s="16">
        <v>7.4336283185840707E-2</v>
      </c>
      <c r="AU153" s="16"/>
      <c r="AV153" s="16">
        <v>9.9156118143459898E-2</v>
      </c>
      <c r="AW153" s="16">
        <v>7.9383886255924199E-2</v>
      </c>
      <c r="AX153" s="16"/>
      <c r="AY153" s="16">
        <v>6.5217391304347797E-2</v>
      </c>
      <c r="AZ153" s="16">
        <v>0.122448979591837</v>
      </c>
      <c r="BA153" s="16"/>
      <c r="BB153" s="16">
        <v>0.108597285067873</v>
      </c>
      <c r="BC153" s="16">
        <v>6.4122137404580198E-2</v>
      </c>
      <c r="BD153" s="16"/>
      <c r="BE153" s="16">
        <v>6.0606060606060597E-3</v>
      </c>
      <c r="BF153" s="16">
        <v>3.8461538461538498E-2</v>
      </c>
      <c r="BG153" s="16">
        <v>0.102076124567474</v>
      </c>
      <c r="BH153" s="16">
        <v>0.17446808510638301</v>
      </c>
    </row>
    <row r="154" spans="2:60" x14ac:dyDescent="0.25">
      <c r="B154" t="s">
        <v>154</v>
      </c>
      <c r="C154" s="16">
        <v>6.2215477996965099E-2</v>
      </c>
      <c r="D154" s="16">
        <v>0.108527131782946</v>
      </c>
      <c r="E154" s="16">
        <v>5.5944055944055902E-2</v>
      </c>
      <c r="F154" s="16">
        <v>1.05263157894737E-2</v>
      </c>
      <c r="G154" s="16">
        <v>8.6206896551724102E-2</v>
      </c>
      <c r="H154" s="16">
        <v>6.6666666666666693E-2</v>
      </c>
      <c r="I154" s="16">
        <v>3.8095238095238099E-2</v>
      </c>
      <c r="J154" s="16">
        <v>0.105263157894737</v>
      </c>
      <c r="K154" s="16">
        <v>5.4794520547945202E-2</v>
      </c>
      <c r="L154" s="16">
        <v>3.3333333333333298E-2</v>
      </c>
      <c r="M154" s="16">
        <v>9.0909090909090898E-2</v>
      </c>
      <c r="N154" s="16">
        <v>4.9019607843137303E-2</v>
      </c>
      <c r="O154" s="16">
        <v>3.3333333333333298E-2</v>
      </c>
      <c r="P154" s="16">
        <v>0.05</v>
      </c>
      <c r="Q154" s="16">
        <v>6.9767441860465101E-2</v>
      </c>
      <c r="R154" s="16">
        <v>3.7037037037037E-2</v>
      </c>
      <c r="S154" s="16">
        <v>6.5934065934065894E-2</v>
      </c>
      <c r="T154" s="16">
        <v>7.69230769230769E-2</v>
      </c>
      <c r="U154" s="16"/>
      <c r="V154" s="16">
        <v>2.7855153203342601E-3</v>
      </c>
      <c r="W154" s="16">
        <v>7.0270270270270302E-2</v>
      </c>
      <c r="X154" s="16">
        <v>9.1549295774647904E-2</v>
      </c>
      <c r="Y154" s="16">
        <v>8.5714285714285701E-2</v>
      </c>
      <c r="Z154" s="16"/>
      <c r="AA154" s="16">
        <v>2.3622047244094498E-2</v>
      </c>
      <c r="AB154" s="16">
        <v>3.65853658536585E-2</v>
      </c>
      <c r="AC154" s="16">
        <v>7.1428571428571397E-2</v>
      </c>
      <c r="AD154" s="16">
        <v>9.3023255813953501E-2</v>
      </c>
      <c r="AE154" s="16">
        <v>0.126050420168067</v>
      </c>
      <c r="AF154" s="16">
        <v>6.3829787234042507E-2</v>
      </c>
      <c r="AG154" s="16">
        <v>9.375E-2</v>
      </c>
      <c r="AH154" s="16">
        <v>0.12195121951219499</v>
      </c>
      <c r="AI154" s="16">
        <v>4.71698113207547E-2</v>
      </c>
      <c r="AJ154" s="16"/>
      <c r="AK154" s="16">
        <v>2.0304568527918801E-2</v>
      </c>
      <c r="AL154" s="16">
        <v>0.106796116504854</v>
      </c>
      <c r="AM154" s="16">
        <v>6.9306930693069299E-2</v>
      </c>
      <c r="AN154" s="16">
        <v>5.1194539249146798E-2</v>
      </c>
      <c r="AO154" s="16">
        <v>9.5744680851063801E-2</v>
      </c>
      <c r="AP154" s="16">
        <v>7.3732718894009203E-2</v>
      </c>
      <c r="AQ154" s="16">
        <v>6.6666666666666693E-2</v>
      </c>
      <c r="AR154" s="16"/>
      <c r="AS154" s="16">
        <v>0.10638297872340401</v>
      </c>
      <c r="AT154" s="16">
        <v>5.4867256637168099E-2</v>
      </c>
      <c r="AU154" s="16"/>
      <c r="AV154" s="16">
        <v>5.90717299578059E-2</v>
      </c>
      <c r="AW154" s="16">
        <v>6.3981042654028403E-2</v>
      </c>
      <c r="AX154" s="16"/>
      <c r="AY154" s="16">
        <v>4.8309178743961401E-2</v>
      </c>
      <c r="AZ154" s="16">
        <v>8.5714285714285701E-2</v>
      </c>
      <c r="BA154" s="16"/>
      <c r="BB154" s="16">
        <v>5.2790346907994001E-2</v>
      </c>
      <c r="BC154" s="16">
        <v>7.1755725190839698E-2</v>
      </c>
      <c r="BD154" s="16"/>
      <c r="BE154" s="16">
        <v>6.0606060606060597E-3</v>
      </c>
      <c r="BF154" s="16">
        <v>3.8461538461538498E-2</v>
      </c>
      <c r="BG154" s="16">
        <v>7.6124567474048402E-2</v>
      </c>
      <c r="BH154" s="16">
        <v>0.102127659574468</v>
      </c>
    </row>
    <row r="155" spans="2:60" x14ac:dyDescent="0.25">
      <c r="B155" t="s">
        <v>155</v>
      </c>
      <c r="C155" s="16">
        <v>7.0561456752655502E-2</v>
      </c>
      <c r="D155" s="16">
        <v>0.10077519379845</v>
      </c>
      <c r="E155" s="16">
        <v>5.5944055944055902E-2</v>
      </c>
      <c r="F155" s="16">
        <v>5.2631578947368397E-2</v>
      </c>
      <c r="G155" s="16">
        <v>3.4482758620689703E-2</v>
      </c>
      <c r="H155" s="16">
        <v>6.6666666666666693E-2</v>
      </c>
      <c r="I155" s="16">
        <v>8.5714285714285701E-2</v>
      </c>
      <c r="J155" s="16">
        <v>5.2631578947368397E-2</v>
      </c>
      <c r="K155" s="16">
        <v>6.8493150684931503E-2</v>
      </c>
      <c r="L155" s="16">
        <v>0</v>
      </c>
      <c r="M155" s="16">
        <v>6.8181818181818205E-2</v>
      </c>
      <c r="N155" s="16">
        <v>4.9019607843137303E-2</v>
      </c>
      <c r="O155" s="16">
        <v>0</v>
      </c>
      <c r="P155" s="16">
        <v>0.1</v>
      </c>
      <c r="Q155" s="16">
        <v>9.3023255813953501E-2</v>
      </c>
      <c r="R155" s="16">
        <v>3.7037037037037E-2</v>
      </c>
      <c r="S155" s="16">
        <v>8.7912087912087905E-2</v>
      </c>
      <c r="T155" s="16">
        <v>9.6153846153846201E-2</v>
      </c>
      <c r="U155" s="16"/>
      <c r="V155" s="16">
        <v>2.78551532033426E-2</v>
      </c>
      <c r="W155" s="16">
        <v>6.4864864864864896E-2</v>
      </c>
      <c r="X155" s="16">
        <v>7.3943661971830998E-2</v>
      </c>
      <c r="Y155" s="16">
        <v>0.102040816326531</v>
      </c>
      <c r="Z155" s="16"/>
      <c r="AA155" s="16">
        <v>6.0367454068241497E-2</v>
      </c>
      <c r="AB155" s="16">
        <v>8.5365853658536606E-2</v>
      </c>
      <c r="AC155" s="16">
        <v>2.6785714285714302E-2</v>
      </c>
      <c r="AD155" s="16">
        <v>8.5271317829457405E-2</v>
      </c>
      <c r="AE155" s="16">
        <v>8.40336134453782E-2</v>
      </c>
      <c r="AF155" s="16">
        <v>0.117021276595745</v>
      </c>
      <c r="AG155" s="16">
        <v>9.375E-2</v>
      </c>
      <c r="AH155" s="16">
        <v>7.3170731707317097E-2</v>
      </c>
      <c r="AI155" s="16">
        <v>9.4339622641509399E-2</v>
      </c>
      <c r="AJ155" s="16"/>
      <c r="AK155" s="16">
        <v>7.1065989847715699E-2</v>
      </c>
      <c r="AL155" s="16">
        <v>3.8834951456310697E-2</v>
      </c>
      <c r="AM155" s="16">
        <v>7.9207920792079195E-2</v>
      </c>
      <c r="AN155" s="16">
        <v>4.7781569965870303E-2</v>
      </c>
      <c r="AO155" s="16">
        <v>0.10106382978723399</v>
      </c>
      <c r="AP155" s="16">
        <v>7.83410138248848E-2</v>
      </c>
      <c r="AQ155" s="16">
        <v>9.3333333333333296E-2</v>
      </c>
      <c r="AR155" s="16"/>
      <c r="AS155" s="16">
        <v>0.111702127659574</v>
      </c>
      <c r="AT155" s="16">
        <v>6.3716814159292007E-2</v>
      </c>
      <c r="AU155" s="16"/>
      <c r="AV155" s="16">
        <v>6.3291139240506306E-2</v>
      </c>
      <c r="AW155" s="16">
        <v>7.4644549763033197E-2</v>
      </c>
      <c r="AX155" s="16"/>
      <c r="AY155" s="16">
        <v>5.1932367149758497E-2</v>
      </c>
      <c r="AZ155" s="16">
        <v>0.102040816326531</v>
      </c>
      <c r="BA155" s="16"/>
      <c r="BB155" s="16">
        <v>8.4464555052790394E-2</v>
      </c>
      <c r="BC155" s="16">
        <v>5.6488549618320602E-2</v>
      </c>
      <c r="BD155" s="16"/>
      <c r="BE155" s="16">
        <v>2.4242424242424201E-2</v>
      </c>
      <c r="BF155" s="16">
        <v>6.5088757396449703E-2</v>
      </c>
      <c r="BG155" s="16">
        <v>7.4394463667820099E-2</v>
      </c>
      <c r="BH155" s="16">
        <v>0.102127659574468</v>
      </c>
    </row>
    <row r="156" spans="2:60" x14ac:dyDescent="0.25">
      <c r="B156" t="s">
        <v>156</v>
      </c>
      <c r="C156" s="16">
        <v>5.8421851289833099E-2</v>
      </c>
      <c r="D156" s="16">
        <v>7.7519379844961198E-2</v>
      </c>
      <c r="E156" s="16">
        <v>4.8951048951049E-2</v>
      </c>
      <c r="F156" s="16">
        <v>2.1052631578947399E-2</v>
      </c>
      <c r="G156" s="16">
        <v>0.10344827586206901</v>
      </c>
      <c r="H156" s="16">
        <v>6.6666666666666693E-2</v>
      </c>
      <c r="I156" s="16">
        <v>6.6666666666666693E-2</v>
      </c>
      <c r="J156" s="16">
        <v>0</v>
      </c>
      <c r="K156" s="16">
        <v>6.8493150684931503E-2</v>
      </c>
      <c r="L156" s="16">
        <v>3.3333333333333298E-2</v>
      </c>
      <c r="M156" s="16">
        <v>7.9545454545454503E-2</v>
      </c>
      <c r="N156" s="16">
        <v>3.9215686274509803E-2</v>
      </c>
      <c r="O156" s="16">
        <v>3.3333333333333298E-2</v>
      </c>
      <c r="P156" s="16">
        <v>3.3333333333333298E-2</v>
      </c>
      <c r="Q156" s="16">
        <v>2.32558139534884E-2</v>
      </c>
      <c r="R156" s="16">
        <v>3.7037037037037E-2</v>
      </c>
      <c r="S156" s="16">
        <v>7.69230769230769E-2</v>
      </c>
      <c r="T156" s="16">
        <v>6.7307692307692304E-2</v>
      </c>
      <c r="U156" s="16"/>
      <c r="V156" s="16">
        <v>2.5069637883008401E-2</v>
      </c>
      <c r="W156" s="16">
        <v>6.4864864864864896E-2</v>
      </c>
      <c r="X156" s="16">
        <v>8.4507042253521097E-2</v>
      </c>
      <c r="Y156" s="16">
        <v>6.5306122448979598E-2</v>
      </c>
      <c r="Z156" s="16"/>
      <c r="AA156" s="16">
        <v>2.3622047244094498E-2</v>
      </c>
      <c r="AB156" s="16">
        <v>6.0975609756097601E-2</v>
      </c>
      <c r="AC156" s="16">
        <v>8.9285714285714302E-2</v>
      </c>
      <c r="AD156" s="16">
        <v>9.3023255813953501E-2</v>
      </c>
      <c r="AE156" s="16">
        <v>9.2436974789915999E-2</v>
      </c>
      <c r="AF156" s="16">
        <v>7.4468085106383003E-2</v>
      </c>
      <c r="AG156" s="16">
        <v>9.375E-2</v>
      </c>
      <c r="AH156" s="16">
        <v>4.8780487804878099E-2</v>
      </c>
      <c r="AI156" s="16">
        <v>3.77358490566038E-2</v>
      </c>
      <c r="AJ156" s="16"/>
      <c r="AK156" s="16">
        <v>3.5532994923857898E-2</v>
      </c>
      <c r="AL156" s="16">
        <v>8.7378640776699004E-2</v>
      </c>
      <c r="AM156" s="16">
        <v>3.9603960396039598E-2</v>
      </c>
      <c r="AN156" s="16">
        <v>4.0955631399317398E-2</v>
      </c>
      <c r="AO156" s="16">
        <v>9.5744680851063801E-2</v>
      </c>
      <c r="AP156" s="16">
        <v>5.0691244239631297E-2</v>
      </c>
      <c r="AQ156" s="16">
        <v>9.3333333333333296E-2</v>
      </c>
      <c r="AR156" s="16"/>
      <c r="AS156" s="16">
        <v>0.117021276595745</v>
      </c>
      <c r="AT156" s="16">
        <v>4.8672566371681401E-2</v>
      </c>
      <c r="AU156" s="16"/>
      <c r="AV156" s="16">
        <v>5.4852320675105502E-2</v>
      </c>
      <c r="AW156" s="16">
        <v>6.0426540284360203E-2</v>
      </c>
      <c r="AX156" s="16"/>
      <c r="AY156" s="16">
        <v>5.4347826086956499E-2</v>
      </c>
      <c r="AZ156" s="16">
        <v>6.5306122448979598E-2</v>
      </c>
      <c r="BA156" s="16"/>
      <c r="BB156" s="16">
        <v>6.4856711915535506E-2</v>
      </c>
      <c r="BC156" s="16">
        <v>5.1908396946564898E-2</v>
      </c>
      <c r="BD156" s="16"/>
      <c r="BE156" s="16">
        <v>0</v>
      </c>
      <c r="BF156" s="16">
        <v>5.32544378698225E-2</v>
      </c>
      <c r="BG156" s="16">
        <v>7.4394463667820099E-2</v>
      </c>
      <c r="BH156" s="16">
        <v>6.8085106382978697E-2</v>
      </c>
    </row>
    <row r="157" spans="2:60" x14ac:dyDescent="0.25">
      <c r="B157" t="s">
        <v>157</v>
      </c>
      <c r="C157" s="16">
        <v>4.5523520485584203E-2</v>
      </c>
      <c r="D157" s="16">
        <v>5.4263565891472902E-2</v>
      </c>
      <c r="E157" s="16">
        <v>5.5944055944055902E-2</v>
      </c>
      <c r="F157" s="16">
        <v>9.4736842105263203E-2</v>
      </c>
      <c r="G157" s="16">
        <v>3.4482758620689703E-2</v>
      </c>
      <c r="H157" s="16">
        <v>3.3333333333333298E-2</v>
      </c>
      <c r="I157" s="16">
        <v>3.8095238095238099E-2</v>
      </c>
      <c r="J157" s="16">
        <v>0</v>
      </c>
      <c r="K157" s="16">
        <v>0</v>
      </c>
      <c r="L157" s="16">
        <v>0</v>
      </c>
      <c r="M157" s="16">
        <v>2.27272727272727E-2</v>
      </c>
      <c r="N157" s="16">
        <v>6.8627450980392204E-2</v>
      </c>
      <c r="O157" s="16">
        <v>0.1</v>
      </c>
      <c r="P157" s="16">
        <v>1.6666666666666701E-2</v>
      </c>
      <c r="Q157" s="16">
        <v>2.32558139534884E-2</v>
      </c>
      <c r="R157" s="16">
        <v>3.7037037037037E-2</v>
      </c>
      <c r="S157" s="16">
        <v>4.94505494505494E-2</v>
      </c>
      <c r="T157" s="16">
        <v>4.80769230769231E-2</v>
      </c>
      <c r="U157" s="16"/>
      <c r="V157" s="16">
        <v>8.3565459610027894E-3</v>
      </c>
      <c r="W157" s="16">
        <v>4.86486486486487E-2</v>
      </c>
      <c r="X157" s="16">
        <v>5.63380281690141E-2</v>
      </c>
      <c r="Y157" s="16">
        <v>6.5306122448979598E-2</v>
      </c>
      <c r="Z157" s="16"/>
      <c r="AA157" s="16">
        <v>1.31233595800525E-2</v>
      </c>
      <c r="AB157" s="16">
        <v>7.3170731707317097E-2</v>
      </c>
      <c r="AC157" s="16">
        <v>9.8214285714285698E-2</v>
      </c>
      <c r="AD157" s="16">
        <v>3.8759689922480599E-2</v>
      </c>
      <c r="AE157" s="16">
        <v>0.109243697478992</v>
      </c>
      <c r="AF157" s="16">
        <v>6.3829787234042507E-2</v>
      </c>
      <c r="AG157" s="16">
        <v>4.1666666666666699E-2</v>
      </c>
      <c r="AH157" s="16">
        <v>4.8780487804878099E-2</v>
      </c>
      <c r="AI157" s="16">
        <v>3.77358490566038E-2</v>
      </c>
      <c r="AJ157" s="16"/>
      <c r="AK157" s="16">
        <v>1.5228426395939101E-2</v>
      </c>
      <c r="AL157" s="16">
        <v>3.8834951456310697E-2</v>
      </c>
      <c r="AM157" s="16">
        <v>6.9306930693069299E-2</v>
      </c>
      <c r="AN157" s="16">
        <v>4.0955631399317398E-2</v>
      </c>
      <c r="AO157" s="16">
        <v>5.31914893617021E-2</v>
      </c>
      <c r="AP157" s="16">
        <v>6.9124423963133605E-2</v>
      </c>
      <c r="AQ157" s="16">
        <v>5.3333333333333302E-2</v>
      </c>
      <c r="AR157" s="16"/>
      <c r="AS157" s="16">
        <v>5.31914893617021E-2</v>
      </c>
      <c r="AT157" s="16">
        <v>4.4247787610619503E-2</v>
      </c>
      <c r="AU157" s="16"/>
      <c r="AV157" s="16">
        <v>3.58649789029536E-2</v>
      </c>
      <c r="AW157" s="16">
        <v>5.0947867298578198E-2</v>
      </c>
      <c r="AX157" s="16"/>
      <c r="AY157" s="16">
        <v>3.3816425120772903E-2</v>
      </c>
      <c r="AZ157" s="16">
        <v>6.5306122448979598E-2</v>
      </c>
      <c r="BA157" s="16"/>
      <c r="BB157" s="16">
        <v>5.5806938159879298E-2</v>
      </c>
      <c r="BC157" s="16">
        <v>3.5114503816793902E-2</v>
      </c>
      <c r="BD157" s="16"/>
      <c r="BE157" s="16">
        <v>0</v>
      </c>
      <c r="BF157" s="16">
        <v>3.25443786982249E-2</v>
      </c>
      <c r="BG157" s="16">
        <v>6.0553633217993098E-2</v>
      </c>
      <c r="BH157" s="16">
        <v>5.5319148936170202E-2</v>
      </c>
    </row>
    <row r="158" spans="2:60" x14ac:dyDescent="0.25">
      <c r="B158" t="s">
        <v>158</v>
      </c>
      <c r="C158" s="16">
        <v>4.09711684370258E-2</v>
      </c>
      <c r="D158" s="16">
        <v>4.6511627906976702E-2</v>
      </c>
      <c r="E158" s="16">
        <v>1.3986013986014E-2</v>
      </c>
      <c r="F158" s="16">
        <v>1.05263157894737E-2</v>
      </c>
      <c r="G158" s="16">
        <v>1.72413793103448E-2</v>
      </c>
      <c r="H158" s="16">
        <v>6.6666666666666693E-2</v>
      </c>
      <c r="I158" s="16">
        <v>0</v>
      </c>
      <c r="J158" s="16">
        <v>0</v>
      </c>
      <c r="K158" s="16">
        <v>5.4794520547945202E-2</v>
      </c>
      <c r="L158" s="16">
        <v>6.6666666666666693E-2</v>
      </c>
      <c r="M158" s="16">
        <v>7.9545454545454503E-2</v>
      </c>
      <c r="N158" s="16">
        <v>5.8823529411764698E-2</v>
      </c>
      <c r="O158" s="16">
        <v>0.1</v>
      </c>
      <c r="P158" s="16">
        <v>0.05</v>
      </c>
      <c r="Q158" s="16">
        <v>2.32558139534884E-2</v>
      </c>
      <c r="R158" s="16">
        <v>3.7037037037037E-2</v>
      </c>
      <c r="S158" s="16">
        <v>6.5934065934065894E-2</v>
      </c>
      <c r="T158" s="16">
        <v>2.8846153846153799E-2</v>
      </c>
      <c r="U158" s="16"/>
      <c r="V158" s="16">
        <v>1.67130919220056E-2</v>
      </c>
      <c r="W158" s="16">
        <v>5.4054054054054099E-2</v>
      </c>
      <c r="X158" s="16">
        <v>5.9859154929577503E-2</v>
      </c>
      <c r="Y158" s="16">
        <v>4.2857142857142899E-2</v>
      </c>
      <c r="Z158" s="16"/>
      <c r="AA158" s="16">
        <v>2.3622047244094498E-2</v>
      </c>
      <c r="AB158" s="16">
        <v>4.8780487804878099E-2</v>
      </c>
      <c r="AC158" s="16">
        <v>4.4642857142857102E-2</v>
      </c>
      <c r="AD158" s="16">
        <v>4.6511627906976702E-2</v>
      </c>
      <c r="AE158" s="16">
        <v>4.20168067226891E-2</v>
      </c>
      <c r="AF158" s="16">
        <v>9.5744680851063801E-2</v>
      </c>
      <c r="AG158" s="16">
        <v>4.1666666666666699E-2</v>
      </c>
      <c r="AH158" s="16">
        <v>4.8780487804878099E-2</v>
      </c>
      <c r="AI158" s="16">
        <v>2.83018867924528E-2</v>
      </c>
      <c r="AJ158" s="16"/>
      <c r="AK158" s="16">
        <v>1.5228426395939101E-2</v>
      </c>
      <c r="AL158" s="16">
        <v>9.7087378640776708E-3</v>
      </c>
      <c r="AM158" s="16">
        <v>4.95049504950495E-2</v>
      </c>
      <c r="AN158" s="16">
        <v>4.0955631399317398E-2</v>
      </c>
      <c r="AO158" s="16">
        <v>4.2553191489361701E-2</v>
      </c>
      <c r="AP158" s="16">
        <v>4.1474654377880199E-2</v>
      </c>
      <c r="AQ158" s="16">
        <v>0.08</v>
      </c>
      <c r="AR158" s="16"/>
      <c r="AS158" s="16">
        <v>4.7872340425531901E-2</v>
      </c>
      <c r="AT158" s="16">
        <v>3.9823008849557501E-2</v>
      </c>
      <c r="AU158" s="16"/>
      <c r="AV158" s="16">
        <v>2.1097046413502098E-2</v>
      </c>
      <c r="AW158" s="16">
        <v>5.2132701421800903E-2</v>
      </c>
      <c r="AX158" s="16"/>
      <c r="AY158" s="16">
        <v>3.9855072463768099E-2</v>
      </c>
      <c r="AZ158" s="16">
        <v>4.2857142857142899E-2</v>
      </c>
      <c r="BA158" s="16"/>
      <c r="BB158" s="16">
        <v>5.1282051282051301E-2</v>
      </c>
      <c r="BC158" s="16">
        <v>3.0534351145038201E-2</v>
      </c>
      <c r="BD158" s="16"/>
      <c r="BE158" s="16">
        <v>2.4242424242424201E-2</v>
      </c>
      <c r="BF158" s="16">
        <v>1.4792899408284E-2</v>
      </c>
      <c r="BG158" s="16">
        <v>5.3633217993079602E-2</v>
      </c>
      <c r="BH158" s="16">
        <v>5.95744680851064E-2</v>
      </c>
    </row>
    <row r="159" spans="2:60" x14ac:dyDescent="0.25">
      <c r="B159" t="s">
        <v>159</v>
      </c>
      <c r="C159" s="16">
        <v>4.6282245827010599E-2</v>
      </c>
      <c r="D159" s="16">
        <v>3.1007751937984499E-2</v>
      </c>
      <c r="E159" s="16">
        <v>2.7972027972028E-2</v>
      </c>
      <c r="F159" s="16">
        <v>1.05263157894737E-2</v>
      </c>
      <c r="G159" s="16">
        <v>1.72413793103448E-2</v>
      </c>
      <c r="H159" s="16">
        <v>0</v>
      </c>
      <c r="I159" s="16">
        <v>6.6666666666666693E-2</v>
      </c>
      <c r="J159" s="16">
        <v>5.2631578947368397E-2</v>
      </c>
      <c r="K159" s="16">
        <v>9.5890410958904104E-2</v>
      </c>
      <c r="L159" s="16">
        <v>3.3333333333333298E-2</v>
      </c>
      <c r="M159" s="16">
        <v>3.4090909090909102E-2</v>
      </c>
      <c r="N159" s="16">
        <v>1.9607843137254902E-2</v>
      </c>
      <c r="O159" s="16">
        <v>0</v>
      </c>
      <c r="P159" s="16">
        <v>0.1</v>
      </c>
      <c r="Q159" s="16">
        <v>2.32558139534884E-2</v>
      </c>
      <c r="R159" s="16">
        <v>3.7037037037037E-2</v>
      </c>
      <c r="S159" s="16">
        <v>9.8901098901098897E-2</v>
      </c>
      <c r="T159" s="16">
        <v>3.8461538461538498E-2</v>
      </c>
      <c r="U159" s="16"/>
      <c r="V159" s="16">
        <v>8.3565459610027894E-3</v>
      </c>
      <c r="W159" s="16">
        <v>4.3243243243243197E-2</v>
      </c>
      <c r="X159" s="16">
        <v>6.6901408450704206E-2</v>
      </c>
      <c r="Y159" s="16">
        <v>6.3265306122449003E-2</v>
      </c>
      <c r="Z159" s="16"/>
      <c r="AA159" s="16">
        <v>2.0997375328084E-2</v>
      </c>
      <c r="AB159" s="16">
        <v>0.109756097560976</v>
      </c>
      <c r="AC159" s="16">
        <v>2.6785714285714302E-2</v>
      </c>
      <c r="AD159" s="16">
        <v>7.7519379844961198E-2</v>
      </c>
      <c r="AE159" s="16">
        <v>8.4033613445378096E-3</v>
      </c>
      <c r="AF159" s="16">
        <v>7.4468085106383003E-2</v>
      </c>
      <c r="AG159" s="16">
        <v>6.25E-2</v>
      </c>
      <c r="AH159" s="16">
        <v>4.8780487804878099E-2</v>
      </c>
      <c r="AI159" s="16">
        <v>6.6037735849056603E-2</v>
      </c>
      <c r="AJ159" s="16"/>
      <c r="AK159" s="16">
        <v>3.5532994923857898E-2</v>
      </c>
      <c r="AL159" s="16">
        <v>3.8834951456310697E-2</v>
      </c>
      <c r="AM159" s="16">
        <v>4.95049504950495E-2</v>
      </c>
      <c r="AN159" s="16">
        <v>3.7542662116041001E-2</v>
      </c>
      <c r="AO159" s="16">
        <v>3.1914893617021302E-2</v>
      </c>
      <c r="AP159" s="16">
        <v>8.7557603686635899E-2</v>
      </c>
      <c r="AQ159" s="16">
        <v>3.3333333333333298E-2</v>
      </c>
      <c r="AR159" s="16"/>
      <c r="AS159" s="16">
        <v>6.9148936170212796E-2</v>
      </c>
      <c r="AT159" s="16">
        <v>4.2477876106194697E-2</v>
      </c>
      <c r="AU159" s="16"/>
      <c r="AV159" s="16">
        <v>3.7974683544303799E-2</v>
      </c>
      <c r="AW159" s="16">
        <v>5.0947867298578198E-2</v>
      </c>
      <c r="AX159" s="16"/>
      <c r="AY159" s="16">
        <v>3.6231884057971002E-2</v>
      </c>
      <c r="AZ159" s="16">
        <v>6.3265306122449003E-2</v>
      </c>
      <c r="BA159" s="16"/>
      <c r="BB159" s="16">
        <v>5.7315233785821998E-2</v>
      </c>
      <c r="BC159" s="16">
        <v>3.5114503816793902E-2</v>
      </c>
      <c r="BD159" s="16"/>
      <c r="BE159" s="16">
        <v>0</v>
      </c>
      <c r="BF159" s="16">
        <v>3.25443786982249E-2</v>
      </c>
      <c r="BG159" s="16">
        <v>6.4013840830449795E-2</v>
      </c>
      <c r="BH159" s="16">
        <v>5.5319148936170202E-2</v>
      </c>
    </row>
    <row r="160" spans="2:60" x14ac:dyDescent="0.25">
      <c r="B160" t="s">
        <v>160</v>
      </c>
      <c r="C160" s="16">
        <v>1.8209408194233698E-2</v>
      </c>
      <c r="D160" s="16">
        <v>2.32558139534884E-2</v>
      </c>
      <c r="E160" s="16">
        <v>6.9930069930069904E-3</v>
      </c>
      <c r="F160" s="16">
        <v>2.1052631578947399E-2</v>
      </c>
      <c r="G160" s="16">
        <v>0</v>
      </c>
      <c r="H160" s="16">
        <v>0</v>
      </c>
      <c r="I160" s="16">
        <v>3.8095238095238099E-2</v>
      </c>
      <c r="J160" s="16">
        <v>0</v>
      </c>
      <c r="K160" s="16">
        <v>4.1095890410958902E-2</v>
      </c>
      <c r="L160" s="16">
        <v>0</v>
      </c>
      <c r="M160" s="16">
        <v>3.4090909090909102E-2</v>
      </c>
      <c r="N160" s="16">
        <v>9.8039215686274508E-3</v>
      </c>
      <c r="O160" s="16">
        <v>3.3333333333333298E-2</v>
      </c>
      <c r="P160" s="16">
        <v>0</v>
      </c>
      <c r="Q160" s="16">
        <v>0</v>
      </c>
      <c r="R160" s="16">
        <v>3.7037037037037E-2</v>
      </c>
      <c r="S160" s="16">
        <v>2.1978021978022001E-2</v>
      </c>
      <c r="T160" s="16">
        <v>9.6153846153846194E-3</v>
      </c>
      <c r="U160" s="16"/>
      <c r="V160" s="16">
        <v>2.2284122562674102E-2</v>
      </c>
      <c r="W160" s="16">
        <v>1.62162162162162E-2</v>
      </c>
      <c r="X160" s="16">
        <v>7.0422535211267599E-3</v>
      </c>
      <c r="Y160" s="16">
        <v>2.2448979591836699E-2</v>
      </c>
      <c r="Z160" s="16"/>
      <c r="AA160" s="16">
        <v>2.0997375328084E-2</v>
      </c>
      <c r="AB160" s="16">
        <v>0</v>
      </c>
      <c r="AC160" s="16">
        <v>1.7857142857142901E-2</v>
      </c>
      <c r="AD160" s="16">
        <v>0</v>
      </c>
      <c r="AE160" s="16">
        <v>1.6806722689075598E-2</v>
      </c>
      <c r="AF160" s="16">
        <v>0</v>
      </c>
      <c r="AG160" s="16">
        <v>4.1666666666666699E-2</v>
      </c>
      <c r="AH160" s="16">
        <v>1.21951219512195E-2</v>
      </c>
      <c r="AI160" s="16">
        <v>1.88679245283019E-2</v>
      </c>
      <c r="AJ160" s="16"/>
      <c r="AK160" s="16">
        <v>5.0761421319797002E-3</v>
      </c>
      <c r="AL160" s="16">
        <v>2.9126213592233E-2</v>
      </c>
      <c r="AM160" s="16">
        <v>9.9009900990098994E-3</v>
      </c>
      <c r="AN160" s="16">
        <v>6.8259385665529002E-3</v>
      </c>
      <c r="AO160" s="16">
        <v>1.5957446808510599E-2</v>
      </c>
      <c r="AP160" s="16">
        <v>3.2258064516128997E-2</v>
      </c>
      <c r="AQ160" s="16">
        <v>2.66666666666667E-2</v>
      </c>
      <c r="AR160" s="16"/>
      <c r="AS160" s="16">
        <v>3.7234042553191501E-2</v>
      </c>
      <c r="AT160" s="16">
        <v>1.50442477876106E-2</v>
      </c>
      <c r="AU160" s="16"/>
      <c r="AV160" s="16">
        <v>1.4767932489451499E-2</v>
      </c>
      <c r="AW160" s="16">
        <v>2.0142180094786698E-2</v>
      </c>
      <c r="AX160" s="16"/>
      <c r="AY160" s="16">
        <v>1.5700483091787398E-2</v>
      </c>
      <c r="AZ160" s="16">
        <v>2.2448979591836699E-2</v>
      </c>
      <c r="BA160" s="16"/>
      <c r="BB160" s="16">
        <v>2.4132730015082999E-2</v>
      </c>
      <c r="BC160" s="16">
        <v>1.22137404580153E-2</v>
      </c>
      <c r="BD160" s="16"/>
      <c r="BE160" s="16">
        <v>0</v>
      </c>
      <c r="BF160" s="16">
        <v>1.7751479289940801E-2</v>
      </c>
      <c r="BG160" s="16">
        <v>2.2491349480968901E-2</v>
      </c>
      <c r="BH160" s="16">
        <v>2.1276595744680899E-2</v>
      </c>
    </row>
    <row r="161" spans="2:60" x14ac:dyDescent="0.25">
      <c r="B161" t="s">
        <v>161</v>
      </c>
      <c r="C161" s="16">
        <v>6.3732928679817905E-2</v>
      </c>
      <c r="D161" s="16">
        <v>4.6511627906976702E-2</v>
      </c>
      <c r="E161" s="16">
        <v>0.111888111888112</v>
      </c>
      <c r="F161" s="16">
        <v>4.2105263157894701E-2</v>
      </c>
      <c r="G161" s="16">
        <v>0.12068965517241401</v>
      </c>
      <c r="H161" s="16">
        <v>0.133333333333333</v>
      </c>
      <c r="I161" s="16">
        <v>6.6666666666666693E-2</v>
      </c>
      <c r="J161" s="16">
        <v>0</v>
      </c>
      <c r="K161" s="16">
        <v>5.4794520547945202E-2</v>
      </c>
      <c r="L161" s="16">
        <v>0.16666666666666699</v>
      </c>
      <c r="M161" s="16">
        <v>2.27272727272727E-2</v>
      </c>
      <c r="N161" s="16">
        <v>3.9215686274509803E-2</v>
      </c>
      <c r="O161" s="16">
        <v>6.6666666666666693E-2</v>
      </c>
      <c r="P161" s="16">
        <v>0.05</v>
      </c>
      <c r="Q161" s="16">
        <v>2.32558139534884E-2</v>
      </c>
      <c r="R161" s="16">
        <v>3.7037037037037E-2</v>
      </c>
      <c r="S161" s="16">
        <v>5.4945054945054903E-2</v>
      </c>
      <c r="T161" s="16">
        <v>7.69230769230769E-2</v>
      </c>
      <c r="U161" s="16"/>
      <c r="V161" s="16">
        <v>0.19498607242339799</v>
      </c>
      <c r="W161" s="16">
        <v>2.7027027027027001E-2</v>
      </c>
      <c r="X161" s="16">
        <v>1.0563380281690101E-2</v>
      </c>
      <c r="Y161" s="16">
        <v>1.2244897959183701E-2</v>
      </c>
      <c r="Z161" s="16"/>
      <c r="AA161" s="16">
        <v>0.167979002624672</v>
      </c>
      <c r="AB161" s="16">
        <v>6.0975609756097601E-2</v>
      </c>
      <c r="AC161" s="16">
        <v>1.7857142857142901E-2</v>
      </c>
      <c r="AD161" s="16">
        <v>1.5503875968992199E-2</v>
      </c>
      <c r="AE161" s="16">
        <v>0</v>
      </c>
      <c r="AF161" s="16">
        <v>0</v>
      </c>
      <c r="AG161" s="16">
        <v>0</v>
      </c>
      <c r="AH161" s="16">
        <v>2.4390243902439001E-2</v>
      </c>
      <c r="AI161" s="16">
        <v>1.88679245283019E-2</v>
      </c>
      <c r="AJ161" s="16"/>
      <c r="AK161" s="16">
        <v>8.1218274111675107E-2</v>
      </c>
      <c r="AL161" s="16">
        <v>2.9126213592233E-2</v>
      </c>
      <c r="AM161" s="16">
        <v>6.9306930693069299E-2</v>
      </c>
      <c r="AN161" s="16">
        <v>0.112627986348123</v>
      </c>
      <c r="AO161" s="16">
        <v>2.6595744680851099E-2</v>
      </c>
      <c r="AP161" s="16">
        <v>3.2258064516128997E-2</v>
      </c>
      <c r="AQ161" s="16">
        <v>6.6666666666666693E-2</v>
      </c>
      <c r="AR161" s="16"/>
      <c r="AS161" s="16">
        <v>2.1276595744680899E-2</v>
      </c>
      <c r="AT161" s="16">
        <v>7.0796460176991094E-2</v>
      </c>
      <c r="AU161" s="16"/>
      <c r="AV161" s="16">
        <v>7.1729957805907199E-2</v>
      </c>
      <c r="AW161" s="16">
        <v>5.92417061611374E-2</v>
      </c>
      <c r="AX161" s="16"/>
      <c r="AY161" s="16">
        <v>9.4202898550724598E-2</v>
      </c>
      <c r="AZ161" s="16">
        <v>1.2244897959183701E-2</v>
      </c>
      <c r="BA161" s="16"/>
      <c r="BB161" s="16">
        <v>5.4298642533936702E-2</v>
      </c>
      <c r="BC161" s="16">
        <v>7.3282442748091606E-2</v>
      </c>
      <c r="BD161" s="16"/>
      <c r="BE161" s="16">
        <v>7.2727272727272696E-2</v>
      </c>
      <c r="BF161" s="16">
        <v>0.121301775147929</v>
      </c>
      <c r="BG161" s="16">
        <v>4.4982698961937698E-2</v>
      </c>
      <c r="BH161" s="16">
        <v>2.1276595744680899E-2</v>
      </c>
    </row>
    <row r="162" spans="2:60" x14ac:dyDescent="0.25">
      <c r="B162" t="s">
        <v>77</v>
      </c>
      <c r="C162" s="16">
        <v>1.66919575113809E-2</v>
      </c>
      <c r="D162" s="16">
        <v>1.5503875968992199E-2</v>
      </c>
      <c r="E162" s="16">
        <v>0</v>
      </c>
      <c r="F162" s="16">
        <v>3.1578947368421102E-2</v>
      </c>
      <c r="G162" s="16">
        <v>0</v>
      </c>
      <c r="H162" s="16">
        <v>3.3333333333333298E-2</v>
      </c>
      <c r="I162" s="16">
        <v>2.8571428571428598E-2</v>
      </c>
      <c r="J162" s="16">
        <v>5.2631578947368397E-2</v>
      </c>
      <c r="K162" s="16">
        <v>2.7397260273972601E-2</v>
      </c>
      <c r="L162" s="16">
        <v>3.3333333333333298E-2</v>
      </c>
      <c r="M162" s="16">
        <v>0</v>
      </c>
      <c r="N162" s="16">
        <v>1.9607843137254902E-2</v>
      </c>
      <c r="O162" s="16">
        <v>6.6666666666666693E-2</v>
      </c>
      <c r="P162" s="16">
        <v>3.3333333333333298E-2</v>
      </c>
      <c r="Q162" s="16">
        <v>2.32558139534884E-2</v>
      </c>
      <c r="R162" s="16">
        <v>0</v>
      </c>
      <c r="S162" s="16">
        <v>5.4945054945054897E-3</v>
      </c>
      <c r="T162" s="16">
        <v>9.6153846153846194E-3</v>
      </c>
      <c r="U162" s="16"/>
      <c r="V162" s="16">
        <v>1.67130919220056E-2</v>
      </c>
      <c r="W162" s="16">
        <v>5.40540540540541E-3</v>
      </c>
      <c r="X162" s="16">
        <v>1.0563380281690101E-2</v>
      </c>
      <c r="Y162" s="16">
        <v>2.4489795918367301E-2</v>
      </c>
      <c r="Z162" s="16"/>
      <c r="AA162" s="16">
        <v>2.0997375328084E-2</v>
      </c>
      <c r="AB162" s="16">
        <v>1.21951219512195E-2</v>
      </c>
      <c r="AC162" s="16">
        <v>1.7857142857142901E-2</v>
      </c>
      <c r="AD162" s="16">
        <v>1.5503875968992199E-2</v>
      </c>
      <c r="AE162" s="16">
        <v>0</v>
      </c>
      <c r="AF162" s="16">
        <v>0</v>
      </c>
      <c r="AG162" s="16">
        <v>1.0416666666666701E-2</v>
      </c>
      <c r="AH162" s="16">
        <v>1.21951219512195E-2</v>
      </c>
      <c r="AI162" s="16">
        <v>9.4339622641509396E-3</v>
      </c>
      <c r="AJ162" s="16"/>
      <c r="AK162" s="16">
        <v>5.0761421319797002E-3</v>
      </c>
      <c r="AL162" s="16">
        <v>1.94174757281553E-2</v>
      </c>
      <c r="AM162" s="16">
        <v>0</v>
      </c>
      <c r="AN162" s="16">
        <v>3.4129692832764499E-2</v>
      </c>
      <c r="AO162" s="16">
        <v>5.31914893617021E-3</v>
      </c>
      <c r="AP162" s="16">
        <v>4.6082949308755804E-3</v>
      </c>
      <c r="AQ162" s="16">
        <v>0</v>
      </c>
      <c r="AR162" s="16"/>
      <c r="AS162" s="16">
        <v>5.31914893617021E-3</v>
      </c>
      <c r="AT162" s="16">
        <v>1.8584070796460201E-2</v>
      </c>
      <c r="AU162" s="16"/>
      <c r="AV162" s="16">
        <v>8.4388185654008397E-3</v>
      </c>
      <c r="AW162" s="16">
        <v>2.1327014218009501E-2</v>
      </c>
      <c r="AX162" s="16"/>
      <c r="AY162" s="16">
        <v>1.20772946859903E-2</v>
      </c>
      <c r="AZ162" s="16">
        <v>2.4489795918367301E-2</v>
      </c>
      <c r="BA162" s="16"/>
      <c r="BB162" s="16">
        <v>1.0558069381598799E-2</v>
      </c>
      <c r="BC162" s="16">
        <v>2.2900763358778602E-2</v>
      </c>
      <c r="BD162" s="16"/>
      <c r="BE162" s="16">
        <v>5.4545454545454501E-2</v>
      </c>
      <c r="BF162" s="16">
        <v>2.3668639053254399E-2</v>
      </c>
      <c r="BG162" s="16">
        <v>6.9204152249135002E-3</v>
      </c>
      <c r="BH162" s="16">
        <v>4.2553191489361703E-3</v>
      </c>
    </row>
    <row r="163" spans="2:60" x14ac:dyDescent="0.25">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row>
    <row r="164" spans="2:60" x14ac:dyDescent="0.25">
      <c r="B164" s="6" t="s">
        <v>163</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row>
    <row r="165" spans="2:60" x14ac:dyDescent="0.25">
      <c r="B165" s="23" t="s">
        <v>79</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row>
    <row r="166" spans="2:60" x14ac:dyDescent="0.25">
      <c r="B166" t="s">
        <v>150</v>
      </c>
      <c r="C166" s="16">
        <v>0.32018209408194198</v>
      </c>
      <c r="D166" s="16">
        <v>0.25581395348837199</v>
      </c>
      <c r="E166" s="16">
        <v>0.47552447552447602</v>
      </c>
      <c r="F166" s="16">
        <v>0.37894736842105298</v>
      </c>
      <c r="G166" s="16">
        <v>0.25862068965517199</v>
      </c>
      <c r="H166" s="16">
        <v>0.33333333333333298</v>
      </c>
      <c r="I166" s="16">
        <v>0.27619047619047599</v>
      </c>
      <c r="J166" s="16">
        <v>0.57894736842105299</v>
      </c>
      <c r="K166" s="16">
        <v>0.43835616438356201</v>
      </c>
      <c r="L166" s="16">
        <v>0.43333333333333302</v>
      </c>
      <c r="M166" s="16">
        <v>0.32954545454545497</v>
      </c>
      <c r="N166" s="16">
        <v>0.27450980392156898</v>
      </c>
      <c r="O166" s="16">
        <v>0.2</v>
      </c>
      <c r="P166" s="16">
        <v>0.41666666666666702</v>
      </c>
      <c r="Q166" s="16">
        <v>0.418604651162791</v>
      </c>
      <c r="R166" s="16">
        <v>0.48148148148148101</v>
      </c>
      <c r="S166" s="16">
        <v>0.175824175824176</v>
      </c>
      <c r="T166" s="16">
        <v>0.230769230769231</v>
      </c>
      <c r="U166" s="16"/>
      <c r="V166" s="16">
        <v>0.626740947075209</v>
      </c>
      <c r="W166" s="16">
        <v>0.410810810810811</v>
      </c>
      <c r="X166" s="16">
        <v>0.21830985915493001</v>
      </c>
      <c r="Y166" s="16">
        <v>0.120408163265306</v>
      </c>
      <c r="Z166" s="16"/>
      <c r="AA166" s="16">
        <v>0.52755905511810997</v>
      </c>
      <c r="AB166" s="16">
        <v>0.32926829268292701</v>
      </c>
      <c r="AC166" s="16">
        <v>0.28571428571428598</v>
      </c>
      <c r="AD166" s="16">
        <v>0.24806201550387599</v>
      </c>
      <c r="AE166" s="16">
        <v>0.22689075630252101</v>
      </c>
      <c r="AF166" s="16">
        <v>0.12765957446808501</v>
      </c>
      <c r="AG166" s="16">
        <v>9.375E-2</v>
      </c>
      <c r="AH166" s="16">
        <v>0.19512195121951201</v>
      </c>
      <c r="AI166" s="16">
        <v>0.10377358490565999</v>
      </c>
      <c r="AJ166" s="16"/>
      <c r="AK166" s="16">
        <v>0.50253807106599002</v>
      </c>
      <c r="AL166" s="16">
        <v>0.34951456310679602</v>
      </c>
      <c r="AM166" s="16">
        <v>0.25742574257425699</v>
      </c>
      <c r="AN166" s="16">
        <v>0.40273037542662099</v>
      </c>
      <c r="AO166" s="16">
        <v>0.164893617021277</v>
      </c>
      <c r="AP166" s="16">
        <v>0.230414746543779</v>
      </c>
      <c r="AQ166" s="16">
        <v>0.193333333333333</v>
      </c>
      <c r="AR166" s="16"/>
      <c r="AS166" s="16">
        <v>6.9148936170212796E-2</v>
      </c>
      <c r="AT166" s="16">
        <v>0.36194690265486701</v>
      </c>
      <c r="AU166" s="16"/>
      <c r="AV166" s="16">
        <v>0.417721518987342</v>
      </c>
      <c r="AW166" s="16">
        <v>0.26540284360189598</v>
      </c>
      <c r="AX166" s="16"/>
      <c r="AY166" s="16">
        <v>0.438405797101449</v>
      </c>
      <c r="AZ166" s="16">
        <v>0.120408163265306</v>
      </c>
      <c r="BA166" s="16"/>
      <c r="BB166" s="16">
        <v>0.256410256410256</v>
      </c>
      <c r="BC166" s="16">
        <v>0.38473282442748102</v>
      </c>
      <c r="BD166" s="16"/>
      <c r="BE166" s="16">
        <v>0.72121212121212097</v>
      </c>
      <c r="BF166" s="16">
        <v>0.476331360946746</v>
      </c>
      <c r="BG166" s="16">
        <v>0.198961937716263</v>
      </c>
      <c r="BH166" s="16">
        <v>0.114893617021277</v>
      </c>
    </row>
    <row r="167" spans="2:60" x14ac:dyDescent="0.25">
      <c r="B167" t="s">
        <v>151</v>
      </c>
      <c r="C167" s="16">
        <v>0.16616084977238199</v>
      </c>
      <c r="D167" s="16">
        <v>0.116279069767442</v>
      </c>
      <c r="E167" s="16">
        <v>0.13986013986014001</v>
      </c>
      <c r="F167" s="16">
        <v>0.26315789473684198</v>
      </c>
      <c r="G167" s="16">
        <v>0.25862068965517199</v>
      </c>
      <c r="H167" s="16">
        <v>0.133333333333333</v>
      </c>
      <c r="I167" s="16">
        <v>0.19047619047618999</v>
      </c>
      <c r="J167" s="16">
        <v>0.157894736842105</v>
      </c>
      <c r="K167" s="16">
        <v>0.10958904109589</v>
      </c>
      <c r="L167" s="16">
        <v>0.16666666666666699</v>
      </c>
      <c r="M167" s="16">
        <v>0.14772727272727301</v>
      </c>
      <c r="N167" s="16">
        <v>0.16666666666666699</v>
      </c>
      <c r="O167" s="16">
        <v>0.2</v>
      </c>
      <c r="P167" s="16">
        <v>0.16666666666666699</v>
      </c>
      <c r="Q167" s="16">
        <v>0.27906976744186002</v>
      </c>
      <c r="R167" s="16">
        <v>0.18518518518518501</v>
      </c>
      <c r="S167" s="16">
        <v>0.175824175824176</v>
      </c>
      <c r="T167" s="16">
        <v>8.6538461538461495E-2</v>
      </c>
      <c r="U167" s="16"/>
      <c r="V167" s="16">
        <v>3.6211699164345398E-2</v>
      </c>
      <c r="W167" s="16">
        <v>0.15675675675675699</v>
      </c>
      <c r="X167" s="16">
        <v>0.19366197183098599</v>
      </c>
      <c r="Y167" s="16">
        <v>0.24897959183673499</v>
      </c>
      <c r="Z167" s="16"/>
      <c r="AA167" s="16">
        <v>7.3490813648294004E-2</v>
      </c>
      <c r="AB167" s="16">
        <v>0.17073170731707299</v>
      </c>
      <c r="AC167" s="16">
        <v>0.20535714285714299</v>
      </c>
      <c r="AD167" s="16">
        <v>0.178294573643411</v>
      </c>
      <c r="AE167" s="16">
        <v>0.184873949579832</v>
      </c>
      <c r="AF167" s="16">
        <v>0.27659574468085102</v>
      </c>
      <c r="AG167" s="16">
        <v>0.22916666666666699</v>
      </c>
      <c r="AH167" s="16">
        <v>0.23170731707317099</v>
      </c>
      <c r="AI167" s="16">
        <v>0.21698113207547201</v>
      </c>
      <c r="AJ167" s="16"/>
      <c r="AK167" s="16">
        <v>0.101522842639594</v>
      </c>
      <c r="AL167" s="16">
        <v>0.14563106796116501</v>
      </c>
      <c r="AM167" s="16">
        <v>0.18811881188118801</v>
      </c>
      <c r="AN167" s="16">
        <v>0.15358361774744</v>
      </c>
      <c r="AO167" s="16">
        <v>0.20212765957446799</v>
      </c>
      <c r="AP167" s="16">
        <v>0.19354838709677399</v>
      </c>
      <c r="AQ167" s="16">
        <v>0.2</v>
      </c>
      <c r="AR167" s="16"/>
      <c r="AS167" s="16">
        <v>0.13829787234042601</v>
      </c>
      <c r="AT167" s="16">
        <v>0.17079646017699099</v>
      </c>
      <c r="AU167" s="16"/>
      <c r="AV167" s="16">
        <v>0.158227848101266</v>
      </c>
      <c r="AW167" s="16">
        <v>0.17061611374407601</v>
      </c>
      <c r="AX167" s="16"/>
      <c r="AY167" s="16">
        <v>0.117149758454106</v>
      </c>
      <c r="AZ167" s="16">
        <v>0.24897959183673499</v>
      </c>
      <c r="BA167" s="16"/>
      <c r="BB167" s="16">
        <v>0.177978883861237</v>
      </c>
      <c r="BC167" s="16">
        <v>0.15419847328244299</v>
      </c>
      <c r="BD167" s="16"/>
      <c r="BE167" s="16">
        <v>6.0606060606060601E-2</v>
      </c>
      <c r="BF167" s="16">
        <v>0.14497041420118301</v>
      </c>
      <c r="BG167" s="16">
        <v>0.19377162629757799</v>
      </c>
      <c r="BH167" s="16">
        <v>0.20425531914893599</v>
      </c>
    </row>
    <row r="168" spans="2:60" x14ac:dyDescent="0.25">
      <c r="B168" t="s">
        <v>152</v>
      </c>
      <c r="C168" s="16">
        <v>9.7116843702579697E-2</v>
      </c>
      <c r="D168" s="16">
        <v>0.13953488372093001</v>
      </c>
      <c r="E168" s="16">
        <v>8.3916083916083906E-2</v>
      </c>
      <c r="F168" s="16">
        <v>4.2105263157894701E-2</v>
      </c>
      <c r="G168" s="16">
        <v>8.6206896551724102E-2</v>
      </c>
      <c r="H168" s="16">
        <v>3.3333333333333298E-2</v>
      </c>
      <c r="I168" s="16">
        <v>5.7142857142857099E-2</v>
      </c>
      <c r="J168" s="16">
        <v>5.2631578947368397E-2</v>
      </c>
      <c r="K168" s="16">
        <v>0.123287671232877</v>
      </c>
      <c r="L168" s="16">
        <v>6.6666666666666693E-2</v>
      </c>
      <c r="M168" s="16">
        <v>0.11363636363636399</v>
      </c>
      <c r="N168" s="16">
        <v>0.14705882352941199</v>
      </c>
      <c r="O168" s="16">
        <v>0.1</v>
      </c>
      <c r="P168" s="16">
        <v>0.1</v>
      </c>
      <c r="Q168" s="16">
        <v>0.116279069767442</v>
      </c>
      <c r="R168" s="16">
        <v>7.4074074074074098E-2</v>
      </c>
      <c r="S168" s="16">
        <v>9.3406593406593394E-2</v>
      </c>
      <c r="T168" s="16">
        <v>0.115384615384615</v>
      </c>
      <c r="U168" s="16"/>
      <c r="V168" s="16">
        <v>2.2284122562674102E-2</v>
      </c>
      <c r="W168" s="16">
        <v>0.11351351351351401</v>
      </c>
      <c r="X168" s="16">
        <v>0.140845070422535</v>
      </c>
      <c r="Y168" s="16">
        <v>0.120408163265306</v>
      </c>
      <c r="Z168" s="16"/>
      <c r="AA168" s="16">
        <v>4.1994750656167999E-2</v>
      </c>
      <c r="AB168" s="16">
        <v>0.12195121951219499</v>
      </c>
      <c r="AC168" s="16">
        <v>9.8214285714285698E-2</v>
      </c>
      <c r="AD168" s="16">
        <v>0.13953488372093001</v>
      </c>
      <c r="AE168" s="16">
        <v>0.126050420168067</v>
      </c>
      <c r="AF168" s="16">
        <v>0.159574468085106</v>
      </c>
      <c r="AG168" s="16">
        <v>8.3333333333333301E-2</v>
      </c>
      <c r="AH168" s="16">
        <v>0.134146341463415</v>
      </c>
      <c r="AI168" s="16">
        <v>0.160377358490566</v>
      </c>
      <c r="AJ168" s="16"/>
      <c r="AK168" s="16">
        <v>5.5837563451776699E-2</v>
      </c>
      <c r="AL168" s="16">
        <v>0.116504854368932</v>
      </c>
      <c r="AM168" s="16">
        <v>0.14851485148514901</v>
      </c>
      <c r="AN168" s="16">
        <v>9.2150170648464202E-2</v>
      </c>
      <c r="AO168" s="16">
        <v>0.122340425531915</v>
      </c>
      <c r="AP168" s="16">
        <v>0.124423963133641</v>
      </c>
      <c r="AQ168" s="16">
        <v>6.6666666666666693E-2</v>
      </c>
      <c r="AR168" s="16"/>
      <c r="AS168" s="16">
        <v>0.122340425531915</v>
      </c>
      <c r="AT168" s="16">
        <v>9.2920353982300904E-2</v>
      </c>
      <c r="AU168" s="16"/>
      <c r="AV168" s="16">
        <v>7.5949367088607597E-2</v>
      </c>
      <c r="AW168" s="16">
        <v>0.109004739336493</v>
      </c>
      <c r="AX168" s="16"/>
      <c r="AY168" s="16">
        <v>8.3333333333333301E-2</v>
      </c>
      <c r="AZ168" s="16">
        <v>0.120408163265306</v>
      </c>
      <c r="BA168" s="16"/>
      <c r="BB168" s="16">
        <v>0.11764705882352899</v>
      </c>
      <c r="BC168" s="16">
        <v>7.6335877862595394E-2</v>
      </c>
      <c r="BD168" s="16"/>
      <c r="BE168" s="16">
        <v>1.21212121212121E-2</v>
      </c>
      <c r="BF168" s="16">
        <v>5.32544378698225E-2</v>
      </c>
      <c r="BG168" s="16">
        <v>0.12629757785467099</v>
      </c>
      <c r="BH168" s="16">
        <v>0.14893617021276601</v>
      </c>
    </row>
    <row r="169" spans="2:60" x14ac:dyDescent="0.25">
      <c r="B169" t="s">
        <v>153</v>
      </c>
      <c r="C169" s="16">
        <v>8.1183611532625197E-2</v>
      </c>
      <c r="D169" s="16">
        <v>8.5271317829457405E-2</v>
      </c>
      <c r="E169" s="16">
        <v>7.69230769230769E-2</v>
      </c>
      <c r="F169" s="16">
        <v>0.105263157894737</v>
      </c>
      <c r="G169" s="16">
        <v>3.4482758620689703E-2</v>
      </c>
      <c r="H169" s="16">
        <v>3.3333333333333298E-2</v>
      </c>
      <c r="I169" s="16">
        <v>4.7619047619047603E-2</v>
      </c>
      <c r="J169" s="16">
        <v>0</v>
      </c>
      <c r="K169" s="16">
        <v>6.8493150684931503E-2</v>
      </c>
      <c r="L169" s="16">
        <v>0</v>
      </c>
      <c r="M169" s="16">
        <v>7.9545454545454503E-2</v>
      </c>
      <c r="N169" s="16">
        <v>0.14705882352941199</v>
      </c>
      <c r="O169" s="16">
        <v>0.2</v>
      </c>
      <c r="P169" s="16">
        <v>0.05</v>
      </c>
      <c r="Q169" s="16">
        <v>6.9767441860465101E-2</v>
      </c>
      <c r="R169" s="16">
        <v>0.11111111111111099</v>
      </c>
      <c r="S169" s="16">
        <v>9.8901098901098897E-2</v>
      </c>
      <c r="T169" s="16">
        <v>6.7307692307692304E-2</v>
      </c>
      <c r="U169" s="16"/>
      <c r="V169" s="16">
        <v>2.5069637883008401E-2</v>
      </c>
      <c r="W169" s="16">
        <v>7.0270270270270302E-2</v>
      </c>
      <c r="X169" s="16">
        <v>0.109154929577465</v>
      </c>
      <c r="Y169" s="16">
        <v>0.11020408163265299</v>
      </c>
      <c r="Z169" s="16"/>
      <c r="AA169" s="16">
        <v>3.4120734908136503E-2</v>
      </c>
      <c r="AB169" s="16">
        <v>8.5365853658536606E-2</v>
      </c>
      <c r="AC169" s="16">
        <v>0.107142857142857</v>
      </c>
      <c r="AD169" s="16">
        <v>9.3023255813953501E-2</v>
      </c>
      <c r="AE169" s="16">
        <v>7.5630252100840303E-2</v>
      </c>
      <c r="AF169" s="16">
        <v>9.5744680851063801E-2</v>
      </c>
      <c r="AG169" s="16">
        <v>0.125</v>
      </c>
      <c r="AH169" s="16">
        <v>9.7560975609756101E-2</v>
      </c>
      <c r="AI169" s="16">
        <v>0.169811320754717</v>
      </c>
      <c r="AJ169" s="16"/>
      <c r="AK169" s="16">
        <v>8.1218274111675107E-2</v>
      </c>
      <c r="AL169" s="16">
        <v>9.7087378640776698E-2</v>
      </c>
      <c r="AM169" s="16">
        <v>0.13861386138613899</v>
      </c>
      <c r="AN169" s="16">
        <v>5.8020477815699703E-2</v>
      </c>
      <c r="AO169" s="16">
        <v>0.117021276595745</v>
      </c>
      <c r="AP169" s="16">
        <v>7.3732718894009203E-2</v>
      </c>
      <c r="AQ169" s="16">
        <v>0.06</v>
      </c>
      <c r="AR169" s="16"/>
      <c r="AS169" s="16">
        <v>0.122340425531915</v>
      </c>
      <c r="AT169" s="16">
        <v>7.4336283185840707E-2</v>
      </c>
      <c r="AU169" s="16"/>
      <c r="AV169" s="16">
        <v>5.90717299578059E-2</v>
      </c>
      <c r="AW169" s="16">
        <v>9.3601895734597207E-2</v>
      </c>
      <c r="AX169" s="16"/>
      <c r="AY169" s="16">
        <v>6.4009661835748799E-2</v>
      </c>
      <c r="AZ169" s="16">
        <v>0.11020408163265299</v>
      </c>
      <c r="BA169" s="16"/>
      <c r="BB169" s="16">
        <v>8.5972850678733004E-2</v>
      </c>
      <c r="BC169" s="16">
        <v>7.6335877862595394E-2</v>
      </c>
      <c r="BD169" s="16"/>
      <c r="BE169" s="16">
        <v>1.21212121212121E-2</v>
      </c>
      <c r="BF169" s="16">
        <v>5.32544378698225E-2</v>
      </c>
      <c r="BG169" s="16">
        <v>9.8615916955017299E-2</v>
      </c>
      <c r="BH169" s="16">
        <v>0.12765957446808501</v>
      </c>
    </row>
    <row r="170" spans="2:60" x14ac:dyDescent="0.25">
      <c r="B170" t="s">
        <v>154</v>
      </c>
      <c r="C170" s="16">
        <v>6.1456752655538703E-2</v>
      </c>
      <c r="D170" s="16">
        <v>0.10077519379845</v>
      </c>
      <c r="E170" s="16">
        <v>1.3986013986014E-2</v>
      </c>
      <c r="F170" s="16">
        <v>4.2105263157894701E-2</v>
      </c>
      <c r="G170" s="16">
        <v>3.4482758620689703E-2</v>
      </c>
      <c r="H170" s="16">
        <v>0.133333333333333</v>
      </c>
      <c r="I170" s="16">
        <v>6.6666666666666693E-2</v>
      </c>
      <c r="J170" s="16">
        <v>0.157894736842105</v>
      </c>
      <c r="K170" s="16">
        <v>5.4794520547945202E-2</v>
      </c>
      <c r="L170" s="16">
        <v>0.133333333333333</v>
      </c>
      <c r="M170" s="16">
        <v>4.5454545454545497E-2</v>
      </c>
      <c r="N170" s="16">
        <v>1.9607843137254902E-2</v>
      </c>
      <c r="O170" s="16">
        <v>6.6666666666666693E-2</v>
      </c>
      <c r="P170" s="16">
        <v>1.6666666666666701E-2</v>
      </c>
      <c r="Q170" s="16">
        <v>0</v>
      </c>
      <c r="R170" s="16">
        <v>0</v>
      </c>
      <c r="S170" s="16">
        <v>7.69230769230769E-2</v>
      </c>
      <c r="T170" s="16">
        <v>0.144230769230769</v>
      </c>
      <c r="U170" s="16"/>
      <c r="V170" s="16">
        <v>2.7855153203342601E-3</v>
      </c>
      <c r="W170" s="16">
        <v>4.3243243243243197E-2</v>
      </c>
      <c r="X170" s="16">
        <v>8.4507042253521097E-2</v>
      </c>
      <c r="Y170" s="16">
        <v>9.7959183673469397E-2</v>
      </c>
      <c r="Z170" s="16"/>
      <c r="AA170" s="16">
        <v>2.3622047244094498E-2</v>
      </c>
      <c r="AB170" s="16">
        <v>3.65853658536585E-2</v>
      </c>
      <c r="AC170" s="16">
        <v>8.0357142857142905E-2</v>
      </c>
      <c r="AD170" s="16">
        <v>6.2015503875968998E-2</v>
      </c>
      <c r="AE170" s="16">
        <v>0.151260504201681</v>
      </c>
      <c r="AF170" s="16">
        <v>0.10638297872340401</v>
      </c>
      <c r="AG170" s="16">
        <v>9.375E-2</v>
      </c>
      <c r="AH170" s="16">
        <v>7.3170731707317097E-2</v>
      </c>
      <c r="AI170" s="16">
        <v>3.77358490566038E-2</v>
      </c>
      <c r="AJ170" s="16"/>
      <c r="AK170" s="16">
        <v>1.01522842639594E-2</v>
      </c>
      <c r="AL170" s="16">
        <v>5.8252427184466E-2</v>
      </c>
      <c r="AM170" s="16">
        <v>7.9207920792079195E-2</v>
      </c>
      <c r="AN170" s="16">
        <v>4.4368600682593899E-2</v>
      </c>
      <c r="AO170" s="16">
        <v>8.5106382978723402E-2</v>
      </c>
      <c r="AP170" s="16">
        <v>8.7557603686635899E-2</v>
      </c>
      <c r="AQ170" s="16">
        <v>9.3333333333333296E-2</v>
      </c>
      <c r="AR170" s="16"/>
      <c r="AS170" s="16">
        <v>0.13297872340425501</v>
      </c>
      <c r="AT170" s="16">
        <v>4.9557522123893798E-2</v>
      </c>
      <c r="AU170" s="16"/>
      <c r="AV170" s="16">
        <v>5.2742616033755303E-2</v>
      </c>
      <c r="AW170" s="16">
        <v>6.6350710900473897E-2</v>
      </c>
      <c r="AX170" s="16"/>
      <c r="AY170" s="16">
        <v>3.9855072463768099E-2</v>
      </c>
      <c r="AZ170" s="16">
        <v>9.7959183673469397E-2</v>
      </c>
      <c r="BA170" s="16"/>
      <c r="BB170" s="16">
        <v>6.6365007541478102E-2</v>
      </c>
      <c r="BC170" s="16">
        <v>5.6488549618320602E-2</v>
      </c>
      <c r="BD170" s="16"/>
      <c r="BE170" s="16">
        <v>6.0606060606060597E-3</v>
      </c>
      <c r="BF170" s="16">
        <v>2.9585798816568001E-2</v>
      </c>
      <c r="BG170" s="16">
        <v>8.4775086505190306E-2</v>
      </c>
      <c r="BH170" s="16">
        <v>8.5106382978723402E-2</v>
      </c>
    </row>
    <row r="171" spans="2:60" x14ac:dyDescent="0.25">
      <c r="B171" t="s">
        <v>155</v>
      </c>
      <c r="C171" s="16">
        <v>5.69044006069803E-2</v>
      </c>
      <c r="D171" s="16">
        <v>7.7519379844961198E-2</v>
      </c>
      <c r="E171" s="16">
        <v>3.4965034965035002E-2</v>
      </c>
      <c r="F171" s="16">
        <v>3.1578947368421102E-2</v>
      </c>
      <c r="G171" s="16">
        <v>5.1724137931034503E-2</v>
      </c>
      <c r="H171" s="16">
        <v>0.133333333333333</v>
      </c>
      <c r="I171" s="16">
        <v>8.5714285714285701E-2</v>
      </c>
      <c r="J171" s="16">
        <v>0</v>
      </c>
      <c r="K171" s="16">
        <v>4.1095890410958902E-2</v>
      </c>
      <c r="L171" s="16">
        <v>6.6666666666666693E-2</v>
      </c>
      <c r="M171" s="16">
        <v>6.8181818181818205E-2</v>
      </c>
      <c r="N171" s="16">
        <v>1.9607843137254902E-2</v>
      </c>
      <c r="O171" s="16">
        <v>6.6666666666666693E-2</v>
      </c>
      <c r="P171" s="16">
        <v>0.05</v>
      </c>
      <c r="Q171" s="16">
        <v>0</v>
      </c>
      <c r="R171" s="16">
        <v>0</v>
      </c>
      <c r="S171" s="16">
        <v>7.1428571428571397E-2</v>
      </c>
      <c r="T171" s="16">
        <v>9.6153846153846201E-2</v>
      </c>
      <c r="U171" s="16"/>
      <c r="V171" s="16">
        <v>1.9498607242339799E-2</v>
      </c>
      <c r="W171" s="16">
        <v>7.0270270270270302E-2</v>
      </c>
      <c r="X171" s="16">
        <v>4.92957746478873E-2</v>
      </c>
      <c r="Y171" s="16">
        <v>8.3673469387755106E-2</v>
      </c>
      <c r="Z171" s="16"/>
      <c r="AA171" s="16">
        <v>3.9370078740157501E-2</v>
      </c>
      <c r="AB171" s="16">
        <v>2.4390243902439001E-2</v>
      </c>
      <c r="AC171" s="16">
        <v>6.25E-2</v>
      </c>
      <c r="AD171" s="16">
        <v>5.4263565891472902E-2</v>
      </c>
      <c r="AE171" s="16">
        <v>6.7226890756302504E-2</v>
      </c>
      <c r="AF171" s="16">
        <v>7.4468085106383003E-2</v>
      </c>
      <c r="AG171" s="16">
        <v>8.3333333333333301E-2</v>
      </c>
      <c r="AH171" s="16">
        <v>0.12195121951219499</v>
      </c>
      <c r="AI171" s="16">
        <v>5.6603773584905703E-2</v>
      </c>
      <c r="AJ171" s="16"/>
      <c r="AK171" s="16">
        <v>5.0761421319797002E-2</v>
      </c>
      <c r="AL171" s="16">
        <v>7.7669902912621394E-2</v>
      </c>
      <c r="AM171" s="16">
        <v>5.9405940594059403E-2</v>
      </c>
      <c r="AN171" s="16">
        <v>2.38907849829352E-2</v>
      </c>
      <c r="AO171" s="16">
        <v>7.9787234042553196E-2</v>
      </c>
      <c r="AP171" s="16">
        <v>7.3732718894009203E-2</v>
      </c>
      <c r="AQ171" s="16">
        <v>6.6666666666666693E-2</v>
      </c>
      <c r="AR171" s="16"/>
      <c r="AS171" s="16">
        <v>0.10638297872340401</v>
      </c>
      <c r="AT171" s="16">
        <v>4.8672566371681401E-2</v>
      </c>
      <c r="AU171" s="16"/>
      <c r="AV171" s="16">
        <v>4.4303797468354403E-2</v>
      </c>
      <c r="AW171" s="16">
        <v>6.3981042654028403E-2</v>
      </c>
      <c r="AX171" s="16"/>
      <c r="AY171" s="16">
        <v>4.10628019323672E-2</v>
      </c>
      <c r="AZ171" s="16">
        <v>8.3673469387755106E-2</v>
      </c>
      <c r="BA171" s="16"/>
      <c r="BB171" s="16">
        <v>6.1840120663650099E-2</v>
      </c>
      <c r="BC171" s="16">
        <v>5.1908396946564898E-2</v>
      </c>
      <c r="BD171" s="16"/>
      <c r="BE171" s="16">
        <v>1.8181818181818198E-2</v>
      </c>
      <c r="BF171" s="16">
        <v>4.1420118343195297E-2</v>
      </c>
      <c r="BG171" s="16">
        <v>6.9204152249134995E-2</v>
      </c>
      <c r="BH171" s="16">
        <v>7.6595744680851105E-2</v>
      </c>
    </row>
    <row r="172" spans="2:60" x14ac:dyDescent="0.25">
      <c r="B172" t="s">
        <v>156</v>
      </c>
      <c r="C172" s="16">
        <v>4.6282245827010599E-2</v>
      </c>
      <c r="D172" s="16">
        <v>8.5271317829457405E-2</v>
      </c>
      <c r="E172" s="16">
        <v>1.3986013986014E-2</v>
      </c>
      <c r="F172" s="16">
        <v>4.2105263157894701E-2</v>
      </c>
      <c r="G172" s="16">
        <v>1.72413793103448E-2</v>
      </c>
      <c r="H172" s="16">
        <v>0.1</v>
      </c>
      <c r="I172" s="16">
        <v>1.9047619047619001E-2</v>
      </c>
      <c r="J172" s="16">
        <v>0</v>
      </c>
      <c r="K172" s="16">
        <v>2.7397260273972601E-2</v>
      </c>
      <c r="L172" s="16">
        <v>0</v>
      </c>
      <c r="M172" s="16">
        <v>0.11363636363636399</v>
      </c>
      <c r="N172" s="16">
        <v>7.8431372549019607E-2</v>
      </c>
      <c r="O172" s="16">
        <v>0</v>
      </c>
      <c r="P172" s="16">
        <v>0.05</v>
      </c>
      <c r="Q172" s="16">
        <v>0</v>
      </c>
      <c r="R172" s="16">
        <v>0</v>
      </c>
      <c r="S172" s="16">
        <v>3.8461538461538498E-2</v>
      </c>
      <c r="T172" s="16">
        <v>7.69230769230769E-2</v>
      </c>
      <c r="U172" s="16"/>
      <c r="V172" s="16">
        <v>1.9498607242339799E-2</v>
      </c>
      <c r="W172" s="16">
        <v>3.7837837837837798E-2</v>
      </c>
      <c r="X172" s="16">
        <v>6.6901408450704206E-2</v>
      </c>
      <c r="Y172" s="16">
        <v>5.7142857142857099E-2</v>
      </c>
      <c r="Z172" s="16"/>
      <c r="AA172" s="16">
        <v>2.3622047244094498E-2</v>
      </c>
      <c r="AB172" s="16">
        <v>3.65853658536585E-2</v>
      </c>
      <c r="AC172" s="16">
        <v>6.25E-2</v>
      </c>
      <c r="AD172" s="16">
        <v>9.3023255813953501E-2</v>
      </c>
      <c r="AE172" s="16">
        <v>2.5210084033613401E-2</v>
      </c>
      <c r="AF172" s="16">
        <v>3.1914893617021302E-2</v>
      </c>
      <c r="AG172" s="16">
        <v>6.25E-2</v>
      </c>
      <c r="AH172" s="16">
        <v>4.8780487804878099E-2</v>
      </c>
      <c r="AI172" s="16">
        <v>9.4339622641509399E-2</v>
      </c>
      <c r="AJ172" s="16"/>
      <c r="AK172" s="16">
        <v>3.0456852791878201E-2</v>
      </c>
      <c r="AL172" s="16">
        <v>2.9126213592233E-2</v>
      </c>
      <c r="AM172" s="16">
        <v>9.9009900990098994E-3</v>
      </c>
      <c r="AN172" s="16">
        <v>2.0477815699658699E-2</v>
      </c>
      <c r="AO172" s="16">
        <v>0.10106382978723399</v>
      </c>
      <c r="AP172" s="16">
        <v>5.0691244239631297E-2</v>
      </c>
      <c r="AQ172" s="16">
        <v>8.6666666666666697E-2</v>
      </c>
      <c r="AR172" s="16"/>
      <c r="AS172" s="16">
        <v>0.10638297872340401</v>
      </c>
      <c r="AT172" s="16">
        <v>3.6283185840707999E-2</v>
      </c>
      <c r="AU172" s="16"/>
      <c r="AV172" s="16">
        <v>2.9535864978902999E-2</v>
      </c>
      <c r="AW172" s="16">
        <v>5.56872037914692E-2</v>
      </c>
      <c r="AX172" s="16"/>
      <c r="AY172" s="16">
        <v>3.9855072463768099E-2</v>
      </c>
      <c r="AZ172" s="16">
        <v>5.7142857142857099E-2</v>
      </c>
      <c r="BA172" s="16"/>
      <c r="BB172" s="16">
        <v>6.0331825037707398E-2</v>
      </c>
      <c r="BC172" s="16">
        <v>3.2061068702290099E-2</v>
      </c>
      <c r="BD172" s="16"/>
      <c r="BE172" s="16">
        <v>1.21212121212121E-2</v>
      </c>
      <c r="BF172" s="16">
        <v>3.5502958579881699E-2</v>
      </c>
      <c r="BG172" s="16">
        <v>5.5363321799308002E-2</v>
      </c>
      <c r="BH172" s="16">
        <v>6.3829787234042507E-2</v>
      </c>
    </row>
    <row r="173" spans="2:60" x14ac:dyDescent="0.25">
      <c r="B173" t="s">
        <v>157</v>
      </c>
      <c r="C173" s="16">
        <v>2.5796661608497699E-2</v>
      </c>
      <c r="D173" s="16">
        <v>1.5503875968992199E-2</v>
      </c>
      <c r="E173" s="16">
        <v>1.3986013986014E-2</v>
      </c>
      <c r="F173" s="16">
        <v>1.05263157894737E-2</v>
      </c>
      <c r="G173" s="16">
        <v>3.4482758620689703E-2</v>
      </c>
      <c r="H173" s="16">
        <v>0</v>
      </c>
      <c r="I173" s="16">
        <v>2.8571428571428598E-2</v>
      </c>
      <c r="J173" s="16">
        <v>0</v>
      </c>
      <c r="K173" s="16">
        <v>0</v>
      </c>
      <c r="L173" s="16">
        <v>0</v>
      </c>
      <c r="M173" s="16">
        <v>1.13636363636364E-2</v>
      </c>
      <c r="N173" s="16">
        <v>3.9215686274509803E-2</v>
      </c>
      <c r="O173" s="16">
        <v>0</v>
      </c>
      <c r="P173" s="16">
        <v>1.6666666666666701E-2</v>
      </c>
      <c r="Q173" s="16">
        <v>0</v>
      </c>
      <c r="R173" s="16">
        <v>3.7037037037037E-2</v>
      </c>
      <c r="S173" s="16">
        <v>6.5934065934065894E-2</v>
      </c>
      <c r="T173" s="16">
        <v>4.80769230769231E-2</v>
      </c>
      <c r="U173" s="16"/>
      <c r="V173" s="16">
        <v>5.5710306406685202E-3</v>
      </c>
      <c r="W173" s="16">
        <v>1.62162162162162E-2</v>
      </c>
      <c r="X173" s="16">
        <v>5.2816901408450703E-2</v>
      </c>
      <c r="Y173" s="16">
        <v>2.8571428571428598E-2</v>
      </c>
      <c r="Z173" s="16"/>
      <c r="AA173" s="16">
        <v>7.8740157480314994E-3</v>
      </c>
      <c r="AB173" s="16">
        <v>1.21951219512195E-2</v>
      </c>
      <c r="AC173" s="16">
        <v>3.5714285714285698E-2</v>
      </c>
      <c r="AD173" s="16">
        <v>1.5503875968992199E-2</v>
      </c>
      <c r="AE173" s="16">
        <v>7.5630252100840303E-2</v>
      </c>
      <c r="AF173" s="16">
        <v>1.0638297872340399E-2</v>
      </c>
      <c r="AG173" s="16">
        <v>6.25E-2</v>
      </c>
      <c r="AH173" s="16">
        <v>4.8780487804878099E-2</v>
      </c>
      <c r="AI173" s="16">
        <v>2.83018867924528E-2</v>
      </c>
      <c r="AJ173" s="16"/>
      <c r="AK173" s="16">
        <v>2.5380710659898501E-2</v>
      </c>
      <c r="AL173" s="16">
        <v>2.9126213592233E-2</v>
      </c>
      <c r="AM173" s="16">
        <v>1.9801980198019799E-2</v>
      </c>
      <c r="AN173" s="16">
        <v>1.02389078498294E-2</v>
      </c>
      <c r="AO173" s="16">
        <v>2.6595744680851099E-2</v>
      </c>
      <c r="AP173" s="16">
        <v>2.3041474654377898E-2</v>
      </c>
      <c r="AQ173" s="16">
        <v>0.06</v>
      </c>
      <c r="AR173" s="16"/>
      <c r="AS173" s="16">
        <v>4.2553191489361701E-2</v>
      </c>
      <c r="AT173" s="16">
        <v>2.3008849557522099E-2</v>
      </c>
      <c r="AU173" s="16"/>
      <c r="AV173" s="16">
        <v>1.68776371308017E-2</v>
      </c>
      <c r="AW173" s="16">
        <v>3.0805687203791499E-2</v>
      </c>
      <c r="AX173" s="16"/>
      <c r="AY173" s="16">
        <v>2.41545893719807E-2</v>
      </c>
      <c r="AZ173" s="16">
        <v>2.8571428571428598E-2</v>
      </c>
      <c r="BA173" s="16"/>
      <c r="BB173" s="16">
        <v>3.6199095022624403E-2</v>
      </c>
      <c r="BC173" s="16">
        <v>1.5267175572519101E-2</v>
      </c>
      <c r="BD173" s="16"/>
      <c r="BE173" s="16">
        <v>0</v>
      </c>
      <c r="BF173" s="16">
        <v>1.4792899408284E-2</v>
      </c>
      <c r="BG173" s="16">
        <v>2.7681660899654001E-2</v>
      </c>
      <c r="BH173" s="16">
        <v>5.5319148936170202E-2</v>
      </c>
    </row>
    <row r="174" spans="2:60" x14ac:dyDescent="0.25">
      <c r="B174" t="s">
        <v>158</v>
      </c>
      <c r="C174" s="16">
        <v>4.0212443095599397E-2</v>
      </c>
      <c r="D174" s="16">
        <v>4.6511627906976702E-2</v>
      </c>
      <c r="E174" s="16">
        <v>0</v>
      </c>
      <c r="F174" s="16">
        <v>2.1052631578947399E-2</v>
      </c>
      <c r="G174" s="16">
        <v>5.1724137931034503E-2</v>
      </c>
      <c r="H174" s="16">
        <v>3.3333333333333298E-2</v>
      </c>
      <c r="I174" s="16">
        <v>1.9047619047619001E-2</v>
      </c>
      <c r="J174" s="16">
        <v>0</v>
      </c>
      <c r="K174" s="16">
        <v>0</v>
      </c>
      <c r="L174" s="16">
        <v>0</v>
      </c>
      <c r="M174" s="16">
        <v>3.4090909090909102E-2</v>
      </c>
      <c r="N174" s="16">
        <v>4.9019607843137303E-2</v>
      </c>
      <c r="O174" s="16">
        <v>3.3333333333333298E-2</v>
      </c>
      <c r="P174" s="16">
        <v>0.05</v>
      </c>
      <c r="Q174" s="16">
        <v>2.32558139534884E-2</v>
      </c>
      <c r="R174" s="16">
        <v>7.4074074074074098E-2</v>
      </c>
      <c r="S174" s="16">
        <v>0.10989010989011</v>
      </c>
      <c r="T174" s="16">
        <v>3.8461538461538498E-2</v>
      </c>
      <c r="U174" s="16"/>
      <c r="V174" s="16">
        <v>8.3565459610027894E-3</v>
      </c>
      <c r="W174" s="16">
        <v>3.7837837837837798E-2</v>
      </c>
      <c r="X174" s="16">
        <v>4.92957746478873E-2</v>
      </c>
      <c r="Y174" s="16">
        <v>5.9183673469387799E-2</v>
      </c>
      <c r="Z174" s="16"/>
      <c r="AA174" s="16">
        <v>1.31233595800525E-2</v>
      </c>
      <c r="AB174" s="16">
        <v>8.5365853658536606E-2</v>
      </c>
      <c r="AC174" s="16">
        <v>3.5714285714285698E-2</v>
      </c>
      <c r="AD174" s="16">
        <v>8.5271317829457405E-2</v>
      </c>
      <c r="AE174" s="16">
        <v>4.20168067226891E-2</v>
      </c>
      <c r="AF174" s="16">
        <v>8.5106382978723402E-2</v>
      </c>
      <c r="AG174" s="16">
        <v>6.25E-2</v>
      </c>
      <c r="AH174" s="16">
        <v>0</v>
      </c>
      <c r="AI174" s="16">
        <v>4.71698113207547E-2</v>
      </c>
      <c r="AJ174" s="16"/>
      <c r="AK174" s="16">
        <v>2.5380710659898501E-2</v>
      </c>
      <c r="AL174" s="16">
        <v>2.9126213592233E-2</v>
      </c>
      <c r="AM174" s="16">
        <v>0</v>
      </c>
      <c r="AN174" s="16">
        <v>4.7781569965870303E-2</v>
      </c>
      <c r="AO174" s="16">
        <v>5.31914893617021E-2</v>
      </c>
      <c r="AP174" s="16">
        <v>6.9124423963133605E-2</v>
      </c>
      <c r="AQ174" s="16">
        <v>2.66666666666667E-2</v>
      </c>
      <c r="AR174" s="16"/>
      <c r="AS174" s="16">
        <v>7.9787234042553196E-2</v>
      </c>
      <c r="AT174" s="16">
        <v>3.3628318584070803E-2</v>
      </c>
      <c r="AU174" s="16"/>
      <c r="AV174" s="16">
        <v>4.6413502109704602E-2</v>
      </c>
      <c r="AW174" s="16">
        <v>3.6729857819905197E-2</v>
      </c>
      <c r="AX174" s="16"/>
      <c r="AY174" s="16">
        <v>2.8985507246376802E-2</v>
      </c>
      <c r="AZ174" s="16">
        <v>5.9183673469387799E-2</v>
      </c>
      <c r="BA174" s="16"/>
      <c r="BB174" s="16">
        <v>4.3740573152337897E-2</v>
      </c>
      <c r="BC174" s="16">
        <v>3.6641221374045803E-2</v>
      </c>
      <c r="BD174" s="16"/>
      <c r="BE174" s="16">
        <v>0</v>
      </c>
      <c r="BF174" s="16">
        <v>1.18343195266272E-2</v>
      </c>
      <c r="BG174" s="16">
        <v>6.0553633217993098E-2</v>
      </c>
      <c r="BH174" s="16">
        <v>5.5319148936170202E-2</v>
      </c>
    </row>
    <row r="175" spans="2:60" x14ac:dyDescent="0.25">
      <c r="B175" t="s">
        <v>159</v>
      </c>
      <c r="C175" s="16">
        <v>2.42792109256449E-2</v>
      </c>
      <c r="D175" s="16">
        <v>3.1007751937984499E-2</v>
      </c>
      <c r="E175" s="16">
        <v>2.7972027972028E-2</v>
      </c>
      <c r="F175" s="16">
        <v>1.05263157894737E-2</v>
      </c>
      <c r="G175" s="16">
        <v>5.1724137931034503E-2</v>
      </c>
      <c r="H175" s="16">
        <v>0</v>
      </c>
      <c r="I175" s="16">
        <v>3.8095238095238099E-2</v>
      </c>
      <c r="J175" s="16">
        <v>0</v>
      </c>
      <c r="K175" s="16">
        <v>2.7397260273972601E-2</v>
      </c>
      <c r="L175" s="16">
        <v>0</v>
      </c>
      <c r="M175" s="16">
        <v>1.13636363636364E-2</v>
      </c>
      <c r="N175" s="16">
        <v>9.8039215686274508E-3</v>
      </c>
      <c r="O175" s="16">
        <v>3.3333333333333298E-2</v>
      </c>
      <c r="P175" s="16">
        <v>3.3333333333333298E-2</v>
      </c>
      <c r="Q175" s="16">
        <v>0</v>
      </c>
      <c r="R175" s="16">
        <v>0</v>
      </c>
      <c r="S175" s="16">
        <v>3.2967032967033003E-2</v>
      </c>
      <c r="T175" s="16">
        <v>2.8846153846153799E-2</v>
      </c>
      <c r="U175" s="16"/>
      <c r="V175" s="16">
        <v>1.1142061281337001E-2</v>
      </c>
      <c r="W175" s="16">
        <v>3.24324324324324E-2</v>
      </c>
      <c r="X175" s="16">
        <v>2.4647887323943699E-2</v>
      </c>
      <c r="Y175" s="16">
        <v>3.06122448979592E-2</v>
      </c>
      <c r="Z175" s="16"/>
      <c r="AA175" s="16">
        <v>2.0997375328084E-2</v>
      </c>
      <c r="AB175" s="16">
        <v>4.8780487804878099E-2</v>
      </c>
      <c r="AC175" s="16">
        <v>1.7857142857142901E-2</v>
      </c>
      <c r="AD175" s="16">
        <v>7.7519379844961196E-3</v>
      </c>
      <c r="AE175" s="16">
        <v>1.6806722689075598E-2</v>
      </c>
      <c r="AF175" s="16">
        <v>3.1914893617021302E-2</v>
      </c>
      <c r="AG175" s="16">
        <v>4.1666666666666699E-2</v>
      </c>
      <c r="AH175" s="16">
        <v>2.4390243902439001E-2</v>
      </c>
      <c r="AI175" s="16">
        <v>1.88679245283019E-2</v>
      </c>
      <c r="AJ175" s="16"/>
      <c r="AK175" s="16">
        <v>2.0304568527918801E-2</v>
      </c>
      <c r="AL175" s="16">
        <v>1.94174757281553E-2</v>
      </c>
      <c r="AM175" s="16">
        <v>3.9603960396039598E-2</v>
      </c>
      <c r="AN175" s="16">
        <v>2.0477815699658699E-2</v>
      </c>
      <c r="AO175" s="16">
        <v>1.5957446808510599E-2</v>
      </c>
      <c r="AP175" s="16">
        <v>1.8433179723502301E-2</v>
      </c>
      <c r="AQ175" s="16">
        <v>4.6666666666666697E-2</v>
      </c>
      <c r="AR175" s="16"/>
      <c r="AS175" s="16">
        <v>3.1914893617021302E-2</v>
      </c>
      <c r="AT175" s="16">
        <v>2.3008849557522099E-2</v>
      </c>
      <c r="AU175" s="16"/>
      <c r="AV175" s="16">
        <v>1.8987341772151899E-2</v>
      </c>
      <c r="AW175" s="16">
        <v>2.7251184834123199E-2</v>
      </c>
      <c r="AX175" s="16"/>
      <c r="AY175" s="16">
        <v>2.05314009661836E-2</v>
      </c>
      <c r="AZ175" s="16">
        <v>3.06122448979592E-2</v>
      </c>
      <c r="BA175" s="16"/>
      <c r="BB175" s="16">
        <v>2.7149321266968299E-2</v>
      </c>
      <c r="BC175" s="16">
        <v>2.13740458015267E-2</v>
      </c>
      <c r="BD175" s="16"/>
      <c r="BE175" s="16">
        <v>6.0606060606060597E-3</v>
      </c>
      <c r="BF175" s="16">
        <v>1.7751479289940801E-2</v>
      </c>
      <c r="BG175" s="16">
        <v>3.2871972318339097E-2</v>
      </c>
      <c r="BH175" s="16">
        <v>2.5531914893616999E-2</v>
      </c>
    </row>
    <row r="176" spans="2:60" x14ac:dyDescent="0.25">
      <c r="B176" t="s">
        <v>160</v>
      </c>
      <c r="C176" s="16">
        <v>1.44157814871017E-2</v>
      </c>
      <c r="D176" s="16">
        <v>1.5503875968992199E-2</v>
      </c>
      <c r="E176" s="16">
        <v>2.0979020979021001E-2</v>
      </c>
      <c r="F176" s="16">
        <v>1.05263157894737E-2</v>
      </c>
      <c r="G176" s="16">
        <v>0</v>
      </c>
      <c r="H176" s="16">
        <v>0</v>
      </c>
      <c r="I176" s="16">
        <v>2.8571428571428598E-2</v>
      </c>
      <c r="J176" s="16">
        <v>0</v>
      </c>
      <c r="K176" s="16">
        <v>4.1095890410958902E-2</v>
      </c>
      <c r="L176" s="16">
        <v>0</v>
      </c>
      <c r="M176" s="16">
        <v>1.13636363636364E-2</v>
      </c>
      <c r="N176" s="16">
        <v>0</v>
      </c>
      <c r="O176" s="16">
        <v>3.3333333333333298E-2</v>
      </c>
      <c r="P176" s="16">
        <v>0</v>
      </c>
      <c r="Q176" s="16">
        <v>0</v>
      </c>
      <c r="R176" s="16">
        <v>0</v>
      </c>
      <c r="S176" s="16">
        <v>2.1978021978022001E-2</v>
      </c>
      <c r="T176" s="16">
        <v>9.6153846153846194E-3</v>
      </c>
      <c r="U176" s="16"/>
      <c r="V176" s="16">
        <v>1.9498607242339799E-2</v>
      </c>
      <c r="W176" s="16">
        <v>1.0810810810810799E-2</v>
      </c>
      <c r="X176" s="16">
        <v>3.5211267605633799E-3</v>
      </c>
      <c r="Y176" s="16">
        <v>1.8367346938775501E-2</v>
      </c>
      <c r="Z176" s="16"/>
      <c r="AA176" s="16">
        <v>2.0997375328084E-2</v>
      </c>
      <c r="AB176" s="16">
        <v>0</v>
      </c>
      <c r="AC176" s="16">
        <v>0</v>
      </c>
      <c r="AD176" s="16">
        <v>0</v>
      </c>
      <c r="AE176" s="16">
        <v>8.4033613445378096E-3</v>
      </c>
      <c r="AF176" s="16">
        <v>0</v>
      </c>
      <c r="AG176" s="16">
        <v>3.125E-2</v>
      </c>
      <c r="AH176" s="16">
        <v>1.21951219512195E-2</v>
      </c>
      <c r="AI176" s="16">
        <v>5.6603773584905703E-2</v>
      </c>
      <c r="AJ176" s="16"/>
      <c r="AK176" s="16">
        <v>1.01522842639594E-2</v>
      </c>
      <c r="AL176" s="16">
        <v>0</v>
      </c>
      <c r="AM176" s="16">
        <v>1.9801980198019799E-2</v>
      </c>
      <c r="AN176" s="16">
        <v>1.02389078498294E-2</v>
      </c>
      <c r="AO176" s="16">
        <v>1.5957446808510599E-2</v>
      </c>
      <c r="AP176" s="16">
        <v>2.3041474654377898E-2</v>
      </c>
      <c r="AQ176" s="16">
        <v>2.66666666666667E-2</v>
      </c>
      <c r="AR176" s="16"/>
      <c r="AS176" s="16">
        <v>2.6595744680851099E-2</v>
      </c>
      <c r="AT176" s="16">
        <v>1.23893805309735E-2</v>
      </c>
      <c r="AU176" s="16"/>
      <c r="AV176" s="16">
        <v>1.4767932489451499E-2</v>
      </c>
      <c r="AW176" s="16">
        <v>1.4218009478673001E-2</v>
      </c>
      <c r="AX176" s="16"/>
      <c r="AY176" s="16">
        <v>1.20772946859903E-2</v>
      </c>
      <c r="AZ176" s="16">
        <v>1.8367346938775501E-2</v>
      </c>
      <c r="BA176" s="16"/>
      <c r="BB176" s="16">
        <v>1.8099547511312201E-2</v>
      </c>
      <c r="BC176" s="16">
        <v>1.0687022900763401E-2</v>
      </c>
      <c r="BD176" s="16"/>
      <c r="BE176" s="16">
        <v>0</v>
      </c>
      <c r="BF176" s="16">
        <v>1.7751479289940801E-2</v>
      </c>
      <c r="BG176" s="16">
        <v>1.5570934256055401E-2</v>
      </c>
      <c r="BH176" s="16">
        <v>1.7021276595744698E-2</v>
      </c>
    </row>
    <row r="177" spans="2:60" x14ac:dyDescent="0.25">
      <c r="B177" t="s">
        <v>161</v>
      </c>
      <c r="C177" s="16">
        <v>5.1593323216995397E-2</v>
      </c>
      <c r="D177" s="16">
        <v>1.5503875968992199E-2</v>
      </c>
      <c r="E177" s="16">
        <v>9.7902097902097904E-2</v>
      </c>
      <c r="F177" s="16">
        <v>2.1052631578947399E-2</v>
      </c>
      <c r="G177" s="16">
        <v>0.10344827586206901</v>
      </c>
      <c r="H177" s="16">
        <v>3.3333333333333298E-2</v>
      </c>
      <c r="I177" s="16">
        <v>0.114285714285714</v>
      </c>
      <c r="J177" s="16">
        <v>0</v>
      </c>
      <c r="K177" s="16">
        <v>5.4794520547945202E-2</v>
      </c>
      <c r="L177" s="16">
        <v>0.1</v>
      </c>
      <c r="M177" s="16">
        <v>3.4090909090909102E-2</v>
      </c>
      <c r="N177" s="16">
        <v>2.9411764705882401E-2</v>
      </c>
      <c r="O177" s="16">
        <v>3.3333333333333298E-2</v>
      </c>
      <c r="P177" s="16">
        <v>3.3333333333333298E-2</v>
      </c>
      <c r="Q177" s="16">
        <v>2.32558139534884E-2</v>
      </c>
      <c r="R177" s="16">
        <v>3.7037037037037E-2</v>
      </c>
      <c r="S177" s="16">
        <v>3.8461538461538498E-2</v>
      </c>
      <c r="T177" s="16">
        <v>5.7692307692307702E-2</v>
      </c>
      <c r="U177" s="16"/>
      <c r="V177" s="16">
        <v>0.183844011142061</v>
      </c>
      <c r="W177" s="16">
        <v>0</v>
      </c>
      <c r="X177" s="16">
        <v>0</v>
      </c>
      <c r="Y177" s="16">
        <v>4.0816326530612197E-3</v>
      </c>
      <c r="Z177" s="16"/>
      <c r="AA177" s="16">
        <v>0.15485564304461899</v>
      </c>
      <c r="AB177" s="16">
        <v>3.65853658536585E-2</v>
      </c>
      <c r="AC177" s="16">
        <v>8.9285714285714298E-3</v>
      </c>
      <c r="AD177" s="16">
        <v>7.7519379844961196E-3</v>
      </c>
      <c r="AE177" s="16">
        <v>0</v>
      </c>
      <c r="AF177" s="16">
        <v>0</v>
      </c>
      <c r="AG177" s="16">
        <v>2.0833333333333301E-2</v>
      </c>
      <c r="AH177" s="16">
        <v>0</v>
      </c>
      <c r="AI177" s="16">
        <v>0</v>
      </c>
      <c r="AJ177" s="16"/>
      <c r="AK177" s="16">
        <v>8.1218274111675107E-2</v>
      </c>
      <c r="AL177" s="16">
        <v>2.9126213592233E-2</v>
      </c>
      <c r="AM177" s="16">
        <v>3.9603960396039598E-2</v>
      </c>
      <c r="AN177" s="16">
        <v>9.2150170648464202E-2</v>
      </c>
      <c r="AO177" s="16">
        <v>1.0638297872340399E-2</v>
      </c>
      <c r="AP177" s="16">
        <v>3.2258064516128997E-2</v>
      </c>
      <c r="AQ177" s="16">
        <v>0.06</v>
      </c>
      <c r="AR177" s="16"/>
      <c r="AS177" s="16">
        <v>1.5957446808510599E-2</v>
      </c>
      <c r="AT177" s="16">
        <v>5.7522123893805302E-2</v>
      </c>
      <c r="AU177" s="16"/>
      <c r="AV177" s="16">
        <v>5.2742616033755303E-2</v>
      </c>
      <c r="AW177" s="16">
        <v>5.0947867298578198E-2</v>
      </c>
      <c r="AX177" s="16"/>
      <c r="AY177" s="16">
        <v>7.9710144927536197E-2</v>
      </c>
      <c r="AZ177" s="16">
        <v>4.0816326530612197E-3</v>
      </c>
      <c r="BA177" s="16"/>
      <c r="BB177" s="16">
        <v>4.2232277526395197E-2</v>
      </c>
      <c r="BC177" s="16">
        <v>6.1068702290076299E-2</v>
      </c>
      <c r="BD177" s="16"/>
      <c r="BE177" s="16">
        <v>9.6969696969696997E-2</v>
      </c>
      <c r="BF177" s="16">
        <v>8.8757396449704096E-2</v>
      </c>
      <c r="BG177" s="16">
        <v>2.9411764705882401E-2</v>
      </c>
      <c r="BH177" s="16">
        <v>2.1276595744680899E-2</v>
      </c>
    </row>
    <row r="178" spans="2:60" x14ac:dyDescent="0.25">
      <c r="B178" t="s">
        <v>77</v>
      </c>
      <c r="C178" s="16">
        <v>1.44157814871017E-2</v>
      </c>
      <c r="D178" s="16">
        <v>1.5503875968992199E-2</v>
      </c>
      <c r="E178" s="16">
        <v>0</v>
      </c>
      <c r="F178" s="16">
        <v>2.1052631578947399E-2</v>
      </c>
      <c r="G178" s="16">
        <v>1.72413793103448E-2</v>
      </c>
      <c r="H178" s="16">
        <v>3.3333333333333298E-2</v>
      </c>
      <c r="I178" s="16">
        <v>2.8571428571428598E-2</v>
      </c>
      <c r="J178" s="16">
        <v>5.2631578947368397E-2</v>
      </c>
      <c r="K178" s="16">
        <v>1.3698630136986301E-2</v>
      </c>
      <c r="L178" s="16">
        <v>3.3333333333333298E-2</v>
      </c>
      <c r="M178" s="16">
        <v>0</v>
      </c>
      <c r="N178" s="16">
        <v>1.9607843137254902E-2</v>
      </c>
      <c r="O178" s="16">
        <v>3.3333333333333298E-2</v>
      </c>
      <c r="P178" s="16">
        <v>1.6666666666666701E-2</v>
      </c>
      <c r="Q178" s="16">
        <v>6.9767441860465101E-2</v>
      </c>
      <c r="R178" s="16">
        <v>0</v>
      </c>
      <c r="S178" s="16">
        <v>0</v>
      </c>
      <c r="T178" s="16">
        <v>0</v>
      </c>
      <c r="U178" s="16"/>
      <c r="V178" s="16">
        <v>1.9498607242339799E-2</v>
      </c>
      <c r="W178" s="16">
        <v>0</v>
      </c>
      <c r="X178" s="16">
        <v>7.0422535211267599E-3</v>
      </c>
      <c r="Y178" s="16">
        <v>2.04081632653061E-2</v>
      </c>
      <c r="Z178" s="16"/>
      <c r="AA178" s="16">
        <v>1.8372703412073501E-2</v>
      </c>
      <c r="AB178" s="16">
        <v>1.21951219512195E-2</v>
      </c>
      <c r="AC178" s="16">
        <v>0</v>
      </c>
      <c r="AD178" s="16">
        <v>1.5503875968992199E-2</v>
      </c>
      <c r="AE178" s="16">
        <v>0</v>
      </c>
      <c r="AF178" s="16">
        <v>0</v>
      </c>
      <c r="AG178" s="16">
        <v>1.0416666666666701E-2</v>
      </c>
      <c r="AH178" s="16">
        <v>1.21951219512195E-2</v>
      </c>
      <c r="AI178" s="16">
        <v>9.4339622641509396E-3</v>
      </c>
      <c r="AJ178" s="16"/>
      <c r="AK178" s="16">
        <v>5.0761421319797002E-3</v>
      </c>
      <c r="AL178" s="16">
        <v>1.94174757281553E-2</v>
      </c>
      <c r="AM178" s="16">
        <v>0</v>
      </c>
      <c r="AN178" s="16">
        <v>2.38907849829352E-2</v>
      </c>
      <c r="AO178" s="16">
        <v>5.31914893617021E-3</v>
      </c>
      <c r="AP178" s="16">
        <v>0</v>
      </c>
      <c r="AQ178" s="16">
        <v>1.3333333333333299E-2</v>
      </c>
      <c r="AR178" s="16"/>
      <c r="AS178" s="16">
        <v>5.31914893617021E-3</v>
      </c>
      <c r="AT178" s="16">
        <v>1.5929203539823002E-2</v>
      </c>
      <c r="AU178" s="16"/>
      <c r="AV178" s="16">
        <v>1.26582278481013E-2</v>
      </c>
      <c r="AW178" s="16">
        <v>1.5402843601895699E-2</v>
      </c>
      <c r="AX178" s="16"/>
      <c r="AY178" s="16">
        <v>1.0869565217391301E-2</v>
      </c>
      <c r="AZ178" s="16">
        <v>2.04081632653061E-2</v>
      </c>
      <c r="BA178" s="16"/>
      <c r="BB178" s="16">
        <v>6.0331825037707402E-3</v>
      </c>
      <c r="BC178" s="16">
        <v>2.2900763358778602E-2</v>
      </c>
      <c r="BD178" s="16"/>
      <c r="BE178" s="16">
        <v>5.4545454545454501E-2</v>
      </c>
      <c r="BF178" s="16">
        <v>1.4792899408284E-2</v>
      </c>
      <c r="BG178" s="16">
        <v>6.9204152249135002E-3</v>
      </c>
      <c r="BH178" s="16">
        <v>4.2553191489361703E-3</v>
      </c>
    </row>
    <row r="179" spans="2:60" x14ac:dyDescent="0.25">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row>
    <row r="180" spans="2:60" x14ac:dyDescent="0.25">
      <c r="B180" s="6" t="s">
        <v>172</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row>
    <row r="181" spans="2:60" x14ac:dyDescent="0.25">
      <c r="B181" s="23" t="s">
        <v>79</v>
      </c>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row>
    <row r="182" spans="2:60" x14ac:dyDescent="0.25">
      <c r="B182" t="s">
        <v>164</v>
      </c>
      <c r="C182" s="16">
        <v>0.20864946889226099</v>
      </c>
      <c r="D182" s="16">
        <v>0.193798449612403</v>
      </c>
      <c r="E182" s="16">
        <v>0.20279720279720301</v>
      </c>
      <c r="F182" s="16">
        <v>0.14736842105263201</v>
      </c>
      <c r="G182" s="16">
        <v>0.18965517241379301</v>
      </c>
      <c r="H182" s="16">
        <v>0.36666666666666697</v>
      </c>
      <c r="I182" s="16">
        <v>0.22857142857142901</v>
      </c>
      <c r="J182" s="16">
        <v>0.157894736842105</v>
      </c>
      <c r="K182" s="16">
        <v>0.20547945205479501</v>
      </c>
      <c r="L182" s="16">
        <v>0.133333333333333</v>
      </c>
      <c r="M182" s="16">
        <v>0.22727272727272699</v>
      </c>
      <c r="N182" s="16">
        <v>0.11764705882352899</v>
      </c>
      <c r="O182" s="16">
        <v>0.2</v>
      </c>
      <c r="P182" s="16">
        <v>0.18333333333333299</v>
      </c>
      <c r="Q182" s="16">
        <v>6.9767441860465101E-2</v>
      </c>
      <c r="R182" s="16">
        <v>0.148148148148148</v>
      </c>
      <c r="S182" s="16">
        <v>0.32417582417582402</v>
      </c>
      <c r="T182" s="16">
        <v>0.230769230769231</v>
      </c>
      <c r="U182" s="16"/>
      <c r="V182" s="16">
        <v>0.23398328690807799</v>
      </c>
      <c r="W182" s="16">
        <v>0.135135135135135</v>
      </c>
      <c r="X182" s="16">
        <v>0.169014084507042</v>
      </c>
      <c r="Y182" s="16">
        <v>0.240816326530612</v>
      </c>
      <c r="Z182" s="16"/>
      <c r="AA182" s="16">
        <v>0.23622047244094499</v>
      </c>
      <c r="AB182" s="16">
        <v>0.15853658536585399</v>
      </c>
      <c r="AC182" s="16">
        <v>0.1875</v>
      </c>
      <c r="AD182" s="16">
        <v>0.209302325581395</v>
      </c>
      <c r="AE182" s="16">
        <v>0.14285714285714299</v>
      </c>
      <c r="AF182" s="16">
        <v>0.27659574468085102</v>
      </c>
      <c r="AG182" s="16">
        <v>0.25</v>
      </c>
      <c r="AH182" s="16">
        <v>0.17073170731707299</v>
      </c>
      <c r="AI182" s="16">
        <v>0.28301886792452802</v>
      </c>
      <c r="AJ182" s="16"/>
      <c r="AK182" s="16">
        <v>0.18781725888324899</v>
      </c>
      <c r="AL182" s="16">
        <v>0.15533980582524301</v>
      </c>
      <c r="AM182" s="16">
        <v>0.158415841584158</v>
      </c>
      <c r="AN182" s="16">
        <v>0.19453924914675799</v>
      </c>
      <c r="AO182" s="16">
        <v>0.23404255319148901</v>
      </c>
      <c r="AP182" s="16">
        <v>0.25806451612903197</v>
      </c>
      <c r="AQ182" s="16">
        <v>0.27333333333333298</v>
      </c>
      <c r="AR182" s="16"/>
      <c r="AS182" s="16">
        <v>0.30319148936170198</v>
      </c>
      <c r="AT182" s="16">
        <v>0.19292035398230101</v>
      </c>
      <c r="AU182" s="16"/>
      <c r="AV182" s="16">
        <v>0.18143459915611801</v>
      </c>
      <c r="AW182" s="16">
        <v>0.22393364928910001</v>
      </c>
      <c r="AX182" s="16"/>
      <c r="AY182" s="16">
        <v>0.18961352657004801</v>
      </c>
      <c r="AZ182" s="16">
        <v>0.240816326530612</v>
      </c>
      <c r="BA182" s="16"/>
      <c r="BB182" s="16">
        <v>0.25339366515837097</v>
      </c>
      <c r="BC182" s="16">
        <v>0.16335877862595399</v>
      </c>
      <c r="BD182" s="16"/>
      <c r="BE182" s="16">
        <v>0.12727272727272701</v>
      </c>
      <c r="BF182" s="16">
        <v>0.14497041420118301</v>
      </c>
      <c r="BG182" s="16">
        <v>0.23529411764705899</v>
      </c>
      <c r="BH182" s="16">
        <v>0.293617021276596</v>
      </c>
    </row>
    <row r="183" spans="2:60" x14ac:dyDescent="0.25">
      <c r="B183" t="s">
        <v>165</v>
      </c>
      <c r="C183" s="16">
        <v>0.29514415781487102</v>
      </c>
      <c r="D183" s="16">
        <v>0.34883720930232598</v>
      </c>
      <c r="E183" s="16">
        <v>0.230769230769231</v>
      </c>
      <c r="F183" s="16">
        <v>0.25263157894736799</v>
      </c>
      <c r="G183" s="16">
        <v>0.29310344827586199</v>
      </c>
      <c r="H183" s="16">
        <v>0.16666666666666699</v>
      </c>
      <c r="I183" s="16">
        <v>0.29523809523809502</v>
      </c>
      <c r="J183" s="16">
        <v>0.21052631578947401</v>
      </c>
      <c r="K183" s="16">
        <v>0.232876712328767</v>
      </c>
      <c r="L183" s="16">
        <v>0.266666666666667</v>
      </c>
      <c r="M183" s="16">
        <v>0.26136363636363602</v>
      </c>
      <c r="N183" s="16">
        <v>0.39215686274509798</v>
      </c>
      <c r="O183" s="16">
        <v>0.33333333333333298</v>
      </c>
      <c r="P183" s="16">
        <v>0.21666666666666701</v>
      </c>
      <c r="Q183" s="16">
        <v>0.30232558139534899</v>
      </c>
      <c r="R183" s="16">
        <v>0.37037037037037002</v>
      </c>
      <c r="S183" s="16">
        <v>0.31868131868131899</v>
      </c>
      <c r="T183" s="16">
        <v>0.36538461538461497</v>
      </c>
      <c r="U183" s="16"/>
      <c r="V183" s="16">
        <v>0.119777158774373</v>
      </c>
      <c r="W183" s="16">
        <v>0.24324324324324301</v>
      </c>
      <c r="X183" s="16">
        <v>0.41901408450704197</v>
      </c>
      <c r="Y183" s="16">
        <v>0.371428571428571</v>
      </c>
      <c r="Z183" s="16"/>
      <c r="AA183" s="16">
        <v>0.15485564304461899</v>
      </c>
      <c r="AB183" s="16">
        <v>0.30487804878048802</v>
      </c>
      <c r="AC183" s="16">
        <v>0.38392857142857101</v>
      </c>
      <c r="AD183" s="16">
        <v>0.34883720930232598</v>
      </c>
      <c r="AE183" s="16">
        <v>0.38655462184874001</v>
      </c>
      <c r="AF183" s="16">
        <v>0.35106382978723399</v>
      </c>
      <c r="AG183" s="16">
        <v>0.47916666666666702</v>
      </c>
      <c r="AH183" s="16">
        <v>0.40243902439024398</v>
      </c>
      <c r="AI183" s="16">
        <v>0.34905660377358499</v>
      </c>
      <c r="AJ183" s="16"/>
      <c r="AK183" s="16">
        <v>0.17766497461928901</v>
      </c>
      <c r="AL183" s="16">
        <v>0.31067961165048502</v>
      </c>
      <c r="AM183" s="16">
        <v>0.366336633663366</v>
      </c>
      <c r="AN183" s="16">
        <v>0.221843003412969</v>
      </c>
      <c r="AO183" s="16">
        <v>0.43617021276595702</v>
      </c>
      <c r="AP183" s="16">
        <v>0.36405529953916999</v>
      </c>
      <c r="AQ183" s="16">
        <v>0.30666666666666698</v>
      </c>
      <c r="AR183" s="16"/>
      <c r="AS183" s="16">
        <v>0.44680851063829802</v>
      </c>
      <c r="AT183" s="16">
        <v>0.26991150442477901</v>
      </c>
      <c r="AU183" s="16"/>
      <c r="AV183" s="16">
        <v>0.24261603375527399</v>
      </c>
      <c r="AW183" s="16">
        <v>0.32464454976303297</v>
      </c>
      <c r="AX183" s="16"/>
      <c r="AY183" s="16">
        <v>0.25</v>
      </c>
      <c r="AZ183" s="16">
        <v>0.371428571428571</v>
      </c>
      <c r="BA183" s="16"/>
      <c r="BB183" s="16">
        <v>0.31070889894419301</v>
      </c>
      <c r="BC183" s="16">
        <v>0.27938931297709901</v>
      </c>
      <c r="BD183" s="16"/>
      <c r="BE183" s="16">
        <v>7.2727272727272696E-2</v>
      </c>
      <c r="BF183" s="16">
        <v>0.224852071005917</v>
      </c>
      <c r="BG183" s="16">
        <v>0.34429065743944598</v>
      </c>
      <c r="BH183" s="16">
        <v>0.42553191489361702</v>
      </c>
    </row>
    <row r="184" spans="2:60" x14ac:dyDescent="0.25">
      <c r="B184" t="s">
        <v>166</v>
      </c>
      <c r="C184" s="16">
        <v>0.12822458270106199</v>
      </c>
      <c r="D184" s="16">
        <v>0.14728682170542601</v>
      </c>
      <c r="E184" s="16">
        <v>0.132867132867133</v>
      </c>
      <c r="F184" s="16">
        <v>0.13684210526315799</v>
      </c>
      <c r="G184" s="16">
        <v>0.10344827586206901</v>
      </c>
      <c r="H184" s="16">
        <v>6.6666666666666693E-2</v>
      </c>
      <c r="I184" s="16">
        <v>0.15238095238095201</v>
      </c>
      <c r="J184" s="16">
        <v>5.2631578947368397E-2</v>
      </c>
      <c r="K184" s="16">
        <v>5.4794520547945202E-2</v>
      </c>
      <c r="L184" s="16">
        <v>0.233333333333333</v>
      </c>
      <c r="M184" s="16">
        <v>0.125</v>
      </c>
      <c r="N184" s="16">
        <v>9.8039215686274495E-2</v>
      </c>
      <c r="O184" s="16">
        <v>0.3</v>
      </c>
      <c r="P184" s="16">
        <v>0.133333333333333</v>
      </c>
      <c r="Q184" s="16">
        <v>0.13953488372093001</v>
      </c>
      <c r="R184" s="16">
        <v>7.4074074074074098E-2</v>
      </c>
      <c r="S184" s="16">
        <v>0.13736263736263701</v>
      </c>
      <c r="T184" s="16">
        <v>0.105769230769231</v>
      </c>
      <c r="U184" s="16"/>
      <c r="V184" s="16">
        <v>9.7493036211699205E-2</v>
      </c>
      <c r="W184" s="16">
        <v>0.11891891891891899</v>
      </c>
      <c r="X184" s="16">
        <v>0.15845070422535201</v>
      </c>
      <c r="Y184" s="16">
        <v>0.13673469387755099</v>
      </c>
      <c r="Z184" s="16"/>
      <c r="AA184" s="16">
        <v>0.10498687664042</v>
      </c>
      <c r="AB184" s="16">
        <v>0.17073170731707299</v>
      </c>
      <c r="AC184" s="16">
        <v>0.160714285714286</v>
      </c>
      <c r="AD184" s="16">
        <v>0.108527131782946</v>
      </c>
      <c r="AE184" s="16">
        <v>0.19327731092437</v>
      </c>
      <c r="AF184" s="16">
        <v>0.12765957446808501</v>
      </c>
      <c r="AG184" s="16">
        <v>7.2916666666666699E-2</v>
      </c>
      <c r="AH184" s="16">
        <v>8.5365853658536606E-2</v>
      </c>
      <c r="AI184" s="16">
        <v>0.18867924528301899</v>
      </c>
      <c r="AJ184" s="16"/>
      <c r="AK184" s="16">
        <v>0.111675126903553</v>
      </c>
      <c r="AL184" s="16">
        <v>0.12621359223301001</v>
      </c>
      <c r="AM184" s="16">
        <v>0.13861386138613899</v>
      </c>
      <c r="AN184" s="16">
        <v>0.143344709897611</v>
      </c>
      <c r="AO184" s="16">
        <v>0.13297872340425501</v>
      </c>
      <c r="AP184" s="16">
        <v>0.115207373271889</v>
      </c>
      <c r="AQ184" s="16">
        <v>0.133333333333333</v>
      </c>
      <c r="AR184" s="16"/>
      <c r="AS184" s="16">
        <v>9.5744680851063801E-2</v>
      </c>
      <c r="AT184" s="16">
        <v>0.13362831858407101</v>
      </c>
      <c r="AU184" s="16"/>
      <c r="AV184" s="16">
        <v>0.122362869198312</v>
      </c>
      <c r="AW184" s="16">
        <v>0.13151658767772501</v>
      </c>
      <c r="AX184" s="16"/>
      <c r="AY184" s="16">
        <v>0.123188405797101</v>
      </c>
      <c r="AZ184" s="16">
        <v>0.13673469387755099</v>
      </c>
      <c r="BA184" s="16"/>
      <c r="BB184" s="16">
        <v>0.113122171945701</v>
      </c>
      <c r="BC184" s="16">
        <v>0.14351145038167901</v>
      </c>
      <c r="BD184" s="16"/>
      <c r="BE184" s="16">
        <v>0.109090909090909</v>
      </c>
      <c r="BF184" s="16">
        <v>0.118343195266272</v>
      </c>
      <c r="BG184" s="16">
        <v>0.14532871972318301</v>
      </c>
      <c r="BH184" s="16">
        <v>0.114893617021277</v>
      </c>
    </row>
    <row r="185" spans="2:60" x14ac:dyDescent="0.25">
      <c r="B185" t="s">
        <v>167</v>
      </c>
      <c r="C185" s="16">
        <v>0.12670713201820899</v>
      </c>
      <c r="D185" s="16">
        <v>0.108527131782946</v>
      </c>
      <c r="E185" s="16">
        <v>0.13986013986014001</v>
      </c>
      <c r="F185" s="16">
        <v>0.14736842105263201</v>
      </c>
      <c r="G185" s="16">
        <v>0.15517241379310301</v>
      </c>
      <c r="H185" s="16">
        <v>0.2</v>
      </c>
      <c r="I185" s="16">
        <v>7.6190476190476197E-2</v>
      </c>
      <c r="J185" s="16">
        <v>0</v>
      </c>
      <c r="K185" s="16">
        <v>0.17808219178082199</v>
      </c>
      <c r="L185" s="16">
        <v>0.16666666666666699</v>
      </c>
      <c r="M185" s="16">
        <v>0.170454545454545</v>
      </c>
      <c r="N185" s="16">
        <v>0.13725490196078399</v>
      </c>
      <c r="O185" s="16">
        <v>6.6666666666666693E-2</v>
      </c>
      <c r="P185" s="16">
        <v>0.18333333333333299</v>
      </c>
      <c r="Q185" s="16">
        <v>0.13953488372093001</v>
      </c>
      <c r="R185" s="16">
        <v>3.7037037037037E-2</v>
      </c>
      <c r="S185" s="16">
        <v>8.2417582417582402E-2</v>
      </c>
      <c r="T185" s="16">
        <v>0.134615384615385</v>
      </c>
      <c r="U185" s="16"/>
      <c r="V185" s="16">
        <v>9.7493036211699205E-2</v>
      </c>
      <c r="W185" s="16">
        <v>0.178378378378378</v>
      </c>
      <c r="X185" s="16">
        <v>0.11267605633802801</v>
      </c>
      <c r="Y185" s="16">
        <v>0.13673469387755099</v>
      </c>
      <c r="Z185" s="16"/>
      <c r="AA185" s="16">
        <v>0.110236220472441</v>
      </c>
      <c r="AB185" s="16">
        <v>0.134146341463415</v>
      </c>
      <c r="AC185" s="16">
        <v>8.0357142857142905E-2</v>
      </c>
      <c r="AD185" s="16">
        <v>0.15503875968992201</v>
      </c>
      <c r="AE185" s="16">
        <v>0.14285714285714299</v>
      </c>
      <c r="AF185" s="16">
        <v>0.117021276595745</v>
      </c>
      <c r="AG185" s="16">
        <v>9.375E-2</v>
      </c>
      <c r="AH185" s="16">
        <v>0.207317073170732</v>
      </c>
      <c r="AI185" s="16">
        <v>9.4339622641509399E-2</v>
      </c>
      <c r="AJ185" s="16"/>
      <c r="AK185" s="16">
        <v>0.116751269035533</v>
      </c>
      <c r="AL185" s="16">
        <v>0.19417475728155301</v>
      </c>
      <c r="AM185" s="16">
        <v>0.10891089108910899</v>
      </c>
      <c r="AN185" s="16">
        <v>0.150170648464164</v>
      </c>
      <c r="AO185" s="16">
        <v>9.5744680851063801E-2</v>
      </c>
      <c r="AP185" s="16">
        <v>0.115207373271889</v>
      </c>
      <c r="AQ185" s="16">
        <v>0.12</v>
      </c>
      <c r="AR185" s="16"/>
      <c r="AS185" s="16">
        <v>0.10106382978723399</v>
      </c>
      <c r="AT185" s="16">
        <v>0.13097345132743399</v>
      </c>
      <c r="AU185" s="16"/>
      <c r="AV185" s="16">
        <v>0.132911392405063</v>
      </c>
      <c r="AW185" s="16">
        <v>0.123222748815166</v>
      </c>
      <c r="AX185" s="16"/>
      <c r="AY185" s="16">
        <v>0.120772946859903</v>
      </c>
      <c r="AZ185" s="16">
        <v>0.13673469387755099</v>
      </c>
      <c r="BA185" s="16"/>
      <c r="BB185" s="16">
        <v>0.13273001508295601</v>
      </c>
      <c r="BC185" s="16">
        <v>0.12061068702290099</v>
      </c>
      <c r="BD185" s="16"/>
      <c r="BE185" s="16">
        <v>0.109090909090909</v>
      </c>
      <c r="BF185" s="16">
        <v>0.15680473372781101</v>
      </c>
      <c r="BG185" s="16">
        <v>0.12802768166090001</v>
      </c>
      <c r="BH185" s="16">
        <v>9.3617021276595699E-2</v>
      </c>
    </row>
    <row r="186" spans="2:60" x14ac:dyDescent="0.25">
      <c r="B186" t="s">
        <v>168</v>
      </c>
      <c r="C186" s="16">
        <v>0.20106221547799699</v>
      </c>
      <c r="D186" s="16">
        <v>0.170542635658915</v>
      </c>
      <c r="E186" s="16">
        <v>0.25874125874125897</v>
      </c>
      <c r="F186" s="16">
        <v>0.29473684210526302</v>
      </c>
      <c r="G186" s="16">
        <v>0.20689655172413801</v>
      </c>
      <c r="H186" s="16">
        <v>0.1</v>
      </c>
      <c r="I186" s="16">
        <v>0.2</v>
      </c>
      <c r="J186" s="16">
        <v>0.47368421052631599</v>
      </c>
      <c r="K186" s="16">
        <v>0.27397260273972601</v>
      </c>
      <c r="L186" s="16">
        <v>0.133333333333333</v>
      </c>
      <c r="M186" s="16">
        <v>0.204545454545455</v>
      </c>
      <c r="N186" s="16">
        <v>0.22549019607843099</v>
      </c>
      <c r="O186" s="16">
        <v>6.6666666666666693E-2</v>
      </c>
      <c r="P186" s="16">
        <v>0.2</v>
      </c>
      <c r="Q186" s="16">
        <v>0.186046511627907</v>
      </c>
      <c r="R186" s="16">
        <v>0.33333333333333298</v>
      </c>
      <c r="S186" s="16">
        <v>0.120879120879121</v>
      </c>
      <c r="T186" s="16">
        <v>0.144230769230769</v>
      </c>
      <c r="U186" s="16"/>
      <c r="V186" s="16">
        <v>0.34818941504178302</v>
      </c>
      <c r="W186" s="16">
        <v>0.28108108108108099</v>
      </c>
      <c r="X186" s="16">
        <v>0.12676056338028199</v>
      </c>
      <c r="Y186" s="16">
        <v>0.106122448979592</v>
      </c>
      <c r="Z186" s="16"/>
      <c r="AA186" s="16">
        <v>0.30708661417322802</v>
      </c>
      <c r="AB186" s="16">
        <v>0.219512195121951</v>
      </c>
      <c r="AC186" s="16">
        <v>0.1875</v>
      </c>
      <c r="AD186" s="16">
        <v>0.178294573643411</v>
      </c>
      <c r="AE186" s="16">
        <v>0.11764705882352899</v>
      </c>
      <c r="AF186" s="16">
        <v>0.117021276595745</v>
      </c>
      <c r="AG186" s="16">
        <v>9.375E-2</v>
      </c>
      <c r="AH186" s="16">
        <v>0.134146341463415</v>
      </c>
      <c r="AI186" s="16">
        <v>7.5471698113207503E-2</v>
      </c>
      <c r="AJ186" s="16"/>
      <c r="AK186" s="16">
        <v>0.32487309644669998</v>
      </c>
      <c r="AL186" s="16">
        <v>0.16504854368932001</v>
      </c>
      <c r="AM186" s="16">
        <v>0.198019801980198</v>
      </c>
      <c r="AN186" s="16">
        <v>0.22866894197952201</v>
      </c>
      <c r="AO186" s="16">
        <v>0.10106382978723399</v>
      </c>
      <c r="AP186" s="16">
        <v>0.13364055299539199</v>
      </c>
      <c r="AQ186" s="16">
        <v>0.15333333333333299</v>
      </c>
      <c r="AR186" s="16"/>
      <c r="AS186" s="16">
        <v>4.7872340425531901E-2</v>
      </c>
      <c r="AT186" s="16">
        <v>0.22654867256637201</v>
      </c>
      <c r="AU186" s="16"/>
      <c r="AV186" s="16">
        <v>0.25527426160337602</v>
      </c>
      <c r="AW186" s="16">
        <v>0.17061611374407601</v>
      </c>
      <c r="AX186" s="16"/>
      <c r="AY186" s="16">
        <v>0.25724637681159401</v>
      </c>
      <c r="AZ186" s="16">
        <v>0.106122448979592</v>
      </c>
      <c r="BA186" s="16"/>
      <c r="BB186" s="16">
        <v>0.16591251885369501</v>
      </c>
      <c r="BC186" s="16">
        <v>0.236641221374046</v>
      </c>
      <c r="BD186" s="16"/>
      <c r="BE186" s="16">
        <v>0.41818181818181799</v>
      </c>
      <c r="BF186" s="16">
        <v>0.316568047337278</v>
      </c>
      <c r="BG186" s="16">
        <v>0.12802768166090001</v>
      </c>
      <c r="BH186" s="16">
        <v>6.3829787234042507E-2</v>
      </c>
    </row>
    <row r="187" spans="2:60" x14ac:dyDescent="0.25">
      <c r="B187" t="s">
        <v>77</v>
      </c>
      <c r="C187" s="16">
        <v>4.0212443095599397E-2</v>
      </c>
      <c r="D187" s="16">
        <v>3.1007751937984499E-2</v>
      </c>
      <c r="E187" s="16">
        <v>3.4965034965035002E-2</v>
      </c>
      <c r="F187" s="16">
        <v>2.1052631578947399E-2</v>
      </c>
      <c r="G187" s="16">
        <v>5.1724137931034503E-2</v>
      </c>
      <c r="H187" s="16">
        <v>0.1</v>
      </c>
      <c r="I187" s="16">
        <v>4.7619047619047603E-2</v>
      </c>
      <c r="J187" s="16">
        <v>0.105263157894737</v>
      </c>
      <c r="K187" s="16">
        <v>5.4794520547945202E-2</v>
      </c>
      <c r="L187" s="16">
        <v>6.6666666666666693E-2</v>
      </c>
      <c r="M187" s="16">
        <v>1.13636363636364E-2</v>
      </c>
      <c r="N187" s="16">
        <v>2.9411764705882401E-2</v>
      </c>
      <c r="O187" s="16">
        <v>3.3333333333333298E-2</v>
      </c>
      <c r="P187" s="16">
        <v>8.3333333333333301E-2</v>
      </c>
      <c r="Q187" s="16">
        <v>0.162790697674419</v>
      </c>
      <c r="R187" s="16">
        <v>3.7037037037037E-2</v>
      </c>
      <c r="S187" s="16">
        <v>1.6483516483516501E-2</v>
      </c>
      <c r="T187" s="16">
        <v>1.9230769230769201E-2</v>
      </c>
      <c r="U187" s="16"/>
      <c r="V187" s="16">
        <v>0.10306406685236801</v>
      </c>
      <c r="W187" s="16">
        <v>4.3243243243243197E-2</v>
      </c>
      <c r="X187" s="16">
        <v>1.4084507042253501E-2</v>
      </c>
      <c r="Y187" s="16">
        <v>8.1632653061224497E-3</v>
      </c>
      <c r="Z187" s="16"/>
      <c r="AA187" s="16">
        <v>8.6614173228346497E-2</v>
      </c>
      <c r="AB187" s="16">
        <v>1.21951219512195E-2</v>
      </c>
      <c r="AC187" s="16">
        <v>0</v>
      </c>
      <c r="AD187" s="16">
        <v>0</v>
      </c>
      <c r="AE187" s="16">
        <v>1.6806722689075598E-2</v>
      </c>
      <c r="AF187" s="16">
        <v>1.0638297872340399E-2</v>
      </c>
      <c r="AG187" s="16">
        <v>1.0416666666666701E-2</v>
      </c>
      <c r="AH187" s="16">
        <v>0</v>
      </c>
      <c r="AI187" s="16">
        <v>9.4339622641509396E-3</v>
      </c>
      <c r="AJ187" s="16"/>
      <c r="AK187" s="16">
        <v>8.1218274111675107E-2</v>
      </c>
      <c r="AL187" s="16">
        <v>4.85436893203883E-2</v>
      </c>
      <c r="AM187" s="16">
        <v>2.9702970297029702E-2</v>
      </c>
      <c r="AN187" s="16">
        <v>6.14334470989761E-2</v>
      </c>
      <c r="AO187" s="16">
        <v>0</v>
      </c>
      <c r="AP187" s="16">
        <v>1.3824884792626699E-2</v>
      </c>
      <c r="AQ187" s="16">
        <v>1.3333333333333299E-2</v>
      </c>
      <c r="AR187" s="16"/>
      <c r="AS187" s="16">
        <v>5.31914893617021E-3</v>
      </c>
      <c r="AT187" s="16">
        <v>4.6017699115044199E-2</v>
      </c>
      <c r="AU187" s="16"/>
      <c r="AV187" s="16">
        <v>6.5400843881856505E-2</v>
      </c>
      <c r="AW187" s="16">
        <v>2.60663507109005E-2</v>
      </c>
      <c r="AX187" s="16"/>
      <c r="AY187" s="16">
        <v>5.9178743961352698E-2</v>
      </c>
      <c r="AZ187" s="16">
        <v>8.1632653061224497E-3</v>
      </c>
      <c r="BA187" s="16"/>
      <c r="BB187" s="16">
        <v>2.4132730015082999E-2</v>
      </c>
      <c r="BC187" s="16">
        <v>5.6488549618320602E-2</v>
      </c>
      <c r="BD187" s="16"/>
      <c r="BE187" s="16">
        <v>0.163636363636364</v>
      </c>
      <c r="BF187" s="16">
        <v>3.8461538461538498E-2</v>
      </c>
      <c r="BG187" s="16">
        <v>1.90311418685121E-2</v>
      </c>
      <c r="BH187" s="16">
        <v>8.5106382978723406E-3</v>
      </c>
    </row>
    <row r="188" spans="2:60" x14ac:dyDescent="0.25">
      <c r="B188" t="s">
        <v>169</v>
      </c>
      <c r="C188" s="16">
        <v>0.50379362670713201</v>
      </c>
      <c r="D188" s="16">
        <v>0.54263565891472898</v>
      </c>
      <c r="E188" s="16">
        <v>0.43356643356643398</v>
      </c>
      <c r="F188" s="16">
        <v>0.4</v>
      </c>
      <c r="G188" s="16">
        <v>0.48275862068965503</v>
      </c>
      <c r="H188" s="16">
        <v>0.53333333333333299</v>
      </c>
      <c r="I188" s="16">
        <v>0.52380952380952395</v>
      </c>
      <c r="J188" s="16">
        <v>0.36842105263157898</v>
      </c>
      <c r="K188" s="16">
        <v>0.43835616438356201</v>
      </c>
      <c r="L188" s="16">
        <v>0.4</v>
      </c>
      <c r="M188" s="16">
        <v>0.48863636363636398</v>
      </c>
      <c r="N188" s="16">
        <v>0.50980392156862697</v>
      </c>
      <c r="O188" s="16">
        <v>0.53333333333333299</v>
      </c>
      <c r="P188" s="16">
        <v>0.4</v>
      </c>
      <c r="Q188" s="16">
        <v>0.372093023255814</v>
      </c>
      <c r="R188" s="16">
        <v>0.51851851851851805</v>
      </c>
      <c r="S188" s="16">
        <v>0.64285714285714302</v>
      </c>
      <c r="T188" s="16">
        <v>0.59615384615384603</v>
      </c>
      <c r="U188" s="16"/>
      <c r="V188" s="16">
        <v>0.35376044568245102</v>
      </c>
      <c r="W188" s="16">
        <v>0.37837837837837801</v>
      </c>
      <c r="X188" s="16">
        <v>0.58802816901408494</v>
      </c>
      <c r="Y188" s="16">
        <v>0.61224489795918402</v>
      </c>
      <c r="Z188" s="16"/>
      <c r="AA188" s="16">
        <v>0.39107611548556398</v>
      </c>
      <c r="AB188" s="16">
        <v>0.46341463414634099</v>
      </c>
      <c r="AC188" s="16">
        <v>0.57142857142857095</v>
      </c>
      <c r="AD188" s="16">
        <v>0.55813953488372103</v>
      </c>
      <c r="AE188" s="16">
        <v>0.52941176470588203</v>
      </c>
      <c r="AF188" s="16">
        <v>0.62765957446808496</v>
      </c>
      <c r="AG188" s="16">
        <v>0.72916666666666696</v>
      </c>
      <c r="AH188" s="16">
        <v>0.57317073170731703</v>
      </c>
      <c r="AI188" s="16">
        <v>0.63207547169811296</v>
      </c>
      <c r="AJ188" s="16"/>
      <c r="AK188" s="16">
        <v>0.365482233502538</v>
      </c>
      <c r="AL188" s="16">
        <v>0.466019417475728</v>
      </c>
      <c r="AM188" s="16">
        <v>0.524752475247525</v>
      </c>
      <c r="AN188" s="16">
        <v>0.416382252559727</v>
      </c>
      <c r="AO188" s="16">
        <v>0.67021276595744705</v>
      </c>
      <c r="AP188" s="16">
        <v>0.62211981566820296</v>
      </c>
      <c r="AQ188" s="16">
        <v>0.57999999999999996</v>
      </c>
      <c r="AR188" s="16"/>
      <c r="AS188" s="16">
        <v>0.75</v>
      </c>
      <c r="AT188" s="16">
        <v>0.46283185840708002</v>
      </c>
      <c r="AU188" s="16"/>
      <c r="AV188" s="16">
        <v>0.424050632911392</v>
      </c>
      <c r="AW188" s="16">
        <v>0.54857819905213301</v>
      </c>
      <c r="AX188" s="16"/>
      <c r="AY188" s="16">
        <v>0.43961352657004799</v>
      </c>
      <c r="AZ188" s="16">
        <v>0.61224489795918402</v>
      </c>
      <c r="BA188" s="16"/>
      <c r="BB188" s="16">
        <v>0.56410256410256399</v>
      </c>
      <c r="BC188" s="16">
        <v>0.44274809160305301</v>
      </c>
      <c r="BD188" s="16"/>
      <c r="BE188" s="16">
        <v>0.2</v>
      </c>
      <c r="BF188" s="16">
        <v>0.36982248520710098</v>
      </c>
      <c r="BG188" s="16">
        <v>0.57958477508650497</v>
      </c>
      <c r="BH188" s="16">
        <v>0.71914893617021303</v>
      </c>
    </row>
    <row r="189" spans="2:60" x14ac:dyDescent="0.25">
      <c r="B189" t="s">
        <v>170</v>
      </c>
      <c r="C189" s="16">
        <v>0.32776934749620601</v>
      </c>
      <c r="D189" s="16">
        <v>0.27906976744186002</v>
      </c>
      <c r="E189" s="16">
        <v>0.39860139860139898</v>
      </c>
      <c r="F189" s="16">
        <v>0.442105263157895</v>
      </c>
      <c r="G189" s="16">
        <v>0.36206896551724099</v>
      </c>
      <c r="H189" s="16">
        <v>0.3</v>
      </c>
      <c r="I189" s="16">
        <v>0.27619047619047599</v>
      </c>
      <c r="J189" s="16">
        <v>0.47368421052631599</v>
      </c>
      <c r="K189" s="16">
        <v>0.45205479452054798</v>
      </c>
      <c r="L189" s="16">
        <v>0.3</v>
      </c>
      <c r="M189" s="16">
        <v>0.375</v>
      </c>
      <c r="N189" s="16">
        <v>0.36274509803921601</v>
      </c>
      <c r="O189" s="16">
        <v>0.133333333333333</v>
      </c>
      <c r="P189" s="16">
        <v>0.38333333333333303</v>
      </c>
      <c r="Q189" s="16">
        <v>0.32558139534883701</v>
      </c>
      <c r="R189" s="16">
        <v>0.37037037037037002</v>
      </c>
      <c r="S189" s="16">
        <v>0.20329670329670299</v>
      </c>
      <c r="T189" s="16">
        <v>0.27884615384615402</v>
      </c>
      <c r="U189" s="16"/>
      <c r="V189" s="16">
        <v>0.44568245125348199</v>
      </c>
      <c r="W189" s="16">
        <v>0.45945945945945899</v>
      </c>
      <c r="X189" s="16">
        <v>0.23943661971831001</v>
      </c>
      <c r="Y189" s="16">
        <v>0.24285714285714299</v>
      </c>
      <c r="Z189" s="16"/>
      <c r="AA189" s="16">
        <v>0.41732283464566899</v>
      </c>
      <c r="AB189" s="16">
        <v>0.353658536585366</v>
      </c>
      <c r="AC189" s="16">
        <v>0.26785714285714302</v>
      </c>
      <c r="AD189" s="16">
        <v>0.33333333333333298</v>
      </c>
      <c r="AE189" s="16">
        <v>0.26050420168067201</v>
      </c>
      <c r="AF189" s="16">
        <v>0.23404255319148901</v>
      </c>
      <c r="AG189" s="16">
        <v>0.1875</v>
      </c>
      <c r="AH189" s="16">
        <v>0.34146341463414598</v>
      </c>
      <c r="AI189" s="16">
        <v>0.169811320754717</v>
      </c>
      <c r="AJ189" s="16"/>
      <c r="AK189" s="16">
        <v>0.44162436548223299</v>
      </c>
      <c r="AL189" s="16">
        <v>0.35922330097087402</v>
      </c>
      <c r="AM189" s="16">
        <v>0.30693069306930698</v>
      </c>
      <c r="AN189" s="16">
        <v>0.37883959044368598</v>
      </c>
      <c r="AO189" s="16">
        <v>0.19680851063829799</v>
      </c>
      <c r="AP189" s="16">
        <v>0.248847926267281</v>
      </c>
      <c r="AQ189" s="16">
        <v>0.27333333333333298</v>
      </c>
      <c r="AR189" s="16"/>
      <c r="AS189" s="16">
        <v>0.14893617021276601</v>
      </c>
      <c r="AT189" s="16">
        <v>0.357522123893805</v>
      </c>
      <c r="AU189" s="16"/>
      <c r="AV189" s="16">
        <v>0.38818565400843902</v>
      </c>
      <c r="AW189" s="16">
        <v>0.29383886255924202</v>
      </c>
      <c r="AX189" s="16"/>
      <c r="AY189" s="16">
        <v>0.37801932367149799</v>
      </c>
      <c r="AZ189" s="16">
        <v>0.24285714285714299</v>
      </c>
      <c r="BA189" s="16"/>
      <c r="BB189" s="16">
        <v>0.29864253393665202</v>
      </c>
      <c r="BC189" s="16">
        <v>0.35725190839694698</v>
      </c>
      <c r="BD189" s="16"/>
      <c r="BE189" s="16">
        <v>0.527272727272727</v>
      </c>
      <c r="BF189" s="16">
        <v>0.47337278106508901</v>
      </c>
      <c r="BG189" s="16">
        <v>0.25605536332179901</v>
      </c>
      <c r="BH189" s="16">
        <v>0.157446808510638</v>
      </c>
    </row>
    <row r="190" spans="2:60" x14ac:dyDescent="0.25">
      <c r="B190" t="s">
        <v>171</v>
      </c>
      <c r="C190" s="16">
        <v>0.176024279210926</v>
      </c>
      <c r="D190" s="16">
        <v>0.26356589147286802</v>
      </c>
      <c r="E190" s="16">
        <v>3.4965034965034898E-2</v>
      </c>
      <c r="F190" s="16">
        <v>-4.2105263157894597E-2</v>
      </c>
      <c r="G190" s="16">
        <v>0.12068965517241401</v>
      </c>
      <c r="H190" s="16">
        <v>0.233333333333333</v>
      </c>
      <c r="I190" s="16">
        <v>0.24761904761904799</v>
      </c>
      <c r="J190" s="16">
        <v>-0.105263157894737</v>
      </c>
      <c r="K190" s="16">
        <v>-1.3698630136986301E-2</v>
      </c>
      <c r="L190" s="16">
        <v>0.1</v>
      </c>
      <c r="M190" s="16">
        <v>0.11363636363636399</v>
      </c>
      <c r="N190" s="16">
        <v>0.14705882352941199</v>
      </c>
      <c r="O190" s="16">
        <v>0.4</v>
      </c>
      <c r="P190" s="16">
        <v>1.6666666666666701E-2</v>
      </c>
      <c r="Q190" s="16">
        <v>4.6511627906976702E-2</v>
      </c>
      <c r="R190" s="16">
        <v>0.148148148148148</v>
      </c>
      <c r="S190" s="16">
        <v>0.439560439560439</v>
      </c>
      <c r="T190" s="16">
        <v>0.31730769230769201</v>
      </c>
      <c r="U190" s="16"/>
      <c r="V190" s="16">
        <v>-9.1922005571030696E-2</v>
      </c>
      <c r="W190" s="16">
        <v>-8.1081081081081099E-2</v>
      </c>
      <c r="X190" s="16">
        <v>0.34859154929577502</v>
      </c>
      <c r="Y190" s="16">
        <v>0.36938775510204103</v>
      </c>
      <c r="Z190" s="16"/>
      <c r="AA190" s="16">
        <v>-2.6246719160105E-2</v>
      </c>
      <c r="AB190" s="16">
        <v>0.109756097560976</v>
      </c>
      <c r="AC190" s="16">
        <v>0.30357142857142899</v>
      </c>
      <c r="AD190" s="16">
        <v>0.224806201550388</v>
      </c>
      <c r="AE190" s="16">
        <v>0.26890756302521002</v>
      </c>
      <c r="AF190" s="16">
        <v>0.39361702127659598</v>
      </c>
      <c r="AG190" s="16">
        <v>0.54166666666666696</v>
      </c>
      <c r="AH190" s="16">
        <v>0.23170731707317099</v>
      </c>
      <c r="AI190" s="16">
        <v>0.46226415094339601</v>
      </c>
      <c r="AJ190" s="16"/>
      <c r="AK190" s="16">
        <v>-7.6142131979695396E-2</v>
      </c>
      <c r="AL190" s="16">
        <v>0.106796116504854</v>
      </c>
      <c r="AM190" s="16">
        <v>0.21782178217821799</v>
      </c>
      <c r="AN190" s="16">
        <v>3.7542662116041001E-2</v>
      </c>
      <c r="AO190" s="16">
        <v>0.47340425531914898</v>
      </c>
      <c r="AP190" s="16">
        <v>0.37327188940092199</v>
      </c>
      <c r="AQ190" s="16">
        <v>0.30666666666666698</v>
      </c>
      <c r="AR190" s="16"/>
      <c r="AS190" s="16">
        <v>0.60106382978723405</v>
      </c>
      <c r="AT190" s="16">
        <v>0.10530973451327399</v>
      </c>
      <c r="AU190" s="16"/>
      <c r="AV190" s="16">
        <v>3.58649789029536E-2</v>
      </c>
      <c r="AW190" s="16">
        <v>0.25473933649289099</v>
      </c>
      <c r="AX190" s="16"/>
      <c r="AY190" s="16">
        <v>6.1594202898550797E-2</v>
      </c>
      <c r="AZ190" s="16">
        <v>0.36938775510204103</v>
      </c>
      <c r="BA190" s="16"/>
      <c r="BB190" s="16">
        <v>0.26546003016591302</v>
      </c>
      <c r="BC190" s="16">
        <v>8.5496183206106899E-2</v>
      </c>
      <c r="BD190" s="16"/>
      <c r="BE190" s="16">
        <v>-0.32727272727272699</v>
      </c>
      <c r="BF190" s="16">
        <v>-0.103550295857988</v>
      </c>
      <c r="BG190" s="16">
        <v>0.32352941176470601</v>
      </c>
      <c r="BH190" s="16">
        <v>0.56170212765957495</v>
      </c>
    </row>
    <row r="191" spans="2:60" x14ac:dyDescent="0.25">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row>
    <row r="192" spans="2:60" x14ac:dyDescent="0.25">
      <c r="B192" s="6" t="s">
        <v>183</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row>
    <row r="193" spans="2:60" x14ac:dyDescent="0.25">
      <c r="B193" s="23" t="s">
        <v>79</v>
      </c>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row>
    <row r="194" spans="2:60" x14ac:dyDescent="0.25">
      <c r="B194" t="s">
        <v>179</v>
      </c>
      <c r="C194" s="16">
        <v>0.609256449165402</v>
      </c>
      <c r="D194" s="16">
        <v>0.62790697674418605</v>
      </c>
      <c r="E194" s="16">
        <v>0.57342657342657299</v>
      </c>
      <c r="F194" s="16">
        <v>0.64210526315789496</v>
      </c>
      <c r="G194" s="16">
        <v>0.62068965517241403</v>
      </c>
      <c r="H194" s="16">
        <v>0.53333333333333299</v>
      </c>
      <c r="I194" s="16">
        <v>0.69523809523809499</v>
      </c>
      <c r="J194" s="16">
        <v>0.63157894736842102</v>
      </c>
      <c r="K194" s="16">
        <v>0.65753424657534199</v>
      </c>
      <c r="L194" s="16">
        <v>0.36666666666666697</v>
      </c>
      <c r="M194" s="16">
        <v>0.64772727272727304</v>
      </c>
      <c r="N194" s="16">
        <v>0.53921568627451</v>
      </c>
      <c r="O194" s="16">
        <v>0.6</v>
      </c>
      <c r="P194" s="16">
        <v>0.55000000000000004</v>
      </c>
      <c r="Q194" s="16">
        <v>0.65116279069767402</v>
      </c>
      <c r="R194" s="16">
        <v>0.44444444444444398</v>
      </c>
      <c r="S194" s="16">
        <v>0.64285714285714302</v>
      </c>
      <c r="T194" s="16">
        <v>0.60576923076923095</v>
      </c>
      <c r="U194" s="16"/>
      <c r="V194" s="16">
        <v>0.37883008356546</v>
      </c>
      <c r="W194" s="16">
        <v>0.54054054054054101</v>
      </c>
      <c r="X194" s="16">
        <v>0.70070422535211296</v>
      </c>
      <c r="Y194" s="16">
        <v>0.75102040816326499</v>
      </c>
      <c r="Z194" s="16"/>
      <c r="AA194" s="16">
        <v>0.43307086614173201</v>
      </c>
      <c r="AB194" s="16">
        <v>0.57317073170731703</v>
      </c>
      <c r="AC194" s="16">
        <v>0.67857142857142905</v>
      </c>
      <c r="AD194" s="16">
        <v>0.72093023255813904</v>
      </c>
      <c r="AE194" s="16">
        <v>0.630252100840336</v>
      </c>
      <c r="AF194" s="16">
        <v>0.78723404255319196</v>
      </c>
      <c r="AG194" s="16">
        <v>0.76041666666666696</v>
      </c>
      <c r="AH194" s="16">
        <v>0.67073170731707299</v>
      </c>
      <c r="AI194" s="16">
        <v>0.77358490566037696</v>
      </c>
      <c r="AJ194" s="16"/>
      <c r="AK194" s="16">
        <v>0.42639593908629397</v>
      </c>
      <c r="AL194" s="16">
        <v>0.63106796116504904</v>
      </c>
      <c r="AM194" s="16">
        <v>0.56435643564356397</v>
      </c>
      <c r="AN194" s="16">
        <v>0.55290102389078499</v>
      </c>
      <c r="AO194" s="16">
        <v>0.68617021276595702</v>
      </c>
      <c r="AP194" s="16">
        <v>0.74193548387096797</v>
      </c>
      <c r="AQ194" s="16">
        <v>0.72</v>
      </c>
      <c r="AR194" s="16"/>
      <c r="AS194" s="16">
        <v>0.77659574468085102</v>
      </c>
      <c r="AT194" s="16">
        <v>0.58141592920354002</v>
      </c>
      <c r="AU194" s="16"/>
      <c r="AV194" s="16">
        <v>0.59282700421940904</v>
      </c>
      <c r="AW194" s="16">
        <v>0.61848341232227499</v>
      </c>
      <c r="AX194" s="16"/>
      <c r="AY194" s="16">
        <v>0.52536231884058004</v>
      </c>
      <c r="AZ194" s="16">
        <v>0.75102040816326499</v>
      </c>
      <c r="BA194" s="16"/>
      <c r="BB194" s="16">
        <v>0.69381598793363497</v>
      </c>
      <c r="BC194" s="16">
        <v>0.52366412213740499</v>
      </c>
      <c r="BD194" s="16"/>
      <c r="BE194" s="16">
        <v>0.218181818181818</v>
      </c>
      <c r="BF194" s="16">
        <v>0.49408284023668603</v>
      </c>
      <c r="BG194" s="16">
        <v>0.70242214532872005</v>
      </c>
      <c r="BH194" s="16">
        <v>0.82127659574468104</v>
      </c>
    </row>
    <row r="195" spans="2:60" x14ac:dyDescent="0.25">
      <c r="B195" t="s">
        <v>180</v>
      </c>
      <c r="C195" s="16">
        <v>0.27845220030348999</v>
      </c>
      <c r="D195" s="16">
        <v>0.28682170542635699</v>
      </c>
      <c r="E195" s="16">
        <v>0.29370629370629397</v>
      </c>
      <c r="F195" s="16">
        <v>0.231578947368421</v>
      </c>
      <c r="G195" s="16">
        <v>0.27586206896551702</v>
      </c>
      <c r="H195" s="16">
        <v>0.3</v>
      </c>
      <c r="I195" s="16">
        <v>0.238095238095238</v>
      </c>
      <c r="J195" s="16">
        <v>0.21052631578947401</v>
      </c>
      <c r="K195" s="16">
        <v>0.232876712328767</v>
      </c>
      <c r="L195" s="16">
        <v>0.5</v>
      </c>
      <c r="M195" s="16">
        <v>0.22727272727272699</v>
      </c>
      <c r="N195" s="16">
        <v>0.38235294117647101</v>
      </c>
      <c r="O195" s="16">
        <v>0.233333333333333</v>
      </c>
      <c r="P195" s="16">
        <v>0.266666666666667</v>
      </c>
      <c r="Q195" s="16">
        <v>0.25581395348837199</v>
      </c>
      <c r="R195" s="16">
        <v>0.44444444444444398</v>
      </c>
      <c r="S195" s="16">
        <v>0.25824175824175799</v>
      </c>
      <c r="T195" s="16">
        <v>0.269230769230769</v>
      </c>
      <c r="U195" s="16"/>
      <c r="V195" s="16">
        <v>0.33147632311977698</v>
      </c>
      <c r="W195" s="16">
        <v>0.36216216216216202</v>
      </c>
      <c r="X195" s="16">
        <v>0.25352112676056299</v>
      </c>
      <c r="Y195" s="16">
        <v>0.22244897959183699</v>
      </c>
      <c r="Z195" s="16"/>
      <c r="AA195" s="16">
        <v>0.33595800524934399</v>
      </c>
      <c r="AB195" s="16">
        <v>0.32926829268292701</v>
      </c>
      <c r="AC195" s="16">
        <v>0.27678571428571402</v>
      </c>
      <c r="AD195" s="16">
        <v>0.224806201550388</v>
      </c>
      <c r="AE195" s="16">
        <v>0.31932773109243701</v>
      </c>
      <c r="AF195" s="16">
        <v>0.20212765957446799</v>
      </c>
      <c r="AG195" s="16">
        <v>0.22916666666666699</v>
      </c>
      <c r="AH195" s="16">
        <v>0.30487804878048802</v>
      </c>
      <c r="AI195" s="16">
        <v>0.179245283018868</v>
      </c>
      <c r="AJ195" s="16"/>
      <c r="AK195" s="16">
        <v>0.365482233502538</v>
      </c>
      <c r="AL195" s="16">
        <v>0.25242718446601897</v>
      </c>
      <c r="AM195" s="16">
        <v>0.35643564356435598</v>
      </c>
      <c r="AN195" s="16">
        <v>0.31058020477815701</v>
      </c>
      <c r="AO195" s="16">
        <v>0.26595744680851102</v>
      </c>
      <c r="AP195" s="16">
        <v>0.19815668202764999</v>
      </c>
      <c r="AQ195" s="16">
        <v>0.233333333333333</v>
      </c>
      <c r="AR195" s="16"/>
      <c r="AS195" s="16">
        <v>0.20212765957446799</v>
      </c>
      <c r="AT195" s="16">
        <v>0.29115044247787603</v>
      </c>
      <c r="AU195" s="16"/>
      <c r="AV195" s="16">
        <v>0.26371308016877598</v>
      </c>
      <c r="AW195" s="16">
        <v>0.28672985781990501</v>
      </c>
      <c r="AX195" s="16"/>
      <c r="AY195" s="16">
        <v>0.311594202898551</v>
      </c>
      <c r="AZ195" s="16">
        <v>0.22244897959183699</v>
      </c>
      <c r="BA195" s="16"/>
      <c r="BB195" s="16">
        <v>0.23831070889894401</v>
      </c>
      <c r="BC195" s="16">
        <v>0.31908396946564899</v>
      </c>
      <c r="BD195" s="16"/>
      <c r="BE195" s="16">
        <v>0.30303030303030298</v>
      </c>
      <c r="BF195" s="16">
        <v>0.378698224852071</v>
      </c>
      <c r="BG195" s="16">
        <v>0.25259515570934299</v>
      </c>
      <c r="BH195" s="16">
        <v>0.17872340425531899</v>
      </c>
    </row>
    <row r="196" spans="2:60" x14ac:dyDescent="0.25">
      <c r="B196" t="s">
        <v>181</v>
      </c>
      <c r="C196" s="16">
        <v>9.78755690440061E-2</v>
      </c>
      <c r="D196" s="16">
        <v>6.9767441860465101E-2</v>
      </c>
      <c r="E196" s="16">
        <v>0.11888111888111901</v>
      </c>
      <c r="F196" s="16">
        <v>0.115789473684211</v>
      </c>
      <c r="G196" s="16">
        <v>8.6206896551724102E-2</v>
      </c>
      <c r="H196" s="16">
        <v>0.133333333333333</v>
      </c>
      <c r="I196" s="16">
        <v>4.7619047619047603E-2</v>
      </c>
      <c r="J196" s="16">
        <v>0.157894736842105</v>
      </c>
      <c r="K196" s="16">
        <v>9.5890410958904104E-2</v>
      </c>
      <c r="L196" s="16">
        <v>0.133333333333333</v>
      </c>
      <c r="M196" s="16">
        <v>0.125</v>
      </c>
      <c r="N196" s="16">
        <v>4.9019607843137303E-2</v>
      </c>
      <c r="O196" s="16">
        <v>0.133333333333333</v>
      </c>
      <c r="P196" s="16">
        <v>0.16666666666666699</v>
      </c>
      <c r="Q196" s="16">
        <v>9.3023255813953501E-2</v>
      </c>
      <c r="R196" s="16">
        <v>0.11111111111111099</v>
      </c>
      <c r="S196" s="16">
        <v>8.7912087912087905E-2</v>
      </c>
      <c r="T196" s="16">
        <v>0.105769230769231</v>
      </c>
      <c r="U196" s="16"/>
      <c r="V196" s="16">
        <v>0.26462395543175499</v>
      </c>
      <c r="W196" s="16">
        <v>7.5675675675675694E-2</v>
      </c>
      <c r="X196" s="16">
        <v>3.1690140845070401E-2</v>
      </c>
      <c r="Y196" s="16">
        <v>2.2448979591836699E-2</v>
      </c>
      <c r="Z196" s="16"/>
      <c r="AA196" s="16">
        <v>0.21259842519684999</v>
      </c>
      <c r="AB196" s="16">
        <v>8.5365853658536606E-2</v>
      </c>
      <c r="AC196" s="16">
        <v>4.4642857142857102E-2</v>
      </c>
      <c r="AD196" s="16">
        <v>4.6511627906976702E-2</v>
      </c>
      <c r="AE196" s="16">
        <v>4.20168067226891E-2</v>
      </c>
      <c r="AF196" s="16">
        <v>1.0638297872340399E-2</v>
      </c>
      <c r="AG196" s="16">
        <v>1.0416666666666701E-2</v>
      </c>
      <c r="AH196" s="16">
        <v>2.4390243902439001E-2</v>
      </c>
      <c r="AI196" s="16">
        <v>2.83018867924528E-2</v>
      </c>
      <c r="AJ196" s="16"/>
      <c r="AK196" s="16">
        <v>0.19289340101522801</v>
      </c>
      <c r="AL196" s="16">
        <v>0.106796116504854</v>
      </c>
      <c r="AM196" s="16">
        <v>5.9405940594059403E-2</v>
      </c>
      <c r="AN196" s="16">
        <v>0.12969283276450499</v>
      </c>
      <c r="AO196" s="16">
        <v>4.7872340425531901E-2</v>
      </c>
      <c r="AP196" s="16">
        <v>5.0691244239631297E-2</v>
      </c>
      <c r="AQ196" s="16">
        <v>0.04</v>
      </c>
      <c r="AR196" s="16"/>
      <c r="AS196" s="16">
        <v>1.5957446808510599E-2</v>
      </c>
      <c r="AT196" s="16">
        <v>0.111504424778761</v>
      </c>
      <c r="AU196" s="16"/>
      <c r="AV196" s="16">
        <v>0.13080168776371301</v>
      </c>
      <c r="AW196" s="16">
        <v>7.9383886255924199E-2</v>
      </c>
      <c r="AX196" s="16"/>
      <c r="AY196" s="16">
        <v>0.14251207729468601</v>
      </c>
      <c r="AZ196" s="16">
        <v>2.2448979591836699E-2</v>
      </c>
      <c r="BA196" s="16"/>
      <c r="BB196" s="16">
        <v>6.3348416289592799E-2</v>
      </c>
      <c r="BC196" s="16">
        <v>0.132824427480916</v>
      </c>
      <c r="BD196" s="16"/>
      <c r="BE196" s="16">
        <v>0.40606060606060601</v>
      </c>
      <c r="BF196" s="16">
        <v>0.118343195266272</v>
      </c>
      <c r="BG196" s="16">
        <v>3.8062283737024201E-2</v>
      </c>
      <c r="BH196" s="16">
        <v>0</v>
      </c>
    </row>
    <row r="197" spans="2:60" x14ac:dyDescent="0.25">
      <c r="B197" t="s">
        <v>77</v>
      </c>
      <c r="C197" s="16">
        <v>1.44157814871017E-2</v>
      </c>
      <c r="D197" s="16">
        <v>1.5503875968992199E-2</v>
      </c>
      <c r="E197" s="16">
        <v>1.3986013986014E-2</v>
      </c>
      <c r="F197" s="16">
        <v>1.05263157894737E-2</v>
      </c>
      <c r="G197" s="16">
        <v>1.72413793103448E-2</v>
      </c>
      <c r="H197" s="16">
        <v>3.3333333333333298E-2</v>
      </c>
      <c r="I197" s="16">
        <v>1.9047619047619001E-2</v>
      </c>
      <c r="J197" s="16">
        <v>0</v>
      </c>
      <c r="K197" s="16">
        <v>1.3698630136986301E-2</v>
      </c>
      <c r="L197" s="16">
        <v>0</v>
      </c>
      <c r="M197" s="16">
        <v>0</v>
      </c>
      <c r="N197" s="16">
        <v>2.9411764705882401E-2</v>
      </c>
      <c r="O197" s="16">
        <v>3.3333333333333298E-2</v>
      </c>
      <c r="P197" s="16">
        <v>1.6666666666666701E-2</v>
      </c>
      <c r="Q197" s="16">
        <v>0</v>
      </c>
      <c r="R197" s="16">
        <v>0</v>
      </c>
      <c r="S197" s="16">
        <v>1.0989010989011E-2</v>
      </c>
      <c r="T197" s="16">
        <v>1.9230769230769201E-2</v>
      </c>
      <c r="U197" s="16"/>
      <c r="V197" s="16">
        <v>2.5069637883008401E-2</v>
      </c>
      <c r="W197" s="16">
        <v>2.1621621621621599E-2</v>
      </c>
      <c r="X197" s="16">
        <v>1.4084507042253501E-2</v>
      </c>
      <c r="Y197" s="16">
        <v>4.0816326530612197E-3</v>
      </c>
      <c r="Z197" s="16"/>
      <c r="AA197" s="16">
        <v>1.8372703412073501E-2</v>
      </c>
      <c r="AB197" s="16">
        <v>1.21951219512195E-2</v>
      </c>
      <c r="AC197" s="16">
        <v>0</v>
      </c>
      <c r="AD197" s="16">
        <v>7.7519379844961196E-3</v>
      </c>
      <c r="AE197" s="16">
        <v>8.4033613445378096E-3</v>
      </c>
      <c r="AF197" s="16">
        <v>0</v>
      </c>
      <c r="AG197" s="16">
        <v>0</v>
      </c>
      <c r="AH197" s="16">
        <v>0</v>
      </c>
      <c r="AI197" s="16">
        <v>1.88679245283019E-2</v>
      </c>
      <c r="AJ197" s="16"/>
      <c r="AK197" s="16">
        <v>1.5228426395939101E-2</v>
      </c>
      <c r="AL197" s="16">
        <v>9.7087378640776708E-3</v>
      </c>
      <c r="AM197" s="16">
        <v>1.9801980198019799E-2</v>
      </c>
      <c r="AN197" s="16">
        <v>6.8259385665529002E-3</v>
      </c>
      <c r="AO197" s="16">
        <v>0</v>
      </c>
      <c r="AP197" s="16">
        <v>9.2165898617511503E-3</v>
      </c>
      <c r="AQ197" s="16">
        <v>6.6666666666666697E-3</v>
      </c>
      <c r="AR197" s="16"/>
      <c r="AS197" s="16">
        <v>5.31914893617021E-3</v>
      </c>
      <c r="AT197" s="16">
        <v>1.5929203539823002E-2</v>
      </c>
      <c r="AU197" s="16"/>
      <c r="AV197" s="16">
        <v>1.26582278481013E-2</v>
      </c>
      <c r="AW197" s="16">
        <v>1.5402843601895699E-2</v>
      </c>
      <c r="AX197" s="16"/>
      <c r="AY197" s="16">
        <v>2.05314009661836E-2</v>
      </c>
      <c r="AZ197" s="16">
        <v>4.0816326530612197E-3</v>
      </c>
      <c r="BA197" s="16"/>
      <c r="BB197" s="16">
        <v>4.5248868778280504E-3</v>
      </c>
      <c r="BC197" s="16">
        <v>2.4427480916030499E-2</v>
      </c>
      <c r="BD197" s="16"/>
      <c r="BE197" s="16">
        <v>7.2727272727272696E-2</v>
      </c>
      <c r="BF197" s="16">
        <v>8.8757396449704092E-3</v>
      </c>
      <c r="BG197" s="16">
        <v>6.9204152249135002E-3</v>
      </c>
      <c r="BH197" s="16">
        <v>0</v>
      </c>
    </row>
    <row r="198" spans="2:60" x14ac:dyDescent="0.25">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row>
    <row r="199" spans="2:60" x14ac:dyDescent="0.25">
      <c r="B199" s="6" t="s">
        <v>184</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row>
    <row r="200" spans="2:60" x14ac:dyDescent="0.25">
      <c r="B200" s="23" t="s">
        <v>79</v>
      </c>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row>
    <row r="201" spans="2:60" x14ac:dyDescent="0.25">
      <c r="B201" t="s">
        <v>179</v>
      </c>
      <c r="C201" s="16">
        <v>0.408952959028832</v>
      </c>
      <c r="D201" s="16">
        <v>0.39534883720930197</v>
      </c>
      <c r="E201" s="16">
        <v>0.29370629370629397</v>
      </c>
      <c r="F201" s="16">
        <v>0.37894736842105298</v>
      </c>
      <c r="G201" s="16">
        <v>0.39655172413793099</v>
      </c>
      <c r="H201" s="16">
        <v>0.266666666666667</v>
      </c>
      <c r="I201" s="16">
        <v>0.49523809523809498</v>
      </c>
      <c r="J201" s="16">
        <v>0.47368421052631599</v>
      </c>
      <c r="K201" s="16">
        <v>0.38356164383561597</v>
      </c>
      <c r="L201" s="16">
        <v>0.266666666666667</v>
      </c>
      <c r="M201" s="16">
        <v>0.47727272727272702</v>
      </c>
      <c r="N201" s="16">
        <v>0.34313725490196101</v>
      </c>
      <c r="O201" s="16">
        <v>0.56666666666666698</v>
      </c>
      <c r="P201" s="16">
        <v>0.46666666666666701</v>
      </c>
      <c r="Q201" s="16">
        <v>0.44186046511627902</v>
      </c>
      <c r="R201" s="16">
        <v>0.37037037037037002</v>
      </c>
      <c r="S201" s="16">
        <v>0.45604395604395598</v>
      </c>
      <c r="T201" s="16">
        <v>0.46153846153846201</v>
      </c>
      <c r="U201" s="16"/>
      <c r="V201" s="16">
        <v>0.192200557103064</v>
      </c>
      <c r="W201" s="16">
        <v>0.39459459459459501</v>
      </c>
      <c r="X201" s="16">
        <v>0.43309859154929597</v>
      </c>
      <c r="Y201" s="16">
        <v>0.55918367346938802</v>
      </c>
      <c r="Z201" s="16"/>
      <c r="AA201" s="16">
        <v>0.24671916010498701</v>
      </c>
      <c r="AB201" s="16">
        <v>0.37804878048780499</v>
      </c>
      <c r="AC201" s="16">
        <v>0.48214285714285698</v>
      </c>
      <c r="AD201" s="16">
        <v>0.47286821705426402</v>
      </c>
      <c r="AE201" s="16">
        <v>0.34453781512604997</v>
      </c>
      <c r="AF201" s="16">
        <v>0.60638297872340396</v>
      </c>
      <c r="AG201" s="16">
        <v>0.55208333333333304</v>
      </c>
      <c r="AH201" s="16">
        <v>0.56097560975609795</v>
      </c>
      <c r="AI201" s="16">
        <v>0.63207547169811296</v>
      </c>
      <c r="AJ201" s="16"/>
      <c r="AK201" s="16">
        <v>0.30964467005076102</v>
      </c>
      <c r="AL201" s="16">
        <v>0.43689320388349501</v>
      </c>
      <c r="AM201" s="16">
        <v>0.41584158415841599</v>
      </c>
      <c r="AN201" s="16">
        <v>0.34812286689419802</v>
      </c>
      <c r="AO201" s="16">
        <v>0.44148936170212799</v>
      </c>
      <c r="AP201" s="16">
        <v>0.51152073732718895</v>
      </c>
      <c r="AQ201" s="16">
        <v>0.48666666666666702</v>
      </c>
      <c r="AR201" s="16"/>
      <c r="AS201" s="16">
        <v>0.62765957446808496</v>
      </c>
      <c r="AT201" s="16">
        <v>0.37256637168141599</v>
      </c>
      <c r="AU201" s="16"/>
      <c r="AV201" s="16">
        <v>0.41561181434599198</v>
      </c>
      <c r="AW201" s="16">
        <v>0.40521327014218</v>
      </c>
      <c r="AX201" s="16"/>
      <c r="AY201" s="16">
        <v>0.32004830917874399</v>
      </c>
      <c r="AZ201" s="16">
        <v>0.55918367346938802</v>
      </c>
      <c r="BA201" s="16"/>
      <c r="BB201" s="16">
        <v>0.50377073906485703</v>
      </c>
      <c r="BC201" s="16">
        <v>0.31297709923664102</v>
      </c>
      <c r="BD201" s="16"/>
      <c r="BE201" s="16">
        <v>0.13939393939393899</v>
      </c>
      <c r="BF201" s="16">
        <v>0.31360946745562102</v>
      </c>
      <c r="BG201" s="16">
        <v>0.44636678200691998</v>
      </c>
      <c r="BH201" s="16">
        <v>0.64680851063829803</v>
      </c>
    </row>
    <row r="202" spans="2:60" x14ac:dyDescent="0.25">
      <c r="B202" t="s">
        <v>180</v>
      </c>
      <c r="C202" s="16">
        <v>0.39150227617602401</v>
      </c>
      <c r="D202" s="16">
        <v>0.44186046511627902</v>
      </c>
      <c r="E202" s="16">
        <v>0.41258741258741299</v>
      </c>
      <c r="F202" s="16">
        <v>0.442105263157895</v>
      </c>
      <c r="G202" s="16">
        <v>0.31034482758620702</v>
      </c>
      <c r="H202" s="16">
        <v>0.56666666666666698</v>
      </c>
      <c r="I202" s="16">
        <v>0.34285714285714303</v>
      </c>
      <c r="J202" s="16">
        <v>0.31578947368421101</v>
      </c>
      <c r="K202" s="16">
        <v>0.38356164383561597</v>
      </c>
      <c r="L202" s="16">
        <v>0.46666666666666701</v>
      </c>
      <c r="M202" s="16">
        <v>0.375</v>
      </c>
      <c r="N202" s="16">
        <v>0.39215686274509798</v>
      </c>
      <c r="O202" s="16">
        <v>0.266666666666667</v>
      </c>
      <c r="P202" s="16">
        <v>0.266666666666667</v>
      </c>
      <c r="Q202" s="16">
        <v>0.418604651162791</v>
      </c>
      <c r="R202" s="16">
        <v>0.37037037037037002</v>
      </c>
      <c r="S202" s="16">
        <v>0.42307692307692302</v>
      </c>
      <c r="T202" s="16">
        <v>0.355769230769231</v>
      </c>
      <c r="U202" s="16"/>
      <c r="V202" s="16">
        <v>0.33147632311977698</v>
      </c>
      <c r="W202" s="16">
        <v>0.40540540540540498</v>
      </c>
      <c r="X202" s="16">
        <v>0.48239436619718301</v>
      </c>
      <c r="Y202" s="16">
        <v>0.37755102040816302</v>
      </c>
      <c r="Z202" s="16"/>
      <c r="AA202" s="16">
        <v>0.37007874015747999</v>
      </c>
      <c r="AB202" s="16">
        <v>0.46341463414634099</v>
      </c>
      <c r="AC202" s="16">
        <v>0.38392857142857101</v>
      </c>
      <c r="AD202" s="16">
        <v>0.418604651162791</v>
      </c>
      <c r="AE202" s="16">
        <v>0.48739495798319299</v>
      </c>
      <c r="AF202" s="16">
        <v>0.340425531914894</v>
      </c>
      <c r="AG202" s="16">
        <v>0.42708333333333298</v>
      </c>
      <c r="AH202" s="16">
        <v>0.37804878048780499</v>
      </c>
      <c r="AI202" s="16">
        <v>0.31132075471698101</v>
      </c>
      <c r="AJ202" s="16"/>
      <c r="AK202" s="16">
        <v>0.365482233502538</v>
      </c>
      <c r="AL202" s="16">
        <v>0.37864077669902901</v>
      </c>
      <c r="AM202" s="16">
        <v>0.45544554455445502</v>
      </c>
      <c r="AN202" s="16">
        <v>0.35836177474402697</v>
      </c>
      <c r="AO202" s="16">
        <v>0.47340425531914898</v>
      </c>
      <c r="AP202" s="16">
        <v>0.38709677419354799</v>
      </c>
      <c r="AQ202" s="16">
        <v>0.39333333333333298</v>
      </c>
      <c r="AR202" s="16"/>
      <c r="AS202" s="16">
        <v>0.34574468085106402</v>
      </c>
      <c r="AT202" s="16">
        <v>0.39911504424778799</v>
      </c>
      <c r="AU202" s="16"/>
      <c r="AV202" s="16">
        <v>0.33333333333333298</v>
      </c>
      <c r="AW202" s="16">
        <v>0.42417061611374401</v>
      </c>
      <c r="AX202" s="16"/>
      <c r="AY202" s="16">
        <v>0.39975845410628003</v>
      </c>
      <c r="AZ202" s="16">
        <v>0.37755102040816302</v>
      </c>
      <c r="BA202" s="16"/>
      <c r="BB202" s="16">
        <v>0.35746606334841602</v>
      </c>
      <c r="BC202" s="16">
        <v>0.42595419847328198</v>
      </c>
      <c r="BD202" s="16"/>
      <c r="BE202" s="16">
        <v>0.24242424242424199</v>
      </c>
      <c r="BF202" s="16">
        <v>0.39940828402366901</v>
      </c>
      <c r="BG202" s="16">
        <v>0.45328719723183403</v>
      </c>
      <c r="BH202" s="16">
        <v>0.33191489361702098</v>
      </c>
    </row>
    <row r="203" spans="2:60" x14ac:dyDescent="0.25">
      <c r="B203" t="s">
        <v>181</v>
      </c>
      <c r="C203" s="16">
        <v>0.176024279210926</v>
      </c>
      <c r="D203" s="16">
        <v>0.116279069767442</v>
      </c>
      <c r="E203" s="16">
        <v>0.286713286713287</v>
      </c>
      <c r="F203" s="16">
        <v>0.168421052631579</v>
      </c>
      <c r="G203" s="16">
        <v>0.24137931034482801</v>
      </c>
      <c r="H203" s="16">
        <v>0.16666666666666699</v>
      </c>
      <c r="I203" s="16">
        <v>0.15238095238095201</v>
      </c>
      <c r="J203" s="16">
        <v>0.21052631578947401</v>
      </c>
      <c r="K203" s="16">
        <v>0.219178082191781</v>
      </c>
      <c r="L203" s="16">
        <v>0.16666666666666699</v>
      </c>
      <c r="M203" s="16">
        <v>0.13636363636363599</v>
      </c>
      <c r="N203" s="16">
        <v>0.22549019607843099</v>
      </c>
      <c r="O203" s="16">
        <v>0.133333333333333</v>
      </c>
      <c r="P203" s="16">
        <v>0.25</v>
      </c>
      <c r="Q203" s="16">
        <v>0.116279069767442</v>
      </c>
      <c r="R203" s="16">
        <v>0.25925925925925902</v>
      </c>
      <c r="S203" s="16">
        <v>0.10989010989011</v>
      </c>
      <c r="T203" s="16">
        <v>0.134615384615385</v>
      </c>
      <c r="U203" s="16"/>
      <c r="V203" s="16">
        <v>0.440111420612813</v>
      </c>
      <c r="W203" s="16">
        <v>0.16756756756756799</v>
      </c>
      <c r="X203" s="16">
        <v>5.63380281690141E-2</v>
      </c>
      <c r="Y203" s="16">
        <v>5.5102040816326497E-2</v>
      </c>
      <c r="Z203" s="16"/>
      <c r="AA203" s="16">
        <v>0.359580052493438</v>
      </c>
      <c r="AB203" s="16">
        <v>0.146341463414634</v>
      </c>
      <c r="AC203" s="16">
        <v>0.107142857142857</v>
      </c>
      <c r="AD203" s="16">
        <v>6.9767441860465101E-2</v>
      </c>
      <c r="AE203" s="16">
        <v>0.151260504201681</v>
      </c>
      <c r="AF203" s="16">
        <v>5.31914893617021E-2</v>
      </c>
      <c r="AG203" s="16">
        <v>2.0833333333333301E-2</v>
      </c>
      <c r="AH203" s="16">
        <v>6.0975609756097601E-2</v>
      </c>
      <c r="AI203" s="16">
        <v>2.83018867924528E-2</v>
      </c>
      <c r="AJ203" s="16"/>
      <c r="AK203" s="16">
        <v>0.29949238578680198</v>
      </c>
      <c r="AL203" s="16">
        <v>0.17475728155339801</v>
      </c>
      <c r="AM203" s="16">
        <v>0.10891089108910899</v>
      </c>
      <c r="AN203" s="16">
        <v>0.26621160409556299</v>
      </c>
      <c r="AO203" s="16">
        <v>6.9148936170212796E-2</v>
      </c>
      <c r="AP203" s="16">
        <v>9.2165898617511496E-2</v>
      </c>
      <c r="AQ203" s="16">
        <v>0.1</v>
      </c>
      <c r="AR203" s="16"/>
      <c r="AS203" s="16">
        <v>2.6595744680851099E-2</v>
      </c>
      <c r="AT203" s="16">
        <v>0.20088495575221199</v>
      </c>
      <c r="AU203" s="16"/>
      <c r="AV203" s="16">
        <v>0.227848101265823</v>
      </c>
      <c r="AW203" s="16">
        <v>0.14691943127962101</v>
      </c>
      <c r="AX203" s="16"/>
      <c r="AY203" s="16">
        <v>0.247584541062802</v>
      </c>
      <c r="AZ203" s="16">
        <v>5.5102040816326497E-2</v>
      </c>
      <c r="BA203" s="16"/>
      <c r="BB203" s="16">
        <v>0.128205128205128</v>
      </c>
      <c r="BC203" s="16">
        <v>0.22442748091603101</v>
      </c>
      <c r="BD203" s="16"/>
      <c r="BE203" s="16">
        <v>0.54545454545454497</v>
      </c>
      <c r="BF203" s="16">
        <v>0.25443786982248501</v>
      </c>
      <c r="BG203" s="16">
        <v>8.8235294117647106E-2</v>
      </c>
      <c r="BH203" s="16">
        <v>2.1276595744680899E-2</v>
      </c>
    </row>
    <row r="204" spans="2:60" x14ac:dyDescent="0.25">
      <c r="B204" t="s">
        <v>77</v>
      </c>
      <c r="C204" s="16">
        <v>2.3520485584218501E-2</v>
      </c>
      <c r="D204" s="16">
        <v>4.6511627906976702E-2</v>
      </c>
      <c r="E204" s="16">
        <v>6.9930069930069904E-3</v>
      </c>
      <c r="F204" s="16">
        <v>1.05263157894737E-2</v>
      </c>
      <c r="G204" s="16">
        <v>5.1724137931034503E-2</v>
      </c>
      <c r="H204" s="16">
        <v>0</v>
      </c>
      <c r="I204" s="16">
        <v>9.5238095238095195E-3</v>
      </c>
      <c r="J204" s="16">
        <v>0</v>
      </c>
      <c r="K204" s="16">
        <v>1.3698630136986301E-2</v>
      </c>
      <c r="L204" s="16">
        <v>0.1</v>
      </c>
      <c r="M204" s="16">
        <v>1.13636363636364E-2</v>
      </c>
      <c r="N204" s="16">
        <v>3.9215686274509803E-2</v>
      </c>
      <c r="O204" s="16">
        <v>3.3333333333333298E-2</v>
      </c>
      <c r="P204" s="16">
        <v>1.6666666666666701E-2</v>
      </c>
      <c r="Q204" s="16">
        <v>2.32558139534884E-2</v>
      </c>
      <c r="R204" s="16">
        <v>0</v>
      </c>
      <c r="S204" s="16">
        <v>1.0989010989011E-2</v>
      </c>
      <c r="T204" s="16">
        <v>4.80769230769231E-2</v>
      </c>
      <c r="U204" s="16"/>
      <c r="V204" s="16">
        <v>3.6211699164345398E-2</v>
      </c>
      <c r="W204" s="16">
        <v>3.24324324324324E-2</v>
      </c>
      <c r="X204" s="16">
        <v>2.8169014084507001E-2</v>
      </c>
      <c r="Y204" s="16">
        <v>8.1632653061224497E-3</v>
      </c>
      <c r="Z204" s="16"/>
      <c r="AA204" s="16">
        <v>2.3622047244094498E-2</v>
      </c>
      <c r="AB204" s="16">
        <v>1.21951219512195E-2</v>
      </c>
      <c r="AC204" s="16">
        <v>2.6785714285714302E-2</v>
      </c>
      <c r="AD204" s="16">
        <v>3.8759689922480599E-2</v>
      </c>
      <c r="AE204" s="16">
        <v>1.6806722689075598E-2</v>
      </c>
      <c r="AF204" s="16">
        <v>0</v>
      </c>
      <c r="AG204" s="16">
        <v>0</v>
      </c>
      <c r="AH204" s="16">
        <v>0</v>
      </c>
      <c r="AI204" s="16">
        <v>2.83018867924528E-2</v>
      </c>
      <c r="AJ204" s="16"/>
      <c r="AK204" s="16">
        <v>2.5380710659898501E-2</v>
      </c>
      <c r="AL204" s="16">
        <v>9.7087378640776708E-3</v>
      </c>
      <c r="AM204" s="16">
        <v>1.9801980198019799E-2</v>
      </c>
      <c r="AN204" s="16">
        <v>2.7303754266211601E-2</v>
      </c>
      <c r="AO204" s="16">
        <v>1.5957446808510599E-2</v>
      </c>
      <c r="AP204" s="16">
        <v>9.2165898617511503E-3</v>
      </c>
      <c r="AQ204" s="16">
        <v>0.02</v>
      </c>
      <c r="AR204" s="16"/>
      <c r="AS204" s="16">
        <v>0</v>
      </c>
      <c r="AT204" s="16">
        <v>2.7433628318584102E-2</v>
      </c>
      <c r="AU204" s="16"/>
      <c r="AV204" s="16">
        <v>2.3206751054852301E-2</v>
      </c>
      <c r="AW204" s="16">
        <v>2.3696682464454999E-2</v>
      </c>
      <c r="AX204" s="16"/>
      <c r="AY204" s="16">
        <v>3.2608695652173898E-2</v>
      </c>
      <c r="AZ204" s="16">
        <v>8.1632653061224497E-3</v>
      </c>
      <c r="BA204" s="16"/>
      <c r="BB204" s="16">
        <v>1.0558069381598799E-2</v>
      </c>
      <c r="BC204" s="16">
        <v>3.6641221374045803E-2</v>
      </c>
      <c r="BD204" s="16"/>
      <c r="BE204" s="16">
        <v>7.2727272727272696E-2</v>
      </c>
      <c r="BF204" s="16">
        <v>3.25443786982249E-2</v>
      </c>
      <c r="BG204" s="16">
        <v>1.21107266435986E-2</v>
      </c>
      <c r="BH204" s="16">
        <v>0</v>
      </c>
    </row>
    <row r="205" spans="2:60" x14ac:dyDescent="0.25">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row>
    <row r="206" spans="2:60" x14ac:dyDescent="0.25">
      <c r="B206" s="6" t="s">
        <v>185</v>
      </c>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row>
    <row r="207" spans="2:60" x14ac:dyDescent="0.25">
      <c r="B207" s="23" t="s">
        <v>79</v>
      </c>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row>
    <row r="208" spans="2:60" x14ac:dyDescent="0.25">
      <c r="B208" t="s">
        <v>179</v>
      </c>
      <c r="C208" s="16">
        <v>0.47723823975720803</v>
      </c>
      <c r="D208" s="16">
        <v>0.54263565891472898</v>
      </c>
      <c r="E208" s="16">
        <v>0.31468531468531502</v>
      </c>
      <c r="F208" s="16">
        <v>0.47368421052631599</v>
      </c>
      <c r="G208" s="16">
        <v>0.46551724137931</v>
      </c>
      <c r="H208" s="16">
        <v>0.36666666666666697</v>
      </c>
      <c r="I208" s="16">
        <v>0.6</v>
      </c>
      <c r="J208" s="16">
        <v>0.42105263157894701</v>
      </c>
      <c r="K208" s="16">
        <v>0.45205479452054798</v>
      </c>
      <c r="L208" s="16">
        <v>0.4</v>
      </c>
      <c r="M208" s="16">
        <v>0.5</v>
      </c>
      <c r="N208" s="16">
        <v>0.50980392156862697</v>
      </c>
      <c r="O208" s="16">
        <v>0.53333333333333299</v>
      </c>
      <c r="P208" s="16">
        <v>0.4</v>
      </c>
      <c r="Q208" s="16">
        <v>0.53488372093023295</v>
      </c>
      <c r="R208" s="16">
        <v>0.44444444444444398</v>
      </c>
      <c r="S208" s="16">
        <v>0.51098901098901095</v>
      </c>
      <c r="T208" s="16">
        <v>0.49038461538461497</v>
      </c>
      <c r="U208" s="16"/>
      <c r="V208" s="16">
        <v>0.30362116991643501</v>
      </c>
      <c r="W208" s="16">
        <v>0.464864864864865</v>
      </c>
      <c r="X208" s="16">
        <v>0.54929577464788704</v>
      </c>
      <c r="Y208" s="16">
        <v>0.56734693877551001</v>
      </c>
      <c r="Z208" s="16"/>
      <c r="AA208" s="16">
        <v>0.325459317585302</v>
      </c>
      <c r="AB208" s="16">
        <v>0.51219512195121997</v>
      </c>
      <c r="AC208" s="16">
        <v>0.60714285714285698</v>
      </c>
      <c r="AD208" s="16">
        <v>0.51937984496124001</v>
      </c>
      <c r="AE208" s="16">
        <v>0.53781512605042003</v>
      </c>
      <c r="AF208" s="16">
        <v>0.58510638297872297</v>
      </c>
      <c r="AG208" s="16">
        <v>0.57291666666666696</v>
      </c>
      <c r="AH208" s="16">
        <v>0.57317073170731703</v>
      </c>
      <c r="AI208" s="16">
        <v>0.59433962264150897</v>
      </c>
      <c r="AJ208" s="16"/>
      <c r="AK208" s="16">
        <v>0.42131979695431498</v>
      </c>
      <c r="AL208" s="16">
        <v>0.466019417475728</v>
      </c>
      <c r="AM208" s="16">
        <v>0.46534653465346498</v>
      </c>
      <c r="AN208" s="16">
        <v>0.40273037542662099</v>
      </c>
      <c r="AO208" s="16">
        <v>0.53191489361702105</v>
      </c>
      <c r="AP208" s="16">
        <v>0.54838709677419395</v>
      </c>
      <c r="AQ208" s="16">
        <v>0.64</v>
      </c>
      <c r="AR208" s="16"/>
      <c r="AS208" s="16">
        <v>0.64361702127659604</v>
      </c>
      <c r="AT208" s="16">
        <v>0.44955752212389399</v>
      </c>
      <c r="AU208" s="16"/>
      <c r="AV208" s="16">
        <v>0.46624472573839698</v>
      </c>
      <c r="AW208" s="16">
        <v>0.48341232227488201</v>
      </c>
      <c r="AX208" s="16"/>
      <c r="AY208" s="16">
        <v>0.42391304347826098</v>
      </c>
      <c r="AZ208" s="16">
        <v>0.56734693877551001</v>
      </c>
      <c r="BA208" s="16"/>
      <c r="BB208" s="16">
        <v>0.59728506787330304</v>
      </c>
      <c r="BC208" s="16">
        <v>0.355725190839695</v>
      </c>
      <c r="BD208" s="16"/>
      <c r="BE208" s="16">
        <v>0.16969696969697001</v>
      </c>
      <c r="BF208" s="16">
        <v>0.38165680473372798</v>
      </c>
      <c r="BG208" s="16">
        <v>0.56401384083045003</v>
      </c>
      <c r="BH208" s="16">
        <v>0.61702127659574502</v>
      </c>
    </row>
    <row r="209" spans="2:60" x14ac:dyDescent="0.25">
      <c r="B209" t="s">
        <v>180</v>
      </c>
      <c r="C209" s="16">
        <v>0.36570561456752698</v>
      </c>
      <c r="D209" s="16">
        <v>0.34883720930232598</v>
      </c>
      <c r="E209" s="16">
        <v>0.46153846153846201</v>
      </c>
      <c r="F209" s="16">
        <v>0.31578947368421101</v>
      </c>
      <c r="G209" s="16">
        <v>0.431034482758621</v>
      </c>
      <c r="H209" s="16">
        <v>0.46666666666666701</v>
      </c>
      <c r="I209" s="16">
        <v>0.238095238095238</v>
      </c>
      <c r="J209" s="16">
        <v>0.42105263157894701</v>
      </c>
      <c r="K209" s="16">
        <v>0.41095890410958902</v>
      </c>
      <c r="L209" s="16">
        <v>0.36666666666666697</v>
      </c>
      <c r="M209" s="16">
        <v>0.375</v>
      </c>
      <c r="N209" s="16">
        <v>0.30392156862745101</v>
      </c>
      <c r="O209" s="16">
        <v>0.33333333333333298</v>
      </c>
      <c r="P209" s="16">
        <v>0.41666666666666702</v>
      </c>
      <c r="Q209" s="16">
        <v>0.27906976744186002</v>
      </c>
      <c r="R209" s="16">
        <v>0.407407407407407</v>
      </c>
      <c r="S209" s="16">
        <v>0.37362637362637402</v>
      </c>
      <c r="T209" s="16">
        <v>0.36538461538461497</v>
      </c>
      <c r="U209" s="16"/>
      <c r="V209" s="16">
        <v>0.27855153203342597</v>
      </c>
      <c r="W209" s="16">
        <v>0.43783783783783797</v>
      </c>
      <c r="X209" s="16">
        <v>0.40140845070422498</v>
      </c>
      <c r="Y209" s="16">
        <v>0.38163265306122501</v>
      </c>
      <c r="Z209" s="16"/>
      <c r="AA209" s="16">
        <v>0.301837270341207</v>
      </c>
      <c r="AB209" s="16">
        <v>0.41463414634146301</v>
      </c>
      <c r="AC209" s="16">
        <v>0.375</v>
      </c>
      <c r="AD209" s="16">
        <v>0.418604651162791</v>
      </c>
      <c r="AE209" s="16">
        <v>0.41176470588235298</v>
      </c>
      <c r="AF209" s="16">
        <v>0.38297872340425498</v>
      </c>
      <c r="AG209" s="16">
        <v>0.36458333333333298</v>
      </c>
      <c r="AH209" s="16">
        <v>0.36585365853658502</v>
      </c>
      <c r="AI209" s="16">
        <v>0.35849056603773599</v>
      </c>
      <c r="AJ209" s="16"/>
      <c r="AK209" s="16">
        <v>0.28934010152284301</v>
      </c>
      <c r="AL209" s="16">
        <v>0.40776699029126201</v>
      </c>
      <c r="AM209" s="16">
        <v>0.37623762376237602</v>
      </c>
      <c r="AN209" s="16">
        <v>0.38566552901023898</v>
      </c>
      <c r="AO209" s="16">
        <v>0.420212765957447</v>
      </c>
      <c r="AP209" s="16">
        <v>0.37788018433179699</v>
      </c>
      <c r="AQ209" s="16">
        <v>0.266666666666667</v>
      </c>
      <c r="AR209" s="16"/>
      <c r="AS209" s="16">
        <v>0.329787234042553</v>
      </c>
      <c r="AT209" s="16">
        <v>0.37168141592920401</v>
      </c>
      <c r="AU209" s="16"/>
      <c r="AV209" s="16">
        <v>0.33122362869198302</v>
      </c>
      <c r="AW209" s="16">
        <v>0.38507109004739298</v>
      </c>
      <c r="AX209" s="16"/>
      <c r="AY209" s="16">
        <v>0.356280193236715</v>
      </c>
      <c r="AZ209" s="16">
        <v>0.38163265306122501</v>
      </c>
      <c r="BA209" s="16"/>
      <c r="BB209" s="16">
        <v>0.30316742081448</v>
      </c>
      <c r="BC209" s="16">
        <v>0.42900763358778599</v>
      </c>
      <c r="BD209" s="16"/>
      <c r="BE209" s="16">
        <v>0.30909090909090903</v>
      </c>
      <c r="BF209" s="16">
        <v>0.39644970414201203</v>
      </c>
      <c r="BG209" s="16">
        <v>0.36332179930795799</v>
      </c>
      <c r="BH209" s="16">
        <v>0.365957446808511</v>
      </c>
    </row>
    <row r="210" spans="2:60" x14ac:dyDescent="0.25">
      <c r="B210" t="s">
        <v>181</v>
      </c>
      <c r="C210" s="16">
        <v>0.14567526555387</v>
      </c>
      <c r="D210" s="16">
        <v>9.3023255813953501E-2</v>
      </c>
      <c r="E210" s="16">
        <v>0.21678321678321699</v>
      </c>
      <c r="F210" s="16">
        <v>0.21052631578947401</v>
      </c>
      <c r="G210" s="16">
        <v>8.6206896551724102E-2</v>
      </c>
      <c r="H210" s="16">
        <v>0.16666666666666699</v>
      </c>
      <c r="I210" s="16">
        <v>0.161904761904762</v>
      </c>
      <c r="J210" s="16">
        <v>0.157894736842105</v>
      </c>
      <c r="K210" s="16">
        <v>0.13698630136986301</v>
      </c>
      <c r="L210" s="16">
        <v>0.233333333333333</v>
      </c>
      <c r="M210" s="16">
        <v>0.11363636363636399</v>
      </c>
      <c r="N210" s="16">
        <v>0.16666666666666699</v>
      </c>
      <c r="O210" s="16">
        <v>0.1</v>
      </c>
      <c r="P210" s="16">
        <v>0.15</v>
      </c>
      <c r="Q210" s="16">
        <v>0.13953488372093001</v>
      </c>
      <c r="R210" s="16">
        <v>0.148148148148148</v>
      </c>
      <c r="S210" s="16">
        <v>0.10989010989011</v>
      </c>
      <c r="T210" s="16">
        <v>0.125</v>
      </c>
      <c r="U210" s="16"/>
      <c r="V210" s="16">
        <v>0.38997214484679699</v>
      </c>
      <c r="W210" s="16">
        <v>9.1891891891891897E-2</v>
      </c>
      <c r="X210" s="16">
        <v>4.5774647887323897E-2</v>
      </c>
      <c r="Y210" s="16">
        <v>4.4897959183673501E-2</v>
      </c>
      <c r="Z210" s="16"/>
      <c r="AA210" s="16">
        <v>0.35433070866141703</v>
      </c>
      <c r="AB210" s="16">
        <v>7.3170731707317097E-2</v>
      </c>
      <c r="AC210" s="16">
        <v>1.7857142857142901E-2</v>
      </c>
      <c r="AD210" s="16">
        <v>6.2015503875968998E-2</v>
      </c>
      <c r="AE210" s="16">
        <v>5.0420168067226899E-2</v>
      </c>
      <c r="AF210" s="16">
        <v>3.1914893617021302E-2</v>
      </c>
      <c r="AG210" s="16">
        <v>6.25E-2</v>
      </c>
      <c r="AH210" s="16">
        <v>4.8780487804878099E-2</v>
      </c>
      <c r="AI210" s="16">
        <v>2.83018867924528E-2</v>
      </c>
      <c r="AJ210" s="16"/>
      <c r="AK210" s="16">
        <v>0.27411167512690399</v>
      </c>
      <c r="AL210" s="16">
        <v>0.12621359223301001</v>
      </c>
      <c r="AM210" s="16">
        <v>0.14851485148514901</v>
      </c>
      <c r="AN210" s="16">
        <v>0.19795221843003399</v>
      </c>
      <c r="AO210" s="16">
        <v>4.7872340425531901E-2</v>
      </c>
      <c r="AP210" s="16">
        <v>6.9124423963133605E-2</v>
      </c>
      <c r="AQ210" s="16">
        <v>7.3333333333333306E-2</v>
      </c>
      <c r="AR210" s="16"/>
      <c r="AS210" s="16">
        <v>2.6595744680851099E-2</v>
      </c>
      <c r="AT210" s="16">
        <v>0.165486725663717</v>
      </c>
      <c r="AU210" s="16"/>
      <c r="AV210" s="16">
        <v>0.189873417721519</v>
      </c>
      <c r="AW210" s="16">
        <v>0.12085308056872</v>
      </c>
      <c r="AX210" s="16"/>
      <c r="AY210" s="16">
        <v>0.20531400966183599</v>
      </c>
      <c r="AZ210" s="16">
        <v>4.4897959183673501E-2</v>
      </c>
      <c r="BA210" s="16"/>
      <c r="BB210" s="16">
        <v>9.6530920060331801E-2</v>
      </c>
      <c r="BC210" s="16">
        <v>0.195419847328244</v>
      </c>
      <c r="BD210" s="16"/>
      <c r="BE210" s="16">
        <v>0.44848484848484799</v>
      </c>
      <c r="BF210" s="16">
        <v>0.21597633136094699</v>
      </c>
      <c r="BG210" s="16">
        <v>7.0934256055363298E-2</v>
      </c>
      <c r="BH210" s="16">
        <v>1.7021276595744698E-2</v>
      </c>
    </row>
    <row r="211" spans="2:60" x14ac:dyDescent="0.25">
      <c r="B211" t="s">
        <v>77</v>
      </c>
      <c r="C211" s="16">
        <v>1.1380880121396099E-2</v>
      </c>
      <c r="D211" s="16">
        <v>1.5503875968992199E-2</v>
      </c>
      <c r="E211" s="16">
        <v>6.9930069930069904E-3</v>
      </c>
      <c r="F211" s="16">
        <v>0</v>
      </c>
      <c r="G211" s="16">
        <v>1.72413793103448E-2</v>
      </c>
      <c r="H211" s="16">
        <v>0</v>
      </c>
      <c r="I211" s="16">
        <v>0</v>
      </c>
      <c r="J211" s="16">
        <v>0</v>
      </c>
      <c r="K211" s="16">
        <v>0</v>
      </c>
      <c r="L211" s="16">
        <v>0</v>
      </c>
      <c r="M211" s="16">
        <v>1.13636363636364E-2</v>
      </c>
      <c r="N211" s="16">
        <v>1.9607843137254902E-2</v>
      </c>
      <c r="O211" s="16">
        <v>3.3333333333333298E-2</v>
      </c>
      <c r="P211" s="16">
        <v>3.3333333333333298E-2</v>
      </c>
      <c r="Q211" s="16">
        <v>4.6511627906976702E-2</v>
      </c>
      <c r="R211" s="16">
        <v>0</v>
      </c>
      <c r="S211" s="16">
        <v>5.4945054945054897E-3</v>
      </c>
      <c r="T211" s="16">
        <v>1.9230769230769201E-2</v>
      </c>
      <c r="U211" s="16"/>
      <c r="V211" s="16">
        <v>2.78551532033426E-2</v>
      </c>
      <c r="W211" s="16">
        <v>5.40540540540541E-3</v>
      </c>
      <c r="X211" s="16">
        <v>3.5211267605633799E-3</v>
      </c>
      <c r="Y211" s="16">
        <v>6.1224489795918399E-3</v>
      </c>
      <c r="Z211" s="16"/>
      <c r="AA211" s="16">
        <v>1.8372703412073501E-2</v>
      </c>
      <c r="AB211" s="16">
        <v>0</v>
      </c>
      <c r="AC211" s="16">
        <v>0</v>
      </c>
      <c r="AD211" s="16">
        <v>0</v>
      </c>
      <c r="AE211" s="16">
        <v>0</v>
      </c>
      <c r="AF211" s="16">
        <v>0</v>
      </c>
      <c r="AG211" s="16">
        <v>0</v>
      </c>
      <c r="AH211" s="16">
        <v>1.21951219512195E-2</v>
      </c>
      <c r="AI211" s="16">
        <v>1.88679245283019E-2</v>
      </c>
      <c r="AJ211" s="16"/>
      <c r="AK211" s="16">
        <v>1.5228426395939101E-2</v>
      </c>
      <c r="AL211" s="16">
        <v>0</v>
      </c>
      <c r="AM211" s="16">
        <v>9.9009900990098994E-3</v>
      </c>
      <c r="AN211" s="16">
        <v>1.36518771331058E-2</v>
      </c>
      <c r="AO211" s="16">
        <v>0</v>
      </c>
      <c r="AP211" s="16">
        <v>4.6082949308755804E-3</v>
      </c>
      <c r="AQ211" s="16">
        <v>0.02</v>
      </c>
      <c r="AR211" s="16"/>
      <c r="AS211" s="16">
        <v>0</v>
      </c>
      <c r="AT211" s="16">
        <v>1.3274336283185801E-2</v>
      </c>
      <c r="AU211" s="16"/>
      <c r="AV211" s="16">
        <v>1.26582278481013E-2</v>
      </c>
      <c r="AW211" s="16">
        <v>1.06635071090047E-2</v>
      </c>
      <c r="AX211" s="16"/>
      <c r="AY211" s="16">
        <v>1.4492753623188401E-2</v>
      </c>
      <c r="AZ211" s="16">
        <v>6.1224489795918399E-3</v>
      </c>
      <c r="BA211" s="16"/>
      <c r="BB211" s="16">
        <v>3.0165912518853701E-3</v>
      </c>
      <c r="BC211" s="16">
        <v>1.9847328244274799E-2</v>
      </c>
      <c r="BD211" s="16"/>
      <c r="BE211" s="16">
        <v>7.2727272727272696E-2</v>
      </c>
      <c r="BF211" s="16">
        <v>5.9171597633136102E-3</v>
      </c>
      <c r="BG211" s="16">
        <v>1.7301038062283701E-3</v>
      </c>
      <c r="BH211" s="16">
        <v>0</v>
      </c>
    </row>
    <row r="212" spans="2:60" x14ac:dyDescent="0.25">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row>
    <row r="213" spans="2:60" x14ac:dyDescent="0.25">
      <c r="B213" s="6" t="s">
        <v>186</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row>
    <row r="214" spans="2:60" x14ac:dyDescent="0.25">
      <c r="B214" s="23" t="s">
        <v>79</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row>
    <row r="215" spans="2:60" x14ac:dyDescent="0.25">
      <c r="B215" t="s">
        <v>179</v>
      </c>
      <c r="C215" s="16">
        <v>0.34597875569044001</v>
      </c>
      <c r="D215" s="16">
        <v>0.34883720930232598</v>
      </c>
      <c r="E215" s="16">
        <v>0.26573426573426601</v>
      </c>
      <c r="F215" s="16">
        <v>0.29473684210526302</v>
      </c>
      <c r="G215" s="16">
        <v>0.36206896551724099</v>
      </c>
      <c r="H215" s="16">
        <v>0.233333333333333</v>
      </c>
      <c r="I215" s="16">
        <v>0.38095238095238099</v>
      </c>
      <c r="J215" s="16">
        <v>0.42105263157894701</v>
      </c>
      <c r="K215" s="16">
        <v>0.26027397260273999</v>
      </c>
      <c r="L215" s="16">
        <v>0.36666666666666697</v>
      </c>
      <c r="M215" s="16">
        <v>0.39772727272727298</v>
      </c>
      <c r="N215" s="16">
        <v>0.35294117647058798</v>
      </c>
      <c r="O215" s="16">
        <v>0.4</v>
      </c>
      <c r="P215" s="16">
        <v>0.36666666666666697</v>
      </c>
      <c r="Q215" s="16">
        <v>0.34883720930232598</v>
      </c>
      <c r="R215" s="16">
        <v>0.25925925925925902</v>
      </c>
      <c r="S215" s="16">
        <v>0.40109890109890101</v>
      </c>
      <c r="T215" s="16">
        <v>0.375</v>
      </c>
      <c r="U215" s="16"/>
      <c r="V215" s="16">
        <v>0.19498607242339799</v>
      </c>
      <c r="W215" s="16">
        <v>0.340540540540541</v>
      </c>
      <c r="X215" s="16">
        <v>0.38732394366197198</v>
      </c>
      <c r="Y215" s="16">
        <v>0.43469387755102001</v>
      </c>
      <c r="Z215" s="16"/>
      <c r="AA215" s="16">
        <v>0.25459317585301799</v>
      </c>
      <c r="AB215" s="16">
        <v>0.32926829268292701</v>
      </c>
      <c r="AC215" s="16">
        <v>0.42857142857142899</v>
      </c>
      <c r="AD215" s="16">
        <v>0.434108527131783</v>
      </c>
      <c r="AE215" s="16">
        <v>0.369747899159664</v>
      </c>
      <c r="AF215" s="16">
        <v>0.38297872340425498</v>
      </c>
      <c r="AG215" s="16">
        <v>0.48958333333333298</v>
      </c>
      <c r="AH215" s="16">
        <v>0.45121951219512202</v>
      </c>
      <c r="AI215" s="16">
        <v>0.42452830188679203</v>
      </c>
      <c r="AJ215" s="16"/>
      <c r="AK215" s="16">
        <v>0.28934010152284301</v>
      </c>
      <c r="AL215" s="16">
        <v>0.33009708737864102</v>
      </c>
      <c r="AM215" s="16">
        <v>0.366336633663366</v>
      </c>
      <c r="AN215" s="16">
        <v>0.26279863481228699</v>
      </c>
      <c r="AO215" s="16">
        <v>0.43617021276595702</v>
      </c>
      <c r="AP215" s="16">
        <v>0.43317972350230399</v>
      </c>
      <c r="AQ215" s="16">
        <v>0.43333333333333302</v>
      </c>
      <c r="AR215" s="16"/>
      <c r="AS215" s="16">
        <v>0.51063829787234005</v>
      </c>
      <c r="AT215" s="16">
        <v>0.31858407079646001</v>
      </c>
      <c r="AU215" s="16"/>
      <c r="AV215" s="16">
        <v>0.348101265822785</v>
      </c>
      <c r="AW215" s="16">
        <v>0.34478672985782</v>
      </c>
      <c r="AX215" s="16"/>
      <c r="AY215" s="16">
        <v>0.29347826086956502</v>
      </c>
      <c r="AZ215" s="16">
        <v>0.43469387755102001</v>
      </c>
      <c r="BA215" s="16"/>
      <c r="BB215" s="16">
        <v>0.43891402714932098</v>
      </c>
      <c r="BC215" s="16">
        <v>0.25190839694656503</v>
      </c>
      <c r="BD215" s="16"/>
      <c r="BE215" s="16">
        <v>9.6969696969696997E-2</v>
      </c>
      <c r="BF215" s="16">
        <v>0.24852071005917201</v>
      </c>
      <c r="BG215" s="16">
        <v>0.38235294117647101</v>
      </c>
      <c r="BH215" s="16">
        <v>0.57446808510638303</v>
      </c>
    </row>
    <row r="216" spans="2:60" x14ac:dyDescent="0.25">
      <c r="B216" t="s">
        <v>180</v>
      </c>
      <c r="C216" s="16">
        <v>0.37329286798179101</v>
      </c>
      <c r="D216" s="16">
        <v>0.44961240310077499</v>
      </c>
      <c r="E216" s="16">
        <v>0.34965034965035002</v>
      </c>
      <c r="F216" s="16">
        <v>0.36842105263157898</v>
      </c>
      <c r="G216" s="16">
        <v>0.34482758620689702</v>
      </c>
      <c r="H216" s="16">
        <v>0.53333333333333299</v>
      </c>
      <c r="I216" s="16">
        <v>0.4</v>
      </c>
      <c r="J216" s="16">
        <v>0.26315789473684198</v>
      </c>
      <c r="K216" s="16">
        <v>0.45205479452054798</v>
      </c>
      <c r="L216" s="16">
        <v>0.266666666666667</v>
      </c>
      <c r="M216" s="16">
        <v>0.34090909090909099</v>
      </c>
      <c r="N216" s="16">
        <v>0.39215686274509798</v>
      </c>
      <c r="O216" s="16">
        <v>0.33333333333333298</v>
      </c>
      <c r="P216" s="16">
        <v>0.28333333333333299</v>
      </c>
      <c r="Q216" s="16">
        <v>0.46511627906976699</v>
      </c>
      <c r="R216" s="16">
        <v>0.33333333333333298</v>
      </c>
      <c r="S216" s="16">
        <v>0.33516483516483497</v>
      </c>
      <c r="T216" s="16">
        <v>0.36538461538461497</v>
      </c>
      <c r="U216" s="16"/>
      <c r="V216" s="16">
        <v>0.220055710306407</v>
      </c>
      <c r="W216" s="16">
        <v>0.410810810810811</v>
      </c>
      <c r="X216" s="16">
        <v>0.44718309859154898</v>
      </c>
      <c r="Y216" s="16">
        <v>0.42857142857142899</v>
      </c>
      <c r="Z216" s="16"/>
      <c r="AA216" s="16">
        <v>0.249343832020997</v>
      </c>
      <c r="AB216" s="16">
        <v>0.47560975609756101</v>
      </c>
      <c r="AC216" s="16">
        <v>0.40178571428571402</v>
      </c>
      <c r="AD216" s="16">
        <v>0.31007751937984501</v>
      </c>
      <c r="AE216" s="16">
        <v>0.46218487394958002</v>
      </c>
      <c r="AF216" s="16">
        <v>0.48936170212766</v>
      </c>
      <c r="AG216" s="16">
        <v>0.4375</v>
      </c>
      <c r="AH216" s="16">
        <v>0.39024390243902402</v>
      </c>
      <c r="AI216" s="16">
        <v>0.46226415094339601</v>
      </c>
      <c r="AJ216" s="16"/>
      <c r="AK216" s="16">
        <v>0.294416243654822</v>
      </c>
      <c r="AL216" s="16">
        <v>0.40776699029126201</v>
      </c>
      <c r="AM216" s="16">
        <v>0.42574257425742601</v>
      </c>
      <c r="AN216" s="16">
        <v>0.39931740614334499</v>
      </c>
      <c r="AO216" s="16">
        <v>0.37234042553191499</v>
      </c>
      <c r="AP216" s="16">
        <v>0.38709677419354799</v>
      </c>
      <c r="AQ216" s="16">
        <v>0.34</v>
      </c>
      <c r="AR216" s="16"/>
      <c r="AS216" s="16">
        <v>0.430851063829787</v>
      </c>
      <c r="AT216" s="16">
        <v>0.36371681415929202</v>
      </c>
      <c r="AU216" s="16"/>
      <c r="AV216" s="16">
        <v>0.32067510548523198</v>
      </c>
      <c r="AW216" s="16">
        <v>0.40284360189573498</v>
      </c>
      <c r="AX216" s="16"/>
      <c r="AY216" s="16">
        <v>0.34057971014492799</v>
      </c>
      <c r="AZ216" s="16">
        <v>0.42857142857142899</v>
      </c>
      <c r="BA216" s="16"/>
      <c r="BB216" s="16">
        <v>0.375565610859729</v>
      </c>
      <c r="BC216" s="16">
        <v>0.370992366412214</v>
      </c>
      <c r="BD216" s="16"/>
      <c r="BE216" s="16">
        <v>0.18787878787878801</v>
      </c>
      <c r="BF216" s="16">
        <v>0.378698224852071</v>
      </c>
      <c r="BG216" s="16">
        <v>0.42906574394463698</v>
      </c>
      <c r="BH216" s="16">
        <v>0.35744680851063798</v>
      </c>
    </row>
    <row r="217" spans="2:60" x14ac:dyDescent="0.25">
      <c r="B217" t="s">
        <v>181</v>
      </c>
      <c r="C217" s="16">
        <v>0.25872534142640402</v>
      </c>
      <c r="D217" s="16">
        <v>0.178294573643411</v>
      </c>
      <c r="E217" s="16">
        <v>0.37062937062937101</v>
      </c>
      <c r="F217" s="16">
        <v>0.31578947368421101</v>
      </c>
      <c r="G217" s="16">
        <v>0.27586206896551702</v>
      </c>
      <c r="H217" s="16">
        <v>0.233333333333333</v>
      </c>
      <c r="I217" s="16">
        <v>0.2</v>
      </c>
      <c r="J217" s="16">
        <v>0.31578947368421101</v>
      </c>
      <c r="K217" s="16">
        <v>0.28767123287671198</v>
      </c>
      <c r="L217" s="16">
        <v>0.36666666666666697</v>
      </c>
      <c r="M217" s="16">
        <v>0.25</v>
      </c>
      <c r="N217" s="16">
        <v>0.24509803921568599</v>
      </c>
      <c r="O217" s="16">
        <v>0.233333333333333</v>
      </c>
      <c r="P217" s="16">
        <v>0.31666666666666698</v>
      </c>
      <c r="Q217" s="16">
        <v>9.3023255813953501E-2</v>
      </c>
      <c r="R217" s="16">
        <v>0.407407407407407</v>
      </c>
      <c r="S217" s="16">
        <v>0.24175824175824201</v>
      </c>
      <c r="T217" s="16">
        <v>0.20192307692307701</v>
      </c>
      <c r="U217" s="16"/>
      <c r="V217" s="16">
        <v>0.55710306406685195</v>
      </c>
      <c r="W217" s="16">
        <v>0.22702702702702701</v>
      </c>
      <c r="X217" s="16">
        <v>0.140845070422535</v>
      </c>
      <c r="Y217" s="16">
        <v>0.120408163265306</v>
      </c>
      <c r="Z217" s="16"/>
      <c r="AA217" s="16">
        <v>0.47244094488188998</v>
      </c>
      <c r="AB217" s="16">
        <v>0.18292682926829301</v>
      </c>
      <c r="AC217" s="16">
        <v>0.160714285714286</v>
      </c>
      <c r="AD217" s="16">
        <v>0.24031007751937999</v>
      </c>
      <c r="AE217" s="16">
        <v>0.16806722689075601</v>
      </c>
      <c r="AF217" s="16">
        <v>0.117021276595745</v>
      </c>
      <c r="AG217" s="16">
        <v>6.25E-2</v>
      </c>
      <c r="AH217" s="16">
        <v>0.146341463414634</v>
      </c>
      <c r="AI217" s="16">
        <v>8.4905660377358499E-2</v>
      </c>
      <c r="AJ217" s="16"/>
      <c r="AK217" s="16">
        <v>0.40101522842639598</v>
      </c>
      <c r="AL217" s="16">
        <v>0.233009708737864</v>
      </c>
      <c r="AM217" s="16">
        <v>0.198019801980198</v>
      </c>
      <c r="AN217" s="16">
        <v>0.31740614334471001</v>
      </c>
      <c r="AO217" s="16">
        <v>0.180851063829787</v>
      </c>
      <c r="AP217" s="16">
        <v>0.17050691244239599</v>
      </c>
      <c r="AQ217" s="16">
        <v>0.193333333333333</v>
      </c>
      <c r="AR217" s="16"/>
      <c r="AS217" s="16">
        <v>5.31914893617021E-2</v>
      </c>
      <c r="AT217" s="16">
        <v>0.29292035398230098</v>
      </c>
      <c r="AU217" s="16"/>
      <c r="AV217" s="16">
        <v>0.31856540084388202</v>
      </c>
      <c r="AW217" s="16">
        <v>0.22511848341232199</v>
      </c>
      <c r="AX217" s="16"/>
      <c r="AY217" s="16">
        <v>0.34057971014492799</v>
      </c>
      <c r="AZ217" s="16">
        <v>0.120408163265306</v>
      </c>
      <c r="BA217" s="16"/>
      <c r="BB217" s="16">
        <v>0.16892911010558101</v>
      </c>
      <c r="BC217" s="16">
        <v>0.34961832061068698</v>
      </c>
      <c r="BD217" s="16"/>
      <c r="BE217" s="16">
        <v>0.648484848484848</v>
      </c>
      <c r="BF217" s="16">
        <v>0.34911242603550302</v>
      </c>
      <c r="BG217" s="16">
        <v>0.17647058823529399</v>
      </c>
      <c r="BH217" s="16">
        <v>5.5319148936170202E-2</v>
      </c>
    </row>
    <row r="218" spans="2:60" x14ac:dyDescent="0.25">
      <c r="B218" t="s">
        <v>77</v>
      </c>
      <c r="C218" s="16">
        <v>2.2003034901365699E-2</v>
      </c>
      <c r="D218" s="16">
        <v>2.32558139534884E-2</v>
      </c>
      <c r="E218" s="16">
        <v>1.3986013986014E-2</v>
      </c>
      <c r="F218" s="16">
        <v>2.1052631578947399E-2</v>
      </c>
      <c r="G218" s="16">
        <v>1.72413793103448E-2</v>
      </c>
      <c r="H218" s="16">
        <v>0</v>
      </c>
      <c r="I218" s="16">
        <v>1.9047619047619001E-2</v>
      </c>
      <c r="J218" s="16">
        <v>0</v>
      </c>
      <c r="K218" s="16">
        <v>0</v>
      </c>
      <c r="L218" s="16">
        <v>0</v>
      </c>
      <c r="M218" s="16">
        <v>1.13636363636364E-2</v>
      </c>
      <c r="N218" s="16">
        <v>9.8039215686274508E-3</v>
      </c>
      <c r="O218" s="16">
        <v>3.3333333333333298E-2</v>
      </c>
      <c r="P218" s="16">
        <v>3.3333333333333298E-2</v>
      </c>
      <c r="Q218" s="16">
        <v>9.3023255813953501E-2</v>
      </c>
      <c r="R218" s="16">
        <v>0</v>
      </c>
      <c r="S218" s="16">
        <v>2.1978021978022001E-2</v>
      </c>
      <c r="T218" s="16">
        <v>5.7692307692307702E-2</v>
      </c>
      <c r="U218" s="16"/>
      <c r="V218" s="16">
        <v>2.78551532033426E-2</v>
      </c>
      <c r="W218" s="16">
        <v>2.1621621621621599E-2</v>
      </c>
      <c r="X218" s="16">
        <v>2.4647887323943699E-2</v>
      </c>
      <c r="Y218" s="16">
        <v>1.6326530612244899E-2</v>
      </c>
      <c r="Z218" s="16"/>
      <c r="AA218" s="16">
        <v>2.3622047244094498E-2</v>
      </c>
      <c r="AB218" s="16">
        <v>1.21951219512195E-2</v>
      </c>
      <c r="AC218" s="16">
        <v>8.9285714285714298E-3</v>
      </c>
      <c r="AD218" s="16">
        <v>1.5503875968992199E-2</v>
      </c>
      <c r="AE218" s="16">
        <v>0</v>
      </c>
      <c r="AF218" s="16">
        <v>1.0638297872340399E-2</v>
      </c>
      <c r="AG218" s="16">
        <v>1.0416666666666701E-2</v>
      </c>
      <c r="AH218" s="16">
        <v>1.21951219512195E-2</v>
      </c>
      <c r="AI218" s="16">
        <v>2.83018867924528E-2</v>
      </c>
      <c r="AJ218" s="16"/>
      <c r="AK218" s="16">
        <v>1.5228426395939101E-2</v>
      </c>
      <c r="AL218" s="16">
        <v>2.9126213592233E-2</v>
      </c>
      <c r="AM218" s="16">
        <v>9.9009900990098994E-3</v>
      </c>
      <c r="AN218" s="16">
        <v>2.0477815699658699E-2</v>
      </c>
      <c r="AO218" s="16">
        <v>1.0638297872340399E-2</v>
      </c>
      <c r="AP218" s="16">
        <v>9.2165898617511503E-3</v>
      </c>
      <c r="AQ218" s="16">
        <v>3.3333333333333298E-2</v>
      </c>
      <c r="AR218" s="16"/>
      <c r="AS218" s="16">
        <v>5.31914893617021E-3</v>
      </c>
      <c r="AT218" s="16">
        <v>2.4778761061946899E-2</v>
      </c>
      <c r="AU218" s="16"/>
      <c r="AV218" s="16">
        <v>1.26582278481013E-2</v>
      </c>
      <c r="AW218" s="16">
        <v>2.7251184834123199E-2</v>
      </c>
      <c r="AX218" s="16"/>
      <c r="AY218" s="16">
        <v>2.5362318840579701E-2</v>
      </c>
      <c r="AZ218" s="16">
        <v>1.6326530612244899E-2</v>
      </c>
      <c r="BA218" s="16"/>
      <c r="BB218" s="16">
        <v>1.6591251885369501E-2</v>
      </c>
      <c r="BC218" s="16">
        <v>2.7480916030534399E-2</v>
      </c>
      <c r="BD218" s="16"/>
      <c r="BE218" s="16">
        <v>6.6666666666666693E-2</v>
      </c>
      <c r="BF218" s="16">
        <v>2.3668639053254399E-2</v>
      </c>
      <c r="BG218" s="16">
        <v>1.21107266435986E-2</v>
      </c>
      <c r="BH218" s="16">
        <v>1.27659574468085E-2</v>
      </c>
    </row>
    <row r="219" spans="2:60" x14ac:dyDescent="0.25">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row>
    <row r="220" spans="2:60" x14ac:dyDescent="0.25">
      <c r="B220" s="6" t="s">
        <v>187</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row>
    <row r="221" spans="2:60" x14ac:dyDescent="0.25">
      <c r="B221" s="23" t="s">
        <v>79</v>
      </c>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row>
    <row r="222" spans="2:60" x14ac:dyDescent="0.25">
      <c r="B222" t="s">
        <v>179</v>
      </c>
      <c r="C222" s="16">
        <v>0.44385432473444603</v>
      </c>
      <c r="D222" s="16">
        <v>0.44186046511627902</v>
      </c>
      <c r="E222" s="16">
        <v>0.38461538461538503</v>
      </c>
      <c r="F222" s="16">
        <v>0.37894736842105298</v>
      </c>
      <c r="G222" s="16">
        <v>0.25862068965517199</v>
      </c>
      <c r="H222" s="16">
        <v>0.6</v>
      </c>
      <c r="I222" s="16">
        <v>0.4</v>
      </c>
      <c r="J222" s="16">
        <v>0.52631578947368396</v>
      </c>
      <c r="K222" s="16">
        <v>0.42465753424657499</v>
      </c>
      <c r="L222" s="16">
        <v>0.4</v>
      </c>
      <c r="M222" s="16">
        <v>0.54545454545454497</v>
      </c>
      <c r="N222" s="16">
        <v>0.45098039215686297</v>
      </c>
      <c r="O222" s="16">
        <v>0.46666666666666701</v>
      </c>
      <c r="P222" s="16">
        <v>0.4</v>
      </c>
      <c r="Q222" s="16">
        <v>0.44186046511627902</v>
      </c>
      <c r="R222" s="16">
        <v>0.37037037037037002</v>
      </c>
      <c r="S222" s="16">
        <v>0.56043956043956</v>
      </c>
      <c r="T222" s="16">
        <v>0.44230769230769201</v>
      </c>
      <c r="U222" s="16"/>
      <c r="V222" s="16">
        <v>0.16434540389972099</v>
      </c>
      <c r="W222" s="16">
        <v>0.43783783783783797</v>
      </c>
      <c r="X222" s="16">
        <v>0.51056338028169002</v>
      </c>
      <c r="Y222" s="16">
        <v>0.61224489795918402</v>
      </c>
      <c r="Z222" s="16"/>
      <c r="AA222" s="16">
        <v>0.238845144356955</v>
      </c>
      <c r="AB222" s="16">
        <v>0.41463414634146301</v>
      </c>
      <c r="AC222" s="16">
        <v>0.49107142857142899</v>
      </c>
      <c r="AD222" s="16">
        <v>0.53488372093023295</v>
      </c>
      <c r="AE222" s="16">
        <v>0.495798319327731</v>
      </c>
      <c r="AF222" s="16">
        <v>0.60638297872340396</v>
      </c>
      <c r="AG222" s="16">
        <v>0.625</v>
      </c>
      <c r="AH222" s="16">
        <v>0.65853658536585402</v>
      </c>
      <c r="AI222" s="16">
        <v>0.62264150943396201</v>
      </c>
      <c r="AJ222" s="16"/>
      <c r="AK222" s="16">
        <v>0.33502538071066001</v>
      </c>
      <c r="AL222" s="16">
        <v>0.41747572815534001</v>
      </c>
      <c r="AM222" s="16">
        <v>0.41584158415841599</v>
      </c>
      <c r="AN222" s="16">
        <v>0.36860068259385698</v>
      </c>
      <c r="AO222" s="16">
        <v>0.53191489361702105</v>
      </c>
      <c r="AP222" s="16">
        <v>0.58525345622119795</v>
      </c>
      <c r="AQ222" s="16">
        <v>0.50666666666666704</v>
      </c>
      <c r="AR222" s="16"/>
      <c r="AS222" s="16">
        <v>0.680851063829787</v>
      </c>
      <c r="AT222" s="16">
        <v>0.40442477876106198</v>
      </c>
      <c r="AU222" s="16"/>
      <c r="AV222" s="16">
        <v>0.42194092827004198</v>
      </c>
      <c r="AW222" s="16">
        <v>0.45616113744075798</v>
      </c>
      <c r="AX222" s="16"/>
      <c r="AY222" s="16">
        <v>0.344202898550725</v>
      </c>
      <c r="AZ222" s="16">
        <v>0.61224489795918402</v>
      </c>
      <c r="BA222" s="16"/>
      <c r="BB222" s="16">
        <v>0.539969834087481</v>
      </c>
      <c r="BC222" s="16">
        <v>0.34656488549618297</v>
      </c>
      <c r="BD222" s="16"/>
      <c r="BE222" s="16">
        <v>0.12121212121212099</v>
      </c>
      <c r="BF222" s="16">
        <v>0.32248520710059198</v>
      </c>
      <c r="BG222" s="16">
        <v>0.49480968858131502</v>
      </c>
      <c r="BH222" s="16">
        <v>0.72340425531914898</v>
      </c>
    </row>
    <row r="223" spans="2:60" x14ac:dyDescent="0.25">
      <c r="B223" t="s">
        <v>180</v>
      </c>
      <c r="C223" s="16">
        <v>0.35584218512898302</v>
      </c>
      <c r="D223" s="16">
        <v>0.42635658914728702</v>
      </c>
      <c r="E223" s="16">
        <v>0.37062937062937101</v>
      </c>
      <c r="F223" s="16">
        <v>0.36842105263157898</v>
      </c>
      <c r="G223" s="16">
        <v>0.48275862068965503</v>
      </c>
      <c r="H223" s="16">
        <v>0.2</v>
      </c>
      <c r="I223" s="16">
        <v>0.38095238095238099</v>
      </c>
      <c r="J223" s="16">
        <v>0.26315789473684198</v>
      </c>
      <c r="K223" s="16">
        <v>0.28767123287671198</v>
      </c>
      <c r="L223" s="16">
        <v>0.36666666666666697</v>
      </c>
      <c r="M223" s="16">
        <v>0.29545454545454503</v>
      </c>
      <c r="N223" s="16">
        <v>0.29411764705882398</v>
      </c>
      <c r="O223" s="16">
        <v>0.33333333333333298</v>
      </c>
      <c r="P223" s="16">
        <v>0.38333333333333303</v>
      </c>
      <c r="Q223" s="16">
        <v>0.34883720930232598</v>
      </c>
      <c r="R223" s="16">
        <v>0.407407407407407</v>
      </c>
      <c r="S223" s="16">
        <v>0.32967032967033</v>
      </c>
      <c r="T223" s="16">
        <v>0.38461538461538503</v>
      </c>
      <c r="U223" s="16"/>
      <c r="V223" s="16">
        <v>0.32033426183843999</v>
      </c>
      <c r="W223" s="16">
        <v>0.4</v>
      </c>
      <c r="X223" s="16">
        <v>0.41549295774647899</v>
      </c>
      <c r="Y223" s="16">
        <v>0.33061224489795898</v>
      </c>
      <c r="Z223" s="16"/>
      <c r="AA223" s="16">
        <v>0.31758530183727002</v>
      </c>
      <c r="AB223" s="16">
        <v>0.45121951219512202</v>
      </c>
      <c r="AC223" s="16">
        <v>0.41071428571428598</v>
      </c>
      <c r="AD223" s="16">
        <v>0.387596899224806</v>
      </c>
      <c r="AE223" s="16">
        <v>0.40336134453781503</v>
      </c>
      <c r="AF223" s="16">
        <v>0.37234042553191499</v>
      </c>
      <c r="AG223" s="16">
        <v>0.32291666666666702</v>
      </c>
      <c r="AH223" s="16">
        <v>0.28048780487804897</v>
      </c>
      <c r="AI223" s="16">
        <v>0.31132075471698101</v>
      </c>
      <c r="AJ223" s="16"/>
      <c r="AK223" s="16">
        <v>0.33502538071066001</v>
      </c>
      <c r="AL223" s="16">
        <v>0.38834951456310701</v>
      </c>
      <c r="AM223" s="16">
        <v>0.445544554455446</v>
      </c>
      <c r="AN223" s="16">
        <v>0.33788395904436902</v>
      </c>
      <c r="AO223" s="16">
        <v>0.38297872340425498</v>
      </c>
      <c r="AP223" s="16">
        <v>0.33640552995391698</v>
      </c>
      <c r="AQ223" s="16">
        <v>0.34666666666666701</v>
      </c>
      <c r="AR223" s="16"/>
      <c r="AS223" s="16">
        <v>0.29787234042553201</v>
      </c>
      <c r="AT223" s="16">
        <v>0.36548672566371698</v>
      </c>
      <c r="AU223" s="16"/>
      <c r="AV223" s="16">
        <v>0.33755274261603402</v>
      </c>
      <c r="AW223" s="16">
        <v>0.36611374407582897</v>
      </c>
      <c r="AX223" s="16"/>
      <c r="AY223" s="16">
        <v>0.37077294685990297</v>
      </c>
      <c r="AZ223" s="16">
        <v>0.33061224489795898</v>
      </c>
      <c r="BA223" s="16"/>
      <c r="BB223" s="16">
        <v>0.32579185520361997</v>
      </c>
      <c r="BC223" s="16">
        <v>0.386259541984733</v>
      </c>
      <c r="BD223" s="16"/>
      <c r="BE223" s="16">
        <v>0.2</v>
      </c>
      <c r="BF223" s="16">
        <v>0.378698224852071</v>
      </c>
      <c r="BG223" s="16">
        <v>0.423875432525952</v>
      </c>
      <c r="BH223" s="16">
        <v>0.26382978723404299</v>
      </c>
    </row>
    <row r="224" spans="2:60" x14ac:dyDescent="0.25">
      <c r="B224" t="s">
        <v>181</v>
      </c>
      <c r="C224" s="16">
        <v>0.17298937784522</v>
      </c>
      <c r="D224" s="16">
        <v>9.3023255813953501E-2</v>
      </c>
      <c r="E224" s="16">
        <v>0.23776223776223801</v>
      </c>
      <c r="F224" s="16">
        <v>0.231578947368421</v>
      </c>
      <c r="G224" s="16">
        <v>0.22413793103448301</v>
      </c>
      <c r="H224" s="16">
        <v>0.2</v>
      </c>
      <c r="I224" s="16">
        <v>0.19047619047618999</v>
      </c>
      <c r="J224" s="16">
        <v>0.157894736842105</v>
      </c>
      <c r="K224" s="16">
        <v>0.26027397260273999</v>
      </c>
      <c r="L224" s="16">
        <v>0.2</v>
      </c>
      <c r="M224" s="16">
        <v>0.11363636363636399</v>
      </c>
      <c r="N224" s="16">
        <v>0.21568627450980399</v>
      </c>
      <c r="O224" s="16">
        <v>0.16666666666666699</v>
      </c>
      <c r="P224" s="16">
        <v>0.2</v>
      </c>
      <c r="Q224" s="16">
        <v>0.13953488372093001</v>
      </c>
      <c r="R224" s="16">
        <v>0.22222222222222199</v>
      </c>
      <c r="S224" s="16">
        <v>9.8901098901098897E-2</v>
      </c>
      <c r="T224" s="16">
        <v>0.134615384615385</v>
      </c>
      <c r="U224" s="16"/>
      <c r="V224" s="16">
        <v>0.47353760445682502</v>
      </c>
      <c r="W224" s="16">
        <v>0.124324324324324</v>
      </c>
      <c r="X224" s="16">
        <v>4.92957746478873E-2</v>
      </c>
      <c r="Y224" s="16">
        <v>4.2857142857142899E-2</v>
      </c>
      <c r="Z224" s="16"/>
      <c r="AA224" s="16">
        <v>0.40157480314960597</v>
      </c>
      <c r="AB224" s="16">
        <v>0.12195121951219499</v>
      </c>
      <c r="AC224" s="16">
        <v>8.0357142857142905E-2</v>
      </c>
      <c r="AD224" s="16">
        <v>6.2015503875968998E-2</v>
      </c>
      <c r="AE224" s="16">
        <v>7.5630252100840303E-2</v>
      </c>
      <c r="AF224" s="16">
        <v>2.1276595744680899E-2</v>
      </c>
      <c r="AG224" s="16">
        <v>5.2083333333333301E-2</v>
      </c>
      <c r="AH224" s="16">
        <v>4.8780487804878099E-2</v>
      </c>
      <c r="AI224" s="16">
        <v>4.71698113207547E-2</v>
      </c>
      <c r="AJ224" s="16"/>
      <c r="AK224" s="16">
        <v>0.31979695431472099</v>
      </c>
      <c r="AL224" s="16">
        <v>0.19417475728155301</v>
      </c>
      <c r="AM224" s="16">
        <v>0.118811881188119</v>
      </c>
      <c r="AN224" s="16">
        <v>0.26279863481228699</v>
      </c>
      <c r="AO224" s="16">
        <v>6.9148936170212796E-2</v>
      </c>
      <c r="AP224" s="16">
        <v>5.99078341013825E-2</v>
      </c>
      <c r="AQ224" s="16">
        <v>0.1</v>
      </c>
      <c r="AR224" s="16"/>
      <c r="AS224" s="16">
        <v>2.1276595744680899E-2</v>
      </c>
      <c r="AT224" s="16">
        <v>0.198230088495575</v>
      </c>
      <c r="AU224" s="16"/>
      <c r="AV224" s="16">
        <v>0.21729957805907199</v>
      </c>
      <c r="AW224" s="16">
        <v>0.14810426540284399</v>
      </c>
      <c r="AX224" s="16"/>
      <c r="AY224" s="16">
        <v>0.25</v>
      </c>
      <c r="AZ224" s="16">
        <v>4.2857142857142899E-2</v>
      </c>
      <c r="BA224" s="16"/>
      <c r="BB224" s="16">
        <v>0.113122171945701</v>
      </c>
      <c r="BC224" s="16">
        <v>0.23358778625954199</v>
      </c>
      <c r="BD224" s="16"/>
      <c r="BE224" s="16">
        <v>0.59393939393939399</v>
      </c>
      <c r="BF224" s="16">
        <v>0.25739644970414199</v>
      </c>
      <c r="BG224" s="16">
        <v>7.0934256055363298E-2</v>
      </c>
      <c r="BH224" s="16">
        <v>8.5106382978723406E-3</v>
      </c>
    </row>
    <row r="225" spans="2:60" x14ac:dyDescent="0.25">
      <c r="B225" t="s">
        <v>77</v>
      </c>
      <c r="C225" s="16">
        <v>2.7314112291350501E-2</v>
      </c>
      <c r="D225" s="16">
        <v>3.8759689922480599E-2</v>
      </c>
      <c r="E225" s="16">
        <v>6.9930069930069904E-3</v>
      </c>
      <c r="F225" s="16">
        <v>2.1052631578947399E-2</v>
      </c>
      <c r="G225" s="16">
        <v>3.4482758620689703E-2</v>
      </c>
      <c r="H225" s="16">
        <v>0</v>
      </c>
      <c r="I225" s="16">
        <v>2.8571428571428598E-2</v>
      </c>
      <c r="J225" s="16">
        <v>5.2631578947368397E-2</v>
      </c>
      <c r="K225" s="16">
        <v>2.7397260273972601E-2</v>
      </c>
      <c r="L225" s="16">
        <v>3.3333333333333298E-2</v>
      </c>
      <c r="M225" s="16">
        <v>4.5454545454545497E-2</v>
      </c>
      <c r="N225" s="16">
        <v>3.9215686274509803E-2</v>
      </c>
      <c r="O225" s="16">
        <v>3.3333333333333298E-2</v>
      </c>
      <c r="P225" s="16">
        <v>1.6666666666666701E-2</v>
      </c>
      <c r="Q225" s="16">
        <v>6.9767441860465101E-2</v>
      </c>
      <c r="R225" s="16">
        <v>0</v>
      </c>
      <c r="S225" s="16">
        <v>1.0989010989011E-2</v>
      </c>
      <c r="T225" s="16">
        <v>3.8461538461538498E-2</v>
      </c>
      <c r="U225" s="16"/>
      <c r="V225" s="16">
        <v>4.17827298050139E-2</v>
      </c>
      <c r="W225" s="16">
        <v>3.7837837837837798E-2</v>
      </c>
      <c r="X225" s="16">
        <v>2.4647887323943699E-2</v>
      </c>
      <c r="Y225" s="16">
        <v>1.4285714285714299E-2</v>
      </c>
      <c r="Z225" s="16"/>
      <c r="AA225" s="16">
        <v>4.1994750656167999E-2</v>
      </c>
      <c r="AB225" s="16">
        <v>1.21951219512195E-2</v>
      </c>
      <c r="AC225" s="16">
        <v>1.7857142857142901E-2</v>
      </c>
      <c r="AD225" s="16">
        <v>1.5503875968992199E-2</v>
      </c>
      <c r="AE225" s="16">
        <v>2.5210084033613401E-2</v>
      </c>
      <c r="AF225" s="16">
        <v>0</v>
      </c>
      <c r="AG225" s="16">
        <v>0</v>
      </c>
      <c r="AH225" s="16">
        <v>1.21951219512195E-2</v>
      </c>
      <c r="AI225" s="16">
        <v>1.88679245283019E-2</v>
      </c>
      <c r="AJ225" s="16"/>
      <c r="AK225" s="16">
        <v>1.01522842639594E-2</v>
      </c>
      <c r="AL225" s="16">
        <v>0</v>
      </c>
      <c r="AM225" s="16">
        <v>1.9801980198019799E-2</v>
      </c>
      <c r="AN225" s="16">
        <v>3.0716723549488099E-2</v>
      </c>
      <c r="AO225" s="16">
        <v>1.5957446808510599E-2</v>
      </c>
      <c r="AP225" s="16">
        <v>1.8433179723502301E-2</v>
      </c>
      <c r="AQ225" s="16">
        <v>4.6666666666666697E-2</v>
      </c>
      <c r="AR225" s="16"/>
      <c r="AS225" s="16">
        <v>0</v>
      </c>
      <c r="AT225" s="16">
        <v>3.1858407079646003E-2</v>
      </c>
      <c r="AU225" s="16"/>
      <c r="AV225" s="16">
        <v>2.3206751054852301E-2</v>
      </c>
      <c r="AW225" s="16">
        <v>2.96208530805687E-2</v>
      </c>
      <c r="AX225" s="16"/>
      <c r="AY225" s="16">
        <v>3.5024154589371997E-2</v>
      </c>
      <c r="AZ225" s="16">
        <v>1.4285714285714299E-2</v>
      </c>
      <c r="BA225" s="16"/>
      <c r="BB225" s="16">
        <v>2.1116138763197598E-2</v>
      </c>
      <c r="BC225" s="16">
        <v>3.3587786259542E-2</v>
      </c>
      <c r="BD225" s="16"/>
      <c r="BE225" s="16">
        <v>8.4848484848484895E-2</v>
      </c>
      <c r="BF225" s="16">
        <v>4.1420118343195297E-2</v>
      </c>
      <c r="BG225" s="16">
        <v>1.03806228373702E-2</v>
      </c>
      <c r="BH225" s="16">
        <v>4.2553191489361703E-3</v>
      </c>
    </row>
    <row r="226" spans="2:60" x14ac:dyDescent="0.25">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row>
    <row r="227" spans="2:60" x14ac:dyDescent="0.25">
      <c r="B227" s="6" t="s">
        <v>188</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row>
    <row r="228" spans="2:60" x14ac:dyDescent="0.25">
      <c r="B228" s="23" t="s">
        <v>79</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row>
    <row r="229" spans="2:60" x14ac:dyDescent="0.25">
      <c r="B229" t="s">
        <v>179</v>
      </c>
      <c r="C229" s="16">
        <v>0.43171471927162403</v>
      </c>
      <c r="D229" s="16">
        <v>0.42635658914728702</v>
      </c>
      <c r="E229" s="16">
        <v>0.36363636363636398</v>
      </c>
      <c r="F229" s="16">
        <v>0.37894736842105298</v>
      </c>
      <c r="G229" s="16">
        <v>0.31034482758620702</v>
      </c>
      <c r="H229" s="16">
        <v>0.4</v>
      </c>
      <c r="I229" s="16">
        <v>0.42857142857142899</v>
      </c>
      <c r="J229" s="16">
        <v>0.42105263157894701</v>
      </c>
      <c r="K229" s="16">
        <v>0.397260273972603</v>
      </c>
      <c r="L229" s="16">
        <v>0.33333333333333298</v>
      </c>
      <c r="M229" s="16">
        <v>0.48863636363636398</v>
      </c>
      <c r="N229" s="16">
        <v>0.45098039215686297</v>
      </c>
      <c r="O229" s="16">
        <v>0.46666666666666701</v>
      </c>
      <c r="P229" s="16">
        <v>0.35</v>
      </c>
      <c r="Q229" s="16">
        <v>0.51162790697674398</v>
      </c>
      <c r="R229" s="16">
        <v>0.37037037037037002</v>
      </c>
      <c r="S229" s="16">
        <v>0.57692307692307698</v>
      </c>
      <c r="T229" s="16">
        <v>0.41346153846153799</v>
      </c>
      <c r="U229" s="16"/>
      <c r="V229" s="16">
        <v>0.155988857938719</v>
      </c>
      <c r="W229" s="16">
        <v>0.410810810810811</v>
      </c>
      <c r="X229" s="16">
        <v>0.53169014084507005</v>
      </c>
      <c r="Y229" s="16">
        <v>0.583673469387755</v>
      </c>
      <c r="Z229" s="16"/>
      <c r="AA229" s="16">
        <v>0.249343832020997</v>
      </c>
      <c r="AB229" s="16">
        <v>0.40243902439024398</v>
      </c>
      <c r="AC229" s="16">
        <v>0.4375</v>
      </c>
      <c r="AD229" s="16">
        <v>0.57364341085271298</v>
      </c>
      <c r="AE229" s="16">
        <v>0.495798319327731</v>
      </c>
      <c r="AF229" s="16">
        <v>0.54255319148936199</v>
      </c>
      <c r="AG229" s="16">
        <v>0.66666666666666696</v>
      </c>
      <c r="AH229" s="16">
        <v>0.54878048780487798</v>
      </c>
      <c r="AI229" s="16">
        <v>0.58490566037735803</v>
      </c>
      <c r="AJ229" s="16"/>
      <c r="AK229" s="16">
        <v>0.28934010152284301</v>
      </c>
      <c r="AL229" s="16">
        <v>0.36893203883495101</v>
      </c>
      <c r="AM229" s="16">
        <v>0.42574257425742601</v>
      </c>
      <c r="AN229" s="16">
        <v>0.38225255972696198</v>
      </c>
      <c r="AO229" s="16">
        <v>0.54787234042553201</v>
      </c>
      <c r="AP229" s="16">
        <v>0.56221198156681995</v>
      </c>
      <c r="AQ229" s="16">
        <v>0.48666666666666702</v>
      </c>
      <c r="AR229" s="16"/>
      <c r="AS229" s="16">
        <v>0.64361702127659604</v>
      </c>
      <c r="AT229" s="16">
        <v>0.39646017699114999</v>
      </c>
      <c r="AU229" s="16"/>
      <c r="AV229" s="16">
        <v>0.43459915611814298</v>
      </c>
      <c r="AW229" s="16">
        <v>0.43009478672985801</v>
      </c>
      <c r="AX229" s="16"/>
      <c r="AY229" s="16">
        <v>0.34178743961352698</v>
      </c>
      <c r="AZ229" s="16">
        <v>0.583673469387755</v>
      </c>
      <c r="BA229" s="16"/>
      <c r="BB229" s="16">
        <v>0.52790346907994001</v>
      </c>
      <c r="BC229" s="16">
        <v>0.33435114503816799</v>
      </c>
      <c r="BD229" s="16"/>
      <c r="BE229" s="16">
        <v>9.6969696969696997E-2</v>
      </c>
      <c r="BF229" s="16">
        <v>0.27810650887574001</v>
      </c>
      <c r="BG229" s="16">
        <v>0.51384083044982698</v>
      </c>
      <c r="BH229" s="16">
        <v>0.68510638297872295</v>
      </c>
    </row>
    <row r="230" spans="2:60" x14ac:dyDescent="0.25">
      <c r="B230" t="s">
        <v>180</v>
      </c>
      <c r="C230" s="16">
        <v>0.35660091047040998</v>
      </c>
      <c r="D230" s="16">
        <v>0.434108527131783</v>
      </c>
      <c r="E230" s="16">
        <v>0.38461538461538503</v>
      </c>
      <c r="F230" s="16">
        <v>0.36842105263157898</v>
      </c>
      <c r="G230" s="16">
        <v>0.46551724137931</v>
      </c>
      <c r="H230" s="16">
        <v>0.36666666666666697</v>
      </c>
      <c r="I230" s="16">
        <v>0.33333333333333298</v>
      </c>
      <c r="J230" s="16">
        <v>0.26315789473684198</v>
      </c>
      <c r="K230" s="16">
        <v>0.34246575342465801</v>
      </c>
      <c r="L230" s="16">
        <v>0.36666666666666697</v>
      </c>
      <c r="M230" s="16">
        <v>0.35227272727272702</v>
      </c>
      <c r="N230" s="16">
        <v>0.27450980392156898</v>
      </c>
      <c r="O230" s="16">
        <v>0.3</v>
      </c>
      <c r="P230" s="16">
        <v>0.43333333333333302</v>
      </c>
      <c r="Q230" s="16">
        <v>0.232558139534884</v>
      </c>
      <c r="R230" s="16">
        <v>0.37037037037037002</v>
      </c>
      <c r="S230" s="16">
        <v>0.28021978021978</v>
      </c>
      <c r="T230" s="16">
        <v>0.43269230769230799</v>
      </c>
      <c r="U230" s="16"/>
      <c r="V230" s="16">
        <v>0.32033426183843999</v>
      </c>
      <c r="W230" s="16">
        <v>0.42162162162162198</v>
      </c>
      <c r="X230" s="16">
        <v>0.38732394366197198</v>
      </c>
      <c r="Y230" s="16">
        <v>0.340816326530612</v>
      </c>
      <c r="Z230" s="16"/>
      <c r="AA230" s="16">
        <v>0.32808398950131201</v>
      </c>
      <c r="AB230" s="16">
        <v>0.45121951219512202</v>
      </c>
      <c r="AC230" s="16">
        <v>0.4375</v>
      </c>
      <c r="AD230" s="16">
        <v>0.37984496124030998</v>
      </c>
      <c r="AE230" s="16">
        <v>0.35294117647058798</v>
      </c>
      <c r="AF230" s="16">
        <v>0.41489361702127697</v>
      </c>
      <c r="AG230" s="16">
        <v>0.29166666666666702</v>
      </c>
      <c r="AH230" s="16">
        <v>0.36585365853658502</v>
      </c>
      <c r="AI230" s="16">
        <v>0.30188679245283001</v>
      </c>
      <c r="AJ230" s="16"/>
      <c r="AK230" s="16">
        <v>0.32994923857868003</v>
      </c>
      <c r="AL230" s="16">
        <v>0.44660194174757301</v>
      </c>
      <c r="AM230" s="16">
        <v>0.40594059405940602</v>
      </c>
      <c r="AN230" s="16">
        <v>0.35494880546075103</v>
      </c>
      <c r="AO230" s="16">
        <v>0.37234042553191499</v>
      </c>
      <c r="AP230" s="16">
        <v>0.33179723502304098</v>
      </c>
      <c r="AQ230" s="16">
        <v>0.33333333333333298</v>
      </c>
      <c r="AR230" s="16"/>
      <c r="AS230" s="16">
        <v>0.32446808510638298</v>
      </c>
      <c r="AT230" s="16">
        <v>0.36194690265486701</v>
      </c>
      <c r="AU230" s="16"/>
      <c r="AV230" s="16">
        <v>0.31223628691983102</v>
      </c>
      <c r="AW230" s="16">
        <v>0.38151658767772501</v>
      </c>
      <c r="AX230" s="16"/>
      <c r="AY230" s="16">
        <v>0.36594202898550698</v>
      </c>
      <c r="AZ230" s="16">
        <v>0.340816326530612</v>
      </c>
      <c r="BA230" s="16"/>
      <c r="BB230" s="16">
        <v>0.33182503770739102</v>
      </c>
      <c r="BC230" s="16">
        <v>0.38167938931297701</v>
      </c>
      <c r="BD230" s="16"/>
      <c r="BE230" s="16">
        <v>0.19393939393939399</v>
      </c>
      <c r="BF230" s="16">
        <v>0.402366863905325</v>
      </c>
      <c r="BG230" s="16">
        <v>0.40484429065743899</v>
      </c>
      <c r="BH230" s="16">
        <v>0.28936170212765999</v>
      </c>
    </row>
    <row r="231" spans="2:60" x14ac:dyDescent="0.25">
      <c r="B231" t="s">
        <v>181</v>
      </c>
      <c r="C231" s="16">
        <v>0.18361153262519</v>
      </c>
      <c r="D231" s="16">
        <v>9.3023255813953501E-2</v>
      </c>
      <c r="E231" s="16">
        <v>0.23776223776223801</v>
      </c>
      <c r="F231" s="16">
        <v>0.231578947368421</v>
      </c>
      <c r="G231" s="16">
        <v>0.17241379310344801</v>
      </c>
      <c r="H231" s="16">
        <v>0.2</v>
      </c>
      <c r="I231" s="16">
        <v>0.238095238095238</v>
      </c>
      <c r="J231" s="16">
        <v>0.31578947368421101</v>
      </c>
      <c r="K231" s="16">
        <v>0.24657534246575299</v>
      </c>
      <c r="L231" s="16">
        <v>0.266666666666667</v>
      </c>
      <c r="M231" s="16">
        <v>0.13636363636363599</v>
      </c>
      <c r="N231" s="16">
        <v>0.20588235294117599</v>
      </c>
      <c r="O231" s="16">
        <v>0.2</v>
      </c>
      <c r="P231" s="16">
        <v>0.2</v>
      </c>
      <c r="Q231" s="16">
        <v>0.186046511627907</v>
      </c>
      <c r="R231" s="16">
        <v>0.25925925925925902</v>
      </c>
      <c r="S231" s="16">
        <v>0.12637362637362601</v>
      </c>
      <c r="T231" s="16">
        <v>0.115384615384615</v>
      </c>
      <c r="U231" s="16"/>
      <c r="V231" s="16">
        <v>0.48746518105849601</v>
      </c>
      <c r="W231" s="16">
        <v>0.14054054054054099</v>
      </c>
      <c r="X231" s="16">
        <v>4.5774647887323897E-2</v>
      </c>
      <c r="Y231" s="16">
        <v>5.7142857142857099E-2</v>
      </c>
      <c r="Z231" s="16"/>
      <c r="AA231" s="16">
        <v>0.39895013123359602</v>
      </c>
      <c r="AB231" s="16">
        <v>0.134146341463415</v>
      </c>
      <c r="AC231" s="16">
        <v>0.107142857142857</v>
      </c>
      <c r="AD231" s="16">
        <v>4.6511627906976702E-2</v>
      </c>
      <c r="AE231" s="16">
        <v>0.11764705882352899</v>
      </c>
      <c r="AF231" s="16">
        <v>4.2553191489361701E-2</v>
      </c>
      <c r="AG231" s="16">
        <v>4.1666666666666699E-2</v>
      </c>
      <c r="AH231" s="16">
        <v>7.3170731707317097E-2</v>
      </c>
      <c r="AI231" s="16">
        <v>6.6037735849056603E-2</v>
      </c>
      <c r="AJ231" s="16"/>
      <c r="AK231" s="16">
        <v>0.365482233502538</v>
      </c>
      <c r="AL231" s="16">
        <v>0.17475728155339801</v>
      </c>
      <c r="AM231" s="16">
        <v>0.14851485148514901</v>
      </c>
      <c r="AN231" s="16">
        <v>0.24232081911262801</v>
      </c>
      <c r="AO231" s="16">
        <v>6.3829787234042507E-2</v>
      </c>
      <c r="AP231" s="16">
        <v>8.7557603686635899E-2</v>
      </c>
      <c r="AQ231" s="16">
        <v>0.12666666666666701</v>
      </c>
      <c r="AR231" s="16"/>
      <c r="AS231" s="16">
        <v>3.1914893617021302E-2</v>
      </c>
      <c r="AT231" s="16">
        <v>0.208849557522124</v>
      </c>
      <c r="AU231" s="16"/>
      <c r="AV231" s="16">
        <v>0.22573839662447301</v>
      </c>
      <c r="AW231" s="16">
        <v>0.15995260663507099</v>
      </c>
      <c r="AX231" s="16"/>
      <c r="AY231" s="16">
        <v>0.258454106280193</v>
      </c>
      <c r="AZ231" s="16">
        <v>5.7142857142857099E-2</v>
      </c>
      <c r="BA231" s="16"/>
      <c r="BB231" s="16">
        <v>0.12669683257918599</v>
      </c>
      <c r="BC231" s="16">
        <v>0.24122137404580199</v>
      </c>
      <c r="BD231" s="16"/>
      <c r="BE231" s="16">
        <v>0.61212121212121196</v>
      </c>
      <c r="BF231" s="16">
        <v>0.28994082840236701</v>
      </c>
      <c r="BG231" s="16">
        <v>6.5743944636678195E-2</v>
      </c>
      <c r="BH231" s="16">
        <v>2.1276595744680899E-2</v>
      </c>
    </row>
    <row r="232" spans="2:60" x14ac:dyDescent="0.25">
      <c r="B232" t="s">
        <v>77</v>
      </c>
      <c r="C232" s="16">
        <v>2.80728376327769E-2</v>
      </c>
      <c r="D232" s="16">
        <v>4.6511627906976702E-2</v>
      </c>
      <c r="E232" s="16">
        <v>1.3986013986014E-2</v>
      </c>
      <c r="F232" s="16">
        <v>2.1052631578947399E-2</v>
      </c>
      <c r="G232" s="16">
        <v>5.1724137931034503E-2</v>
      </c>
      <c r="H232" s="16">
        <v>3.3333333333333298E-2</v>
      </c>
      <c r="I232" s="16">
        <v>0</v>
      </c>
      <c r="J232" s="16">
        <v>0</v>
      </c>
      <c r="K232" s="16">
        <v>1.3698630136986301E-2</v>
      </c>
      <c r="L232" s="16">
        <v>3.3333333333333298E-2</v>
      </c>
      <c r="M232" s="16">
        <v>2.27272727272727E-2</v>
      </c>
      <c r="N232" s="16">
        <v>6.8627450980392204E-2</v>
      </c>
      <c r="O232" s="16">
        <v>3.3333333333333298E-2</v>
      </c>
      <c r="P232" s="16">
        <v>1.6666666666666701E-2</v>
      </c>
      <c r="Q232" s="16">
        <v>6.9767441860465101E-2</v>
      </c>
      <c r="R232" s="16">
        <v>0</v>
      </c>
      <c r="S232" s="16">
        <v>1.6483516483516501E-2</v>
      </c>
      <c r="T232" s="16">
        <v>3.8461538461538498E-2</v>
      </c>
      <c r="U232" s="16"/>
      <c r="V232" s="16">
        <v>3.6211699164345398E-2</v>
      </c>
      <c r="W232" s="16">
        <v>2.7027027027027001E-2</v>
      </c>
      <c r="X232" s="16">
        <v>3.5211267605633798E-2</v>
      </c>
      <c r="Y232" s="16">
        <v>1.8367346938775501E-2</v>
      </c>
      <c r="Z232" s="16"/>
      <c r="AA232" s="16">
        <v>2.3622047244094498E-2</v>
      </c>
      <c r="AB232" s="16">
        <v>1.21951219512195E-2</v>
      </c>
      <c r="AC232" s="16">
        <v>1.7857142857142901E-2</v>
      </c>
      <c r="AD232" s="16">
        <v>0</v>
      </c>
      <c r="AE232" s="16">
        <v>3.3613445378151301E-2</v>
      </c>
      <c r="AF232" s="16">
        <v>0</v>
      </c>
      <c r="AG232" s="16">
        <v>0</v>
      </c>
      <c r="AH232" s="16">
        <v>1.21951219512195E-2</v>
      </c>
      <c r="AI232" s="16">
        <v>4.71698113207547E-2</v>
      </c>
      <c r="AJ232" s="16"/>
      <c r="AK232" s="16">
        <v>1.5228426395939101E-2</v>
      </c>
      <c r="AL232" s="16">
        <v>9.7087378640776708E-3</v>
      </c>
      <c r="AM232" s="16">
        <v>1.9801980198019799E-2</v>
      </c>
      <c r="AN232" s="16">
        <v>2.0477815699658699E-2</v>
      </c>
      <c r="AO232" s="16">
        <v>1.5957446808510599E-2</v>
      </c>
      <c r="AP232" s="16">
        <v>1.8433179723502301E-2</v>
      </c>
      <c r="AQ232" s="16">
        <v>5.3333333333333302E-2</v>
      </c>
      <c r="AR232" s="16"/>
      <c r="AS232" s="16">
        <v>0</v>
      </c>
      <c r="AT232" s="16">
        <v>3.27433628318584E-2</v>
      </c>
      <c r="AU232" s="16"/>
      <c r="AV232" s="16">
        <v>2.7426160337552699E-2</v>
      </c>
      <c r="AW232" s="16">
        <v>2.8436018957346001E-2</v>
      </c>
      <c r="AX232" s="16"/>
      <c r="AY232" s="16">
        <v>3.3816425120772903E-2</v>
      </c>
      <c r="AZ232" s="16">
        <v>1.8367346938775501E-2</v>
      </c>
      <c r="BA232" s="16"/>
      <c r="BB232" s="16">
        <v>1.35746606334842E-2</v>
      </c>
      <c r="BC232" s="16">
        <v>4.2748091603053401E-2</v>
      </c>
      <c r="BD232" s="16"/>
      <c r="BE232" s="16">
        <v>9.6969696969696997E-2</v>
      </c>
      <c r="BF232" s="16">
        <v>2.9585798816568001E-2</v>
      </c>
      <c r="BG232" s="16">
        <v>1.5570934256055401E-2</v>
      </c>
      <c r="BH232" s="16">
        <v>4.2553191489361703E-3</v>
      </c>
    </row>
    <row r="233" spans="2:60" x14ac:dyDescent="0.25">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row>
    <row r="234" spans="2:60" x14ac:dyDescent="0.25">
      <c r="B234" s="6" t="s">
        <v>195</v>
      </c>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row>
    <row r="235" spans="2:60" x14ac:dyDescent="0.25">
      <c r="B235" s="23" t="s">
        <v>79</v>
      </c>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row>
    <row r="236" spans="2:60" x14ac:dyDescent="0.25">
      <c r="B236" t="s">
        <v>189</v>
      </c>
      <c r="C236" s="16">
        <v>0.67526555386949905</v>
      </c>
      <c r="D236" s="16">
        <v>0.67441860465116299</v>
      </c>
      <c r="E236" s="16">
        <v>0.69230769230769196</v>
      </c>
      <c r="F236" s="16">
        <v>0.61052631578947403</v>
      </c>
      <c r="G236" s="16">
        <v>0.67241379310344795</v>
      </c>
      <c r="H236" s="16">
        <v>0.6</v>
      </c>
      <c r="I236" s="16">
        <v>0.70476190476190503</v>
      </c>
      <c r="J236" s="16">
        <v>0.84210526315789502</v>
      </c>
      <c r="K236" s="16">
        <v>0.64383561643835596</v>
      </c>
      <c r="L236" s="16">
        <v>0.6</v>
      </c>
      <c r="M236" s="16">
        <v>0.68181818181818199</v>
      </c>
      <c r="N236" s="16">
        <v>0.75490196078431404</v>
      </c>
      <c r="O236" s="16">
        <v>0.7</v>
      </c>
      <c r="P236" s="16">
        <v>0.76666666666666705</v>
      </c>
      <c r="Q236" s="16">
        <v>0.65116279069767402</v>
      </c>
      <c r="R236" s="16">
        <v>0.66666666666666696</v>
      </c>
      <c r="S236" s="16">
        <v>0.63736263736263699</v>
      </c>
      <c r="T236" s="16">
        <v>0.65384615384615397</v>
      </c>
      <c r="U236" s="16"/>
      <c r="V236" s="16">
        <v>0.69916434540390004</v>
      </c>
      <c r="W236" s="16">
        <v>0.65405405405405403</v>
      </c>
      <c r="X236" s="16">
        <v>0.67957746478873204</v>
      </c>
      <c r="Y236" s="16">
        <v>0.66326530612244905</v>
      </c>
      <c r="Z236" s="16"/>
      <c r="AA236" s="16">
        <v>0.66404199475065595</v>
      </c>
      <c r="AB236" s="16">
        <v>0.67073170731707299</v>
      </c>
      <c r="AC236" s="16">
        <v>0.6875</v>
      </c>
      <c r="AD236" s="16">
        <v>0.67441860465116299</v>
      </c>
      <c r="AE236" s="16">
        <v>0.64705882352941202</v>
      </c>
      <c r="AF236" s="16">
        <v>0.61702127659574502</v>
      </c>
      <c r="AG236" s="16">
        <v>0.72916666666666696</v>
      </c>
      <c r="AH236" s="16">
        <v>0.62195121951219501</v>
      </c>
      <c r="AI236" s="16">
        <v>0.69811320754716999</v>
      </c>
      <c r="AJ236" s="16"/>
      <c r="AK236" s="16">
        <v>0.68020304568527901</v>
      </c>
      <c r="AL236" s="16">
        <v>0.69902912621359203</v>
      </c>
      <c r="AM236" s="16">
        <v>0.73267326732673299</v>
      </c>
      <c r="AN236" s="16">
        <v>0.69965870307167199</v>
      </c>
      <c r="AO236" s="16">
        <v>0.70744680851063801</v>
      </c>
      <c r="AP236" s="16">
        <v>0.58525345622119795</v>
      </c>
      <c r="AQ236" s="16">
        <v>0.67333333333333301</v>
      </c>
      <c r="AR236" s="16"/>
      <c r="AS236" s="16">
        <v>0.68617021276595702</v>
      </c>
      <c r="AT236" s="16">
        <v>0.67345132743362801</v>
      </c>
      <c r="AU236" s="16"/>
      <c r="AV236" s="16">
        <v>0.65611814345991604</v>
      </c>
      <c r="AW236" s="16">
        <v>0.68601895734597196</v>
      </c>
      <c r="AX236" s="16"/>
      <c r="AY236" s="16">
        <v>0.68236714975845403</v>
      </c>
      <c r="AZ236" s="16">
        <v>0.66326530612244905</v>
      </c>
      <c r="BA236" s="16"/>
      <c r="BB236" s="16">
        <v>0.68024132730015097</v>
      </c>
      <c r="BC236" s="16">
        <v>0.67022900763358795</v>
      </c>
      <c r="BD236" s="16"/>
      <c r="BE236" s="16">
        <v>0.64242424242424201</v>
      </c>
      <c r="BF236" s="16">
        <v>0.72781065088757402</v>
      </c>
      <c r="BG236" s="16">
        <v>0.66608996539792398</v>
      </c>
      <c r="BH236" s="16">
        <v>0.64255319148936196</v>
      </c>
    </row>
    <row r="237" spans="2:60" x14ac:dyDescent="0.25">
      <c r="B237" t="s">
        <v>190</v>
      </c>
      <c r="C237" s="16">
        <v>0.59863429438543203</v>
      </c>
      <c r="D237" s="16">
        <v>0.57364341085271298</v>
      </c>
      <c r="E237" s="16">
        <v>0.55944055944055904</v>
      </c>
      <c r="F237" s="16">
        <v>0.63157894736842102</v>
      </c>
      <c r="G237" s="16">
        <v>0.62068965517241403</v>
      </c>
      <c r="H237" s="16">
        <v>0.53333333333333299</v>
      </c>
      <c r="I237" s="16">
        <v>0.59047619047619004</v>
      </c>
      <c r="J237" s="16">
        <v>0.57894736842105299</v>
      </c>
      <c r="K237" s="16">
        <v>0.57534246575342496</v>
      </c>
      <c r="L237" s="16">
        <v>0.5</v>
      </c>
      <c r="M237" s="16">
        <v>0.625</v>
      </c>
      <c r="N237" s="16">
        <v>0.53921568627451</v>
      </c>
      <c r="O237" s="16">
        <v>0.5</v>
      </c>
      <c r="P237" s="16">
        <v>0.61666666666666703</v>
      </c>
      <c r="Q237" s="16">
        <v>0.62790697674418605</v>
      </c>
      <c r="R237" s="16">
        <v>0.66666666666666696</v>
      </c>
      <c r="S237" s="16">
        <v>0.66483516483516503</v>
      </c>
      <c r="T237" s="16">
        <v>0.625</v>
      </c>
      <c r="U237" s="16"/>
      <c r="V237" s="16">
        <v>0.56267409470752106</v>
      </c>
      <c r="W237" s="16">
        <v>0.57837837837837802</v>
      </c>
      <c r="X237" s="16">
        <v>0.63732394366197198</v>
      </c>
      <c r="Y237" s="16">
        <v>0.61020408163265305</v>
      </c>
      <c r="Z237" s="16"/>
      <c r="AA237" s="16">
        <v>0.55118110236220497</v>
      </c>
      <c r="AB237" s="16">
        <v>0.63414634146341498</v>
      </c>
      <c r="AC237" s="16">
        <v>0.70535714285714302</v>
      </c>
      <c r="AD237" s="16">
        <v>0.64341085271317799</v>
      </c>
      <c r="AE237" s="16">
        <v>0.52100840336134502</v>
      </c>
      <c r="AF237" s="16">
        <v>0.64893617021276595</v>
      </c>
      <c r="AG237" s="16">
        <v>0.625</v>
      </c>
      <c r="AH237" s="16">
        <v>0.62195121951219501</v>
      </c>
      <c r="AI237" s="16">
        <v>0.679245283018868</v>
      </c>
      <c r="AJ237" s="16"/>
      <c r="AK237" s="16">
        <v>0.60913705583756395</v>
      </c>
      <c r="AL237" s="16">
        <v>0.52427184466019405</v>
      </c>
      <c r="AM237" s="16">
        <v>0.61386138613861396</v>
      </c>
      <c r="AN237" s="16">
        <v>0.63822525597269597</v>
      </c>
      <c r="AO237" s="16">
        <v>0.60106382978723405</v>
      </c>
      <c r="AP237" s="16">
        <v>0.65437788018433196</v>
      </c>
      <c r="AQ237" s="16">
        <v>0.57333333333333303</v>
      </c>
      <c r="AR237" s="16"/>
      <c r="AS237" s="16">
        <v>0.68617021276595702</v>
      </c>
      <c r="AT237" s="16">
        <v>0.58407079646017701</v>
      </c>
      <c r="AU237" s="16"/>
      <c r="AV237" s="16">
        <v>0.57172995780590696</v>
      </c>
      <c r="AW237" s="16">
        <v>0.61374407582938395</v>
      </c>
      <c r="AX237" s="16"/>
      <c r="AY237" s="16">
        <v>0.59178743961352698</v>
      </c>
      <c r="AZ237" s="16">
        <v>0.61020408163265305</v>
      </c>
      <c r="BA237" s="16"/>
      <c r="BB237" s="16">
        <v>0.62594268476621395</v>
      </c>
      <c r="BC237" s="16">
        <v>0.57099236641221396</v>
      </c>
      <c r="BD237" s="16"/>
      <c r="BE237" s="16">
        <v>0.472727272727273</v>
      </c>
      <c r="BF237" s="16">
        <v>0.523668639053254</v>
      </c>
      <c r="BG237" s="16">
        <v>0.64705882352941202</v>
      </c>
      <c r="BH237" s="16">
        <v>0.67234042553191498</v>
      </c>
    </row>
    <row r="238" spans="2:60" x14ac:dyDescent="0.25">
      <c r="B238" t="s">
        <v>191</v>
      </c>
      <c r="C238" s="16">
        <v>0.372534142640364</v>
      </c>
      <c r="D238" s="16">
        <v>0.35658914728682201</v>
      </c>
      <c r="E238" s="16">
        <v>0.29370629370629397</v>
      </c>
      <c r="F238" s="16">
        <v>0.34736842105263199</v>
      </c>
      <c r="G238" s="16">
        <v>0.27586206896551702</v>
      </c>
      <c r="H238" s="16">
        <v>0.33333333333333298</v>
      </c>
      <c r="I238" s="16">
        <v>0.419047619047619</v>
      </c>
      <c r="J238" s="16">
        <v>0.31578947368421101</v>
      </c>
      <c r="K238" s="16">
        <v>0.397260273972603</v>
      </c>
      <c r="L238" s="16">
        <v>0.266666666666667</v>
      </c>
      <c r="M238" s="16">
        <v>0.46590909090909099</v>
      </c>
      <c r="N238" s="16">
        <v>0.25490196078431399</v>
      </c>
      <c r="O238" s="16">
        <v>0.3</v>
      </c>
      <c r="P238" s="16">
        <v>0.53333333333333299</v>
      </c>
      <c r="Q238" s="16">
        <v>0.48837209302325602</v>
      </c>
      <c r="R238" s="16">
        <v>0.592592592592593</v>
      </c>
      <c r="S238" s="16">
        <v>0.43406593406593402</v>
      </c>
      <c r="T238" s="16">
        <v>0.31730769230769201</v>
      </c>
      <c r="U238" s="16"/>
      <c r="V238" s="16">
        <v>0.28969359331476302</v>
      </c>
      <c r="W238" s="16">
        <v>0.41621621621621602</v>
      </c>
      <c r="X238" s="16">
        <v>0.37323943661971798</v>
      </c>
      <c r="Y238" s="16">
        <v>0.416326530612245</v>
      </c>
      <c r="Z238" s="16"/>
      <c r="AA238" s="16">
        <v>0.34120734908136502</v>
      </c>
      <c r="AB238" s="16">
        <v>0.39024390243902402</v>
      </c>
      <c r="AC238" s="16">
        <v>0.375</v>
      </c>
      <c r="AD238" s="16">
        <v>0.34108527131782901</v>
      </c>
      <c r="AE238" s="16">
        <v>0.41176470588235298</v>
      </c>
      <c r="AF238" s="16">
        <v>0.45744680851063801</v>
      </c>
      <c r="AG238" s="16">
        <v>0.5</v>
      </c>
      <c r="AH238" s="16">
        <v>0.37804878048780499</v>
      </c>
      <c r="AI238" s="16">
        <v>0.40566037735849098</v>
      </c>
      <c r="AJ238" s="16"/>
      <c r="AK238" s="16">
        <v>0.37563451776649698</v>
      </c>
      <c r="AL238" s="16">
        <v>0.32038834951456302</v>
      </c>
      <c r="AM238" s="16">
        <v>0.37623762376237602</v>
      </c>
      <c r="AN238" s="16">
        <v>0.35153583617747403</v>
      </c>
      <c r="AO238" s="16">
        <v>0.38829787234042601</v>
      </c>
      <c r="AP238" s="16">
        <v>0.42857142857142899</v>
      </c>
      <c r="AQ238" s="16">
        <v>0.40666666666666701</v>
      </c>
      <c r="AR238" s="16"/>
      <c r="AS238" s="16">
        <v>0.430851063829787</v>
      </c>
      <c r="AT238" s="16">
        <v>0.36283185840707999</v>
      </c>
      <c r="AU238" s="16"/>
      <c r="AV238" s="16">
        <v>0.35864978902953598</v>
      </c>
      <c r="AW238" s="16">
        <v>0.38033175355450199</v>
      </c>
      <c r="AX238" s="16"/>
      <c r="AY238" s="16">
        <v>0.34661835748792302</v>
      </c>
      <c r="AZ238" s="16">
        <v>0.416326530612245</v>
      </c>
      <c r="BA238" s="16"/>
      <c r="BB238" s="16">
        <v>0.40573152337858198</v>
      </c>
      <c r="BC238" s="16">
        <v>0.33893129770992397</v>
      </c>
      <c r="BD238" s="16"/>
      <c r="BE238" s="16">
        <v>0.266666666666667</v>
      </c>
      <c r="BF238" s="16">
        <v>0.31065088757396397</v>
      </c>
      <c r="BG238" s="16">
        <v>0.41176470588235298</v>
      </c>
      <c r="BH238" s="16">
        <v>0.43404255319148899</v>
      </c>
    </row>
    <row r="239" spans="2:60" x14ac:dyDescent="0.25">
      <c r="B239" t="s">
        <v>192</v>
      </c>
      <c r="C239" s="16">
        <v>0.31411229135053098</v>
      </c>
      <c r="D239" s="16">
        <v>0.372093023255814</v>
      </c>
      <c r="E239" s="16">
        <v>0.30769230769230799</v>
      </c>
      <c r="F239" s="16">
        <v>0.326315789473684</v>
      </c>
      <c r="G239" s="16">
        <v>0.36206896551724099</v>
      </c>
      <c r="H239" s="16">
        <v>0.233333333333333</v>
      </c>
      <c r="I239" s="16">
        <v>0.33333333333333298</v>
      </c>
      <c r="J239" s="16">
        <v>5.2631578947368397E-2</v>
      </c>
      <c r="K239" s="16">
        <v>0.28767123287671198</v>
      </c>
      <c r="L239" s="16">
        <v>0.266666666666667</v>
      </c>
      <c r="M239" s="16">
        <v>0.31818181818181801</v>
      </c>
      <c r="N239" s="16">
        <v>0.39215686274509798</v>
      </c>
      <c r="O239" s="16">
        <v>0.266666666666667</v>
      </c>
      <c r="P239" s="16">
        <v>0.21666666666666701</v>
      </c>
      <c r="Q239" s="16">
        <v>0.27906976744186002</v>
      </c>
      <c r="R239" s="16">
        <v>0.22222222222222199</v>
      </c>
      <c r="S239" s="16">
        <v>0.32417582417582402</v>
      </c>
      <c r="T239" s="16">
        <v>0.30769230769230799</v>
      </c>
      <c r="U239" s="16"/>
      <c r="V239" s="16">
        <v>0.29247910863509802</v>
      </c>
      <c r="W239" s="16">
        <v>0.26486486486486499</v>
      </c>
      <c r="X239" s="16">
        <v>0.27464788732394402</v>
      </c>
      <c r="Y239" s="16">
        <v>0.371428571428571</v>
      </c>
      <c r="Z239" s="16"/>
      <c r="AA239" s="16">
        <v>0.29396325459317602</v>
      </c>
      <c r="AB239" s="16">
        <v>0.25609756097560998</v>
      </c>
      <c r="AC239" s="16">
        <v>0.25892857142857101</v>
      </c>
      <c r="AD239" s="16">
        <v>0.36434108527131798</v>
      </c>
      <c r="AE239" s="16">
        <v>0.35294117647058798</v>
      </c>
      <c r="AF239" s="16">
        <v>0.329787234042553</v>
      </c>
      <c r="AG239" s="16">
        <v>0.27083333333333298</v>
      </c>
      <c r="AH239" s="16">
        <v>0.46341463414634099</v>
      </c>
      <c r="AI239" s="16">
        <v>0.40566037735849098</v>
      </c>
      <c r="AJ239" s="16"/>
      <c r="AK239" s="16">
        <v>0.294416243654822</v>
      </c>
      <c r="AL239" s="16">
        <v>0.31067961165048502</v>
      </c>
      <c r="AM239" s="16">
        <v>0.22772277227722801</v>
      </c>
      <c r="AN239" s="16">
        <v>0.290102389078498</v>
      </c>
      <c r="AO239" s="16">
        <v>0.35106382978723399</v>
      </c>
      <c r="AP239" s="16">
        <v>0.40092165898617499</v>
      </c>
      <c r="AQ239" s="16">
        <v>0.34</v>
      </c>
      <c r="AR239" s="16"/>
      <c r="AS239" s="16">
        <v>0.35106382978723399</v>
      </c>
      <c r="AT239" s="16">
        <v>0.30796460176991203</v>
      </c>
      <c r="AU239" s="16"/>
      <c r="AV239" s="16">
        <v>0.28691983122362902</v>
      </c>
      <c r="AW239" s="16">
        <v>0.32938388625592402</v>
      </c>
      <c r="AX239" s="16"/>
      <c r="AY239" s="16">
        <v>0.28019323671497598</v>
      </c>
      <c r="AZ239" s="16">
        <v>0.371428571428571</v>
      </c>
      <c r="BA239" s="16"/>
      <c r="BB239" s="16">
        <v>0.30920060331825</v>
      </c>
      <c r="BC239" s="16">
        <v>0.31908396946564899</v>
      </c>
      <c r="BD239" s="16"/>
      <c r="BE239" s="16">
        <v>0.248484848484848</v>
      </c>
      <c r="BF239" s="16">
        <v>0.316568047337278</v>
      </c>
      <c r="BG239" s="16">
        <v>0.32006920415224899</v>
      </c>
      <c r="BH239" s="16">
        <v>0.34468085106383001</v>
      </c>
    </row>
    <row r="240" spans="2:60" x14ac:dyDescent="0.25">
      <c r="B240" t="s">
        <v>193</v>
      </c>
      <c r="C240" s="16">
        <v>0.27693474962063702</v>
      </c>
      <c r="D240" s="16">
        <v>0.32558139534883701</v>
      </c>
      <c r="E240" s="16">
        <v>0.26573426573426601</v>
      </c>
      <c r="F240" s="16">
        <v>0.221052631578947</v>
      </c>
      <c r="G240" s="16">
        <v>0.41379310344827602</v>
      </c>
      <c r="H240" s="16">
        <v>0.266666666666667</v>
      </c>
      <c r="I240" s="16">
        <v>0.314285714285714</v>
      </c>
      <c r="J240" s="16">
        <v>0.31578947368421101</v>
      </c>
      <c r="K240" s="16">
        <v>0.24657534246575299</v>
      </c>
      <c r="L240" s="16">
        <v>0.16666666666666699</v>
      </c>
      <c r="M240" s="16">
        <v>0.32954545454545497</v>
      </c>
      <c r="N240" s="16">
        <v>0.30392156862745101</v>
      </c>
      <c r="O240" s="16">
        <v>0.3</v>
      </c>
      <c r="P240" s="16">
        <v>0.3</v>
      </c>
      <c r="Q240" s="16">
        <v>0.232558139534884</v>
      </c>
      <c r="R240" s="16">
        <v>0.18518518518518501</v>
      </c>
      <c r="S240" s="16">
        <v>0.24175824175824201</v>
      </c>
      <c r="T240" s="16">
        <v>0.230769230769231</v>
      </c>
      <c r="U240" s="16"/>
      <c r="V240" s="16">
        <v>0.29247910863509802</v>
      </c>
      <c r="W240" s="16">
        <v>0.26486486486486499</v>
      </c>
      <c r="X240" s="16">
        <v>0.25704225352112697</v>
      </c>
      <c r="Y240" s="16">
        <v>0.28163265306122398</v>
      </c>
      <c r="Z240" s="16"/>
      <c r="AA240" s="16">
        <v>0.301837270341207</v>
      </c>
      <c r="AB240" s="16">
        <v>0.25609756097560998</v>
      </c>
      <c r="AC240" s="16">
        <v>0.32142857142857101</v>
      </c>
      <c r="AD240" s="16">
        <v>0.27906976744186002</v>
      </c>
      <c r="AE240" s="16">
        <v>0.22689075630252101</v>
      </c>
      <c r="AF240" s="16">
        <v>0.22340425531914901</v>
      </c>
      <c r="AG240" s="16">
        <v>0.17708333333333301</v>
      </c>
      <c r="AH240" s="16">
        <v>0.40243902439024398</v>
      </c>
      <c r="AI240" s="16">
        <v>0.25471698113207503</v>
      </c>
      <c r="AJ240" s="16"/>
      <c r="AK240" s="16">
        <v>0.269035532994924</v>
      </c>
      <c r="AL240" s="16">
        <v>0.223300970873786</v>
      </c>
      <c r="AM240" s="16">
        <v>0.29702970297029702</v>
      </c>
      <c r="AN240" s="16">
        <v>0.24914675767918101</v>
      </c>
      <c r="AO240" s="16">
        <v>0.319148936170213</v>
      </c>
      <c r="AP240" s="16">
        <v>0.29493087557603698</v>
      </c>
      <c r="AQ240" s="16">
        <v>0.30666666666666698</v>
      </c>
      <c r="AR240" s="16"/>
      <c r="AS240" s="16">
        <v>0.27127659574468099</v>
      </c>
      <c r="AT240" s="16">
        <v>0.27787610619469</v>
      </c>
      <c r="AU240" s="16"/>
      <c r="AV240" s="16">
        <v>0.29957805907173002</v>
      </c>
      <c r="AW240" s="16">
        <v>0.26421800947867302</v>
      </c>
      <c r="AX240" s="16"/>
      <c r="AY240" s="16">
        <v>0.27415458937198101</v>
      </c>
      <c r="AZ240" s="16">
        <v>0.28163265306122398</v>
      </c>
      <c r="BA240" s="16"/>
      <c r="BB240" s="16">
        <v>0.269984917043741</v>
      </c>
      <c r="BC240" s="16">
        <v>0.283969465648855</v>
      </c>
      <c r="BD240" s="16"/>
      <c r="BE240" s="16">
        <v>0.26060606060606101</v>
      </c>
      <c r="BF240" s="16">
        <v>0.30177514792899401</v>
      </c>
      <c r="BG240" s="16">
        <v>0.271626297577855</v>
      </c>
      <c r="BH240" s="16">
        <v>0.268085106382979</v>
      </c>
    </row>
    <row r="241" spans="2:60" x14ac:dyDescent="0.25">
      <c r="B241" t="s">
        <v>194</v>
      </c>
      <c r="C241" s="16">
        <v>0.1350531107739</v>
      </c>
      <c r="D241" s="16">
        <v>0.13178294573643401</v>
      </c>
      <c r="E241" s="16">
        <v>0.10489510489510501</v>
      </c>
      <c r="F241" s="16">
        <v>0.12631578947368399</v>
      </c>
      <c r="G241" s="16">
        <v>0.13793103448275901</v>
      </c>
      <c r="H241" s="16">
        <v>0.16666666666666699</v>
      </c>
      <c r="I241" s="16">
        <v>8.5714285714285701E-2</v>
      </c>
      <c r="J241" s="16">
        <v>0.21052631578947401</v>
      </c>
      <c r="K241" s="16">
        <v>0.10958904109589</v>
      </c>
      <c r="L241" s="16">
        <v>0.133333333333333</v>
      </c>
      <c r="M241" s="16">
        <v>0.102272727272727</v>
      </c>
      <c r="N241" s="16">
        <v>0.14705882352941199</v>
      </c>
      <c r="O241" s="16">
        <v>0.1</v>
      </c>
      <c r="P241" s="16">
        <v>0.1</v>
      </c>
      <c r="Q241" s="16">
        <v>0.116279069767442</v>
      </c>
      <c r="R241" s="16">
        <v>0.25925925925925902</v>
      </c>
      <c r="S241" s="16">
        <v>0.17032967032967</v>
      </c>
      <c r="T241" s="16">
        <v>0.19230769230769201</v>
      </c>
      <c r="U241" s="16"/>
      <c r="V241" s="16">
        <v>7.7994428969359306E-2</v>
      </c>
      <c r="W241" s="16">
        <v>8.6486486486486505E-2</v>
      </c>
      <c r="X241" s="16">
        <v>0.13028169014084501</v>
      </c>
      <c r="Y241" s="16">
        <v>0.19795918367346901</v>
      </c>
      <c r="Z241" s="16"/>
      <c r="AA241" s="16">
        <v>9.9737532808398893E-2</v>
      </c>
      <c r="AB241" s="16">
        <v>0.134146341463415</v>
      </c>
      <c r="AC241" s="16">
        <v>0.13392857142857101</v>
      </c>
      <c r="AD241" s="16">
        <v>0.178294573643411</v>
      </c>
      <c r="AE241" s="16">
        <v>0.14285714285714299</v>
      </c>
      <c r="AF241" s="16">
        <v>0.19148936170212799</v>
      </c>
      <c r="AG241" s="16">
        <v>0.15625</v>
      </c>
      <c r="AH241" s="16">
        <v>0.24390243902438999</v>
      </c>
      <c r="AI241" s="16">
        <v>0.122641509433962</v>
      </c>
      <c r="AJ241" s="16"/>
      <c r="AK241" s="16">
        <v>9.13705583756345E-2</v>
      </c>
      <c r="AL241" s="16">
        <v>0.213592233009709</v>
      </c>
      <c r="AM241" s="16">
        <v>0.237623762376238</v>
      </c>
      <c r="AN241" s="16">
        <v>8.5324232081911297E-2</v>
      </c>
      <c r="AO241" s="16">
        <v>0.19680851063829799</v>
      </c>
      <c r="AP241" s="16">
        <v>0.15668202764976999</v>
      </c>
      <c r="AQ241" s="16">
        <v>0.10666666666666701</v>
      </c>
      <c r="AR241" s="16"/>
      <c r="AS241" s="16">
        <v>0.23404255319148901</v>
      </c>
      <c r="AT241" s="16">
        <v>0.11858407079645999</v>
      </c>
      <c r="AU241" s="16"/>
      <c r="AV241" s="16">
        <v>0.126582278481013</v>
      </c>
      <c r="AW241" s="16">
        <v>0.139810426540284</v>
      </c>
      <c r="AX241" s="16"/>
      <c r="AY241" s="16">
        <v>9.7826086956521702E-2</v>
      </c>
      <c r="AZ241" s="16">
        <v>0.19795918367346901</v>
      </c>
      <c r="BA241" s="16"/>
      <c r="BB241" s="16">
        <v>0.164404223227753</v>
      </c>
      <c r="BC241" s="16">
        <v>0.105343511450382</v>
      </c>
      <c r="BD241" s="16"/>
      <c r="BE241" s="16">
        <v>3.6363636363636397E-2</v>
      </c>
      <c r="BF241" s="16">
        <v>0.100591715976331</v>
      </c>
      <c r="BG241" s="16">
        <v>0.152249134948097</v>
      </c>
      <c r="BH241" s="16">
        <v>0.21276595744680901</v>
      </c>
    </row>
    <row r="242" spans="2:60" x14ac:dyDescent="0.25">
      <c r="B242" t="s">
        <v>115</v>
      </c>
      <c r="C242" s="16">
        <v>4.5523520485584203E-2</v>
      </c>
      <c r="D242" s="16">
        <v>4.6511627906976702E-2</v>
      </c>
      <c r="E242" s="16">
        <v>4.8951048951049E-2</v>
      </c>
      <c r="F242" s="16">
        <v>7.3684210526315796E-2</v>
      </c>
      <c r="G242" s="16">
        <v>5.1724137931034503E-2</v>
      </c>
      <c r="H242" s="16">
        <v>0.1</v>
      </c>
      <c r="I242" s="16">
        <v>5.7142857142857099E-2</v>
      </c>
      <c r="J242" s="16">
        <v>0.157894736842105</v>
      </c>
      <c r="K242" s="16">
        <v>8.2191780821917804E-2</v>
      </c>
      <c r="L242" s="16">
        <v>0.1</v>
      </c>
      <c r="M242" s="16">
        <v>2.27272727272727E-2</v>
      </c>
      <c r="N242" s="16">
        <v>4.9019607843137303E-2</v>
      </c>
      <c r="O242" s="16">
        <v>3.3333333333333298E-2</v>
      </c>
      <c r="P242" s="16">
        <v>1.6666666666666701E-2</v>
      </c>
      <c r="Q242" s="16">
        <v>0</v>
      </c>
      <c r="R242" s="16">
        <v>0</v>
      </c>
      <c r="S242" s="16">
        <v>2.1978021978022001E-2</v>
      </c>
      <c r="T242" s="16">
        <v>2.8846153846153799E-2</v>
      </c>
      <c r="U242" s="16"/>
      <c r="V242" s="16">
        <v>7.52089136490251E-2</v>
      </c>
      <c r="W242" s="16">
        <v>5.4054054054054099E-2</v>
      </c>
      <c r="X242" s="16">
        <v>3.8732394366197201E-2</v>
      </c>
      <c r="Y242" s="16">
        <v>2.4489795918367301E-2</v>
      </c>
      <c r="Z242" s="16"/>
      <c r="AA242" s="16">
        <v>7.0866141732283505E-2</v>
      </c>
      <c r="AB242" s="16">
        <v>2.4390243902439001E-2</v>
      </c>
      <c r="AC242" s="16">
        <v>3.5714285714285698E-2</v>
      </c>
      <c r="AD242" s="16">
        <v>4.6511627906976702E-2</v>
      </c>
      <c r="AE242" s="16">
        <v>0</v>
      </c>
      <c r="AF242" s="16">
        <v>2.1276595744680899E-2</v>
      </c>
      <c r="AG242" s="16">
        <v>2.0833333333333301E-2</v>
      </c>
      <c r="AH242" s="16">
        <v>0</v>
      </c>
      <c r="AI242" s="16">
        <v>3.77358490566038E-2</v>
      </c>
      <c r="AJ242" s="16"/>
      <c r="AK242" s="16">
        <v>6.0913705583756299E-2</v>
      </c>
      <c r="AL242" s="16">
        <v>3.8834951456310697E-2</v>
      </c>
      <c r="AM242" s="16">
        <v>2.9702970297029702E-2</v>
      </c>
      <c r="AN242" s="16">
        <v>5.4607508532423202E-2</v>
      </c>
      <c r="AO242" s="16">
        <v>1.5957446808510599E-2</v>
      </c>
      <c r="AP242" s="16">
        <v>1.8433179723502301E-2</v>
      </c>
      <c r="AQ242" s="16">
        <v>0.04</v>
      </c>
      <c r="AR242" s="16"/>
      <c r="AS242" s="16">
        <v>2.1276595744680899E-2</v>
      </c>
      <c r="AT242" s="16">
        <v>4.9557522123893798E-2</v>
      </c>
      <c r="AU242" s="16"/>
      <c r="AV242" s="16">
        <v>5.6962025316455701E-2</v>
      </c>
      <c r="AW242" s="16">
        <v>3.9099526066350698E-2</v>
      </c>
      <c r="AX242" s="16"/>
      <c r="AY242" s="16">
        <v>5.7971014492753603E-2</v>
      </c>
      <c r="AZ242" s="16">
        <v>2.4489795918367301E-2</v>
      </c>
      <c r="BA242" s="16"/>
      <c r="BB242" s="16">
        <v>2.7149321266968299E-2</v>
      </c>
      <c r="BC242" s="16">
        <v>6.4122137404580198E-2</v>
      </c>
      <c r="BD242" s="16"/>
      <c r="BE242" s="16">
        <v>0.13939393939393899</v>
      </c>
      <c r="BF242" s="16">
        <v>5.9171597633136098E-2</v>
      </c>
      <c r="BG242" s="16">
        <v>2.0761245674740501E-2</v>
      </c>
      <c r="BH242" s="16">
        <v>2.1276595744680899E-2</v>
      </c>
    </row>
    <row r="243" spans="2:60" x14ac:dyDescent="0.25">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row>
    <row r="244" spans="2:60" x14ac:dyDescent="0.25">
      <c r="B244" s="6" t="s">
        <v>207</v>
      </c>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row>
    <row r="245" spans="2:60" x14ac:dyDescent="0.25">
      <c r="B245" s="23" t="s">
        <v>79</v>
      </c>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row>
    <row r="246" spans="2:60" x14ac:dyDescent="0.25">
      <c r="B246" t="s">
        <v>199</v>
      </c>
      <c r="C246" s="16">
        <v>0.39605462822458298</v>
      </c>
      <c r="D246" s="16">
        <v>0.41085271317829503</v>
      </c>
      <c r="E246" s="16">
        <v>0.391608391608392</v>
      </c>
      <c r="F246" s="16">
        <v>0.48421052631578898</v>
      </c>
      <c r="G246" s="16">
        <v>0.25862068965517199</v>
      </c>
      <c r="H246" s="16">
        <v>0.4</v>
      </c>
      <c r="I246" s="16">
        <v>0.36190476190476201</v>
      </c>
      <c r="J246" s="16">
        <v>0.52631578947368396</v>
      </c>
      <c r="K246" s="16">
        <v>0.397260273972603</v>
      </c>
      <c r="L246" s="16">
        <v>0.266666666666667</v>
      </c>
      <c r="M246" s="16">
        <v>0.38636363636363602</v>
      </c>
      <c r="N246" s="16">
        <v>0.31372549019607798</v>
      </c>
      <c r="O246" s="16">
        <v>0.43333333333333302</v>
      </c>
      <c r="P246" s="16">
        <v>0.3</v>
      </c>
      <c r="Q246" s="16">
        <v>0.232558139534884</v>
      </c>
      <c r="R246" s="16">
        <v>0.44444444444444398</v>
      </c>
      <c r="S246" s="16">
        <v>0.48901098901098899</v>
      </c>
      <c r="T246" s="16">
        <v>0.45192307692307698</v>
      </c>
      <c r="U246" s="16"/>
      <c r="V246" s="16">
        <v>0.311977715877437</v>
      </c>
      <c r="W246" s="16">
        <v>0.427027027027027</v>
      </c>
      <c r="X246" s="16">
        <v>0.41901408450704197</v>
      </c>
      <c r="Y246" s="16">
        <v>0.43265306122448999</v>
      </c>
      <c r="Z246" s="16"/>
      <c r="AA246" s="16">
        <v>0.35695538057742798</v>
      </c>
      <c r="AB246" s="16">
        <v>0.353658536585366</v>
      </c>
      <c r="AC246" s="16">
        <v>0.375</v>
      </c>
      <c r="AD246" s="16">
        <v>0.418604651162791</v>
      </c>
      <c r="AE246" s="16">
        <v>0.45378151260504201</v>
      </c>
      <c r="AF246" s="16">
        <v>0.42553191489361702</v>
      </c>
      <c r="AG246" s="16">
        <v>0.44791666666666702</v>
      </c>
      <c r="AH246" s="16">
        <v>0.439024390243902</v>
      </c>
      <c r="AI246" s="16">
        <v>0.5</v>
      </c>
      <c r="AJ246" s="16"/>
      <c r="AK246" s="16">
        <v>0.294416243654822</v>
      </c>
      <c r="AL246" s="16">
        <v>0.39805825242718401</v>
      </c>
      <c r="AM246" s="16">
        <v>0.42574257425742601</v>
      </c>
      <c r="AN246" s="16">
        <v>0.38225255972696198</v>
      </c>
      <c r="AO246" s="16">
        <v>0.42553191489361702</v>
      </c>
      <c r="AP246" s="16">
        <v>0.44700460829493099</v>
      </c>
      <c r="AQ246" s="16">
        <v>0.473333333333333</v>
      </c>
      <c r="AR246" s="16"/>
      <c r="AS246" s="16">
        <v>0.47340425531914898</v>
      </c>
      <c r="AT246" s="16">
        <v>0.38318584070796502</v>
      </c>
      <c r="AU246" s="16"/>
      <c r="AV246" s="16">
        <v>0.34599156118143498</v>
      </c>
      <c r="AW246" s="16">
        <v>0.42417061611374401</v>
      </c>
      <c r="AX246" s="16"/>
      <c r="AY246" s="16">
        <v>0.37439613526569998</v>
      </c>
      <c r="AZ246" s="16">
        <v>0.43265306122448999</v>
      </c>
      <c r="BA246" s="16"/>
      <c r="BB246" s="16">
        <v>0.45248868778280499</v>
      </c>
      <c r="BC246" s="16">
        <v>0.33893129770992397</v>
      </c>
      <c r="BD246" s="16"/>
      <c r="BE246" s="16">
        <v>0.18181818181818199</v>
      </c>
      <c r="BF246" s="16">
        <v>0.38461538461538503</v>
      </c>
      <c r="BG246" s="16">
        <v>0.41349480968858099</v>
      </c>
      <c r="BH246" s="16">
        <v>0.51489361702127701</v>
      </c>
    </row>
    <row r="247" spans="2:60" x14ac:dyDescent="0.25">
      <c r="B247" t="s">
        <v>200</v>
      </c>
      <c r="C247" s="16">
        <v>0.43171471927162403</v>
      </c>
      <c r="D247" s="16">
        <v>0.418604651162791</v>
      </c>
      <c r="E247" s="16">
        <v>0.46153846153846201</v>
      </c>
      <c r="F247" s="16">
        <v>0.36842105263157898</v>
      </c>
      <c r="G247" s="16">
        <v>0.60344827586206895</v>
      </c>
      <c r="H247" s="16">
        <v>0.33333333333333298</v>
      </c>
      <c r="I247" s="16">
        <v>0.46666666666666701</v>
      </c>
      <c r="J247" s="16">
        <v>0.31578947368421101</v>
      </c>
      <c r="K247" s="16">
        <v>0.36986301369863001</v>
      </c>
      <c r="L247" s="16">
        <v>0.56666666666666698</v>
      </c>
      <c r="M247" s="16">
        <v>0.42045454545454503</v>
      </c>
      <c r="N247" s="16">
        <v>0.43137254901960798</v>
      </c>
      <c r="O247" s="16">
        <v>0.4</v>
      </c>
      <c r="P247" s="16">
        <v>0.483333333333333</v>
      </c>
      <c r="Q247" s="16">
        <v>0.51162790697674398</v>
      </c>
      <c r="R247" s="16">
        <v>0.296296296296296</v>
      </c>
      <c r="S247" s="16">
        <v>0.42307692307692302</v>
      </c>
      <c r="T247" s="16">
        <v>0.394230769230769</v>
      </c>
      <c r="U247" s="16"/>
      <c r="V247" s="16">
        <v>0.44846796657381599</v>
      </c>
      <c r="W247" s="16">
        <v>0.40540540540540498</v>
      </c>
      <c r="X247" s="16">
        <v>0.411971830985915</v>
      </c>
      <c r="Y247" s="16">
        <v>0.44081632653061198</v>
      </c>
      <c r="Z247" s="16"/>
      <c r="AA247" s="16">
        <v>0.42519685039370098</v>
      </c>
      <c r="AB247" s="16">
        <v>0.5</v>
      </c>
      <c r="AC247" s="16">
        <v>0.41964285714285698</v>
      </c>
      <c r="AD247" s="16">
        <v>0.41085271317829503</v>
      </c>
      <c r="AE247" s="16">
        <v>0.42016806722689098</v>
      </c>
      <c r="AF247" s="16">
        <v>0.45744680851063801</v>
      </c>
      <c r="AG247" s="16">
        <v>0.4375</v>
      </c>
      <c r="AH247" s="16">
        <v>0.41463414634146301</v>
      </c>
      <c r="AI247" s="16">
        <v>0.36792452830188699</v>
      </c>
      <c r="AJ247" s="16"/>
      <c r="AK247" s="16">
        <v>0.42639593908629397</v>
      </c>
      <c r="AL247" s="16">
        <v>0.43689320388349501</v>
      </c>
      <c r="AM247" s="16">
        <v>0.42574257425742601</v>
      </c>
      <c r="AN247" s="16">
        <v>0.440273037542662</v>
      </c>
      <c r="AO247" s="16">
        <v>0.45212765957446799</v>
      </c>
      <c r="AP247" s="16">
        <v>0.41935483870967699</v>
      </c>
      <c r="AQ247" s="16">
        <v>0.37333333333333302</v>
      </c>
      <c r="AR247" s="16"/>
      <c r="AS247" s="16">
        <v>0.40425531914893598</v>
      </c>
      <c r="AT247" s="16">
        <v>0.43628318584070802</v>
      </c>
      <c r="AU247" s="16"/>
      <c r="AV247" s="16">
        <v>0.468354430379747</v>
      </c>
      <c r="AW247" s="16">
        <v>0.411137440758294</v>
      </c>
      <c r="AX247" s="16"/>
      <c r="AY247" s="16">
        <v>0.426328502415459</v>
      </c>
      <c r="AZ247" s="16">
        <v>0.44081632653061198</v>
      </c>
      <c r="BA247" s="16"/>
      <c r="BB247" s="16">
        <v>0.39819004524886897</v>
      </c>
      <c r="BC247" s="16">
        <v>0.465648854961832</v>
      </c>
      <c r="BD247" s="16"/>
      <c r="BE247" s="16">
        <v>0.49090909090909102</v>
      </c>
      <c r="BF247" s="16">
        <v>0.44970414201183401</v>
      </c>
      <c r="BG247" s="16">
        <v>0.42214532871972299</v>
      </c>
      <c r="BH247" s="16">
        <v>0.391489361702128</v>
      </c>
    </row>
    <row r="248" spans="2:60" x14ac:dyDescent="0.25">
      <c r="B248" t="s">
        <v>201</v>
      </c>
      <c r="C248" s="16">
        <v>9.2564491654021197E-2</v>
      </c>
      <c r="D248" s="16">
        <v>0.108527131782946</v>
      </c>
      <c r="E248" s="16">
        <v>3.4965034965035002E-2</v>
      </c>
      <c r="F248" s="16">
        <v>7.3684210526315796E-2</v>
      </c>
      <c r="G248" s="16">
        <v>8.6206896551724102E-2</v>
      </c>
      <c r="H248" s="16">
        <v>0.133333333333333</v>
      </c>
      <c r="I248" s="16">
        <v>9.5238095238095205E-2</v>
      </c>
      <c r="J248" s="16">
        <v>0.105263157894737</v>
      </c>
      <c r="K248" s="16">
        <v>0.123287671232877</v>
      </c>
      <c r="L248" s="16">
        <v>0.16666666666666699</v>
      </c>
      <c r="M248" s="16">
        <v>0.11363636363636399</v>
      </c>
      <c r="N248" s="16">
        <v>0.10784313725490199</v>
      </c>
      <c r="O248" s="16">
        <v>0.133333333333333</v>
      </c>
      <c r="P248" s="16">
        <v>0.116666666666667</v>
      </c>
      <c r="Q248" s="16">
        <v>0.162790697674419</v>
      </c>
      <c r="R248" s="16">
        <v>3.7037037037037E-2</v>
      </c>
      <c r="S248" s="16">
        <v>4.94505494505494E-2</v>
      </c>
      <c r="T248" s="16">
        <v>0.115384615384615</v>
      </c>
      <c r="U248" s="16"/>
      <c r="V248" s="16">
        <v>0.108635097493036</v>
      </c>
      <c r="W248" s="16">
        <v>8.1081081081081099E-2</v>
      </c>
      <c r="X248" s="16">
        <v>9.5070422535211294E-2</v>
      </c>
      <c r="Y248" s="16">
        <v>8.3673469387755106E-2</v>
      </c>
      <c r="Z248" s="16"/>
      <c r="AA248" s="16">
        <v>9.7112860892388506E-2</v>
      </c>
      <c r="AB248" s="16">
        <v>8.5365853658536606E-2</v>
      </c>
      <c r="AC248" s="16">
        <v>0.125</v>
      </c>
      <c r="AD248" s="16">
        <v>9.3023255813953501E-2</v>
      </c>
      <c r="AE248" s="16">
        <v>7.5630252100840303E-2</v>
      </c>
      <c r="AF248" s="16">
        <v>5.31914893617021E-2</v>
      </c>
      <c r="AG248" s="16">
        <v>6.25E-2</v>
      </c>
      <c r="AH248" s="16">
        <v>9.7560975609756101E-2</v>
      </c>
      <c r="AI248" s="16">
        <v>8.4905660377358499E-2</v>
      </c>
      <c r="AJ248" s="16"/>
      <c r="AK248" s="16">
        <v>0.121827411167513</v>
      </c>
      <c r="AL248" s="16">
        <v>0.106796116504854</v>
      </c>
      <c r="AM248" s="16">
        <v>9.9009900990099001E-2</v>
      </c>
      <c r="AN248" s="16">
        <v>8.8737201365187701E-2</v>
      </c>
      <c r="AO248" s="16">
        <v>6.3829787234042507E-2</v>
      </c>
      <c r="AP248" s="16">
        <v>7.83410138248848E-2</v>
      </c>
      <c r="AQ248" s="16">
        <v>9.3333333333333296E-2</v>
      </c>
      <c r="AR248" s="16"/>
      <c r="AS248" s="16">
        <v>0.10106382978723399</v>
      </c>
      <c r="AT248" s="16">
        <v>9.1150442477876098E-2</v>
      </c>
      <c r="AU248" s="16"/>
      <c r="AV248" s="16">
        <v>0.10337552742616</v>
      </c>
      <c r="AW248" s="16">
        <v>8.6492890995260696E-2</v>
      </c>
      <c r="AX248" s="16"/>
      <c r="AY248" s="16">
        <v>9.7826086956521702E-2</v>
      </c>
      <c r="AZ248" s="16">
        <v>8.3673469387755106E-2</v>
      </c>
      <c r="BA248" s="16"/>
      <c r="BB248" s="16">
        <v>8.5972850678733004E-2</v>
      </c>
      <c r="BC248" s="16">
        <v>9.9236641221374003E-2</v>
      </c>
      <c r="BD248" s="16"/>
      <c r="BE248" s="16">
        <v>0.15757575757575801</v>
      </c>
      <c r="BF248" s="16">
        <v>6.8047337278106496E-2</v>
      </c>
      <c r="BG248" s="16">
        <v>0.100346020761246</v>
      </c>
      <c r="BH248" s="16">
        <v>6.3829787234042507E-2</v>
      </c>
    </row>
    <row r="249" spans="2:60" x14ac:dyDescent="0.25">
      <c r="B249" t="s">
        <v>202</v>
      </c>
      <c r="C249" s="16">
        <v>6.2215477996965099E-2</v>
      </c>
      <c r="D249" s="16">
        <v>4.6511627906976702E-2</v>
      </c>
      <c r="E249" s="16">
        <v>6.9930069930069894E-2</v>
      </c>
      <c r="F249" s="16">
        <v>6.3157894736842093E-2</v>
      </c>
      <c r="G249" s="16">
        <v>0</v>
      </c>
      <c r="H249" s="16">
        <v>0.133333333333333</v>
      </c>
      <c r="I249" s="16">
        <v>5.7142857142857099E-2</v>
      </c>
      <c r="J249" s="16">
        <v>0</v>
      </c>
      <c r="K249" s="16">
        <v>9.5890410958904104E-2</v>
      </c>
      <c r="L249" s="16">
        <v>0</v>
      </c>
      <c r="M249" s="16">
        <v>5.6818181818181802E-2</v>
      </c>
      <c r="N249" s="16">
        <v>0.10784313725490199</v>
      </c>
      <c r="O249" s="16">
        <v>3.3333333333333298E-2</v>
      </c>
      <c r="P249" s="16">
        <v>0.1</v>
      </c>
      <c r="Q249" s="16">
        <v>6.9767441860465101E-2</v>
      </c>
      <c r="R249" s="16">
        <v>0.22222222222222199</v>
      </c>
      <c r="S249" s="16">
        <v>3.8461538461538498E-2</v>
      </c>
      <c r="T249" s="16">
        <v>3.8461538461538498E-2</v>
      </c>
      <c r="U249" s="16"/>
      <c r="V249" s="16">
        <v>9.7493036211699205E-2</v>
      </c>
      <c r="W249" s="16">
        <v>5.9459459459459497E-2</v>
      </c>
      <c r="X249" s="16">
        <v>5.9859154929577503E-2</v>
      </c>
      <c r="Y249" s="16">
        <v>3.8775510204081598E-2</v>
      </c>
      <c r="Z249" s="16"/>
      <c r="AA249" s="16">
        <v>8.9238845144356996E-2</v>
      </c>
      <c r="AB249" s="16">
        <v>3.65853658536585E-2</v>
      </c>
      <c r="AC249" s="16">
        <v>8.0357142857142905E-2</v>
      </c>
      <c r="AD249" s="16">
        <v>6.2015503875968998E-2</v>
      </c>
      <c r="AE249" s="16">
        <v>2.5210084033613401E-2</v>
      </c>
      <c r="AF249" s="16">
        <v>5.31914893617021E-2</v>
      </c>
      <c r="AG249" s="16">
        <v>5.2083333333333301E-2</v>
      </c>
      <c r="AH249" s="16">
        <v>3.65853658536585E-2</v>
      </c>
      <c r="AI249" s="16">
        <v>3.77358490566038E-2</v>
      </c>
      <c r="AJ249" s="16"/>
      <c r="AK249" s="16">
        <v>8.6294416243654803E-2</v>
      </c>
      <c r="AL249" s="16">
        <v>5.8252427184466E-2</v>
      </c>
      <c r="AM249" s="16">
        <v>3.9603960396039598E-2</v>
      </c>
      <c r="AN249" s="16">
        <v>7.5085324232081904E-2</v>
      </c>
      <c r="AO249" s="16">
        <v>5.85106382978723E-2</v>
      </c>
      <c r="AP249" s="16">
        <v>5.0691244239631297E-2</v>
      </c>
      <c r="AQ249" s="16">
        <v>4.6666666666666697E-2</v>
      </c>
      <c r="AR249" s="16"/>
      <c r="AS249" s="16">
        <v>2.1276595744680899E-2</v>
      </c>
      <c r="AT249" s="16">
        <v>6.9026548672566398E-2</v>
      </c>
      <c r="AU249" s="16"/>
      <c r="AV249" s="16">
        <v>6.7510548523206704E-2</v>
      </c>
      <c r="AW249" s="16">
        <v>5.92417061611374E-2</v>
      </c>
      <c r="AX249" s="16"/>
      <c r="AY249" s="16">
        <v>7.6086956521739094E-2</v>
      </c>
      <c r="AZ249" s="16">
        <v>3.8775510204081598E-2</v>
      </c>
      <c r="BA249" s="16"/>
      <c r="BB249" s="16">
        <v>4.8265460030165901E-2</v>
      </c>
      <c r="BC249" s="16">
        <v>7.6335877862595394E-2</v>
      </c>
      <c r="BD249" s="16"/>
      <c r="BE249" s="16">
        <v>0.115151515151515</v>
      </c>
      <c r="BF249" s="16">
        <v>7.69230769230769E-2</v>
      </c>
      <c r="BG249" s="16">
        <v>5.1903114186851201E-2</v>
      </c>
      <c r="BH249" s="16">
        <v>2.97872340425532E-2</v>
      </c>
    </row>
    <row r="250" spans="2:60" x14ac:dyDescent="0.25">
      <c r="B250" t="s">
        <v>203</v>
      </c>
      <c r="C250" s="16">
        <v>1.7450682852807299E-2</v>
      </c>
      <c r="D250" s="16">
        <v>1.5503875968992199E-2</v>
      </c>
      <c r="E250" s="16">
        <v>4.1958041958042001E-2</v>
      </c>
      <c r="F250" s="16">
        <v>1.05263157894737E-2</v>
      </c>
      <c r="G250" s="16">
        <v>5.1724137931034503E-2</v>
      </c>
      <c r="H250" s="16">
        <v>0</v>
      </c>
      <c r="I250" s="16">
        <v>1.9047619047619001E-2</v>
      </c>
      <c r="J250" s="16">
        <v>5.2631578947368397E-2</v>
      </c>
      <c r="K250" s="16">
        <v>1.3698630136986301E-2</v>
      </c>
      <c r="L250" s="16">
        <v>0</v>
      </c>
      <c r="M250" s="16">
        <v>2.27272727272727E-2</v>
      </c>
      <c r="N250" s="16">
        <v>3.9215686274509803E-2</v>
      </c>
      <c r="O250" s="16">
        <v>0</v>
      </c>
      <c r="P250" s="16">
        <v>0</v>
      </c>
      <c r="Q250" s="16">
        <v>2.32558139534884E-2</v>
      </c>
      <c r="R250" s="16">
        <v>0</v>
      </c>
      <c r="S250" s="16">
        <v>0</v>
      </c>
      <c r="T250" s="16">
        <v>0</v>
      </c>
      <c r="U250" s="16"/>
      <c r="V250" s="16">
        <v>3.3426183844011102E-2</v>
      </c>
      <c r="W250" s="16">
        <v>2.7027027027027001E-2</v>
      </c>
      <c r="X250" s="16">
        <v>1.4084507042253501E-2</v>
      </c>
      <c r="Y250" s="16">
        <v>4.0816326530612197E-3</v>
      </c>
      <c r="Z250" s="16"/>
      <c r="AA250" s="16">
        <v>3.1496062992125998E-2</v>
      </c>
      <c r="AB250" s="16">
        <v>2.4390243902439001E-2</v>
      </c>
      <c r="AC250" s="16">
        <v>0</v>
      </c>
      <c r="AD250" s="16">
        <v>1.5503875968992199E-2</v>
      </c>
      <c r="AE250" s="16">
        <v>2.5210084033613401E-2</v>
      </c>
      <c r="AF250" s="16">
        <v>1.0638297872340399E-2</v>
      </c>
      <c r="AG250" s="16">
        <v>0</v>
      </c>
      <c r="AH250" s="16">
        <v>1.21951219512195E-2</v>
      </c>
      <c r="AI250" s="16">
        <v>9.4339622641509396E-3</v>
      </c>
      <c r="AJ250" s="16"/>
      <c r="AK250" s="16">
        <v>7.1065989847715699E-2</v>
      </c>
      <c r="AL250" s="16">
        <v>0</v>
      </c>
      <c r="AM250" s="16">
        <v>9.9009900990098994E-3</v>
      </c>
      <c r="AN250" s="16">
        <v>1.36518771331058E-2</v>
      </c>
      <c r="AO250" s="16">
        <v>0</v>
      </c>
      <c r="AP250" s="16">
        <v>4.6082949308755804E-3</v>
      </c>
      <c r="AQ250" s="16">
        <v>1.3333333333333299E-2</v>
      </c>
      <c r="AR250" s="16"/>
      <c r="AS250" s="16">
        <v>0</v>
      </c>
      <c r="AT250" s="16">
        <v>2.0353982300885001E-2</v>
      </c>
      <c r="AU250" s="16"/>
      <c r="AV250" s="16">
        <v>1.4767932489451499E-2</v>
      </c>
      <c r="AW250" s="16">
        <v>1.8957345971564E-2</v>
      </c>
      <c r="AX250" s="16"/>
      <c r="AY250" s="16">
        <v>2.5362318840579701E-2</v>
      </c>
      <c r="AZ250" s="16">
        <v>4.0816326530612197E-3</v>
      </c>
      <c r="BA250" s="16"/>
      <c r="BB250" s="16">
        <v>1.5082956259426799E-2</v>
      </c>
      <c r="BC250" s="16">
        <v>1.9847328244274799E-2</v>
      </c>
      <c r="BD250" s="16"/>
      <c r="BE250" s="16">
        <v>5.4545454545454501E-2</v>
      </c>
      <c r="BF250" s="16">
        <v>2.07100591715976E-2</v>
      </c>
      <c r="BG250" s="16">
        <v>1.21107266435986E-2</v>
      </c>
      <c r="BH250" s="16">
        <v>0</v>
      </c>
    </row>
    <row r="251" spans="2:60" x14ac:dyDescent="0.25">
      <c r="B251" t="s">
        <v>77</v>
      </c>
      <c r="C251" s="16">
        <v>0</v>
      </c>
      <c r="D251" s="16">
        <v>0</v>
      </c>
      <c r="E251" s="16">
        <v>0</v>
      </c>
      <c r="F251" s="16">
        <v>0</v>
      </c>
      <c r="G251" s="16">
        <v>0</v>
      </c>
      <c r="H251" s="16">
        <v>0</v>
      </c>
      <c r="I251" s="16">
        <v>0</v>
      </c>
      <c r="J251" s="16">
        <v>0</v>
      </c>
      <c r="K251" s="16">
        <v>0</v>
      </c>
      <c r="L251" s="16">
        <v>0</v>
      </c>
      <c r="M251" s="16">
        <v>0</v>
      </c>
      <c r="N251" s="16">
        <v>0</v>
      </c>
      <c r="O251" s="16">
        <v>0</v>
      </c>
      <c r="P251" s="16">
        <v>0</v>
      </c>
      <c r="Q251" s="16">
        <v>0</v>
      </c>
      <c r="R251" s="16">
        <v>0</v>
      </c>
      <c r="S251" s="16">
        <v>0</v>
      </c>
      <c r="T251" s="16">
        <v>0</v>
      </c>
      <c r="U251" s="16"/>
      <c r="V251" s="16">
        <v>0</v>
      </c>
      <c r="W251" s="16">
        <v>0</v>
      </c>
      <c r="X251" s="16">
        <v>0</v>
      </c>
      <c r="Y251" s="16">
        <v>0</v>
      </c>
      <c r="Z251" s="16"/>
      <c r="AA251" s="16">
        <v>0</v>
      </c>
      <c r="AB251" s="16">
        <v>0</v>
      </c>
      <c r="AC251" s="16">
        <v>0</v>
      </c>
      <c r="AD251" s="16">
        <v>0</v>
      </c>
      <c r="AE251" s="16">
        <v>0</v>
      </c>
      <c r="AF251" s="16">
        <v>0</v>
      </c>
      <c r="AG251" s="16">
        <v>0</v>
      </c>
      <c r="AH251" s="16">
        <v>0</v>
      </c>
      <c r="AI251" s="16">
        <v>0</v>
      </c>
      <c r="AJ251" s="16"/>
      <c r="AK251" s="16">
        <v>0</v>
      </c>
      <c r="AL251" s="16">
        <v>0</v>
      </c>
      <c r="AM251" s="16">
        <v>0</v>
      </c>
      <c r="AN251" s="16">
        <v>0</v>
      </c>
      <c r="AO251" s="16">
        <v>0</v>
      </c>
      <c r="AP251" s="16">
        <v>0</v>
      </c>
      <c r="AQ251" s="16">
        <v>0</v>
      </c>
      <c r="AR251" s="16"/>
      <c r="AS251" s="16">
        <v>0</v>
      </c>
      <c r="AT251" s="16">
        <v>0</v>
      </c>
      <c r="AU251" s="16"/>
      <c r="AV251" s="16">
        <v>0</v>
      </c>
      <c r="AW251" s="16">
        <v>0</v>
      </c>
      <c r="AX251" s="16"/>
      <c r="AY251" s="16">
        <v>0</v>
      </c>
      <c r="AZ251" s="16">
        <v>0</v>
      </c>
      <c r="BA251" s="16"/>
      <c r="BB251" s="16">
        <v>0</v>
      </c>
      <c r="BC251" s="16">
        <v>0</v>
      </c>
      <c r="BD251" s="16"/>
      <c r="BE251" s="16">
        <v>0</v>
      </c>
      <c r="BF251" s="16">
        <v>0</v>
      </c>
      <c r="BG251" s="16">
        <v>0</v>
      </c>
      <c r="BH251" s="16">
        <v>0</v>
      </c>
    </row>
    <row r="252" spans="2:60" x14ac:dyDescent="0.25">
      <c r="B252" t="s">
        <v>204</v>
      </c>
      <c r="C252" s="16">
        <v>0.82776934749620601</v>
      </c>
      <c r="D252" s="16">
        <v>0.82945736434108497</v>
      </c>
      <c r="E252" s="16">
        <v>0.85314685314685301</v>
      </c>
      <c r="F252" s="16">
        <v>0.85263157894736796</v>
      </c>
      <c r="G252" s="16">
        <v>0.86206896551724099</v>
      </c>
      <c r="H252" s="16">
        <v>0.73333333333333295</v>
      </c>
      <c r="I252" s="16">
        <v>0.82857142857142896</v>
      </c>
      <c r="J252" s="16">
        <v>0.84210526315789502</v>
      </c>
      <c r="K252" s="16">
        <v>0.76712328767123295</v>
      </c>
      <c r="L252" s="16">
        <v>0.83333333333333304</v>
      </c>
      <c r="M252" s="16">
        <v>0.80681818181818199</v>
      </c>
      <c r="N252" s="16">
        <v>0.74509803921568596</v>
      </c>
      <c r="O252" s="16">
        <v>0.83333333333333304</v>
      </c>
      <c r="P252" s="16">
        <v>0.78333333333333299</v>
      </c>
      <c r="Q252" s="16">
        <v>0.74418604651162801</v>
      </c>
      <c r="R252" s="16">
        <v>0.74074074074074103</v>
      </c>
      <c r="S252" s="16">
        <v>0.91208791208791196</v>
      </c>
      <c r="T252" s="16">
        <v>0.84615384615384603</v>
      </c>
      <c r="U252" s="16"/>
      <c r="V252" s="16">
        <v>0.76044568245125399</v>
      </c>
      <c r="W252" s="16">
        <v>0.83243243243243203</v>
      </c>
      <c r="X252" s="16">
        <v>0.83098591549295797</v>
      </c>
      <c r="Y252" s="16">
        <v>0.87346938775510197</v>
      </c>
      <c r="Z252" s="16"/>
      <c r="AA252" s="16">
        <v>0.78215223097112896</v>
      </c>
      <c r="AB252" s="16">
        <v>0.85365853658536595</v>
      </c>
      <c r="AC252" s="16">
        <v>0.79464285714285698</v>
      </c>
      <c r="AD252" s="16">
        <v>0.82945736434108497</v>
      </c>
      <c r="AE252" s="16">
        <v>0.873949579831933</v>
      </c>
      <c r="AF252" s="16">
        <v>0.88297872340425498</v>
      </c>
      <c r="AG252" s="16">
        <v>0.88541666666666696</v>
      </c>
      <c r="AH252" s="16">
        <v>0.85365853658536595</v>
      </c>
      <c r="AI252" s="16">
        <v>0.86792452830188704</v>
      </c>
      <c r="AJ252" s="16"/>
      <c r="AK252" s="16">
        <v>0.72081218274111702</v>
      </c>
      <c r="AL252" s="16">
        <v>0.83495145631068002</v>
      </c>
      <c r="AM252" s="16">
        <v>0.85148514851485102</v>
      </c>
      <c r="AN252" s="16">
        <v>0.82252559726962504</v>
      </c>
      <c r="AO252" s="16">
        <v>0.87765957446808496</v>
      </c>
      <c r="AP252" s="16">
        <v>0.86635944700460799</v>
      </c>
      <c r="AQ252" s="16">
        <v>0.84666666666666701</v>
      </c>
      <c r="AR252" s="16"/>
      <c r="AS252" s="16">
        <v>0.87765957446808496</v>
      </c>
      <c r="AT252" s="16">
        <v>0.81946902654867304</v>
      </c>
      <c r="AU252" s="16"/>
      <c r="AV252" s="16">
        <v>0.81434599156118104</v>
      </c>
      <c r="AW252" s="16">
        <v>0.83530805687203802</v>
      </c>
      <c r="AX252" s="16"/>
      <c r="AY252" s="16">
        <v>0.80072463768115898</v>
      </c>
      <c r="AZ252" s="16">
        <v>0.87346938775510197</v>
      </c>
      <c r="BA252" s="16"/>
      <c r="BB252" s="16">
        <v>0.85067873303167396</v>
      </c>
      <c r="BC252" s="16">
        <v>0.80458015267175598</v>
      </c>
      <c r="BD252" s="16"/>
      <c r="BE252" s="16">
        <v>0.67272727272727295</v>
      </c>
      <c r="BF252" s="16">
        <v>0.83431952662721898</v>
      </c>
      <c r="BG252" s="16">
        <v>0.83564013840830498</v>
      </c>
      <c r="BH252" s="16">
        <v>0.90638297872340401</v>
      </c>
    </row>
    <row r="253" spans="2:60" x14ac:dyDescent="0.25">
      <c r="B253" t="s">
        <v>205</v>
      </c>
      <c r="C253" s="16">
        <v>7.9666160849772405E-2</v>
      </c>
      <c r="D253" s="16">
        <v>6.2015503875968998E-2</v>
      </c>
      <c r="E253" s="16">
        <v>0.111888111888112</v>
      </c>
      <c r="F253" s="16">
        <v>7.3684210526315796E-2</v>
      </c>
      <c r="G253" s="16">
        <v>5.1724137931034503E-2</v>
      </c>
      <c r="H253" s="16">
        <v>0.133333333333333</v>
      </c>
      <c r="I253" s="16">
        <v>7.6190476190476197E-2</v>
      </c>
      <c r="J253" s="16">
        <v>5.2631578947368397E-2</v>
      </c>
      <c r="K253" s="16">
        <v>0.10958904109589</v>
      </c>
      <c r="L253" s="16">
        <v>0</v>
      </c>
      <c r="M253" s="16">
        <v>7.9545454545454503E-2</v>
      </c>
      <c r="N253" s="16">
        <v>0.14705882352941199</v>
      </c>
      <c r="O253" s="16">
        <v>3.3333333333333298E-2</v>
      </c>
      <c r="P253" s="16">
        <v>0.1</v>
      </c>
      <c r="Q253" s="16">
        <v>9.3023255813953501E-2</v>
      </c>
      <c r="R253" s="16">
        <v>0.22222222222222199</v>
      </c>
      <c r="S253" s="16">
        <v>3.8461538461538498E-2</v>
      </c>
      <c r="T253" s="16">
        <v>3.8461538461538498E-2</v>
      </c>
      <c r="U253" s="16"/>
      <c r="V253" s="16">
        <v>0.13091922005570999</v>
      </c>
      <c r="W253" s="16">
        <v>8.6486486486486505E-2</v>
      </c>
      <c r="X253" s="16">
        <v>7.3943661971830998E-2</v>
      </c>
      <c r="Y253" s="16">
        <v>4.2857142857142899E-2</v>
      </c>
      <c r="Z253" s="16"/>
      <c r="AA253" s="16">
        <v>0.12073490813648299</v>
      </c>
      <c r="AB253" s="16">
        <v>6.0975609756097601E-2</v>
      </c>
      <c r="AC253" s="16">
        <v>8.0357142857142905E-2</v>
      </c>
      <c r="AD253" s="16">
        <v>7.7519379844961198E-2</v>
      </c>
      <c r="AE253" s="16">
        <v>5.0420168067226899E-2</v>
      </c>
      <c r="AF253" s="16">
        <v>6.3829787234042507E-2</v>
      </c>
      <c r="AG253" s="16">
        <v>5.2083333333333301E-2</v>
      </c>
      <c r="AH253" s="16">
        <v>4.8780487804878099E-2</v>
      </c>
      <c r="AI253" s="16">
        <v>4.71698113207547E-2</v>
      </c>
      <c r="AJ253" s="16"/>
      <c r="AK253" s="16">
        <v>0.157360406091371</v>
      </c>
      <c r="AL253" s="16">
        <v>5.8252427184466E-2</v>
      </c>
      <c r="AM253" s="16">
        <v>4.95049504950495E-2</v>
      </c>
      <c r="AN253" s="16">
        <v>8.8737201365187701E-2</v>
      </c>
      <c r="AO253" s="16">
        <v>5.85106382978723E-2</v>
      </c>
      <c r="AP253" s="16">
        <v>5.5299539170506902E-2</v>
      </c>
      <c r="AQ253" s="16">
        <v>0.06</v>
      </c>
      <c r="AR253" s="16"/>
      <c r="AS253" s="16">
        <v>2.1276595744680899E-2</v>
      </c>
      <c r="AT253" s="16">
        <v>8.9380530973451305E-2</v>
      </c>
      <c r="AU253" s="16"/>
      <c r="AV253" s="16">
        <v>8.2278481012658194E-2</v>
      </c>
      <c r="AW253" s="16">
        <v>7.8199052132701397E-2</v>
      </c>
      <c r="AX253" s="16"/>
      <c r="AY253" s="16">
        <v>0.101449275362319</v>
      </c>
      <c r="AZ253" s="16">
        <v>4.2857142857142899E-2</v>
      </c>
      <c r="BA253" s="16"/>
      <c r="BB253" s="16">
        <v>6.3348416289592799E-2</v>
      </c>
      <c r="BC253" s="16">
        <v>9.61832061068702E-2</v>
      </c>
      <c r="BD253" s="16"/>
      <c r="BE253" s="16">
        <v>0.16969696969697001</v>
      </c>
      <c r="BF253" s="16">
        <v>9.7633136094674597E-2</v>
      </c>
      <c r="BG253" s="16">
        <v>6.4013840830449795E-2</v>
      </c>
      <c r="BH253" s="16">
        <v>2.97872340425532E-2</v>
      </c>
    </row>
    <row r="254" spans="2:60" x14ac:dyDescent="0.25">
      <c r="B254" t="s">
        <v>171</v>
      </c>
      <c r="C254" s="16">
        <v>0.74810318664643405</v>
      </c>
      <c r="D254" s="16">
        <v>0.76744186046511598</v>
      </c>
      <c r="E254" s="16">
        <v>0.74125874125874103</v>
      </c>
      <c r="F254" s="16">
        <v>0.77894736842105305</v>
      </c>
      <c r="G254" s="16">
        <v>0.81034482758620696</v>
      </c>
      <c r="H254" s="16">
        <v>0.6</v>
      </c>
      <c r="I254" s="16">
        <v>0.75238095238095204</v>
      </c>
      <c r="J254" s="16">
        <v>0.78947368421052599</v>
      </c>
      <c r="K254" s="16">
        <v>0.65753424657534199</v>
      </c>
      <c r="L254" s="16">
        <v>0.83333333333333304</v>
      </c>
      <c r="M254" s="16">
        <v>0.72727272727272696</v>
      </c>
      <c r="N254" s="16">
        <v>0.59803921568627405</v>
      </c>
      <c r="O254" s="16">
        <v>0.8</v>
      </c>
      <c r="P254" s="16">
        <v>0.68333333333333302</v>
      </c>
      <c r="Q254" s="16">
        <v>0.65116279069767402</v>
      </c>
      <c r="R254" s="16">
        <v>0.51851851851851805</v>
      </c>
      <c r="S254" s="16">
        <v>0.87362637362637396</v>
      </c>
      <c r="T254" s="16">
        <v>0.80769230769230804</v>
      </c>
      <c r="U254" s="16"/>
      <c r="V254" s="16">
        <v>0.629526462395543</v>
      </c>
      <c r="W254" s="16">
        <v>0.74594594594594599</v>
      </c>
      <c r="X254" s="16">
        <v>0.75704225352112697</v>
      </c>
      <c r="Y254" s="16">
        <v>0.83061224489795904</v>
      </c>
      <c r="Z254" s="16"/>
      <c r="AA254" s="16">
        <v>0.66141732283464605</v>
      </c>
      <c r="AB254" s="16">
        <v>0.792682926829268</v>
      </c>
      <c r="AC254" s="16">
        <v>0.71428571428571397</v>
      </c>
      <c r="AD254" s="16">
        <v>0.75193798449612403</v>
      </c>
      <c r="AE254" s="16">
        <v>0.82352941176470595</v>
      </c>
      <c r="AF254" s="16">
        <v>0.819148936170213</v>
      </c>
      <c r="AG254" s="16">
        <v>0.83333333333333304</v>
      </c>
      <c r="AH254" s="16">
        <v>0.80487804878048796</v>
      </c>
      <c r="AI254" s="16">
        <v>0.820754716981132</v>
      </c>
      <c r="AJ254" s="16"/>
      <c r="AK254" s="16">
        <v>0.56345177664974599</v>
      </c>
      <c r="AL254" s="16">
        <v>0.77669902912621402</v>
      </c>
      <c r="AM254" s="16">
        <v>0.80198019801980203</v>
      </c>
      <c r="AN254" s="16">
        <v>0.73378839590443701</v>
      </c>
      <c r="AO254" s="16">
        <v>0.819148936170213</v>
      </c>
      <c r="AP254" s="16">
        <v>0.81105990783410098</v>
      </c>
      <c r="AQ254" s="16">
        <v>0.78666666666666696</v>
      </c>
      <c r="AR254" s="16"/>
      <c r="AS254" s="16">
        <v>0.85638297872340396</v>
      </c>
      <c r="AT254" s="16">
        <v>0.73008849557522104</v>
      </c>
      <c r="AU254" s="16"/>
      <c r="AV254" s="16">
        <v>0.73206751054852304</v>
      </c>
      <c r="AW254" s="16">
        <v>0.75710900473933695</v>
      </c>
      <c r="AX254" s="16"/>
      <c r="AY254" s="16">
        <v>0.69927536231884102</v>
      </c>
      <c r="AZ254" s="16">
        <v>0.83061224489795904</v>
      </c>
      <c r="BA254" s="16"/>
      <c r="BB254" s="16">
        <v>0.78733031674208098</v>
      </c>
      <c r="BC254" s="16">
        <v>0.70839694656488505</v>
      </c>
      <c r="BD254" s="16"/>
      <c r="BE254" s="16">
        <v>0.50303030303030305</v>
      </c>
      <c r="BF254" s="16">
        <v>0.73668639053254403</v>
      </c>
      <c r="BG254" s="16">
        <v>0.77162629757785495</v>
      </c>
      <c r="BH254" s="16">
        <v>0.876595744680851</v>
      </c>
    </row>
    <row r="255" spans="2:60" x14ac:dyDescent="0.25">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row>
    <row r="256" spans="2:60" x14ac:dyDescent="0.25">
      <c r="B256" s="6" t="s">
        <v>208</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row>
    <row r="257" spans="2:60" x14ac:dyDescent="0.25">
      <c r="B257" s="23" t="s">
        <v>79</v>
      </c>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row>
    <row r="258" spans="2:60" x14ac:dyDescent="0.25">
      <c r="B258" t="s">
        <v>199</v>
      </c>
      <c r="C258" s="16">
        <v>0.36191198786039502</v>
      </c>
      <c r="D258" s="16">
        <v>0.41085271317829503</v>
      </c>
      <c r="E258" s="16">
        <v>0.37062937062937101</v>
      </c>
      <c r="F258" s="16">
        <v>0.326315789473684</v>
      </c>
      <c r="G258" s="16">
        <v>0.22413793103448301</v>
      </c>
      <c r="H258" s="16">
        <v>0.16666666666666699</v>
      </c>
      <c r="I258" s="16">
        <v>0.32380952380952399</v>
      </c>
      <c r="J258" s="16">
        <v>0.26315789473684198</v>
      </c>
      <c r="K258" s="16">
        <v>0.35616438356164398</v>
      </c>
      <c r="L258" s="16">
        <v>0.3</v>
      </c>
      <c r="M258" s="16">
        <v>0.38636363636363602</v>
      </c>
      <c r="N258" s="16">
        <v>0.31372549019607798</v>
      </c>
      <c r="O258" s="16">
        <v>0.4</v>
      </c>
      <c r="P258" s="16">
        <v>0.36666666666666697</v>
      </c>
      <c r="Q258" s="16">
        <v>0.186046511627907</v>
      </c>
      <c r="R258" s="16">
        <v>0.25925925925925902</v>
      </c>
      <c r="S258" s="16">
        <v>0.49450549450549502</v>
      </c>
      <c r="T258" s="16">
        <v>0.41346153846153799</v>
      </c>
      <c r="U258" s="16"/>
      <c r="V258" s="16">
        <v>0.22841225626740899</v>
      </c>
      <c r="W258" s="16">
        <v>0.32432432432432401</v>
      </c>
      <c r="X258" s="16">
        <v>0.41549295774647899</v>
      </c>
      <c r="Y258" s="16">
        <v>0.442857142857143</v>
      </c>
      <c r="Z258" s="16"/>
      <c r="AA258" s="16">
        <v>0.29396325459317602</v>
      </c>
      <c r="AB258" s="16">
        <v>0.292682926829268</v>
      </c>
      <c r="AC258" s="16">
        <v>0.30357142857142899</v>
      </c>
      <c r="AD258" s="16">
        <v>0.41085271317829503</v>
      </c>
      <c r="AE258" s="16">
        <v>0.40336134453781503</v>
      </c>
      <c r="AF258" s="16">
        <v>0.42553191489361702</v>
      </c>
      <c r="AG258" s="16">
        <v>0.44791666666666702</v>
      </c>
      <c r="AH258" s="16">
        <v>0.45121951219512202</v>
      </c>
      <c r="AI258" s="16">
        <v>0.48113207547169801</v>
      </c>
      <c r="AJ258" s="16"/>
      <c r="AK258" s="16">
        <v>0.23857868020304601</v>
      </c>
      <c r="AL258" s="16">
        <v>0.28155339805825202</v>
      </c>
      <c r="AM258" s="16">
        <v>0.237623762376238</v>
      </c>
      <c r="AN258" s="16">
        <v>0.34812286689419802</v>
      </c>
      <c r="AO258" s="16">
        <v>0.44148936170212799</v>
      </c>
      <c r="AP258" s="16">
        <v>0.488479262672811</v>
      </c>
      <c r="AQ258" s="16">
        <v>0.42666666666666703</v>
      </c>
      <c r="AR258" s="16"/>
      <c r="AS258" s="16">
        <v>0.55319148936170204</v>
      </c>
      <c r="AT258" s="16">
        <v>0.33008849557522102</v>
      </c>
      <c r="AU258" s="16"/>
      <c r="AV258" s="16">
        <v>0.322784810126582</v>
      </c>
      <c r="AW258" s="16">
        <v>0.38388625592417103</v>
      </c>
      <c r="AX258" s="16"/>
      <c r="AY258" s="16">
        <v>0.31400966183574902</v>
      </c>
      <c r="AZ258" s="16">
        <v>0.442857142857143</v>
      </c>
      <c r="BA258" s="16"/>
      <c r="BB258" s="16">
        <v>0.44796380090497701</v>
      </c>
      <c r="BC258" s="16">
        <v>0.27480916030534402</v>
      </c>
      <c r="BD258" s="16"/>
      <c r="BE258" s="16">
        <v>0.133333333333333</v>
      </c>
      <c r="BF258" s="16">
        <v>0.26627218934911201</v>
      </c>
      <c r="BG258" s="16">
        <v>0.43944636678200699</v>
      </c>
      <c r="BH258" s="16">
        <v>0.47234042553191502</v>
      </c>
    </row>
    <row r="259" spans="2:60" x14ac:dyDescent="0.25">
      <c r="B259" t="s">
        <v>200</v>
      </c>
      <c r="C259" s="16">
        <v>0.47496206373292899</v>
      </c>
      <c r="D259" s="16">
        <v>0.434108527131783</v>
      </c>
      <c r="E259" s="16">
        <v>0.51748251748251795</v>
      </c>
      <c r="F259" s="16">
        <v>0.442105263157895</v>
      </c>
      <c r="G259" s="16">
        <v>0.58620689655172398</v>
      </c>
      <c r="H259" s="16">
        <v>0.6</v>
      </c>
      <c r="I259" s="16">
        <v>0.45714285714285702</v>
      </c>
      <c r="J259" s="16">
        <v>0.47368421052631599</v>
      </c>
      <c r="K259" s="16">
        <v>0.43835616438356201</v>
      </c>
      <c r="L259" s="16">
        <v>0.6</v>
      </c>
      <c r="M259" s="16">
        <v>0.48863636363636398</v>
      </c>
      <c r="N259" s="16">
        <v>0.55882352941176505</v>
      </c>
      <c r="O259" s="16">
        <v>0.46666666666666701</v>
      </c>
      <c r="P259" s="16">
        <v>0.483333333333333</v>
      </c>
      <c r="Q259" s="16">
        <v>0.48837209302325602</v>
      </c>
      <c r="R259" s="16">
        <v>0.51851851851851805</v>
      </c>
      <c r="S259" s="16">
        <v>0.39010989010989</v>
      </c>
      <c r="T259" s="16">
        <v>0.44230769230769201</v>
      </c>
      <c r="U259" s="16"/>
      <c r="V259" s="16">
        <v>0.53203342618384397</v>
      </c>
      <c r="W259" s="16">
        <v>0.55675675675675695</v>
      </c>
      <c r="X259" s="16">
        <v>0.43309859154929597</v>
      </c>
      <c r="Y259" s="16">
        <v>0.42653061224489802</v>
      </c>
      <c r="Z259" s="16"/>
      <c r="AA259" s="16">
        <v>0.49081364829396301</v>
      </c>
      <c r="AB259" s="16">
        <v>0.51219512195121997</v>
      </c>
      <c r="AC259" s="16">
        <v>0.55357142857142905</v>
      </c>
      <c r="AD259" s="16">
        <v>0.44186046511627902</v>
      </c>
      <c r="AE259" s="16">
        <v>0.47899159663865498</v>
      </c>
      <c r="AF259" s="16">
        <v>0.47872340425531901</v>
      </c>
      <c r="AG259" s="16">
        <v>0.4375</v>
      </c>
      <c r="AH259" s="16">
        <v>0.41463414634146301</v>
      </c>
      <c r="AI259" s="16">
        <v>0.39622641509433998</v>
      </c>
      <c r="AJ259" s="16"/>
      <c r="AK259" s="16">
        <v>0.52791878172588802</v>
      </c>
      <c r="AL259" s="16">
        <v>0.57281553398058205</v>
      </c>
      <c r="AM259" s="16">
        <v>0.61386138613861396</v>
      </c>
      <c r="AN259" s="16">
        <v>0.47781569965870302</v>
      </c>
      <c r="AO259" s="16">
        <v>0.44680851063829802</v>
      </c>
      <c r="AP259" s="16">
        <v>0.40552995391705099</v>
      </c>
      <c r="AQ259" s="16">
        <v>0.42</v>
      </c>
      <c r="AR259" s="16"/>
      <c r="AS259" s="16">
        <v>0.340425531914894</v>
      </c>
      <c r="AT259" s="16">
        <v>0.49734513274336301</v>
      </c>
      <c r="AU259" s="16"/>
      <c r="AV259" s="16">
        <v>0.51476793248945196</v>
      </c>
      <c r="AW259" s="16">
        <v>0.45260663507109</v>
      </c>
      <c r="AX259" s="16"/>
      <c r="AY259" s="16">
        <v>0.50362318840579701</v>
      </c>
      <c r="AZ259" s="16">
        <v>0.42653061224489802</v>
      </c>
      <c r="BA259" s="16"/>
      <c r="BB259" s="16">
        <v>0.43740573152337903</v>
      </c>
      <c r="BC259" s="16">
        <v>0.51297709923664103</v>
      </c>
      <c r="BD259" s="16"/>
      <c r="BE259" s="16">
        <v>0.52121212121212102</v>
      </c>
      <c r="BF259" s="16">
        <v>0.52662721893491105</v>
      </c>
      <c r="BG259" s="16">
        <v>0.43425605536332201</v>
      </c>
      <c r="BH259" s="16">
        <v>0.463829787234043</v>
      </c>
    </row>
    <row r="260" spans="2:60" x14ac:dyDescent="0.25">
      <c r="B260" t="s">
        <v>201</v>
      </c>
      <c r="C260" s="16">
        <v>8.6494688922610002E-2</v>
      </c>
      <c r="D260" s="16">
        <v>9.3023255813953501E-2</v>
      </c>
      <c r="E260" s="16">
        <v>4.8951048951049E-2</v>
      </c>
      <c r="F260" s="16">
        <v>0.115789473684211</v>
      </c>
      <c r="G260" s="16">
        <v>0.10344827586206901</v>
      </c>
      <c r="H260" s="16">
        <v>0.16666666666666699</v>
      </c>
      <c r="I260" s="16">
        <v>8.5714285714285701E-2</v>
      </c>
      <c r="J260" s="16">
        <v>0.105263157894737</v>
      </c>
      <c r="K260" s="16">
        <v>8.2191780821917804E-2</v>
      </c>
      <c r="L260" s="16">
        <v>0.1</v>
      </c>
      <c r="M260" s="16">
        <v>7.9545454545454503E-2</v>
      </c>
      <c r="N260" s="16">
        <v>7.8431372549019607E-2</v>
      </c>
      <c r="O260" s="16">
        <v>0.1</v>
      </c>
      <c r="P260" s="16">
        <v>6.6666666666666693E-2</v>
      </c>
      <c r="Q260" s="16">
        <v>0.209302325581395</v>
      </c>
      <c r="R260" s="16">
        <v>3.7037037037037E-2</v>
      </c>
      <c r="S260" s="16">
        <v>7.1428571428571397E-2</v>
      </c>
      <c r="T260" s="16">
        <v>7.69230769230769E-2</v>
      </c>
      <c r="U260" s="16"/>
      <c r="V260" s="16">
        <v>0.119777158774373</v>
      </c>
      <c r="W260" s="16">
        <v>7.0270270270270302E-2</v>
      </c>
      <c r="X260" s="16">
        <v>9.85915492957746E-2</v>
      </c>
      <c r="Y260" s="16">
        <v>6.1224489795918401E-2</v>
      </c>
      <c r="Z260" s="16"/>
      <c r="AA260" s="16">
        <v>0.10761154855643</v>
      </c>
      <c r="AB260" s="16">
        <v>9.7560975609756101E-2</v>
      </c>
      <c r="AC260" s="16">
        <v>8.0357142857142905E-2</v>
      </c>
      <c r="AD260" s="16">
        <v>0.10077519379845</v>
      </c>
      <c r="AE260" s="16">
        <v>7.5630252100840303E-2</v>
      </c>
      <c r="AF260" s="16">
        <v>6.3829787234042507E-2</v>
      </c>
      <c r="AG260" s="16">
        <v>6.25E-2</v>
      </c>
      <c r="AH260" s="16">
        <v>7.3170731707317097E-2</v>
      </c>
      <c r="AI260" s="16">
        <v>5.6603773584905703E-2</v>
      </c>
      <c r="AJ260" s="16"/>
      <c r="AK260" s="16">
        <v>0.121827411167513</v>
      </c>
      <c r="AL260" s="16">
        <v>9.7087378640776698E-2</v>
      </c>
      <c r="AM260" s="16">
        <v>9.9009900990099001E-2</v>
      </c>
      <c r="AN260" s="16">
        <v>0.102389078498294</v>
      </c>
      <c r="AO260" s="16">
        <v>6.3829787234042507E-2</v>
      </c>
      <c r="AP260" s="16">
        <v>5.0691244239631297E-2</v>
      </c>
      <c r="AQ260" s="16">
        <v>4.6666666666666697E-2</v>
      </c>
      <c r="AR260" s="16"/>
      <c r="AS260" s="16">
        <v>6.9148936170212796E-2</v>
      </c>
      <c r="AT260" s="16">
        <v>8.9380530973451305E-2</v>
      </c>
      <c r="AU260" s="16"/>
      <c r="AV260" s="16">
        <v>8.4388185654008394E-2</v>
      </c>
      <c r="AW260" s="16">
        <v>8.7677725118483402E-2</v>
      </c>
      <c r="AX260" s="16"/>
      <c r="AY260" s="16">
        <v>0.101449275362319</v>
      </c>
      <c r="AZ260" s="16">
        <v>6.1224489795918401E-2</v>
      </c>
      <c r="BA260" s="16"/>
      <c r="BB260" s="16">
        <v>6.3348416289592799E-2</v>
      </c>
      <c r="BC260" s="16">
        <v>0.109923664122137</v>
      </c>
      <c r="BD260" s="16"/>
      <c r="BE260" s="16">
        <v>0.163636363636364</v>
      </c>
      <c r="BF260" s="16">
        <v>0.112426035502959</v>
      </c>
      <c r="BG260" s="16">
        <v>7.0934256055363298E-2</v>
      </c>
      <c r="BH260" s="16">
        <v>3.4042553191489397E-2</v>
      </c>
    </row>
    <row r="261" spans="2:60" x14ac:dyDescent="0.25">
      <c r="B261" t="s">
        <v>202</v>
      </c>
      <c r="C261" s="16">
        <v>6.2215477996965099E-2</v>
      </c>
      <c r="D261" s="16">
        <v>4.6511627906976702E-2</v>
      </c>
      <c r="E261" s="16">
        <v>4.1958041958042001E-2</v>
      </c>
      <c r="F261" s="16">
        <v>0.105263157894737</v>
      </c>
      <c r="G261" s="16">
        <v>5.1724137931034503E-2</v>
      </c>
      <c r="H261" s="16">
        <v>6.6666666666666693E-2</v>
      </c>
      <c r="I261" s="16">
        <v>0.12380952380952399</v>
      </c>
      <c r="J261" s="16">
        <v>0.105263157894737</v>
      </c>
      <c r="K261" s="16">
        <v>0.10958904109589</v>
      </c>
      <c r="L261" s="16">
        <v>0</v>
      </c>
      <c r="M261" s="16">
        <v>2.27272727272727E-2</v>
      </c>
      <c r="N261" s="16">
        <v>3.9215686274509803E-2</v>
      </c>
      <c r="O261" s="16">
        <v>3.3333333333333298E-2</v>
      </c>
      <c r="P261" s="16">
        <v>6.6666666666666693E-2</v>
      </c>
      <c r="Q261" s="16">
        <v>6.9767441860465101E-2</v>
      </c>
      <c r="R261" s="16">
        <v>0.18518518518518501</v>
      </c>
      <c r="S261" s="16">
        <v>3.2967032967033003E-2</v>
      </c>
      <c r="T261" s="16">
        <v>6.7307692307692304E-2</v>
      </c>
      <c r="U261" s="16"/>
      <c r="V261" s="16">
        <v>9.1922005571030599E-2</v>
      </c>
      <c r="W261" s="16">
        <v>4.3243243243243197E-2</v>
      </c>
      <c r="X261" s="16">
        <v>4.2253521126760597E-2</v>
      </c>
      <c r="Y261" s="16">
        <v>5.9183673469387799E-2</v>
      </c>
      <c r="Z261" s="16"/>
      <c r="AA261" s="16">
        <v>8.13648293963255E-2</v>
      </c>
      <c r="AB261" s="16">
        <v>8.5365853658536606E-2</v>
      </c>
      <c r="AC261" s="16">
        <v>6.25E-2</v>
      </c>
      <c r="AD261" s="16">
        <v>4.6511627906976702E-2</v>
      </c>
      <c r="AE261" s="16">
        <v>3.3613445378151301E-2</v>
      </c>
      <c r="AF261" s="16">
        <v>2.1276595744680899E-2</v>
      </c>
      <c r="AG261" s="16">
        <v>2.0833333333333301E-2</v>
      </c>
      <c r="AH261" s="16">
        <v>4.8780487804878099E-2</v>
      </c>
      <c r="AI261" s="16">
        <v>5.6603773584905703E-2</v>
      </c>
      <c r="AJ261" s="16"/>
      <c r="AK261" s="16">
        <v>9.13705583756345E-2</v>
      </c>
      <c r="AL261" s="16">
        <v>3.8834951456310697E-2</v>
      </c>
      <c r="AM261" s="16">
        <v>2.9702970297029702E-2</v>
      </c>
      <c r="AN261" s="16">
        <v>5.8020477815699703E-2</v>
      </c>
      <c r="AO261" s="16">
        <v>4.2553191489361701E-2</v>
      </c>
      <c r="AP261" s="16">
        <v>5.5299539170506902E-2</v>
      </c>
      <c r="AQ261" s="16">
        <v>6.6666666666666693E-2</v>
      </c>
      <c r="AR261" s="16"/>
      <c r="AS261" s="16">
        <v>2.1276595744680899E-2</v>
      </c>
      <c r="AT261" s="16">
        <v>6.9026548672566398E-2</v>
      </c>
      <c r="AU261" s="16"/>
      <c r="AV261" s="16">
        <v>6.7510548523206704E-2</v>
      </c>
      <c r="AW261" s="16">
        <v>5.92417061611374E-2</v>
      </c>
      <c r="AX261" s="16"/>
      <c r="AY261" s="16">
        <v>6.4009661835748799E-2</v>
      </c>
      <c r="AZ261" s="16">
        <v>5.9183673469387799E-2</v>
      </c>
      <c r="BA261" s="16"/>
      <c r="BB261" s="16">
        <v>4.2232277526395197E-2</v>
      </c>
      <c r="BC261" s="16">
        <v>8.2442748091603096E-2</v>
      </c>
      <c r="BD261" s="16"/>
      <c r="BE261" s="16">
        <v>0.12727272727272701</v>
      </c>
      <c r="BF261" s="16">
        <v>8.5798816568047304E-2</v>
      </c>
      <c r="BG261" s="16">
        <v>4.6712802768166098E-2</v>
      </c>
      <c r="BH261" s="16">
        <v>2.1276595744680899E-2</v>
      </c>
    </row>
    <row r="262" spans="2:60" x14ac:dyDescent="0.25">
      <c r="B262" t="s">
        <v>203</v>
      </c>
      <c r="C262" s="16">
        <v>1.1380880121396099E-2</v>
      </c>
      <c r="D262" s="16">
        <v>1.5503875968992199E-2</v>
      </c>
      <c r="E262" s="16">
        <v>1.3986013986014E-2</v>
      </c>
      <c r="F262" s="16">
        <v>1.05263157894737E-2</v>
      </c>
      <c r="G262" s="16">
        <v>3.4482758620689703E-2</v>
      </c>
      <c r="H262" s="16">
        <v>0</v>
      </c>
      <c r="I262" s="16">
        <v>9.5238095238095195E-3</v>
      </c>
      <c r="J262" s="16">
        <v>5.2631578947368397E-2</v>
      </c>
      <c r="K262" s="16">
        <v>1.3698630136986301E-2</v>
      </c>
      <c r="L262" s="16">
        <v>0</v>
      </c>
      <c r="M262" s="16">
        <v>2.27272727272727E-2</v>
      </c>
      <c r="N262" s="16">
        <v>9.8039215686274508E-3</v>
      </c>
      <c r="O262" s="16">
        <v>0</v>
      </c>
      <c r="P262" s="16">
        <v>0</v>
      </c>
      <c r="Q262" s="16">
        <v>2.32558139534884E-2</v>
      </c>
      <c r="R262" s="16">
        <v>0</v>
      </c>
      <c r="S262" s="16">
        <v>5.4945054945054897E-3</v>
      </c>
      <c r="T262" s="16">
        <v>0</v>
      </c>
      <c r="U262" s="16"/>
      <c r="V262" s="16">
        <v>1.67130919220056E-2</v>
      </c>
      <c r="W262" s="16">
        <v>5.40540540540541E-3</v>
      </c>
      <c r="X262" s="16">
        <v>1.0563380281690101E-2</v>
      </c>
      <c r="Y262" s="16">
        <v>1.02040816326531E-2</v>
      </c>
      <c r="Z262" s="16"/>
      <c r="AA262" s="16">
        <v>1.5748031496062999E-2</v>
      </c>
      <c r="AB262" s="16">
        <v>1.21951219512195E-2</v>
      </c>
      <c r="AC262" s="16">
        <v>0</v>
      </c>
      <c r="AD262" s="16">
        <v>0</v>
      </c>
      <c r="AE262" s="16">
        <v>8.4033613445378096E-3</v>
      </c>
      <c r="AF262" s="16">
        <v>1.0638297872340399E-2</v>
      </c>
      <c r="AG262" s="16">
        <v>3.125E-2</v>
      </c>
      <c r="AH262" s="16">
        <v>1.21951219512195E-2</v>
      </c>
      <c r="AI262" s="16">
        <v>9.4339622641509396E-3</v>
      </c>
      <c r="AJ262" s="16"/>
      <c r="AK262" s="16">
        <v>2.0304568527918801E-2</v>
      </c>
      <c r="AL262" s="16">
        <v>0</v>
      </c>
      <c r="AM262" s="16">
        <v>9.9009900990098994E-3</v>
      </c>
      <c r="AN262" s="16">
        <v>1.02389078498294E-2</v>
      </c>
      <c r="AO262" s="16">
        <v>5.31914893617021E-3</v>
      </c>
      <c r="AP262" s="16">
        <v>0</v>
      </c>
      <c r="AQ262" s="16">
        <v>3.3333333333333298E-2</v>
      </c>
      <c r="AR262" s="16"/>
      <c r="AS262" s="16">
        <v>1.5957446808510599E-2</v>
      </c>
      <c r="AT262" s="16">
        <v>1.06194690265487E-2</v>
      </c>
      <c r="AU262" s="16"/>
      <c r="AV262" s="16">
        <v>8.4388185654008397E-3</v>
      </c>
      <c r="AW262" s="16">
        <v>1.30331753554502E-2</v>
      </c>
      <c r="AX262" s="16"/>
      <c r="AY262" s="16">
        <v>1.20772946859903E-2</v>
      </c>
      <c r="AZ262" s="16">
        <v>1.02040816326531E-2</v>
      </c>
      <c r="BA262" s="16"/>
      <c r="BB262" s="16">
        <v>7.5414781297134196E-3</v>
      </c>
      <c r="BC262" s="16">
        <v>1.5267175572519101E-2</v>
      </c>
      <c r="BD262" s="16"/>
      <c r="BE262" s="16">
        <v>3.03030303030303E-2</v>
      </c>
      <c r="BF262" s="16">
        <v>8.8757396449704092E-3</v>
      </c>
      <c r="BG262" s="16">
        <v>8.6505190311418692E-3</v>
      </c>
      <c r="BH262" s="16">
        <v>8.5106382978723406E-3</v>
      </c>
    </row>
    <row r="263" spans="2:60" x14ac:dyDescent="0.25">
      <c r="B263" t="s">
        <v>77</v>
      </c>
      <c r="C263" s="16">
        <v>3.0349013657056099E-3</v>
      </c>
      <c r="D263" s="16">
        <v>0</v>
      </c>
      <c r="E263" s="16">
        <v>6.9930069930069904E-3</v>
      </c>
      <c r="F263" s="16">
        <v>0</v>
      </c>
      <c r="G263" s="16">
        <v>0</v>
      </c>
      <c r="H263" s="16">
        <v>0</v>
      </c>
      <c r="I263" s="16">
        <v>0</v>
      </c>
      <c r="J263" s="16">
        <v>0</v>
      </c>
      <c r="K263" s="16">
        <v>0</v>
      </c>
      <c r="L263" s="16">
        <v>0</v>
      </c>
      <c r="M263" s="16">
        <v>0</v>
      </c>
      <c r="N263" s="16">
        <v>0</v>
      </c>
      <c r="O263" s="16">
        <v>0</v>
      </c>
      <c r="P263" s="16">
        <v>1.6666666666666701E-2</v>
      </c>
      <c r="Q263" s="16">
        <v>2.32558139534884E-2</v>
      </c>
      <c r="R263" s="16">
        <v>0</v>
      </c>
      <c r="S263" s="16">
        <v>5.4945054945054897E-3</v>
      </c>
      <c r="T263" s="16">
        <v>0</v>
      </c>
      <c r="U263" s="16"/>
      <c r="V263" s="16">
        <v>1.1142061281337001E-2</v>
      </c>
      <c r="W263" s="16">
        <v>0</v>
      </c>
      <c r="X263" s="16">
        <v>0</v>
      </c>
      <c r="Y263" s="16">
        <v>0</v>
      </c>
      <c r="Z263" s="16"/>
      <c r="AA263" s="16">
        <v>1.0498687664042E-2</v>
      </c>
      <c r="AB263" s="16">
        <v>0</v>
      </c>
      <c r="AC263" s="16">
        <v>0</v>
      </c>
      <c r="AD263" s="16">
        <v>0</v>
      </c>
      <c r="AE263" s="16">
        <v>0</v>
      </c>
      <c r="AF263" s="16">
        <v>0</v>
      </c>
      <c r="AG263" s="16">
        <v>0</v>
      </c>
      <c r="AH263" s="16">
        <v>0</v>
      </c>
      <c r="AI263" s="16">
        <v>0</v>
      </c>
      <c r="AJ263" s="16"/>
      <c r="AK263" s="16">
        <v>0</v>
      </c>
      <c r="AL263" s="16">
        <v>9.7087378640776708E-3</v>
      </c>
      <c r="AM263" s="16">
        <v>9.9009900990098994E-3</v>
      </c>
      <c r="AN263" s="16">
        <v>3.4129692832764501E-3</v>
      </c>
      <c r="AO263" s="16">
        <v>0</v>
      </c>
      <c r="AP263" s="16">
        <v>0</v>
      </c>
      <c r="AQ263" s="16">
        <v>6.6666666666666697E-3</v>
      </c>
      <c r="AR263" s="16"/>
      <c r="AS263" s="16">
        <v>0</v>
      </c>
      <c r="AT263" s="16">
        <v>3.5398230088495601E-3</v>
      </c>
      <c r="AU263" s="16"/>
      <c r="AV263" s="16">
        <v>2.1097046413502099E-3</v>
      </c>
      <c r="AW263" s="16">
        <v>3.5545023696682502E-3</v>
      </c>
      <c r="AX263" s="16"/>
      <c r="AY263" s="16">
        <v>4.8309178743961402E-3</v>
      </c>
      <c r="AZ263" s="16">
        <v>0</v>
      </c>
      <c r="BA263" s="16"/>
      <c r="BB263" s="16">
        <v>1.5082956259426801E-3</v>
      </c>
      <c r="BC263" s="16">
        <v>4.5801526717557297E-3</v>
      </c>
      <c r="BD263" s="16"/>
      <c r="BE263" s="16">
        <v>2.4242424242424201E-2</v>
      </c>
      <c r="BF263" s="16">
        <v>0</v>
      </c>
      <c r="BG263" s="16">
        <v>0</v>
      </c>
      <c r="BH263" s="16">
        <v>0</v>
      </c>
    </row>
    <row r="264" spans="2:60" x14ac:dyDescent="0.25">
      <c r="B264" t="s">
        <v>204</v>
      </c>
      <c r="C264" s="16">
        <v>0.83687405159332295</v>
      </c>
      <c r="D264" s="16">
        <v>0.84496124031007702</v>
      </c>
      <c r="E264" s="16">
        <v>0.88811188811188801</v>
      </c>
      <c r="F264" s="16">
        <v>0.768421052631579</v>
      </c>
      <c r="G264" s="16">
        <v>0.81034482758620696</v>
      </c>
      <c r="H264" s="16">
        <v>0.76666666666666705</v>
      </c>
      <c r="I264" s="16">
        <v>0.78095238095238095</v>
      </c>
      <c r="J264" s="16">
        <v>0.73684210526315796</v>
      </c>
      <c r="K264" s="16">
        <v>0.79452054794520499</v>
      </c>
      <c r="L264" s="16">
        <v>0.9</v>
      </c>
      <c r="M264" s="16">
        <v>0.875</v>
      </c>
      <c r="N264" s="16">
        <v>0.87254901960784303</v>
      </c>
      <c r="O264" s="16">
        <v>0.86666666666666703</v>
      </c>
      <c r="P264" s="16">
        <v>0.85</v>
      </c>
      <c r="Q264" s="16">
        <v>0.67441860465116299</v>
      </c>
      <c r="R264" s="16">
        <v>0.77777777777777801</v>
      </c>
      <c r="S264" s="16">
        <v>0.88461538461538503</v>
      </c>
      <c r="T264" s="16">
        <v>0.85576923076923095</v>
      </c>
      <c r="U264" s="16"/>
      <c r="V264" s="16">
        <v>0.76044568245125299</v>
      </c>
      <c r="W264" s="16">
        <v>0.88108108108108096</v>
      </c>
      <c r="X264" s="16">
        <v>0.84859154929577496</v>
      </c>
      <c r="Y264" s="16">
        <v>0.86938775510204103</v>
      </c>
      <c r="Z264" s="16"/>
      <c r="AA264" s="16">
        <v>0.78477690288713897</v>
      </c>
      <c r="AB264" s="16">
        <v>0.80487804878048796</v>
      </c>
      <c r="AC264" s="16">
        <v>0.85714285714285698</v>
      </c>
      <c r="AD264" s="16">
        <v>0.85271317829457405</v>
      </c>
      <c r="AE264" s="16">
        <v>0.88235294117647101</v>
      </c>
      <c r="AF264" s="16">
        <v>0.90425531914893598</v>
      </c>
      <c r="AG264" s="16">
        <v>0.88541666666666696</v>
      </c>
      <c r="AH264" s="16">
        <v>0.86585365853658502</v>
      </c>
      <c r="AI264" s="16">
        <v>0.87735849056603799</v>
      </c>
      <c r="AJ264" s="16"/>
      <c r="AK264" s="16">
        <v>0.76649746192893398</v>
      </c>
      <c r="AL264" s="16">
        <v>0.85436893203883502</v>
      </c>
      <c r="AM264" s="16">
        <v>0.85148514851485102</v>
      </c>
      <c r="AN264" s="16">
        <v>0.82593856655290099</v>
      </c>
      <c r="AO264" s="16">
        <v>0.88829787234042601</v>
      </c>
      <c r="AP264" s="16">
        <v>0.89400921658986199</v>
      </c>
      <c r="AQ264" s="16">
        <v>0.84666666666666701</v>
      </c>
      <c r="AR264" s="16"/>
      <c r="AS264" s="16">
        <v>0.89361702127659604</v>
      </c>
      <c r="AT264" s="16">
        <v>0.82743362831858402</v>
      </c>
      <c r="AU264" s="16"/>
      <c r="AV264" s="16">
        <v>0.83755274261603396</v>
      </c>
      <c r="AW264" s="16">
        <v>0.83649289099526103</v>
      </c>
      <c r="AX264" s="16"/>
      <c r="AY264" s="16">
        <v>0.81763285024154597</v>
      </c>
      <c r="AZ264" s="16">
        <v>0.86938775510204103</v>
      </c>
      <c r="BA264" s="16"/>
      <c r="BB264" s="16">
        <v>0.88536953242835603</v>
      </c>
      <c r="BC264" s="16">
        <v>0.787786259541985</v>
      </c>
      <c r="BD264" s="16"/>
      <c r="BE264" s="16">
        <v>0.65454545454545499</v>
      </c>
      <c r="BF264" s="16">
        <v>0.79289940828402405</v>
      </c>
      <c r="BG264" s="16">
        <v>0.87370242214532901</v>
      </c>
      <c r="BH264" s="16">
        <v>0.93617021276595702</v>
      </c>
    </row>
    <row r="265" spans="2:60" x14ac:dyDescent="0.25">
      <c r="B265" t="s">
        <v>205</v>
      </c>
      <c r="C265" s="16">
        <v>7.3596358118361196E-2</v>
      </c>
      <c r="D265" s="16">
        <v>6.2015503875968998E-2</v>
      </c>
      <c r="E265" s="16">
        <v>5.5944055944055902E-2</v>
      </c>
      <c r="F265" s="16">
        <v>0.115789473684211</v>
      </c>
      <c r="G265" s="16">
        <v>8.6206896551724102E-2</v>
      </c>
      <c r="H265" s="16">
        <v>6.6666666666666693E-2</v>
      </c>
      <c r="I265" s="16">
        <v>0.133333333333333</v>
      </c>
      <c r="J265" s="16">
        <v>0.157894736842105</v>
      </c>
      <c r="K265" s="16">
        <v>0.123287671232877</v>
      </c>
      <c r="L265" s="16">
        <v>0</v>
      </c>
      <c r="M265" s="16">
        <v>4.5454545454545497E-2</v>
      </c>
      <c r="N265" s="16">
        <v>4.9019607843137303E-2</v>
      </c>
      <c r="O265" s="16">
        <v>3.3333333333333298E-2</v>
      </c>
      <c r="P265" s="16">
        <v>6.6666666666666693E-2</v>
      </c>
      <c r="Q265" s="16">
        <v>9.3023255813953501E-2</v>
      </c>
      <c r="R265" s="16">
        <v>0.18518518518518501</v>
      </c>
      <c r="S265" s="16">
        <v>3.8461538461538498E-2</v>
      </c>
      <c r="T265" s="16">
        <v>6.7307692307692304E-2</v>
      </c>
      <c r="U265" s="16"/>
      <c r="V265" s="16">
        <v>0.108635097493036</v>
      </c>
      <c r="W265" s="16">
        <v>4.86486486486487E-2</v>
      </c>
      <c r="X265" s="16">
        <v>5.2816901408450703E-2</v>
      </c>
      <c r="Y265" s="16">
        <v>6.9387755102040802E-2</v>
      </c>
      <c r="Z265" s="16"/>
      <c r="AA265" s="16">
        <v>9.7112860892388506E-2</v>
      </c>
      <c r="AB265" s="16">
        <v>9.7560975609756101E-2</v>
      </c>
      <c r="AC265" s="16">
        <v>6.25E-2</v>
      </c>
      <c r="AD265" s="16">
        <v>4.6511627906976702E-2</v>
      </c>
      <c r="AE265" s="16">
        <v>4.20168067226891E-2</v>
      </c>
      <c r="AF265" s="16">
        <v>3.1914893617021302E-2</v>
      </c>
      <c r="AG265" s="16">
        <v>5.2083333333333301E-2</v>
      </c>
      <c r="AH265" s="16">
        <v>6.0975609756097601E-2</v>
      </c>
      <c r="AI265" s="16">
        <v>6.6037735849056603E-2</v>
      </c>
      <c r="AJ265" s="16"/>
      <c r="AK265" s="16">
        <v>0.111675126903553</v>
      </c>
      <c r="AL265" s="16">
        <v>3.8834951456310697E-2</v>
      </c>
      <c r="AM265" s="16">
        <v>3.9603960396039598E-2</v>
      </c>
      <c r="AN265" s="16">
        <v>6.8259385665528999E-2</v>
      </c>
      <c r="AO265" s="16">
        <v>4.7872340425531901E-2</v>
      </c>
      <c r="AP265" s="16">
        <v>5.5299539170506902E-2</v>
      </c>
      <c r="AQ265" s="16">
        <v>0.1</v>
      </c>
      <c r="AR265" s="16"/>
      <c r="AS265" s="16">
        <v>3.7234042553191501E-2</v>
      </c>
      <c r="AT265" s="16">
        <v>7.9646017699115002E-2</v>
      </c>
      <c r="AU265" s="16"/>
      <c r="AV265" s="16">
        <v>7.5949367088607597E-2</v>
      </c>
      <c r="AW265" s="16">
        <v>7.2274881516587702E-2</v>
      </c>
      <c r="AX265" s="16"/>
      <c r="AY265" s="16">
        <v>7.6086956521739094E-2</v>
      </c>
      <c r="AZ265" s="16">
        <v>6.9387755102040802E-2</v>
      </c>
      <c r="BA265" s="16"/>
      <c r="BB265" s="16">
        <v>4.9773755656108601E-2</v>
      </c>
      <c r="BC265" s="16">
        <v>9.7709923664122095E-2</v>
      </c>
      <c r="BD265" s="16"/>
      <c r="BE265" s="16">
        <v>0.15757575757575801</v>
      </c>
      <c r="BF265" s="16">
        <v>9.4674556213017694E-2</v>
      </c>
      <c r="BG265" s="16">
        <v>5.5363321799308002E-2</v>
      </c>
      <c r="BH265" s="16">
        <v>2.97872340425532E-2</v>
      </c>
    </row>
    <row r="266" spans="2:60" x14ac:dyDescent="0.25">
      <c r="B266" t="s">
        <v>171</v>
      </c>
      <c r="C266" s="16">
        <v>0.76327769347496199</v>
      </c>
      <c r="D266" s="16">
        <v>0.78294573643410803</v>
      </c>
      <c r="E266" s="16">
        <v>0.83216783216783197</v>
      </c>
      <c r="F266" s="16">
        <v>0.65263157894736801</v>
      </c>
      <c r="G266" s="16">
        <v>0.72413793103448298</v>
      </c>
      <c r="H266" s="16">
        <v>0.7</v>
      </c>
      <c r="I266" s="16">
        <v>0.64761904761904798</v>
      </c>
      <c r="J266" s="16">
        <v>0.57894736842105299</v>
      </c>
      <c r="K266" s="16">
        <v>0.67123287671232901</v>
      </c>
      <c r="L266" s="16">
        <v>0.9</v>
      </c>
      <c r="M266" s="16">
        <v>0.82954545454545503</v>
      </c>
      <c r="N266" s="16">
        <v>0.82352941176470595</v>
      </c>
      <c r="O266" s="16">
        <v>0.83333333333333304</v>
      </c>
      <c r="P266" s="16">
        <v>0.78333333333333299</v>
      </c>
      <c r="Q266" s="16">
        <v>0.581395348837209</v>
      </c>
      <c r="R266" s="16">
        <v>0.592592592592593</v>
      </c>
      <c r="S266" s="16">
        <v>0.84615384615384603</v>
      </c>
      <c r="T266" s="16">
        <v>0.78846153846153799</v>
      </c>
      <c r="U266" s="16"/>
      <c r="V266" s="16">
        <v>0.65181058495821698</v>
      </c>
      <c r="W266" s="16">
        <v>0.83243243243243203</v>
      </c>
      <c r="X266" s="16">
        <v>0.79577464788732399</v>
      </c>
      <c r="Y266" s="16">
        <v>0.8</v>
      </c>
      <c r="Z266" s="16"/>
      <c r="AA266" s="16">
        <v>0.68766404199475095</v>
      </c>
      <c r="AB266" s="16">
        <v>0.707317073170732</v>
      </c>
      <c r="AC266" s="16">
        <v>0.79464285714285698</v>
      </c>
      <c r="AD266" s="16">
        <v>0.806201550387597</v>
      </c>
      <c r="AE266" s="16">
        <v>0.84033613445378197</v>
      </c>
      <c r="AF266" s="16">
        <v>0.87234042553191504</v>
      </c>
      <c r="AG266" s="16">
        <v>0.83333333333333304</v>
      </c>
      <c r="AH266" s="16">
        <v>0.80487804878048796</v>
      </c>
      <c r="AI266" s="16">
        <v>0.81132075471698095</v>
      </c>
      <c r="AJ266" s="16"/>
      <c r="AK266" s="16">
        <v>0.65482233502538101</v>
      </c>
      <c r="AL266" s="16">
        <v>0.81553398058252402</v>
      </c>
      <c r="AM266" s="16">
        <v>0.81188118811881205</v>
      </c>
      <c r="AN266" s="16">
        <v>0.75767918088737196</v>
      </c>
      <c r="AO266" s="16">
        <v>0.840425531914894</v>
      </c>
      <c r="AP266" s="16">
        <v>0.83870967741935498</v>
      </c>
      <c r="AQ266" s="16">
        <v>0.74666666666666703</v>
      </c>
      <c r="AR266" s="16"/>
      <c r="AS266" s="16">
        <v>0.85638297872340396</v>
      </c>
      <c r="AT266" s="16">
        <v>0.74778761061946897</v>
      </c>
      <c r="AU266" s="16"/>
      <c r="AV266" s="16">
        <v>0.76160337552742596</v>
      </c>
      <c r="AW266" s="16">
        <v>0.76421800947867302</v>
      </c>
      <c r="AX266" s="16"/>
      <c r="AY266" s="16">
        <v>0.74154589371980695</v>
      </c>
      <c r="AZ266" s="16">
        <v>0.8</v>
      </c>
      <c r="BA266" s="16"/>
      <c r="BB266" s="16">
        <v>0.83559577677224695</v>
      </c>
      <c r="BC266" s="16">
        <v>0.69007633587786299</v>
      </c>
      <c r="BD266" s="16"/>
      <c r="BE266" s="16">
        <v>0.49696969696969701</v>
      </c>
      <c r="BF266" s="16">
        <v>0.69822485207100604</v>
      </c>
      <c r="BG266" s="16">
        <v>0.81833910034602098</v>
      </c>
      <c r="BH266" s="16">
        <v>0.90638297872340401</v>
      </c>
    </row>
    <row r="267" spans="2:60" x14ac:dyDescent="0.25">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row>
    <row r="268" spans="2:60" x14ac:dyDescent="0.25">
      <c r="B268" s="6" t="s">
        <v>209</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row>
    <row r="269" spans="2:60" x14ac:dyDescent="0.25">
      <c r="B269" s="23" t="s">
        <v>79</v>
      </c>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row>
    <row r="270" spans="2:60" x14ac:dyDescent="0.25">
      <c r="B270" t="s">
        <v>199</v>
      </c>
      <c r="C270" s="16">
        <v>0.114567526555387</v>
      </c>
      <c r="D270" s="16">
        <v>9.3023255813953501E-2</v>
      </c>
      <c r="E270" s="16">
        <v>0.13986013986014001</v>
      </c>
      <c r="F270" s="16">
        <v>0.17894736842105299</v>
      </c>
      <c r="G270" s="16">
        <v>0.12068965517241401</v>
      </c>
      <c r="H270" s="16">
        <v>6.6666666666666693E-2</v>
      </c>
      <c r="I270" s="16">
        <v>0.133333333333333</v>
      </c>
      <c r="J270" s="16">
        <v>0.26315789473684198</v>
      </c>
      <c r="K270" s="16">
        <v>0.164383561643836</v>
      </c>
      <c r="L270" s="16">
        <v>0.1</v>
      </c>
      <c r="M270" s="16">
        <v>0.125</v>
      </c>
      <c r="N270" s="16">
        <v>3.9215686274509803E-2</v>
      </c>
      <c r="O270" s="16">
        <v>0.2</v>
      </c>
      <c r="P270" s="16">
        <v>6.6666666666666693E-2</v>
      </c>
      <c r="Q270" s="16">
        <v>4.6511627906976702E-2</v>
      </c>
      <c r="R270" s="16">
        <v>7.4074074074074098E-2</v>
      </c>
      <c r="S270" s="16">
        <v>0.104395604395604</v>
      </c>
      <c r="T270" s="16">
        <v>0.105769230769231</v>
      </c>
      <c r="U270" s="16"/>
      <c r="V270" s="16">
        <v>8.6350974930362104E-2</v>
      </c>
      <c r="W270" s="16">
        <v>0.14594594594594601</v>
      </c>
      <c r="X270" s="16">
        <v>0.12323943661971801</v>
      </c>
      <c r="Y270" s="16">
        <v>0.118367346938776</v>
      </c>
      <c r="Z270" s="16"/>
      <c r="AA270" s="16">
        <v>0.115485564304462</v>
      </c>
      <c r="AB270" s="16">
        <v>9.7560975609756101E-2</v>
      </c>
      <c r="AC270" s="16">
        <v>0.125</v>
      </c>
      <c r="AD270" s="16">
        <v>0.10077519379845</v>
      </c>
      <c r="AE270" s="16">
        <v>0.109243697478992</v>
      </c>
      <c r="AF270" s="16">
        <v>0.14893617021276601</v>
      </c>
      <c r="AG270" s="16">
        <v>0.17708333333333301</v>
      </c>
      <c r="AH270" s="16">
        <v>0.15853658536585399</v>
      </c>
      <c r="AI270" s="16">
        <v>5.6603773584905703E-2</v>
      </c>
      <c r="AJ270" s="16"/>
      <c r="AK270" s="16">
        <v>0.116751269035533</v>
      </c>
      <c r="AL270" s="16">
        <v>0.12621359223301001</v>
      </c>
      <c r="AM270" s="16">
        <v>0.10891089108910899</v>
      </c>
      <c r="AN270" s="16">
        <v>9.8976109215017094E-2</v>
      </c>
      <c r="AO270" s="16">
        <v>9.0425531914893595E-2</v>
      </c>
      <c r="AP270" s="16">
        <v>0.124423963133641</v>
      </c>
      <c r="AQ270" s="16">
        <v>0.16666666666666699</v>
      </c>
      <c r="AR270" s="16"/>
      <c r="AS270" s="16">
        <v>0.14893617021276601</v>
      </c>
      <c r="AT270" s="16">
        <v>0.108849557522124</v>
      </c>
      <c r="AU270" s="16"/>
      <c r="AV270" s="16">
        <v>0.13080168776371301</v>
      </c>
      <c r="AW270" s="16">
        <v>0.105450236966825</v>
      </c>
      <c r="AX270" s="16"/>
      <c r="AY270" s="16">
        <v>0.11231884057971001</v>
      </c>
      <c r="AZ270" s="16">
        <v>0.118367346938776</v>
      </c>
      <c r="BA270" s="16"/>
      <c r="BB270" s="16">
        <v>0.14932126696832601</v>
      </c>
      <c r="BC270" s="16">
        <v>7.9389312977099197E-2</v>
      </c>
      <c r="BD270" s="16"/>
      <c r="BE270" s="16">
        <v>5.4545454545454501E-2</v>
      </c>
      <c r="BF270" s="16">
        <v>8.8757396449704096E-2</v>
      </c>
      <c r="BG270" s="16">
        <v>0.121107266435986</v>
      </c>
      <c r="BH270" s="16">
        <v>0.17872340425531899</v>
      </c>
    </row>
    <row r="271" spans="2:60" x14ac:dyDescent="0.25">
      <c r="B271" t="s">
        <v>200</v>
      </c>
      <c r="C271" s="16">
        <v>0.45295902883156303</v>
      </c>
      <c r="D271" s="16">
        <v>0.403100775193798</v>
      </c>
      <c r="E271" s="16">
        <v>0.49650349650349701</v>
      </c>
      <c r="F271" s="16">
        <v>0.37894736842105298</v>
      </c>
      <c r="G271" s="16">
        <v>0.41379310344827602</v>
      </c>
      <c r="H271" s="16">
        <v>0.4</v>
      </c>
      <c r="I271" s="16">
        <v>0.39047619047618998</v>
      </c>
      <c r="J271" s="16">
        <v>0.68421052631578905</v>
      </c>
      <c r="K271" s="16">
        <v>0.36986301369863001</v>
      </c>
      <c r="L271" s="16">
        <v>0.5</v>
      </c>
      <c r="M271" s="16">
        <v>0.48863636363636398</v>
      </c>
      <c r="N271" s="16">
        <v>0.480392156862745</v>
      </c>
      <c r="O271" s="16">
        <v>0.4</v>
      </c>
      <c r="P271" s="16">
        <v>0.4</v>
      </c>
      <c r="Q271" s="16">
        <v>0.418604651162791</v>
      </c>
      <c r="R271" s="16">
        <v>0.48148148148148101</v>
      </c>
      <c r="S271" s="16">
        <v>0.48901098901098899</v>
      </c>
      <c r="T271" s="16">
        <v>0.55769230769230804</v>
      </c>
      <c r="U271" s="16"/>
      <c r="V271" s="16">
        <v>0.38440111420612799</v>
      </c>
      <c r="W271" s="16">
        <v>0.47027027027027002</v>
      </c>
      <c r="X271" s="16">
        <v>0.485915492957746</v>
      </c>
      <c r="Y271" s="16">
        <v>0.477551020408163</v>
      </c>
      <c r="Z271" s="16"/>
      <c r="AA271" s="16">
        <v>0.43307086614173201</v>
      </c>
      <c r="AB271" s="16">
        <v>0.51219512195121997</v>
      </c>
      <c r="AC271" s="16">
        <v>0.40178571428571402</v>
      </c>
      <c r="AD271" s="16">
        <v>0.48062015503875999</v>
      </c>
      <c r="AE271" s="16">
        <v>0.47058823529411797</v>
      </c>
      <c r="AF271" s="16">
        <v>0.45744680851063801</v>
      </c>
      <c r="AG271" s="16">
        <v>0.5</v>
      </c>
      <c r="AH271" s="16">
        <v>0.42682926829268297</v>
      </c>
      <c r="AI271" s="16">
        <v>0.51886792452830199</v>
      </c>
      <c r="AJ271" s="16"/>
      <c r="AK271" s="16">
        <v>0.35532994923857902</v>
      </c>
      <c r="AL271" s="16">
        <v>0.475728155339806</v>
      </c>
      <c r="AM271" s="16">
        <v>0.475247524752475</v>
      </c>
      <c r="AN271" s="16">
        <v>0.46416382252559701</v>
      </c>
      <c r="AO271" s="16">
        <v>0.48404255319148898</v>
      </c>
      <c r="AP271" s="16">
        <v>0.51612903225806495</v>
      </c>
      <c r="AQ271" s="16">
        <v>0.43333333333333302</v>
      </c>
      <c r="AR271" s="16"/>
      <c r="AS271" s="16">
        <v>0.51063829787234005</v>
      </c>
      <c r="AT271" s="16">
        <v>0.44336283185840702</v>
      </c>
      <c r="AU271" s="16"/>
      <c r="AV271" s="16">
        <v>0.42827004219409298</v>
      </c>
      <c r="AW271" s="16">
        <v>0.46682464454976302</v>
      </c>
      <c r="AX271" s="16"/>
      <c r="AY271" s="16">
        <v>0.438405797101449</v>
      </c>
      <c r="AZ271" s="16">
        <v>0.477551020408163</v>
      </c>
      <c r="BA271" s="16"/>
      <c r="BB271" s="16">
        <v>0.47058823529411797</v>
      </c>
      <c r="BC271" s="16">
        <v>0.43511450381679401</v>
      </c>
      <c r="BD271" s="16"/>
      <c r="BE271" s="16">
        <v>0.381818181818182</v>
      </c>
      <c r="BF271" s="16">
        <v>0.42899408284023699</v>
      </c>
      <c r="BG271" s="16">
        <v>0.45155709342560602</v>
      </c>
      <c r="BH271" s="16">
        <v>0.54042553191489395</v>
      </c>
    </row>
    <row r="272" spans="2:60" x14ac:dyDescent="0.25">
      <c r="B272" t="s">
        <v>201</v>
      </c>
      <c r="C272" s="16">
        <v>0.25720789074355099</v>
      </c>
      <c r="D272" s="16">
        <v>0.27906976744186002</v>
      </c>
      <c r="E272" s="16">
        <v>0.230769230769231</v>
      </c>
      <c r="F272" s="16">
        <v>0.28421052631578902</v>
      </c>
      <c r="G272" s="16">
        <v>0.25862068965517199</v>
      </c>
      <c r="H272" s="16">
        <v>0.33333333333333298</v>
      </c>
      <c r="I272" s="16">
        <v>0.22857142857142901</v>
      </c>
      <c r="J272" s="16">
        <v>5.2631578947368397E-2</v>
      </c>
      <c r="K272" s="16">
        <v>0.32876712328767099</v>
      </c>
      <c r="L272" s="16">
        <v>0.2</v>
      </c>
      <c r="M272" s="16">
        <v>0.21590909090909099</v>
      </c>
      <c r="N272" s="16">
        <v>0.30392156862745101</v>
      </c>
      <c r="O272" s="16">
        <v>0.33333333333333298</v>
      </c>
      <c r="P272" s="16">
        <v>0.35</v>
      </c>
      <c r="Q272" s="16">
        <v>0.34883720930232598</v>
      </c>
      <c r="R272" s="16">
        <v>0.18518518518518501</v>
      </c>
      <c r="S272" s="16">
        <v>0.24175824175824201</v>
      </c>
      <c r="T272" s="16">
        <v>0.17307692307692299</v>
      </c>
      <c r="U272" s="16"/>
      <c r="V272" s="16">
        <v>0.29526462395543202</v>
      </c>
      <c r="W272" s="16">
        <v>0.2</v>
      </c>
      <c r="X272" s="16">
        <v>0.25352112676056299</v>
      </c>
      <c r="Y272" s="16">
        <v>0.25306122448979601</v>
      </c>
      <c r="Z272" s="16"/>
      <c r="AA272" s="16">
        <v>0.238845144356955</v>
      </c>
      <c r="AB272" s="16">
        <v>0.23170731707317099</v>
      </c>
      <c r="AC272" s="16">
        <v>0.20535714285714299</v>
      </c>
      <c r="AD272" s="16">
        <v>0.28682170542635699</v>
      </c>
      <c r="AE272" s="16">
        <v>0.26890756302521002</v>
      </c>
      <c r="AF272" s="16">
        <v>0.24468085106383</v>
      </c>
      <c r="AG272" s="16">
        <v>0.23958333333333301</v>
      </c>
      <c r="AH272" s="16">
        <v>0.30487804878048802</v>
      </c>
      <c r="AI272" s="16">
        <v>0.27358490566037702</v>
      </c>
      <c r="AJ272" s="16"/>
      <c r="AK272" s="16">
        <v>0.27411167512690399</v>
      </c>
      <c r="AL272" s="16">
        <v>0.233009708737864</v>
      </c>
      <c r="AM272" s="16">
        <v>0.21782178217821799</v>
      </c>
      <c r="AN272" s="16">
        <v>0.293515358361775</v>
      </c>
      <c r="AO272" s="16">
        <v>0.26595744680851102</v>
      </c>
      <c r="AP272" s="16">
        <v>0.18894009216589899</v>
      </c>
      <c r="AQ272" s="16">
        <v>0.24666666666666701</v>
      </c>
      <c r="AR272" s="16"/>
      <c r="AS272" s="16">
        <v>0.20744680851063799</v>
      </c>
      <c r="AT272" s="16">
        <v>0.265486725663717</v>
      </c>
      <c r="AU272" s="16"/>
      <c r="AV272" s="16">
        <v>0.24472573839662401</v>
      </c>
      <c r="AW272" s="16">
        <v>0.26421800947867302</v>
      </c>
      <c r="AX272" s="16"/>
      <c r="AY272" s="16">
        <v>0.25966183574879198</v>
      </c>
      <c r="AZ272" s="16">
        <v>0.25306122448979601</v>
      </c>
      <c r="BA272" s="16"/>
      <c r="BB272" s="16">
        <v>0.22926093514328799</v>
      </c>
      <c r="BC272" s="16">
        <v>0.28549618320610698</v>
      </c>
      <c r="BD272" s="16"/>
      <c r="BE272" s="16">
        <v>0.31515151515151502</v>
      </c>
      <c r="BF272" s="16">
        <v>0.292899408284024</v>
      </c>
      <c r="BG272" s="16">
        <v>0.24394463667820099</v>
      </c>
      <c r="BH272" s="16">
        <v>0.195744680851064</v>
      </c>
    </row>
    <row r="273" spans="2:60" x14ac:dyDescent="0.25">
      <c r="B273" t="s">
        <v>202</v>
      </c>
      <c r="C273" s="16">
        <v>0.13429438543247299</v>
      </c>
      <c r="D273" s="16">
        <v>0.13178294573643401</v>
      </c>
      <c r="E273" s="16">
        <v>9.7902097902097904E-2</v>
      </c>
      <c r="F273" s="16">
        <v>0.13684210526315799</v>
      </c>
      <c r="G273" s="16">
        <v>0.10344827586206901</v>
      </c>
      <c r="H273" s="16">
        <v>0.133333333333333</v>
      </c>
      <c r="I273" s="16">
        <v>0.19047619047618999</v>
      </c>
      <c r="J273" s="16">
        <v>0</v>
      </c>
      <c r="K273" s="16">
        <v>0.10958904109589</v>
      </c>
      <c r="L273" s="16">
        <v>0.2</v>
      </c>
      <c r="M273" s="16">
        <v>9.0909090909090898E-2</v>
      </c>
      <c r="N273" s="16">
        <v>0.14705882352941199</v>
      </c>
      <c r="O273" s="16">
        <v>6.6666666666666693E-2</v>
      </c>
      <c r="P273" s="16">
        <v>0.15</v>
      </c>
      <c r="Q273" s="16">
        <v>0.13953488372093001</v>
      </c>
      <c r="R273" s="16">
        <v>0.25925925925925902</v>
      </c>
      <c r="S273" s="16">
        <v>0.15384615384615399</v>
      </c>
      <c r="T273" s="16">
        <v>0.134615384615385</v>
      </c>
      <c r="U273" s="16"/>
      <c r="V273" s="16">
        <v>0.158774373259053</v>
      </c>
      <c r="W273" s="16">
        <v>0.135135135135135</v>
      </c>
      <c r="X273" s="16">
        <v>0.11619718309859201</v>
      </c>
      <c r="Y273" s="16">
        <v>0.12653061224489801</v>
      </c>
      <c r="Z273" s="16"/>
      <c r="AA273" s="16">
        <v>0.139107611548556</v>
      </c>
      <c r="AB273" s="16">
        <v>0.12195121951219499</v>
      </c>
      <c r="AC273" s="16">
        <v>0.23214285714285701</v>
      </c>
      <c r="AD273" s="16">
        <v>0.116279069767442</v>
      </c>
      <c r="AE273" s="16">
        <v>0.13445378151260501</v>
      </c>
      <c r="AF273" s="16">
        <v>0.12765957446808501</v>
      </c>
      <c r="AG273" s="16">
        <v>6.25E-2</v>
      </c>
      <c r="AH273" s="16">
        <v>9.7560975609756101E-2</v>
      </c>
      <c r="AI273" s="16">
        <v>0.122641509433962</v>
      </c>
      <c r="AJ273" s="16"/>
      <c r="AK273" s="16">
        <v>0.157360406091371</v>
      </c>
      <c r="AL273" s="16">
        <v>0.12621359223301001</v>
      </c>
      <c r="AM273" s="16">
        <v>0.17821782178217799</v>
      </c>
      <c r="AN273" s="16">
        <v>0.112627986348123</v>
      </c>
      <c r="AO273" s="16">
        <v>0.13829787234042601</v>
      </c>
      <c r="AP273" s="16">
        <v>0.12903225806451599</v>
      </c>
      <c r="AQ273" s="16">
        <v>0.12</v>
      </c>
      <c r="AR273" s="16"/>
      <c r="AS273" s="16">
        <v>0.10106382978723399</v>
      </c>
      <c r="AT273" s="16">
        <v>0.13982300884955801</v>
      </c>
      <c r="AU273" s="16"/>
      <c r="AV273" s="16">
        <v>0.14978902953586501</v>
      </c>
      <c r="AW273" s="16">
        <v>0.12559241706161101</v>
      </c>
      <c r="AX273" s="16"/>
      <c r="AY273" s="16">
        <v>0.13888888888888901</v>
      </c>
      <c r="AZ273" s="16">
        <v>0.12653061224489801</v>
      </c>
      <c r="BA273" s="16"/>
      <c r="BB273" s="16">
        <v>0.114630467571644</v>
      </c>
      <c r="BC273" s="16">
        <v>0.15419847328244299</v>
      </c>
      <c r="BD273" s="16"/>
      <c r="BE273" s="16">
        <v>0.163636363636364</v>
      </c>
      <c r="BF273" s="16">
        <v>0.14792899408283999</v>
      </c>
      <c r="BG273" s="16">
        <v>0.14878892733564</v>
      </c>
      <c r="BH273" s="16">
        <v>5.95744680851064E-2</v>
      </c>
    </row>
    <row r="274" spans="2:60" x14ac:dyDescent="0.25">
      <c r="B274" t="s">
        <v>203</v>
      </c>
      <c r="C274" s="16">
        <v>3.0349013657056102E-2</v>
      </c>
      <c r="D274" s="16">
        <v>6.9767441860465101E-2</v>
      </c>
      <c r="E274" s="16">
        <v>3.4965034965035002E-2</v>
      </c>
      <c r="F274" s="16">
        <v>2.1052631578947399E-2</v>
      </c>
      <c r="G274" s="16">
        <v>5.1724137931034503E-2</v>
      </c>
      <c r="H274" s="16">
        <v>6.6666666666666693E-2</v>
      </c>
      <c r="I274" s="16">
        <v>3.8095238095238099E-2</v>
      </c>
      <c r="J274" s="16">
        <v>0</v>
      </c>
      <c r="K274" s="16">
        <v>2.7397260273972601E-2</v>
      </c>
      <c r="L274" s="16">
        <v>0</v>
      </c>
      <c r="M274" s="16">
        <v>7.9545454545454503E-2</v>
      </c>
      <c r="N274" s="16">
        <v>1.9607843137254902E-2</v>
      </c>
      <c r="O274" s="16">
        <v>0</v>
      </c>
      <c r="P274" s="16">
        <v>0</v>
      </c>
      <c r="Q274" s="16">
        <v>0</v>
      </c>
      <c r="R274" s="16">
        <v>0</v>
      </c>
      <c r="S274" s="16">
        <v>1.0989010989011E-2</v>
      </c>
      <c r="T274" s="16">
        <v>1.9230769230769201E-2</v>
      </c>
      <c r="U274" s="16"/>
      <c r="V274" s="16">
        <v>4.73537604456825E-2</v>
      </c>
      <c r="W274" s="16">
        <v>4.86486486486487E-2</v>
      </c>
      <c r="X274" s="16">
        <v>1.0563380281690101E-2</v>
      </c>
      <c r="Y274" s="16">
        <v>2.2448979591836699E-2</v>
      </c>
      <c r="Z274" s="16"/>
      <c r="AA274" s="16">
        <v>5.2493438320210001E-2</v>
      </c>
      <c r="AB274" s="16">
        <v>3.65853658536585E-2</v>
      </c>
      <c r="AC274" s="16">
        <v>2.6785714285714302E-2</v>
      </c>
      <c r="AD274" s="16">
        <v>7.7519379844961196E-3</v>
      </c>
      <c r="AE274" s="16">
        <v>1.6806722689075598E-2</v>
      </c>
      <c r="AF274" s="16">
        <v>1.0638297872340399E-2</v>
      </c>
      <c r="AG274" s="16">
        <v>2.0833333333333301E-2</v>
      </c>
      <c r="AH274" s="16">
        <v>1.21951219512195E-2</v>
      </c>
      <c r="AI274" s="16">
        <v>2.83018867924528E-2</v>
      </c>
      <c r="AJ274" s="16"/>
      <c r="AK274" s="16">
        <v>8.1218274111675107E-2</v>
      </c>
      <c r="AL274" s="16">
        <v>9.7087378640776708E-3</v>
      </c>
      <c r="AM274" s="16">
        <v>1.9801980198019799E-2</v>
      </c>
      <c r="AN274" s="16">
        <v>1.7064846416382298E-2</v>
      </c>
      <c r="AO274" s="16">
        <v>1.5957446808510599E-2</v>
      </c>
      <c r="AP274" s="16">
        <v>3.6866359447004601E-2</v>
      </c>
      <c r="AQ274" s="16">
        <v>0.02</v>
      </c>
      <c r="AR274" s="16"/>
      <c r="AS274" s="16">
        <v>2.6595744680851099E-2</v>
      </c>
      <c r="AT274" s="16">
        <v>3.09734513274336E-2</v>
      </c>
      <c r="AU274" s="16"/>
      <c r="AV274" s="16">
        <v>3.37552742616034E-2</v>
      </c>
      <c r="AW274" s="16">
        <v>2.8436018957346001E-2</v>
      </c>
      <c r="AX274" s="16"/>
      <c r="AY274" s="16">
        <v>3.5024154589371997E-2</v>
      </c>
      <c r="AZ274" s="16">
        <v>2.2448979591836699E-2</v>
      </c>
      <c r="BA274" s="16"/>
      <c r="BB274" s="16">
        <v>3.46907993966818E-2</v>
      </c>
      <c r="BC274" s="16">
        <v>2.5954198473282401E-2</v>
      </c>
      <c r="BD274" s="16"/>
      <c r="BE274" s="16">
        <v>3.03030303030303E-2</v>
      </c>
      <c r="BF274" s="16">
        <v>2.6627218934911202E-2</v>
      </c>
      <c r="BG274" s="16">
        <v>3.4602076124567498E-2</v>
      </c>
      <c r="BH274" s="16">
        <v>2.5531914893616999E-2</v>
      </c>
    </row>
    <row r="275" spans="2:60" x14ac:dyDescent="0.25">
      <c r="B275" t="s">
        <v>77</v>
      </c>
      <c r="C275" s="16">
        <v>1.06221547799697E-2</v>
      </c>
      <c r="D275" s="16">
        <v>2.32558139534884E-2</v>
      </c>
      <c r="E275" s="16">
        <v>0</v>
      </c>
      <c r="F275" s="16">
        <v>0</v>
      </c>
      <c r="G275" s="16">
        <v>5.1724137931034503E-2</v>
      </c>
      <c r="H275" s="16">
        <v>0</v>
      </c>
      <c r="I275" s="16">
        <v>1.9047619047619001E-2</v>
      </c>
      <c r="J275" s="16">
        <v>0</v>
      </c>
      <c r="K275" s="16">
        <v>0</v>
      </c>
      <c r="L275" s="16">
        <v>0</v>
      </c>
      <c r="M275" s="16">
        <v>0</v>
      </c>
      <c r="N275" s="16">
        <v>9.8039215686274508E-3</v>
      </c>
      <c r="O275" s="16">
        <v>0</v>
      </c>
      <c r="P275" s="16">
        <v>3.3333333333333298E-2</v>
      </c>
      <c r="Q275" s="16">
        <v>4.6511627906976702E-2</v>
      </c>
      <c r="R275" s="16">
        <v>0</v>
      </c>
      <c r="S275" s="16">
        <v>0</v>
      </c>
      <c r="T275" s="16">
        <v>9.6153846153846194E-3</v>
      </c>
      <c r="U275" s="16"/>
      <c r="V275" s="16">
        <v>2.78551532033426E-2</v>
      </c>
      <c r="W275" s="16">
        <v>0</v>
      </c>
      <c r="X275" s="16">
        <v>1.0563380281690101E-2</v>
      </c>
      <c r="Y275" s="16">
        <v>2.0408163265306098E-3</v>
      </c>
      <c r="Z275" s="16"/>
      <c r="AA275" s="16">
        <v>2.0997375328084E-2</v>
      </c>
      <c r="AB275" s="16">
        <v>0</v>
      </c>
      <c r="AC275" s="16">
        <v>8.9285714285714298E-3</v>
      </c>
      <c r="AD275" s="16">
        <v>7.7519379844961196E-3</v>
      </c>
      <c r="AE275" s="16">
        <v>0</v>
      </c>
      <c r="AF275" s="16">
        <v>1.0638297872340399E-2</v>
      </c>
      <c r="AG275" s="16">
        <v>0</v>
      </c>
      <c r="AH275" s="16">
        <v>0</v>
      </c>
      <c r="AI275" s="16">
        <v>0</v>
      </c>
      <c r="AJ275" s="16"/>
      <c r="AK275" s="16">
        <v>1.5228426395939101E-2</v>
      </c>
      <c r="AL275" s="16">
        <v>2.9126213592233E-2</v>
      </c>
      <c r="AM275" s="16">
        <v>0</v>
      </c>
      <c r="AN275" s="16">
        <v>1.36518771331058E-2</v>
      </c>
      <c r="AO275" s="16">
        <v>5.31914893617021E-3</v>
      </c>
      <c r="AP275" s="16">
        <v>4.6082949308755804E-3</v>
      </c>
      <c r="AQ275" s="16">
        <v>1.3333333333333299E-2</v>
      </c>
      <c r="AR275" s="16"/>
      <c r="AS275" s="16">
        <v>5.31914893617021E-3</v>
      </c>
      <c r="AT275" s="16">
        <v>1.15044247787611E-2</v>
      </c>
      <c r="AU275" s="16"/>
      <c r="AV275" s="16">
        <v>1.26582278481013E-2</v>
      </c>
      <c r="AW275" s="16">
        <v>9.4786729857819895E-3</v>
      </c>
      <c r="AX275" s="16"/>
      <c r="AY275" s="16">
        <v>1.5700483091787398E-2</v>
      </c>
      <c r="AZ275" s="16">
        <v>2.0408163265306098E-3</v>
      </c>
      <c r="BA275" s="16"/>
      <c r="BB275" s="16">
        <v>1.5082956259426801E-3</v>
      </c>
      <c r="BC275" s="16">
        <v>1.9847328244274799E-2</v>
      </c>
      <c r="BD275" s="16"/>
      <c r="BE275" s="16">
        <v>5.4545454545454501E-2</v>
      </c>
      <c r="BF275" s="16">
        <v>1.4792899408284E-2</v>
      </c>
      <c r="BG275" s="16">
        <v>0</v>
      </c>
      <c r="BH275" s="16">
        <v>0</v>
      </c>
    </row>
    <row r="276" spans="2:60" x14ac:dyDescent="0.25">
      <c r="B276" t="s">
        <v>204</v>
      </c>
      <c r="C276" s="16">
        <v>0.56752655538694996</v>
      </c>
      <c r="D276" s="16">
        <v>0.49612403100775199</v>
      </c>
      <c r="E276" s="16">
        <v>0.63636363636363602</v>
      </c>
      <c r="F276" s="16">
        <v>0.557894736842105</v>
      </c>
      <c r="G276" s="16">
        <v>0.53448275862068995</v>
      </c>
      <c r="H276" s="16">
        <v>0.46666666666666701</v>
      </c>
      <c r="I276" s="16">
        <v>0.52380952380952395</v>
      </c>
      <c r="J276" s="16">
        <v>0.94736842105263197</v>
      </c>
      <c r="K276" s="16">
        <v>0.534246575342466</v>
      </c>
      <c r="L276" s="16">
        <v>0.6</v>
      </c>
      <c r="M276" s="16">
        <v>0.61363636363636398</v>
      </c>
      <c r="N276" s="16">
        <v>0.51960784313725505</v>
      </c>
      <c r="O276" s="16">
        <v>0.6</v>
      </c>
      <c r="P276" s="16">
        <v>0.46666666666666701</v>
      </c>
      <c r="Q276" s="16">
        <v>0.46511627906976699</v>
      </c>
      <c r="R276" s="16">
        <v>0.55555555555555602</v>
      </c>
      <c r="S276" s="16">
        <v>0.59340659340659296</v>
      </c>
      <c r="T276" s="16">
        <v>0.66346153846153799</v>
      </c>
      <c r="U276" s="16"/>
      <c r="V276" s="16">
        <v>0.47075208913649003</v>
      </c>
      <c r="W276" s="16">
        <v>0.61621621621621603</v>
      </c>
      <c r="X276" s="16">
        <v>0.60915492957746498</v>
      </c>
      <c r="Y276" s="16">
        <v>0.59591836734693904</v>
      </c>
      <c r="Z276" s="16"/>
      <c r="AA276" s="16">
        <v>0.54855643044619395</v>
      </c>
      <c r="AB276" s="16">
        <v>0.60975609756097604</v>
      </c>
      <c r="AC276" s="16">
        <v>0.52678571428571397</v>
      </c>
      <c r="AD276" s="16">
        <v>0.581395348837209</v>
      </c>
      <c r="AE276" s="16">
        <v>0.57983193277310896</v>
      </c>
      <c r="AF276" s="16">
        <v>0.60638297872340396</v>
      </c>
      <c r="AG276" s="16">
        <v>0.67708333333333304</v>
      </c>
      <c r="AH276" s="16">
        <v>0.58536585365853699</v>
      </c>
      <c r="AI276" s="16">
        <v>0.57547169811320797</v>
      </c>
      <c r="AJ276" s="16"/>
      <c r="AK276" s="16">
        <v>0.47208121827411198</v>
      </c>
      <c r="AL276" s="16">
        <v>0.60194174757281504</v>
      </c>
      <c r="AM276" s="16">
        <v>0.58415841584158401</v>
      </c>
      <c r="AN276" s="16">
        <v>0.56313993174061405</v>
      </c>
      <c r="AO276" s="16">
        <v>0.57446808510638303</v>
      </c>
      <c r="AP276" s="16">
        <v>0.64055299539170496</v>
      </c>
      <c r="AQ276" s="16">
        <v>0.6</v>
      </c>
      <c r="AR276" s="16"/>
      <c r="AS276" s="16">
        <v>0.659574468085106</v>
      </c>
      <c r="AT276" s="16">
        <v>0.55221238938053097</v>
      </c>
      <c r="AU276" s="16"/>
      <c r="AV276" s="16">
        <v>0.55907172995780596</v>
      </c>
      <c r="AW276" s="16">
        <v>0.57227488151658801</v>
      </c>
      <c r="AX276" s="16"/>
      <c r="AY276" s="16">
        <v>0.55072463768115898</v>
      </c>
      <c r="AZ276" s="16">
        <v>0.59591836734693904</v>
      </c>
      <c r="BA276" s="16"/>
      <c r="BB276" s="16">
        <v>0.61990950226244301</v>
      </c>
      <c r="BC276" s="16">
        <v>0.51450381679389301</v>
      </c>
      <c r="BD276" s="16"/>
      <c r="BE276" s="16">
        <v>0.43636363636363601</v>
      </c>
      <c r="BF276" s="16">
        <v>0.51775147928994103</v>
      </c>
      <c r="BG276" s="16">
        <v>0.57266435986159203</v>
      </c>
      <c r="BH276" s="16">
        <v>0.71914893617021303</v>
      </c>
    </row>
    <row r="277" spans="2:60" x14ac:dyDescent="0.25">
      <c r="B277" t="s">
        <v>205</v>
      </c>
      <c r="C277" s="16">
        <v>0.16464339908952999</v>
      </c>
      <c r="D277" s="16">
        <v>0.201550387596899</v>
      </c>
      <c r="E277" s="16">
        <v>0.132867132867133</v>
      </c>
      <c r="F277" s="16">
        <v>0.157894736842105</v>
      </c>
      <c r="G277" s="16">
        <v>0.15517241379310301</v>
      </c>
      <c r="H277" s="16">
        <v>0.2</v>
      </c>
      <c r="I277" s="16">
        <v>0.22857142857142901</v>
      </c>
      <c r="J277" s="16">
        <v>0</v>
      </c>
      <c r="K277" s="16">
        <v>0.13698630136986301</v>
      </c>
      <c r="L277" s="16">
        <v>0.2</v>
      </c>
      <c r="M277" s="16">
        <v>0.170454545454545</v>
      </c>
      <c r="N277" s="16">
        <v>0.16666666666666699</v>
      </c>
      <c r="O277" s="16">
        <v>6.6666666666666693E-2</v>
      </c>
      <c r="P277" s="16">
        <v>0.15</v>
      </c>
      <c r="Q277" s="16">
        <v>0.13953488372093001</v>
      </c>
      <c r="R277" s="16">
        <v>0.25925925925925902</v>
      </c>
      <c r="S277" s="16">
        <v>0.164835164835165</v>
      </c>
      <c r="T277" s="16">
        <v>0.15384615384615399</v>
      </c>
      <c r="U277" s="16"/>
      <c r="V277" s="16">
        <v>0.20612813370473501</v>
      </c>
      <c r="W277" s="16">
        <v>0.18378378378378399</v>
      </c>
      <c r="X277" s="16">
        <v>0.12676056338028199</v>
      </c>
      <c r="Y277" s="16">
        <v>0.14897959183673501</v>
      </c>
      <c r="Z277" s="16"/>
      <c r="AA277" s="16">
        <v>0.191601049868766</v>
      </c>
      <c r="AB277" s="16">
        <v>0.15853658536585399</v>
      </c>
      <c r="AC277" s="16">
        <v>0.25892857142857101</v>
      </c>
      <c r="AD277" s="16">
        <v>0.124031007751938</v>
      </c>
      <c r="AE277" s="16">
        <v>0.151260504201681</v>
      </c>
      <c r="AF277" s="16">
        <v>0.13829787234042601</v>
      </c>
      <c r="AG277" s="16">
        <v>8.3333333333333301E-2</v>
      </c>
      <c r="AH277" s="16">
        <v>0.109756097560976</v>
      </c>
      <c r="AI277" s="16">
        <v>0.15094339622641501</v>
      </c>
      <c r="AJ277" s="16"/>
      <c r="AK277" s="16">
        <v>0.23857868020304601</v>
      </c>
      <c r="AL277" s="16">
        <v>0.13592233009708701</v>
      </c>
      <c r="AM277" s="16">
        <v>0.198019801980198</v>
      </c>
      <c r="AN277" s="16">
        <v>0.12969283276450499</v>
      </c>
      <c r="AO277" s="16">
        <v>0.154255319148936</v>
      </c>
      <c r="AP277" s="16">
        <v>0.16589861751152099</v>
      </c>
      <c r="AQ277" s="16">
        <v>0.14000000000000001</v>
      </c>
      <c r="AR277" s="16"/>
      <c r="AS277" s="16">
        <v>0.12765957446808501</v>
      </c>
      <c r="AT277" s="16">
        <v>0.17079646017699099</v>
      </c>
      <c r="AU277" s="16"/>
      <c r="AV277" s="16">
        <v>0.183544303797468</v>
      </c>
      <c r="AW277" s="16">
        <v>0.15402843601895699</v>
      </c>
      <c r="AX277" s="16"/>
      <c r="AY277" s="16">
        <v>0.173913043478261</v>
      </c>
      <c r="AZ277" s="16">
        <v>0.14897959183673501</v>
      </c>
      <c r="BA277" s="16"/>
      <c r="BB277" s="16">
        <v>0.14932126696832601</v>
      </c>
      <c r="BC277" s="16">
        <v>0.180152671755725</v>
      </c>
      <c r="BD277" s="16"/>
      <c r="BE277" s="16">
        <v>0.19393939393939399</v>
      </c>
      <c r="BF277" s="16">
        <v>0.17455621301775101</v>
      </c>
      <c r="BG277" s="16">
        <v>0.18339100346020801</v>
      </c>
      <c r="BH277" s="16">
        <v>8.5106382978723402E-2</v>
      </c>
    </row>
    <row r="278" spans="2:60" x14ac:dyDescent="0.25">
      <c r="B278" t="s">
        <v>171</v>
      </c>
      <c r="C278" s="16">
        <v>0.40288315629742</v>
      </c>
      <c r="D278" s="16">
        <v>0.29457364341085301</v>
      </c>
      <c r="E278" s="16">
        <v>0.50349650349650399</v>
      </c>
      <c r="F278" s="16">
        <v>0.4</v>
      </c>
      <c r="G278" s="16">
        <v>0.37931034482758602</v>
      </c>
      <c r="H278" s="16">
        <v>0.266666666666667</v>
      </c>
      <c r="I278" s="16">
        <v>0.29523809523809502</v>
      </c>
      <c r="J278" s="16">
        <v>0.94736842105263197</v>
      </c>
      <c r="K278" s="16">
        <v>0.397260273972603</v>
      </c>
      <c r="L278" s="16">
        <v>0.4</v>
      </c>
      <c r="M278" s="16">
        <v>0.44318181818181801</v>
      </c>
      <c r="N278" s="16">
        <v>0.35294117647058798</v>
      </c>
      <c r="O278" s="16">
        <v>0.53333333333333299</v>
      </c>
      <c r="P278" s="16">
        <v>0.31666666666666698</v>
      </c>
      <c r="Q278" s="16">
        <v>0.32558139534883701</v>
      </c>
      <c r="R278" s="16">
        <v>0.296296296296296</v>
      </c>
      <c r="S278" s="16">
        <v>0.42857142857142899</v>
      </c>
      <c r="T278" s="16">
        <v>0.50961538461538503</v>
      </c>
      <c r="U278" s="16"/>
      <c r="V278" s="16">
        <v>0.26462395543175499</v>
      </c>
      <c r="W278" s="16">
        <v>0.43243243243243201</v>
      </c>
      <c r="X278" s="16">
        <v>0.48239436619718301</v>
      </c>
      <c r="Y278" s="16">
        <v>0.446938775510204</v>
      </c>
      <c r="Z278" s="16"/>
      <c r="AA278" s="16">
        <v>0.35695538057742798</v>
      </c>
      <c r="AB278" s="16">
        <v>0.45121951219512202</v>
      </c>
      <c r="AC278" s="16">
        <v>0.26785714285714302</v>
      </c>
      <c r="AD278" s="16">
        <v>0.45736434108527102</v>
      </c>
      <c r="AE278" s="16">
        <v>0.42857142857142799</v>
      </c>
      <c r="AF278" s="16">
        <v>0.46808510638297901</v>
      </c>
      <c r="AG278" s="16">
        <v>0.59375</v>
      </c>
      <c r="AH278" s="16">
        <v>0.47560975609756101</v>
      </c>
      <c r="AI278" s="16">
        <v>0.42452830188679203</v>
      </c>
      <c r="AJ278" s="16"/>
      <c r="AK278" s="16">
        <v>0.233502538071066</v>
      </c>
      <c r="AL278" s="16">
        <v>0.466019417475728</v>
      </c>
      <c r="AM278" s="16">
        <v>0.38613861386138598</v>
      </c>
      <c r="AN278" s="16">
        <v>0.433447098976109</v>
      </c>
      <c r="AO278" s="16">
        <v>0.420212765957447</v>
      </c>
      <c r="AP278" s="16">
        <v>0.474654377880184</v>
      </c>
      <c r="AQ278" s="16">
        <v>0.46</v>
      </c>
      <c r="AR278" s="16"/>
      <c r="AS278" s="16">
        <v>0.53191489361702105</v>
      </c>
      <c r="AT278" s="16">
        <v>0.38141592920354001</v>
      </c>
      <c r="AU278" s="16"/>
      <c r="AV278" s="16">
        <v>0.37552742616033802</v>
      </c>
      <c r="AW278" s="16">
        <v>0.41824644549763001</v>
      </c>
      <c r="AX278" s="16"/>
      <c r="AY278" s="16">
        <v>0.376811594202899</v>
      </c>
      <c r="AZ278" s="16">
        <v>0.446938775510204</v>
      </c>
      <c r="BA278" s="16"/>
      <c r="BB278" s="16">
        <v>0.47058823529411797</v>
      </c>
      <c r="BC278" s="16">
        <v>0.33435114503816799</v>
      </c>
      <c r="BD278" s="16"/>
      <c r="BE278" s="16">
        <v>0.24242424242424199</v>
      </c>
      <c r="BF278" s="16">
        <v>0.34319526627218899</v>
      </c>
      <c r="BG278" s="16">
        <v>0.389273356401384</v>
      </c>
      <c r="BH278" s="16">
        <v>0.63404255319148894</v>
      </c>
    </row>
    <row r="279" spans="2:60" x14ac:dyDescent="0.25">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row>
    <row r="280" spans="2:60" x14ac:dyDescent="0.25">
      <c r="B280" s="6" t="s">
        <v>230</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row>
    <row r="281" spans="2:60" x14ac:dyDescent="0.25">
      <c r="B281" s="23" t="s">
        <v>79</v>
      </c>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row>
    <row r="282" spans="2:60" x14ac:dyDescent="0.25">
      <c r="B282" t="s">
        <v>222</v>
      </c>
      <c r="C282" s="16">
        <v>0.80804248861911998</v>
      </c>
      <c r="D282" s="16">
        <v>0.81395348837209303</v>
      </c>
      <c r="E282" s="16">
        <v>0.81818181818181801</v>
      </c>
      <c r="F282" s="16">
        <v>0.86315789473684201</v>
      </c>
      <c r="G282" s="16">
        <v>0.77586206896551702</v>
      </c>
      <c r="H282" s="16">
        <v>0.83333333333333304</v>
      </c>
      <c r="I282" s="16">
        <v>0.838095238095238</v>
      </c>
      <c r="J282" s="16">
        <v>0.68421052631578905</v>
      </c>
      <c r="K282" s="16">
        <v>0.84931506849315097</v>
      </c>
      <c r="L282" s="16">
        <v>0.76666666666666705</v>
      </c>
      <c r="M282" s="16">
        <v>0.77272727272727304</v>
      </c>
      <c r="N282" s="16">
        <v>0.72549019607843102</v>
      </c>
      <c r="O282" s="16">
        <v>0.66666666666666696</v>
      </c>
      <c r="P282" s="16">
        <v>0.76666666666666705</v>
      </c>
      <c r="Q282" s="16">
        <v>0.79069767441860495</v>
      </c>
      <c r="R282" s="16">
        <v>0.77777777777777801</v>
      </c>
      <c r="S282" s="16">
        <v>0.85164835164835195</v>
      </c>
      <c r="T282" s="16">
        <v>0.83653846153846201</v>
      </c>
      <c r="U282" s="16"/>
      <c r="V282" s="16">
        <v>0.81615598885793905</v>
      </c>
      <c r="W282" s="16">
        <v>0.8</v>
      </c>
      <c r="X282" s="16">
        <v>0.82042253521126796</v>
      </c>
      <c r="Y282" s="16">
        <v>0.79795918367346896</v>
      </c>
      <c r="Z282" s="16"/>
      <c r="AA282" s="16">
        <v>0.79790026246719203</v>
      </c>
      <c r="AB282" s="16">
        <v>0.74390243902439002</v>
      </c>
      <c r="AC282" s="16">
        <v>0.84821428571428603</v>
      </c>
      <c r="AD282" s="16">
        <v>0.82945736434108497</v>
      </c>
      <c r="AE282" s="16">
        <v>0.84033613445378197</v>
      </c>
      <c r="AF282" s="16">
        <v>0.819148936170213</v>
      </c>
      <c r="AG282" s="16">
        <v>0.75</v>
      </c>
      <c r="AH282" s="16">
        <v>0.86585365853658502</v>
      </c>
      <c r="AI282" s="16">
        <v>0.77358490566037696</v>
      </c>
      <c r="AJ282" s="16"/>
      <c r="AK282" s="16">
        <v>0.73604060913705605</v>
      </c>
      <c r="AL282" s="16">
        <v>0.75728155339805803</v>
      </c>
      <c r="AM282" s="16">
        <v>0.77227722772277196</v>
      </c>
      <c r="AN282" s="16">
        <v>0.80546075085324198</v>
      </c>
      <c r="AO282" s="16">
        <v>0.819148936170213</v>
      </c>
      <c r="AP282" s="16">
        <v>0.87096774193548399</v>
      </c>
      <c r="AQ282" s="16">
        <v>0.84666666666666701</v>
      </c>
      <c r="AR282" s="16"/>
      <c r="AS282" s="16">
        <v>0.78191489361702105</v>
      </c>
      <c r="AT282" s="16">
        <v>0.81238938053097298</v>
      </c>
      <c r="AU282" s="16"/>
      <c r="AV282" s="16">
        <v>0.81434599156118104</v>
      </c>
      <c r="AW282" s="16">
        <v>0.80450236966824595</v>
      </c>
      <c r="AX282" s="16"/>
      <c r="AY282" s="16">
        <v>0.81400966183574897</v>
      </c>
      <c r="AZ282" s="16">
        <v>0.79795918367346896</v>
      </c>
      <c r="BA282" s="16"/>
      <c r="BB282" s="16">
        <v>0.85218702865761697</v>
      </c>
      <c r="BC282" s="16">
        <v>0.76335877862595403</v>
      </c>
      <c r="BD282" s="16"/>
      <c r="BE282" s="16">
        <v>0.77575757575757598</v>
      </c>
      <c r="BF282" s="16">
        <v>0.78994082840236701</v>
      </c>
      <c r="BG282" s="16">
        <v>0.821799307958478</v>
      </c>
      <c r="BH282" s="16">
        <v>0.82127659574468104</v>
      </c>
    </row>
    <row r="283" spans="2:60" x14ac:dyDescent="0.25">
      <c r="B283" t="s">
        <v>223</v>
      </c>
      <c r="C283" s="16">
        <v>0.14946889226100199</v>
      </c>
      <c r="D283" s="16">
        <v>0.13953488372093001</v>
      </c>
      <c r="E283" s="16">
        <v>0.15384615384615399</v>
      </c>
      <c r="F283" s="16">
        <v>8.42105263157895E-2</v>
      </c>
      <c r="G283" s="16">
        <v>0.13793103448275901</v>
      </c>
      <c r="H283" s="16">
        <v>0.133333333333333</v>
      </c>
      <c r="I283" s="16">
        <v>0.12380952380952399</v>
      </c>
      <c r="J283" s="16">
        <v>0.26315789473684198</v>
      </c>
      <c r="K283" s="16">
        <v>0.123287671232877</v>
      </c>
      <c r="L283" s="16">
        <v>0.133333333333333</v>
      </c>
      <c r="M283" s="16">
        <v>0.170454545454545</v>
      </c>
      <c r="N283" s="16">
        <v>0.21568627450980399</v>
      </c>
      <c r="O283" s="16">
        <v>0.266666666666667</v>
      </c>
      <c r="P283" s="16">
        <v>0.2</v>
      </c>
      <c r="Q283" s="16">
        <v>0.209302325581395</v>
      </c>
      <c r="R283" s="16">
        <v>0.22222222222222199</v>
      </c>
      <c r="S283" s="16">
        <v>0.120879120879121</v>
      </c>
      <c r="T283" s="16">
        <v>0.115384615384615</v>
      </c>
      <c r="U283" s="16"/>
      <c r="V283" s="16">
        <v>0.13927576601671299</v>
      </c>
      <c r="W283" s="16">
        <v>0.14594594594594601</v>
      </c>
      <c r="X283" s="16">
        <v>0.13028169014084501</v>
      </c>
      <c r="Y283" s="16">
        <v>0.16938775510204099</v>
      </c>
      <c r="Z283" s="16"/>
      <c r="AA283" s="16">
        <v>0.15485564304461899</v>
      </c>
      <c r="AB283" s="16">
        <v>0.18292682926829301</v>
      </c>
      <c r="AC283" s="16">
        <v>0.11607142857142901</v>
      </c>
      <c r="AD283" s="16">
        <v>0.116279069767442</v>
      </c>
      <c r="AE283" s="16">
        <v>0.126050420168067</v>
      </c>
      <c r="AF283" s="16">
        <v>0.14893617021276601</v>
      </c>
      <c r="AG283" s="16">
        <v>0.22916666666666699</v>
      </c>
      <c r="AH283" s="16">
        <v>0.109756097560976</v>
      </c>
      <c r="AI283" s="16">
        <v>0.20754716981132099</v>
      </c>
      <c r="AJ283" s="16"/>
      <c r="AK283" s="16">
        <v>0.19289340101522801</v>
      </c>
      <c r="AL283" s="16">
        <v>0.17475728155339801</v>
      </c>
      <c r="AM283" s="16">
        <v>0.198019801980198</v>
      </c>
      <c r="AN283" s="16">
        <v>0.143344709897611</v>
      </c>
      <c r="AO283" s="16">
        <v>0.13829787234042601</v>
      </c>
      <c r="AP283" s="16">
        <v>0.115207373271889</v>
      </c>
      <c r="AQ283" s="16">
        <v>0.14000000000000001</v>
      </c>
      <c r="AR283" s="16"/>
      <c r="AS283" s="16">
        <v>0.18617021276595699</v>
      </c>
      <c r="AT283" s="16">
        <v>0.14336283185840701</v>
      </c>
      <c r="AU283" s="16"/>
      <c r="AV283" s="16">
        <v>0.16033755274261599</v>
      </c>
      <c r="AW283" s="16">
        <v>0.143364928909953</v>
      </c>
      <c r="AX283" s="16"/>
      <c r="AY283" s="16">
        <v>0.13768115942028999</v>
      </c>
      <c r="AZ283" s="16">
        <v>0.16938775510204099</v>
      </c>
      <c r="BA283" s="16"/>
      <c r="BB283" s="16">
        <v>0.120663650075415</v>
      </c>
      <c r="BC283" s="16">
        <v>0.17862595419847299</v>
      </c>
      <c r="BD283" s="16"/>
      <c r="BE283" s="16">
        <v>0.13939393939393899</v>
      </c>
      <c r="BF283" s="16">
        <v>0.16272189349112401</v>
      </c>
      <c r="BG283" s="16">
        <v>0.143598615916955</v>
      </c>
      <c r="BH283" s="16">
        <v>0.15319148936170199</v>
      </c>
    </row>
    <row r="284" spans="2:60" x14ac:dyDescent="0.25">
      <c r="B284" t="s">
        <v>224</v>
      </c>
      <c r="C284" s="16">
        <v>3.33839150227618E-2</v>
      </c>
      <c r="D284" s="16">
        <v>4.6511627906976702E-2</v>
      </c>
      <c r="E284" s="16">
        <v>2.0979020979021001E-2</v>
      </c>
      <c r="F284" s="16">
        <v>4.2105263157894701E-2</v>
      </c>
      <c r="G284" s="16">
        <v>6.8965517241379296E-2</v>
      </c>
      <c r="H284" s="16">
        <v>0</v>
      </c>
      <c r="I284" s="16">
        <v>2.8571428571428598E-2</v>
      </c>
      <c r="J284" s="16">
        <v>5.2631578947368397E-2</v>
      </c>
      <c r="K284" s="16">
        <v>2.7397260273972601E-2</v>
      </c>
      <c r="L284" s="16">
        <v>0.1</v>
      </c>
      <c r="M284" s="16">
        <v>4.5454545454545497E-2</v>
      </c>
      <c r="N284" s="16">
        <v>3.9215686274509803E-2</v>
      </c>
      <c r="O284" s="16">
        <v>0</v>
      </c>
      <c r="P284" s="16">
        <v>1.6666666666666701E-2</v>
      </c>
      <c r="Q284" s="16">
        <v>0</v>
      </c>
      <c r="R284" s="16">
        <v>0</v>
      </c>
      <c r="S284" s="16">
        <v>2.74725274725275E-2</v>
      </c>
      <c r="T284" s="16">
        <v>3.8461538461538498E-2</v>
      </c>
      <c r="U284" s="16"/>
      <c r="V284" s="16">
        <v>3.6211699164345398E-2</v>
      </c>
      <c r="W284" s="16">
        <v>3.7837837837837798E-2</v>
      </c>
      <c r="X284" s="16">
        <v>3.8732394366197201E-2</v>
      </c>
      <c r="Y284" s="16">
        <v>2.6530612244898E-2</v>
      </c>
      <c r="Z284" s="16"/>
      <c r="AA284" s="16">
        <v>3.6745406824147002E-2</v>
      </c>
      <c r="AB284" s="16">
        <v>4.8780487804878099E-2</v>
      </c>
      <c r="AC284" s="16">
        <v>2.6785714285714302E-2</v>
      </c>
      <c r="AD284" s="16">
        <v>4.6511627906976702E-2</v>
      </c>
      <c r="AE284" s="16">
        <v>2.5210084033613401E-2</v>
      </c>
      <c r="AF284" s="16">
        <v>2.1276595744680899E-2</v>
      </c>
      <c r="AG284" s="16">
        <v>1.0416666666666701E-2</v>
      </c>
      <c r="AH284" s="16">
        <v>2.4390243902439001E-2</v>
      </c>
      <c r="AI284" s="16">
        <v>1.88679245283019E-2</v>
      </c>
      <c r="AJ284" s="16"/>
      <c r="AK284" s="16">
        <v>5.0761421319797002E-2</v>
      </c>
      <c r="AL284" s="16">
        <v>4.85436893203883E-2</v>
      </c>
      <c r="AM284" s="16">
        <v>2.9702970297029702E-2</v>
      </c>
      <c r="AN284" s="16">
        <v>3.7542662116041001E-2</v>
      </c>
      <c r="AO284" s="16">
        <v>3.1914893617021302E-2</v>
      </c>
      <c r="AP284" s="16">
        <v>1.3824884792626699E-2</v>
      </c>
      <c r="AQ284" s="16">
        <v>1.3333333333333299E-2</v>
      </c>
      <c r="AR284" s="16"/>
      <c r="AS284" s="16">
        <v>2.6595744680851099E-2</v>
      </c>
      <c r="AT284" s="16">
        <v>3.4513274336283199E-2</v>
      </c>
      <c r="AU284" s="16"/>
      <c r="AV284" s="16">
        <v>1.68776371308017E-2</v>
      </c>
      <c r="AW284" s="16">
        <v>4.2654028436019002E-2</v>
      </c>
      <c r="AX284" s="16"/>
      <c r="AY284" s="16">
        <v>3.7439613526569999E-2</v>
      </c>
      <c r="AZ284" s="16">
        <v>2.6530612244898E-2</v>
      </c>
      <c r="BA284" s="16"/>
      <c r="BB284" s="16">
        <v>2.1116138763197598E-2</v>
      </c>
      <c r="BC284" s="16">
        <v>4.58015267175573E-2</v>
      </c>
      <c r="BD284" s="16"/>
      <c r="BE284" s="16">
        <v>6.0606060606060601E-2</v>
      </c>
      <c r="BF284" s="16">
        <v>3.25443786982249E-2</v>
      </c>
      <c r="BG284" s="16">
        <v>2.9411764705882401E-2</v>
      </c>
      <c r="BH284" s="16">
        <v>2.5531914893616999E-2</v>
      </c>
    </row>
    <row r="285" spans="2:60" x14ac:dyDescent="0.25">
      <c r="B285" t="s">
        <v>225</v>
      </c>
      <c r="C285" s="16">
        <v>6.0698027314112302E-3</v>
      </c>
      <c r="D285" s="16">
        <v>0</v>
      </c>
      <c r="E285" s="16">
        <v>6.9930069930069904E-3</v>
      </c>
      <c r="F285" s="16">
        <v>0</v>
      </c>
      <c r="G285" s="16">
        <v>1.72413793103448E-2</v>
      </c>
      <c r="H285" s="16">
        <v>3.3333333333333298E-2</v>
      </c>
      <c r="I285" s="16">
        <v>0</v>
      </c>
      <c r="J285" s="16">
        <v>0</v>
      </c>
      <c r="K285" s="16">
        <v>0</v>
      </c>
      <c r="L285" s="16">
        <v>0</v>
      </c>
      <c r="M285" s="16">
        <v>1.13636363636364E-2</v>
      </c>
      <c r="N285" s="16">
        <v>1.9607843137254902E-2</v>
      </c>
      <c r="O285" s="16">
        <v>3.3333333333333298E-2</v>
      </c>
      <c r="P285" s="16">
        <v>1.6666666666666701E-2</v>
      </c>
      <c r="Q285" s="16">
        <v>0</v>
      </c>
      <c r="R285" s="16">
        <v>0</v>
      </c>
      <c r="S285" s="16">
        <v>0</v>
      </c>
      <c r="T285" s="16">
        <v>0</v>
      </c>
      <c r="U285" s="16"/>
      <c r="V285" s="16">
        <v>5.5710306406685202E-3</v>
      </c>
      <c r="W285" s="16">
        <v>1.62162162162162E-2</v>
      </c>
      <c r="X285" s="16">
        <v>3.5211267605633799E-3</v>
      </c>
      <c r="Y285" s="16">
        <v>4.0816326530612197E-3</v>
      </c>
      <c r="Z285" s="16"/>
      <c r="AA285" s="16">
        <v>1.0498687664042E-2</v>
      </c>
      <c r="AB285" s="16">
        <v>0</v>
      </c>
      <c r="AC285" s="16">
        <v>8.9285714285714298E-3</v>
      </c>
      <c r="AD285" s="16">
        <v>0</v>
      </c>
      <c r="AE285" s="16">
        <v>0</v>
      </c>
      <c r="AF285" s="16">
        <v>1.0638297872340399E-2</v>
      </c>
      <c r="AG285" s="16">
        <v>1.0416666666666701E-2</v>
      </c>
      <c r="AH285" s="16">
        <v>0</v>
      </c>
      <c r="AI285" s="16">
        <v>0</v>
      </c>
      <c r="AJ285" s="16"/>
      <c r="AK285" s="16">
        <v>2.0304568527918801E-2</v>
      </c>
      <c r="AL285" s="16">
        <v>1.94174757281553E-2</v>
      </c>
      <c r="AM285" s="16">
        <v>0</v>
      </c>
      <c r="AN285" s="16">
        <v>6.8259385665529002E-3</v>
      </c>
      <c r="AO285" s="16">
        <v>0</v>
      </c>
      <c r="AP285" s="16">
        <v>0</v>
      </c>
      <c r="AQ285" s="16">
        <v>0</v>
      </c>
      <c r="AR285" s="16"/>
      <c r="AS285" s="16">
        <v>5.31914893617021E-3</v>
      </c>
      <c r="AT285" s="16">
        <v>6.1946902654867299E-3</v>
      </c>
      <c r="AU285" s="16"/>
      <c r="AV285" s="16">
        <v>4.2194092827004199E-3</v>
      </c>
      <c r="AW285" s="16">
        <v>7.10900473933649E-3</v>
      </c>
      <c r="AX285" s="16"/>
      <c r="AY285" s="16">
        <v>7.2463768115942004E-3</v>
      </c>
      <c r="AZ285" s="16">
        <v>4.0816326530612197E-3</v>
      </c>
      <c r="BA285" s="16"/>
      <c r="BB285" s="16">
        <v>4.5248868778280504E-3</v>
      </c>
      <c r="BC285" s="16">
        <v>7.63358778625954E-3</v>
      </c>
      <c r="BD285" s="16"/>
      <c r="BE285" s="16">
        <v>1.21212121212121E-2</v>
      </c>
      <c r="BF285" s="16">
        <v>1.18343195266272E-2</v>
      </c>
      <c r="BG285" s="16">
        <v>3.4602076124567501E-3</v>
      </c>
      <c r="BH285" s="16">
        <v>0</v>
      </c>
    </row>
    <row r="286" spans="2:60" x14ac:dyDescent="0.25">
      <c r="B286" t="s">
        <v>226</v>
      </c>
      <c r="C286" s="16">
        <v>2.2761760242792101E-3</v>
      </c>
      <c r="D286" s="16">
        <v>0</v>
      </c>
      <c r="E286" s="16">
        <v>0</v>
      </c>
      <c r="F286" s="16">
        <v>1.05263157894737E-2</v>
      </c>
      <c r="G286" s="16">
        <v>0</v>
      </c>
      <c r="H286" s="16">
        <v>0</v>
      </c>
      <c r="I286" s="16">
        <v>9.5238095238095195E-3</v>
      </c>
      <c r="J286" s="16">
        <v>0</v>
      </c>
      <c r="K286" s="16">
        <v>0</v>
      </c>
      <c r="L286" s="16">
        <v>0</v>
      </c>
      <c r="M286" s="16">
        <v>0</v>
      </c>
      <c r="N286" s="16">
        <v>0</v>
      </c>
      <c r="O286" s="16">
        <v>3.3333333333333298E-2</v>
      </c>
      <c r="P286" s="16">
        <v>0</v>
      </c>
      <c r="Q286" s="16">
        <v>0</v>
      </c>
      <c r="R286" s="16">
        <v>0</v>
      </c>
      <c r="S286" s="16">
        <v>0</v>
      </c>
      <c r="T286" s="16">
        <v>0</v>
      </c>
      <c r="U286" s="16"/>
      <c r="V286" s="16">
        <v>2.7855153203342601E-3</v>
      </c>
      <c r="W286" s="16">
        <v>0</v>
      </c>
      <c r="X286" s="16">
        <v>3.5211267605633799E-3</v>
      </c>
      <c r="Y286" s="16">
        <v>2.0408163265306098E-3</v>
      </c>
      <c r="Z286" s="16"/>
      <c r="AA286" s="16">
        <v>0</v>
      </c>
      <c r="AB286" s="16">
        <v>2.4390243902439001E-2</v>
      </c>
      <c r="AC286" s="16">
        <v>0</v>
      </c>
      <c r="AD286" s="16">
        <v>0</v>
      </c>
      <c r="AE286" s="16">
        <v>8.4033613445378096E-3</v>
      </c>
      <c r="AF286" s="16">
        <v>0</v>
      </c>
      <c r="AG286" s="16">
        <v>0</v>
      </c>
      <c r="AH286" s="16">
        <v>0</v>
      </c>
      <c r="AI286" s="16">
        <v>0</v>
      </c>
      <c r="AJ286" s="16"/>
      <c r="AK286" s="16">
        <v>0</v>
      </c>
      <c r="AL286" s="16">
        <v>0</v>
      </c>
      <c r="AM286" s="16">
        <v>0</v>
      </c>
      <c r="AN286" s="16">
        <v>6.8259385665529002E-3</v>
      </c>
      <c r="AO286" s="16">
        <v>5.31914893617021E-3</v>
      </c>
      <c r="AP286" s="16">
        <v>0</v>
      </c>
      <c r="AQ286" s="16">
        <v>0</v>
      </c>
      <c r="AR286" s="16"/>
      <c r="AS286" s="16">
        <v>0</v>
      </c>
      <c r="AT286" s="16">
        <v>2.6548672566371698E-3</v>
      </c>
      <c r="AU286" s="16"/>
      <c r="AV286" s="16">
        <v>4.2194092827004199E-3</v>
      </c>
      <c r="AW286" s="16">
        <v>1.18483412322275E-3</v>
      </c>
      <c r="AX286" s="16"/>
      <c r="AY286" s="16">
        <v>2.4154589371980701E-3</v>
      </c>
      <c r="AZ286" s="16">
        <v>2.0408163265306098E-3</v>
      </c>
      <c r="BA286" s="16"/>
      <c r="BB286" s="16">
        <v>1.5082956259426801E-3</v>
      </c>
      <c r="BC286" s="16">
        <v>3.0534351145038198E-3</v>
      </c>
      <c r="BD286" s="16"/>
      <c r="BE286" s="16">
        <v>6.0606060606060597E-3</v>
      </c>
      <c r="BF286" s="16">
        <v>2.9585798816567999E-3</v>
      </c>
      <c r="BG286" s="16">
        <v>1.7301038062283701E-3</v>
      </c>
      <c r="BH286" s="16">
        <v>0</v>
      </c>
    </row>
    <row r="287" spans="2:60" x14ac:dyDescent="0.25">
      <c r="B287" t="s">
        <v>77</v>
      </c>
      <c r="C287" s="16">
        <v>7.5872534142640399E-4</v>
      </c>
      <c r="D287" s="16">
        <v>0</v>
      </c>
      <c r="E287" s="16">
        <v>0</v>
      </c>
      <c r="F287" s="16">
        <v>0</v>
      </c>
      <c r="G287" s="16">
        <v>0</v>
      </c>
      <c r="H287" s="16">
        <v>0</v>
      </c>
      <c r="I287" s="16">
        <v>0</v>
      </c>
      <c r="J287" s="16">
        <v>0</v>
      </c>
      <c r="K287" s="16">
        <v>0</v>
      </c>
      <c r="L287" s="16">
        <v>0</v>
      </c>
      <c r="M287" s="16">
        <v>0</v>
      </c>
      <c r="N287" s="16">
        <v>0</v>
      </c>
      <c r="O287" s="16">
        <v>0</v>
      </c>
      <c r="P287" s="16">
        <v>0</v>
      </c>
      <c r="Q287" s="16">
        <v>0</v>
      </c>
      <c r="R287" s="16">
        <v>0</v>
      </c>
      <c r="S287" s="16">
        <v>0</v>
      </c>
      <c r="T287" s="16">
        <v>9.6153846153846194E-3</v>
      </c>
      <c r="U287" s="16"/>
      <c r="V287" s="16">
        <v>0</v>
      </c>
      <c r="W287" s="16">
        <v>0</v>
      </c>
      <c r="X287" s="16">
        <v>3.5211267605633799E-3</v>
      </c>
      <c r="Y287" s="16">
        <v>0</v>
      </c>
      <c r="Z287" s="16"/>
      <c r="AA287" s="16">
        <v>0</v>
      </c>
      <c r="AB287" s="16">
        <v>0</v>
      </c>
      <c r="AC287" s="16">
        <v>0</v>
      </c>
      <c r="AD287" s="16">
        <v>7.7519379844961196E-3</v>
      </c>
      <c r="AE287" s="16">
        <v>0</v>
      </c>
      <c r="AF287" s="16">
        <v>0</v>
      </c>
      <c r="AG287" s="16">
        <v>0</v>
      </c>
      <c r="AH287" s="16">
        <v>0</v>
      </c>
      <c r="AI287" s="16">
        <v>0</v>
      </c>
      <c r="AJ287" s="16"/>
      <c r="AK287" s="16">
        <v>0</v>
      </c>
      <c r="AL287" s="16">
        <v>0</v>
      </c>
      <c r="AM287" s="16">
        <v>0</v>
      </c>
      <c r="AN287" s="16">
        <v>0</v>
      </c>
      <c r="AO287" s="16">
        <v>5.31914893617021E-3</v>
      </c>
      <c r="AP287" s="16">
        <v>0</v>
      </c>
      <c r="AQ287" s="16">
        <v>0</v>
      </c>
      <c r="AR287" s="16"/>
      <c r="AS287" s="16">
        <v>0</v>
      </c>
      <c r="AT287" s="16">
        <v>8.8495575221238904E-4</v>
      </c>
      <c r="AU287" s="16"/>
      <c r="AV287" s="16">
        <v>0</v>
      </c>
      <c r="AW287" s="16">
        <v>1.18483412322275E-3</v>
      </c>
      <c r="AX287" s="16"/>
      <c r="AY287" s="16">
        <v>1.2077294685990301E-3</v>
      </c>
      <c r="AZ287" s="16">
        <v>0</v>
      </c>
      <c r="BA287" s="16"/>
      <c r="BB287" s="16">
        <v>0</v>
      </c>
      <c r="BC287" s="16">
        <v>1.5267175572519099E-3</v>
      </c>
      <c r="BD287" s="16"/>
      <c r="BE287" s="16">
        <v>6.0606060606060597E-3</v>
      </c>
      <c r="BF287" s="16">
        <v>0</v>
      </c>
      <c r="BG287" s="16">
        <v>0</v>
      </c>
      <c r="BH287" s="16">
        <v>0</v>
      </c>
    </row>
    <row r="288" spans="2:60" x14ac:dyDescent="0.25">
      <c r="B288" t="s">
        <v>227</v>
      </c>
      <c r="C288" s="16">
        <v>0.957511380880121</v>
      </c>
      <c r="D288" s="16">
        <v>0.95348837209302295</v>
      </c>
      <c r="E288" s="16">
        <v>0.97202797202797198</v>
      </c>
      <c r="F288" s="16">
        <v>0.94736842105263197</v>
      </c>
      <c r="G288" s="16">
        <v>0.91379310344827602</v>
      </c>
      <c r="H288" s="16">
        <v>0.96666666666666701</v>
      </c>
      <c r="I288" s="16">
        <v>0.96190476190476204</v>
      </c>
      <c r="J288" s="16">
        <v>0.94736842105263197</v>
      </c>
      <c r="K288" s="16">
        <v>0.97260273972602695</v>
      </c>
      <c r="L288" s="16">
        <v>0.9</v>
      </c>
      <c r="M288" s="16">
        <v>0.94318181818181801</v>
      </c>
      <c r="N288" s="16">
        <v>0.94117647058823495</v>
      </c>
      <c r="O288" s="16">
        <v>0.93333333333333302</v>
      </c>
      <c r="P288" s="16">
        <v>0.96666666666666701</v>
      </c>
      <c r="Q288" s="16">
        <v>1</v>
      </c>
      <c r="R288" s="16">
        <v>1</v>
      </c>
      <c r="S288" s="16">
        <v>0.97252747252747296</v>
      </c>
      <c r="T288" s="16">
        <v>0.95192307692307698</v>
      </c>
      <c r="U288" s="16"/>
      <c r="V288" s="16">
        <v>0.95543175487465204</v>
      </c>
      <c r="W288" s="16">
        <v>0.94594594594594605</v>
      </c>
      <c r="X288" s="16">
        <v>0.95070422535211296</v>
      </c>
      <c r="Y288" s="16">
        <v>0.96734693877551003</v>
      </c>
      <c r="Z288" s="16"/>
      <c r="AA288" s="16">
        <v>0.952755905511811</v>
      </c>
      <c r="AB288" s="16">
        <v>0.92682926829268297</v>
      </c>
      <c r="AC288" s="16">
        <v>0.96428571428571397</v>
      </c>
      <c r="AD288" s="16">
        <v>0.94573643410852704</v>
      </c>
      <c r="AE288" s="16">
        <v>0.96638655462184897</v>
      </c>
      <c r="AF288" s="16">
        <v>0.96808510638297895</v>
      </c>
      <c r="AG288" s="16">
        <v>0.97916666666666696</v>
      </c>
      <c r="AH288" s="16">
        <v>0.97560975609756095</v>
      </c>
      <c r="AI288" s="16">
        <v>0.98113207547169801</v>
      </c>
      <c r="AJ288" s="16"/>
      <c r="AK288" s="16">
        <v>0.92893401015228405</v>
      </c>
      <c r="AL288" s="16">
        <v>0.93203883495145601</v>
      </c>
      <c r="AM288" s="16">
        <v>0.97029702970297005</v>
      </c>
      <c r="AN288" s="16">
        <v>0.94880546075085304</v>
      </c>
      <c r="AO288" s="16">
        <v>0.95744680851063801</v>
      </c>
      <c r="AP288" s="16">
        <v>0.986175115207373</v>
      </c>
      <c r="AQ288" s="16">
        <v>0.98666666666666702</v>
      </c>
      <c r="AR288" s="16"/>
      <c r="AS288" s="16">
        <v>0.96808510638297895</v>
      </c>
      <c r="AT288" s="16">
        <v>0.95575221238938002</v>
      </c>
      <c r="AU288" s="16"/>
      <c r="AV288" s="16">
        <v>0.974683544303798</v>
      </c>
      <c r="AW288" s="16">
        <v>0.94786729857819896</v>
      </c>
      <c r="AX288" s="16"/>
      <c r="AY288" s="16">
        <v>0.95169082125603899</v>
      </c>
      <c r="AZ288" s="16">
        <v>0.96734693877551003</v>
      </c>
      <c r="BA288" s="16"/>
      <c r="BB288" s="16">
        <v>0.97285067873303199</v>
      </c>
      <c r="BC288" s="16">
        <v>0.94198473282442796</v>
      </c>
      <c r="BD288" s="16"/>
      <c r="BE288" s="16">
        <v>0.91515151515151505</v>
      </c>
      <c r="BF288" s="16">
        <v>0.95266272189349099</v>
      </c>
      <c r="BG288" s="16">
        <v>0.965397923875433</v>
      </c>
      <c r="BH288" s="16">
        <v>0.97446808510638305</v>
      </c>
    </row>
    <row r="289" spans="2:60" x14ac:dyDescent="0.25">
      <c r="B289" t="s">
        <v>228</v>
      </c>
      <c r="C289" s="16">
        <v>8.3459787556904395E-3</v>
      </c>
      <c r="D289" s="16">
        <v>0</v>
      </c>
      <c r="E289" s="16">
        <v>6.9930069930069904E-3</v>
      </c>
      <c r="F289" s="16">
        <v>1.05263157894737E-2</v>
      </c>
      <c r="G289" s="16">
        <v>1.72413793103448E-2</v>
      </c>
      <c r="H289" s="16">
        <v>3.3333333333333298E-2</v>
      </c>
      <c r="I289" s="16">
        <v>9.5238095238095195E-3</v>
      </c>
      <c r="J289" s="16">
        <v>0</v>
      </c>
      <c r="K289" s="16">
        <v>0</v>
      </c>
      <c r="L289" s="16">
        <v>0</v>
      </c>
      <c r="M289" s="16">
        <v>1.13636363636364E-2</v>
      </c>
      <c r="N289" s="16">
        <v>1.9607843137254902E-2</v>
      </c>
      <c r="O289" s="16">
        <v>6.6666666666666693E-2</v>
      </c>
      <c r="P289" s="16">
        <v>1.6666666666666701E-2</v>
      </c>
      <c r="Q289" s="16">
        <v>0</v>
      </c>
      <c r="R289" s="16">
        <v>0</v>
      </c>
      <c r="S289" s="16">
        <v>0</v>
      </c>
      <c r="T289" s="16">
        <v>0</v>
      </c>
      <c r="U289" s="16"/>
      <c r="V289" s="16">
        <v>8.3565459610027894E-3</v>
      </c>
      <c r="W289" s="16">
        <v>1.62162162162162E-2</v>
      </c>
      <c r="X289" s="16">
        <v>7.0422535211267599E-3</v>
      </c>
      <c r="Y289" s="16">
        <v>6.1224489795918399E-3</v>
      </c>
      <c r="Z289" s="16"/>
      <c r="AA289" s="16">
        <v>1.0498687664042E-2</v>
      </c>
      <c r="AB289" s="16">
        <v>2.4390243902439001E-2</v>
      </c>
      <c r="AC289" s="16">
        <v>8.9285714285714298E-3</v>
      </c>
      <c r="AD289" s="16">
        <v>0</v>
      </c>
      <c r="AE289" s="16">
        <v>8.4033613445378096E-3</v>
      </c>
      <c r="AF289" s="16">
        <v>1.0638297872340399E-2</v>
      </c>
      <c r="AG289" s="16">
        <v>1.0416666666666701E-2</v>
      </c>
      <c r="AH289" s="16">
        <v>0</v>
      </c>
      <c r="AI289" s="16">
        <v>0</v>
      </c>
      <c r="AJ289" s="16"/>
      <c r="AK289" s="16">
        <v>2.0304568527918801E-2</v>
      </c>
      <c r="AL289" s="16">
        <v>1.94174757281553E-2</v>
      </c>
      <c r="AM289" s="16">
        <v>0</v>
      </c>
      <c r="AN289" s="16">
        <v>1.36518771331058E-2</v>
      </c>
      <c r="AO289" s="16">
        <v>5.31914893617021E-3</v>
      </c>
      <c r="AP289" s="16">
        <v>0</v>
      </c>
      <c r="AQ289" s="16">
        <v>0</v>
      </c>
      <c r="AR289" s="16"/>
      <c r="AS289" s="16">
        <v>5.31914893617021E-3</v>
      </c>
      <c r="AT289" s="16">
        <v>8.8495575221238902E-3</v>
      </c>
      <c r="AU289" s="16"/>
      <c r="AV289" s="16">
        <v>8.4388185654008397E-3</v>
      </c>
      <c r="AW289" s="16">
        <v>8.2938388625592406E-3</v>
      </c>
      <c r="AX289" s="16"/>
      <c r="AY289" s="16">
        <v>9.6618357487922701E-3</v>
      </c>
      <c r="AZ289" s="16">
        <v>6.1224489795918399E-3</v>
      </c>
      <c r="BA289" s="16"/>
      <c r="BB289" s="16">
        <v>6.0331825037707402E-3</v>
      </c>
      <c r="BC289" s="16">
        <v>1.0687022900763401E-2</v>
      </c>
      <c r="BD289" s="16"/>
      <c r="BE289" s="16">
        <v>1.8181818181818198E-2</v>
      </c>
      <c r="BF289" s="16">
        <v>1.4792899408284E-2</v>
      </c>
      <c r="BG289" s="16">
        <v>5.19031141868512E-3</v>
      </c>
      <c r="BH289" s="16">
        <v>0</v>
      </c>
    </row>
    <row r="290" spans="2:60" x14ac:dyDescent="0.25">
      <c r="B290" t="s">
        <v>171</v>
      </c>
      <c r="C290" s="16">
        <v>0.94916540212443101</v>
      </c>
      <c r="D290" s="16">
        <v>0.95348837209302295</v>
      </c>
      <c r="E290" s="16">
        <v>0.965034965034965</v>
      </c>
      <c r="F290" s="16">
        <v>0.93684210526315803</v>
      </c>
      <c r="G290" s="16">
        <v>0.89655172413793105</v>
      </c>
      <c r="H290" s="16">
        <v>0.93333333333333302</v>
      </c>
      <c r="I290" s="16">
        <v>0.952380952380952</v>
      </c>
      <c r="J290" s="16">
        <v>0.94736842105263197</v>
      </c>
      <c r="K290" s="16">
        <v>0.97260273972602695</v>
      </c>
      <c r="L290" s="16">
        <v>0.9</v>
      </c>
      <c r="M290" s="16">
        <v>0.93181818181818199</v>
      </c>
      <c r="N290" s="16">
        <v>0.92156862745098</v>
      </c>
      <c r="O290" s="16">
        <v>0.86666666666666703</v>
      </c>
      <c r="P290" s="16">
        <v>0.95</v>
      </c>
      <c r="Q290" s="16">
        <v>1</v>
      </c>
      <c r="R290" s="16">
        <v>1</v>
      </c>
      <c r="S290" s="16">
        <v>0.97252747252747296</v>
      </c>
      <c r="T290" s="16">
        <v>0.95192307692307698</v>
      </c>
      <c r="U290" s="16"/>
      <c r="V290" s="16">
        <v>0.94707520891364905</v>
      </c>
      <c r="W290" s="16">
        <v>0.92972972972973</v>
      </c>
      <c r="X290" s="16">
        <v>0.94366197183098599</v>
      </c>
      <c r="Y290" s="16">
        <v>0.96122448979591801</v>
      </c>
      <c r="Z290" s="16"/>
      <c r="AA290" s="16">
        <v>0.94225721784776895</v>
      </c>
      <c r="AB290" s="16">
        <v>0.90243902439024404</v>
      </c>
      <c r="AC290" s="16">
        <v>0.95535714285714302</v>
      </c>
      <c r="AD290" s="16">
        <v>0.94573643410852704</v>
      </c>
      <c r="AE290" s="16">
        <v>0.95798319327731096</v>
      </c>
      <c r="AF290" s="16">
        <v>0.95744680851063801</v>
      </c>
      <c r="AG290" s="16">
        <v>0.96875</v>
      </c>
      <c r="AH290" s="16">
        <v>0.97560975609756095</v>
      </c>
      <c r="AI290" s="16">
        <v>0.98113207547169801</v>
      </c>
      <c r="AJ290" s="16"/>
      <c r="AK290" s="16">
        <v>0.90862944162436599</v>
      </c>
      <c r="AL290" s="16">
        <v>0.91262135922330101</v>
      </c>
      <c r="AM290" s="16">
        <v>0.97029702970297005</v>
      </c>
      <c r="AN290" s="16">
        <v>0.93515358361774703</v>
      </c>
      <c r="AO290" s="16">
        <v>0.95212765957446799</v>
      </c>
      <c r="AP290" s="16">
        <v>0.986175115207373</v>
      </c>
      <c r="AQ290" s="16">
        <v>0.98666666666666702</v>
      </c>
      <c r="AR290" s="16"/>
      <c r="AS290" s="16">
        <v>0.96276595744680804</v>
      </c>
      <c r="AT290" s="16">
        <v>0.946902654867257</v>
      </c>
      <c r="AU290" s="16"/>
      <c r="AV290" s="16">
        <v>0.96624472573839704</v>
      </c>
      <c r="AW290" s="16">
        <v>0.93957345971563999</v>
      </c>
      <c r="AX290" s="16"/>
      <c r="AY290" s="16">
        <v>0.94202898550724601</v>
      </c>
      <c r="AZ290" s="16">
        <v>0.96122448979591801</v>
      </c>
      <c r="BA290" s="16"/>
      <c r="BB290" s="16">
        <v>0.96681749622926105</v>
      </c>
      <c r="BC290" s="16">
        <v>0.93129770992366401</v>
      </c>
      <c r="BD290" s="16"/>
      <c r="BE290" s="16">
        <v>0.89696969696969697</v>
      </c>
      <c r="BF290" s="16">
        <v>0.93786982248520701</v>
      </c>
      <c r="BG290" s="16">
        <v>0.96020761245674702</v>
      </c>
      <c r="BH290" s="16">
        <v>0.97446808510638305</v>
      </c>
    </row>
    <row r="291" spans="2:60" x14ac:dyDescent="0.25">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row>
    <row r="292" spans="2:60" x14ac:dyDescent="0.25">
      <c r="B292" s="6" t="s">
        <v>231</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row>
    <row r="293" spans="2:60" x14ac:dyDescent="0.25">
      <c r="B293" s="23" t="s">
        <v>79</v>
      </c>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row>
    <row r="294" spans="2:60" x14ac:dyDescent="0.25">
      <c r="B294" t="s">
        <v>222</v>
      </c>
      <c r="C294" s="16">
        <v>0.56221547799696503</v>
      </c>
      <c r="D294" s="16">
        <v>0.66666666666666696</v>
      </c>
      <c r="E294" s="16">
        <v>0.49650349650349701</v>
      </c>
      <c r="F294" s="16">
        <v>0.49473684210526298</v>
      </c>
      <c r="G294" s="16">
        <v>0.39655172413793099</v>
      </c>
      <c r="H294" s="16">
        <v>0.56666666666666698</v>
      </c>
      <c r="I294" s="16">
        <v>0.580952380952381</v>
      </c>
      <c r="J294" s="16">
        <v>0.52631578947368396</v>
      </c>
      <c r="K294" s="16">
        <v>0.65753424657534199</v>
      </c>
      <c r="L294" s="16">
        <v>0.36666666666666697</v>
      </c>
      <c r="M294" s="16">
        <v>0.57954545454545503</v>
      </c>
      <c r="N294" s="16">
        <v>0.50980392156862697</v>
      </c>
      <c r="O294" s="16">
        <v>0.33333333333333298</v>
      </c>
      <c r="P294" s="16">
        <v>0.53333333333333299</v>
      </c>
      <c r="Q294" s="16">
        <v>0.60465116279069797</v>
      </c>
      <c r="R294" s="16">
        <v>0.48148148148148101</v>
      </c>
      <c r="S294" s="16">
        <v>0.69230769230769196</v>
      </c>
      <c r="T294" s="16">
        <v>0.54807692307692302</v>
      </c>
      <c r="U294" s="16"/>
      <c r="V294" s="16">
        <v>0.437325905292479</v>
      </c>
      <c r="W294" s="16">
        <v>0.50810810810810803</v>
      </c>
      <c r="X294" s="16">
        <v>0.62676056338028197</v>
      </c>
      <c r="Y294" s="16">
        <v>0.63673469387755099</v>
      </c>
      <c r="Z294" s="16"/>
      <c r="AA294" s="16">
        <v>0.50131233595800495</v>
      </c>
      <c r="AB294" s="16">
        <v>0.46341463414634099</v>
      </c>
      <c r="AC294" s="16">
        <v>0.52678571428571397</v>
      </c>
      <c r="AD294" s="16">
        <v>0.58914728682170503</v>
      </c>
      <c r="AE294" s="16">
        <v>0.630252100840336</v>
      </c>
      <c r="AF294" s="16">
        <v>0.67021276595744705</v>
      </c>
      <c r="AG294" s="16">
        <v>0.60416666666666696</v>
      </c>
      <c r="AH294" s="16">
        <v>0.67073170731707299</v>
      </c>
      <c r="AI294" s="16">
        <v>0.660377358490566</v>
      </c>
      <c r="AJ294" s="16"/>
      <c r="AK294" s="16">
        <v>0.46700507614213199</v>
      </c>
      <c r="AL294" s="16">
        <v>0.475728155339806</v>
      </c>
      <c r="AM294" s="16">
        <v>0.56435643564356397</v>
      </c>
      <c r="AN294" s="16">
        <v>0.51877133105801998</v>
      </c>
      <c r="AO294" s="16">
        <v>0.67021276595744705</v>
      </c>
      <c r="AP294" s="16">
        <v>0.64516129032258096</v>
      </c>
      <c r="AQ294" s="16">
        <v>0.54</v>
      </c>
      <c r="AR294" s="16"/>
      <c r="AS294" s="16">
        <v>0.64893617021276595</v>
      </c>
      <c r="AT294" s="16">
        <v>0.54778761061946901</v>
      </c>
      <c r="AU294" s="16"/>
      <c r="AV294" s="16">
        <v>0.563291139240506</v>
      </c>
      <c r="AW294" s="16">
        <v>0.56161137440758302</v>
      </c>
      <c r="AX294" s="16"/>
      <c r="AY294" s="16">
        <v>0.51811594202898503</v>
      </c>
      <c r="AZ294" s="16">
        <v>0.63673469387755099</v>
      </c>
      <c r="BA294" s="16"/>
      <c r="BB294" s="16">
        <v>0.65309200603318296</v>
      </c>
      <c r="BC294" s="16">
        <v>0.47022900763358799</v>
      </c>
      <c r="BD294" s="16"/>
      <c r="BE294" s="16">
        <v>0.321212121212121</v>
      </c>
      <c r="BF294" s="16">
        <v>0.44674556213017802</v>
      </c>
      <c r="BG294" s="16">
        <v>0.63840830449827002</v>
      </c>
      <c r="BH294" s="16">
        <v>0.70638297872340405</v>
      </c>
    </row>
    <row r="295" spans="2:60" x14ac:dyDescent="0.25">
      <c r="B295" t="s">
        <v>223</v>
      </c>
      <c r="C295" s="16">
        <v>0.30728376327769302</v>
      </c>
      <c r="D295" s="16">
        <v>0.25581395348837199</v>
      </c>
      <c r="E295" s="16">
        <v>0.391608391608392</v>
      </c>
      <c r="F295" s="16">
        <v>0.38947368421052603</v>
      </c>
      <c r="G295" s="16">
        <v>0.39655172413793099</v>
      </c>
      <c r="H295" s="16">
        <v>0.266666666666667</v>
      </c>
      <c r="I295" s="16">
        <v>0.32380952380952399</v>
      </c>
      <c r="J295" s="16">
        <v>0.47368421052631599</v>
      </c>
      <c r="K295" s="16">
        <v>0.17808219178082199</v>
      </c>
      <c r="L295" s="16">
        <v>0.4</v>
      </c>
      <c r="M295" s="16">
        <v>0.30681818181818199</v>
      </c>
      <c r="N295" s="16">
        <v>0.34313725490196101</v>
      </c>
      <c r="O295" s="16">
        <v>0.46666666666666701</v>
      </c>
      <c r="P295" s="16">
        <v>0.33333333333333298</v>
      </c>
      <c r="Q295" s="16">
        <v>0.232558139534884</v>
      </c>
      <c r="R295" s="16">
        <v>0.33333333333333298</v>
      </c>
      <c r="S295" s="16">
        <v>0.20329670329670299</v>
      </c>
      <c r="T295" s="16">
        <v>0.269230769230769</v>
      </c>
      <c r="U295" s="16"/>
      <c r="V295" s="16">
        <v>0.32033426183843999</v>
      </c>
      <c r="W295" s="16">
        <v>0.36756756756756798</v>
      </c>
      <c r="X295" s="16">
        <v>0.29225352112676101</v>
      </c>
      <c r="Y295" s="16">
        <v>0.28367346938775501</v>
      </c>
      <c r="Z295" s="16"/>
      <c r="AA295" s="16">
        <v>0.278215223097113</v>
      </c>
      <c r="AB295" s="16">
        <v>0.353658536585366</v>
      </c>
      <c r="AC295" s="16">
        <v>0.38392857142857101</v>
      </c>
      <c r="AD295" s="16">
        <v>0.34883720930232598</v>
      </c>
      <c r="AE295" s="16">
        <v>0.30252100840336099</v>
      </c>
      <c r="AF295" s="16">
        <v>0.25531914893617003</v>
      </c>
      <c r="AG295" s="16">
        <v>0.33333333333333298</v>
      </c>
      <c r="AH295" s="16">
        <v>0.24390243902438999</v>
      </c>
      <c r="AI295" s="16">
        <v>0.235849056603774</v>
      </c>
      <c r="AJ295" s="16"/>
      <c r="AK295" s="16">
        <v>0.31979695431472099</v>
      </c>
      <c r="AL295" s="16">
        <v>0.39805825242718401</v>
      </c>
      <c r="AM295" s="16">
        <v>0.27722772277227697</v>
      </c>
      <c r="AN295" s="16">
        <v>0.33447098976109202</v>
      </c>
      <c r="AO295" s="16">
        <v>0.25531914893617003</v>
      </c>
      <c r="AP295" s="16">
        <v>0.28571428571428598</v>
      </c>
      <c r="AQ295" s="16">
        <v>0.32666666666666699</v>
      </c>
      <c r="AR295" s="16"/>
      <c r="AS295" s="16">
        <v>0.28723404255319201</v>
      </c>
      <c r="AT295" s="16">
        <v>0.31061946902654902</v>
      </c>
      <c r="AU295" s="16"/>
      <c r="AV295" s="16">
        <v>0.31223628691983102</v>
      </c>
      <c r="AW295" s="16">
        <v>0.30450236966824601</v>
      </c>
      <c r="AX295" s="16"/>
      <c r="AY295" s="16">
        <v>0.32125603864734298</v>
      </c>
      <c r="AZ295" s="16">
        <v>0.28367346938775501</v>
      </c>
      <c r="BA295" s="16"/>
      <c r="BB295" s="16">
        <v>0.26546003016591302</v>
      </c>
      <c r="BC295" s="16">
        <v>0.34961832061068698</v>
      </c>
      <c r="BD295" s="16"/>
      <c r="BE295" s="16">
        <v>0.27878787878787897</v>
      </c>
      <c r="BF295" s="16">
        <v>0.39349112426035499</v>
      </c>
      <c r="BG295" s="16">
        <v>0.29757785467128001</v>
      </c>
      <c r="BH295" s="16">
        <v>0.229787234042553</v>
      </c>
    </row>
    <row r="296" spans="2:60" x14ac:dyDescent="0.25">
      <c r="B296" t="s">
        <v>224</v>
      </c>
      <c r="C296" s="16">
        <v>0.100151745068285</v>
      </c>
      <c r="D296" s="16">
        <v>5.4263565891472902E-2</v>
      </c>
      <c r="E296" s="16">
        <v>9.7902097902097904E-2</v>
      </c>
      <c r="F296" s="16">
        <v>9.4736842105263203E-2</v>
      </c>
      <c r="G296" s="16">
        <v>0.18965517241379301</v>
      </c>
      <c r="H296" s="16">
        <v>0.133333333333333</v>
      </c>
      <c r="I296" s="16">
        <v>6.6666666666666693E-2</v>
      </c>
      <c r="J296" s="16">
        <v>0</v>
      </c>
      <c r="K296" s="16">
        <v>0.10958904109589</v>
      </c>
      <c r="L296" s="16">
        <v>0.16666666666666699</v>
      </c>
      <c r="M296" s="16">
        <v>9.0909090909090898E-2</v>
      </c>
      <c r="N296" s="16">
        <v>0.11764705882352899</v>
      </c>
      <c r="O296" s="16">
        <v>0.16666666666666699</v>
      </c>
      <c r="P296" s="16">
        <v>8.3333333333333301E-2</v>
      </c>
      <c r="Q296" s="16">
        <v>9.3023255813953501E-2</v>
      </c>
      <c r="R296" s="16">
        <v>0.148148148148148</v>
      </c>
      <c r="S296" s="16">
        <v>9.3406593406593394E-2</v>
      </c>
      <c r="T296" s="16">
        <v>0.115384615384615</v>
      </c>
      <c r="U296" s="16"/>
      <c r="V296" s="16">
        <v>0.17827298050139301</v>
      </c>
      <c r="W296" s="16">
        <v>0.102702702702703</v>
      </c>
      <c r="X296" s="16">
        <v>6.3380281690140802E-2</v>
      </c>
      <c r="Y296" s="16">
        <v>6.3265306122449003E-2</v>
      </c>
      <c r="Z296" s="16"/>
      <c r="AA296" s="16">
        <v>0.16535433070866101</v>
      </c>
      <c r="AB296" s="16">
        <v>0.134146341463415</v>
      </c>
      <c r="AC296" s="16">
        <v>8.9285714285714302E-2</v>
      </c>
      <c r="AD296" s="16">
        <v>3.8759689922480599E-2</v>
      </c>
      <c r="AE296" s="16">
        <v>5.0420168067226899E-2</v>
      </c>
      <c r="AF296" s="16">
        <v>6.3829787234042507E-2</v>
      </c>
      <c r="AG296" s="16">
        <v>5.2083333333333301E-2</v>
      </c>
      <c r="AH296" s="16">
        <v>7.3170731707317097E-2</v>
      </c>
      <c r="AI296" s="16">
        <v>8.4905660377358499E-2</v>
      </c>
      <c r="AJ296" s="16"/>
      <c r="AK296" s="16">
        <v>0.17258883248731</v>
      </c>
      <c r="AL296" s="16">
        <v>7.7669902912621394E-2</v>
      </c>
      <c r="AM296" s="16">
        <v>0.118811881188119</v>
      </c>
      <c r="AN296" s="16">
        <v>0.102389078498294</v>
      </c>
      <c r="AO296" s="16">
        <v>5.31914893617021E-2</v>
      </c>
      <c r="AP296" s="16">
        <v>5.5299539170506902E-2</v>
      </c>
      <c r="AQ296" s="16">
        <v>0.11333333333333299</v>
      </c>
      <c r="AR296" s="16"/>
      <c r="AS296" s="16">
        <v>3.7234042553191501E-2</v>
      </c>
      <c r="AT296" s="16">
        <v>0.110619469026549</v>
      </c>
      <c r="AU296" s="16"/>
      <c r="AV296" s="16">
        <v>9.2827004219409301E-2</v>
      </c>
      <c r="AW296" s="16">
        <v>0.104265402843602</v>
      </c>
      <c r="AX296" s="16"/>
      <c r="AY296" s="16">
        <v>0.121980676328502</v>
      </c>
      <c r="AZ296" s="16">
        <v>6.3265306122449003E-2</v>
      </c>
      <c r="BA296" s="16"/>
      <c r="BB296" s="16">
        <v>7.2398190045248903E-2</v>
      </c>
      <c r="BC296" s="16">
        <v>0.12824427480916001</v>
      </c>
      <c r="BD296" s="16"/>
      <c r="BE296" s="16">
        <v>0.27272727272727298</v>
      </c>
      <c r="BF296" s="16">
        <v>0.133136094674556</v>
      </c>
      <c r="BG296" s="16">
        <v>4.6712802768166098E-2</v>
      </c>
      <c r="BH296" s="16">
        <v>6.3829787234042507E-2</v>
      </c>
    </row>
    <row r="297" spans="2:60" x14ac:dyDescent="0.25">
      <c r="B297" t="s">
        <v>225</v>
      </c>
      <c r="C297" s="16">
        <v>1.8209408194233698E-2</v>
      </c>
      <c r="D297" s="16">
        <v>1.5503875968992199E-2</v>
      </c>
      <c r="E297" s="16">
        <v>6.9930069930069904E-3</v>
      </c>
      <c r="F297" s="16">
        <v>1.05263157894737E-2</v>
      </c>
      <c r="G297" s="16">
        <v>1.72413793103448E-2</v>
      </c>
      <c r="H297" s="16">
        <v>0</v>
      </c>
      <c r="I297" s="16">
        <v>1.9047619047619001E-2</v>
      </c>
      <c r="J297" s="16">
        <v>0</v>
      </c>
      <c r="K297" s="16">
        <v>4.1095890410958902E-2</v>
      </c>
      <c r="L297" s="16">
        <v>6.6666666666666693E-2</v>
      </c>
      <c r="M297" s="16">
        <v>2.27272727272727E-2</v>
      </c>
      <c r="N297" s="16">
        <v>2.9411764705882401E-2</v>
      </c>
      <c r="O297" s="16">
        <v>0</v>
      </c>
      <c r="P297" s="16">
        <v>1.6666666666666701E-2</v>
      </c>
      <c r="Q297" s="16">
        <v>0</v>
      </c>
      <c r="R297" s="16">
        <v>3.7037037037037E-2</v>
      </c>
      <c r="S297" s="16">
        <v>1.0989010989011E-2</v>
      </c>
      <c r="T297" s="16">
        <v>2.8846153846153799E-2</v>
      </c>
      <c r="U297" s="16"/>
      <c r="V297" s="16">
        <v>2.78551532033426E-2</v>
      </c>
      <c r="W297" s="16">
        <v>2.1621621621621599E-2</v>
      </c>
      <c r="X297" s="16">
        <v>1.0563380281690101E-2</v>
      </c>
      <c r="Y297" s="16">
        <v>1.4285714285714299E-2</v>
      </c>
      <c r="Z297" s="16"/>
      <c r="AA297" s="16">
        <v>2.8871391076115499E-2</v>
      </c>
      <c r="AB297" s="16">
        <v>3.65853658536585E-2</v>
      </c>
      <c r="AC297" s="16">
        <v>0</v>
      </c>
      <c r="AD297" s="16">
        <v>1.5503875968992199E-2</v>
      </c>
      <c r="AE297" s="16">
        <v>1.6806722689075598E-2</v>
      </c>
      <c r="AF297" s="16">
        <v>1.0638297872340399E-2</v>
      </c>
      <c r="AG297" s="16">
        <v>0</v>
      </c>
      <c r="AH297" s="16">
        <v>1.21951219512195E-2</v>
      </c>
      <c r="AI297" s="16">
        <v>1.88679245283019E-2</v>
      </c>
      <c r="AJ297" s="16"/>
      <c r="AK297" s="16">
        <v>3.0456852791878201E-2</v>
      </c>
      <c r="AL297" s="16">
        <v>2.9126213592233E-2</v>
      </c>
      <c r="AM297" s="16">
        <v>2.9702970297029702E-2</v>
      </c>
      <c r="AN297" s="16">
        <v>2.38907849829352E-2</v>
      </c>
      <c r="AO297" s="16">
        <v>1.5957446808510599E-2</v>
      </c>
      <c r="AP297" s="16">
        <v>9.2165898617511503E-3</v>
      </c>
      <c r="AQ297" s="16">
        <v>0</v>
      </c>
      <c r="AR297" s="16"/>
      <c r="AS297" s="16">
        <v>2.6595744680851099E-2</v>
      </c>
      <c r="AT297" s="16">
        <v>1.6814159292035401E-2</v>
      </c>
      <c r="AU297" s="16"/>
      <c r="AV297" s="16">
        <v>1.68776371308017E-2</v>
      </c>
      <c r="AW297" s="16">
        <v>1.8957345971564E-2</v>
      </c>
      <c r="AX297" s="16"/>
      <c r="AY297" s="16">
        <v>2.05314009661836E-2</v>
      </c>
      <c r="AZ297" s="16">
        <v>1.4285714285714299E-2</v>
      </c>
      <c r="BA297" s="16"/>
      <c r="BB297" s="16">
        <v>4.5248868778280504E-3</v>
      </c>
      <c r="BC297" s="16">
        <v>3.2061068702290099E-2</v>
      </c>
      <c r="BD297" s="16"/>
      <c r="BE297" s="16">
        <v>6.0606060606060601E-2</v>
      </c>
      <c r="BF297" s="16">
        <v>1.4792899408284E-2</v>
      </c>
      <c r="BG297" s="16">
        <v>1.5570934256055401E-2</v>
      </c>
      <c r="BH297" s="16">
        <v>0</v>
      </c>
    </row>
    <row r="298" spans="2:60" x14ac:dyDescent="0.25">
      <c r="B298" t="s">
        <v>226</v>
      </c>
      <c r="C298" s="16">
        <v>3.7936267071320201E-3</v>
      </c>
      <c r="D298" s="16">
        <v>7.7519379844961196E-3</v>
      </c>
      <c r="E298" s="16">
        <v>6.9930069930069904E-3</v>
      </c>
      <c r="F298" s="16">
        <v>0</v>
      </c>
      <c r="G298" s="16">
        <v>0</v>
      </c>
      <c r="H298" s="16">
        <v>0</v>
      </c>
      <c r="I298" s="16">
        <v>0</v>
      </c>
      <c r="J298" s="16">
        <v>0</v>
      </c>
      <c r="K298" s="16">
        <v>0</v>
      </c>
      <c r="L298" s="16">
        <v>0</v>
      </c>
      <c r="M298" s="16">
        <v>0</v>
      </c>
      <c r="N298" s="16">
        <v>0</v>
      </c>
      <c r="O298" s="16">
        <v>3.3333333333333298E-2</v>
      </c>
      <c r="P298" s="16">
        <v>1.6666666666666701E-2</v>
      </c>
      <c r="Q298" s="16">
        <v>2.32558139534884E-2</v>
      </c>
      <c r="R298" s="16">
        <v>0</v>
      </c>
      <c r="S298" s="16">
        <v>0</v>
      </c>
      <c r="T298" s="16">
        <v>0</v>
      </c>
      <c r="U298" s="16"/>
      <c r="V298" s="16">
        <v>1.39275766016713E-2</v>
      </c>
      <c r="W298" s="16">
        <v>0</v>
      </c>
      <c r="X298" s="16">
        <v>0</v>
      </c>
      <c r="Y298" s="16">
        <v>0</v>
      </c>
      <c r="Z298" s="16"/>
      <c r="AA298" s="16">
        <v>1.0498687664042E-2</v>
      </c>
      <c r="AB298" s="16">
        <v>0</v>
      </c>
      <c r="AC298" s="16">
        <v>0</v>
      </c>
      <c r="AD298" s="16">
        <v>0</v>
      </c>
      <c r="AE298" s="16">
        <v>0</v>
      </c>
      <c r="AF298" s="16">
        <v>0</v>
      </c>
      <c r="AG298" s="16">
        <v>0</v>
      </c>
      <c r="AH298" s="16">
        <v>0</v>
      </c>
      <c r="AI298" s="16">
        <v>0</v>
      </c>
      <c r="AJ298" s="16"/>
      <c r="AK298" s="16">
        <v>5.0761421319797002E-3</v>
      </c>
      <c r="AL298" s="16">
        <v>9.7087378640776708E-3</v>
      </c>
      <c r="AM298" s="16">
        <v>0</v>
      </c>
      <c r="AN298" s="16">
        <v>6.8259385665529002E-3</v>
      </c>
      <c r="AO298" s="16">
        <v>0</v>
      </c>
      <c r="AP298" s="16">
        <v>4.6082949308755804E-3</v>
      </c>
      <c r="AQ298" s="16">
        <v>0</v>
      </c>
      <c r="AR298" s="16"/>
      <c r="AS298" s="16">
        <v>0</v>
      </c>
      <c r="AT298" s="16">
        <v>4.4247787610619503E-3</v>
      </c>
      <c r="AU298" s="16"/>
      <c r="AV298" s="16">
        <v>6.3291139240506302E-3</v>
      </c>
      <c r="AW298" s="16">
        <v>2.3696682464455E-3</v>
      </c>
      <c r="AX298" s="16"/>
      <c r="AY298" s="16">
        <v>6.0386473429951699E-3</v>
      </c>
      <c r="AZ298" s="16">
        <v>0</v>
      </c>
      <c r="BA298" s="16"/>
      <c r="BB298" s="16">
        <v>1.5082956259426801E-3</v>
      </c>
      <c r="BC298" s="16">
        <v>6.1068702290076301E-3</v>
      </c>
      <c r="BD298" s="16"/>
      <c r="BE298" s="16">
        <v>2.4242424242424201E-2</v>
      </c>
      <c r="BF298" s="16">
        <v>2.9585798816567999E-3</v>
      </c>
      <c r="BG298" s="16">
        <v>0</v>
      </c>
      <c r="BH298" s="16">
        <v>0</v>
      </c>
    </row>
    <row r="299" spans="2:60" x14ac:dyDescent="0.25">
      <c r="B299" t="s">
        <v>77</v>
      </c>
      <c r="C299" s="16">
        <v>8.3459787556904395E-3</v>
      </c>
      <c r="D299" s="16">
        <v>0</v>
      </c>
      <c r="E299" s="16">
        <v>0</v>
      </c>
      <c r="F299" s="16">
        <v>1.05263157894737E-2</v>
      </c>
      <c r="G299" s="16">
        <v>0</v>
      </c>
      <c r="H299" s="16">
        <v>3.3333333333333298E-2</v>
      </c>
      <c r="I299" s="16">
        <v>9.5238095238095195E-3</v>
      </c>
      <c r="J299" s="16">
        <v>0</v>
      </c>
      <c r="K299" s="16">
        <v>1.3698630136986301E-2</v>
      </c>
      <c r="L299" s="16">
        <v>0</v>
      </c>
      <c r="M299" s="16">
        <v>0</v>
      </c>
      <c r="N299" s="16">
        <v>0</v>
      </c>
      <c r="O299" s="16">
        <v>0</v>
      </c>
      <c r="P299" s="16">
        <v>1.6666666666666701E-2</v>
      </c>
      <c r="Q299" s="16">
        <v>4.6511627906976702E-2</v>
      </c>
      <c r="R299" s="16">
        <v>0</v>
      </c>
      <c r="S299" s="16">
        <v>0</v>
      </c>
      <c r="T299" s="16">
        <v>3.8461538461538498E-2</v>
      </c>
      <c r="U299" s="16"/>
      <c r="V299" s="16">
        <v>2.2284122562674102E-2</v>
      </c>
      <c r="W299" s="16">
        <v>0</v>
      </c>
      <c r="X299" s="16">
        <v>7.0422535211267599E-3</v>
      </c>
      <c r="Y299" s="16">
        <v>2.0408163265306098E-3</v>
      </c>
      <c r="Z299" s="16"/>
      <c r="AA299" s="16">
        <v>1.5748031496062999E-2</v>
      </c>
      <c r="AB299" s="16">
        <v>1.21951219512195E-2</v>
      </c>
      <c r="AC299" s="16">
        <v>0</v>
      </c>
      <c r="AD299" s="16">
        <v>7.7519379844961196E-3</v>
      </c>
      <c r="AE299" s="16">
        <v>0</v>
      </c>
      <c r="AF299" s="16">
        <v>0</v>
      </c>
      <c r="AG299" s="16">
        <v>1.0416666666666701E-2</v>
      </c>
      <c r="AH299" s="16">
        <v>0</v>
      </c>
      <c r="AI299" s="16">
        <v>0</v>
      </c>
      <c r="AJ299" s="16"/>
      <c r="AK299" s="16">
        <v>5.0761421319797002E-3</v>
      </c>
      <c r="AL299" s="16">
        <v>9.7087378640776708E-3</v>
      </c>
      <c r="AM299" s="16">
        <v>9.9009900990098994E-3</v>
      </c>
      <c r="AN299" s="16">
        <v>1.36518771331058E-2</v>
      </c>
      <c r="AO299" s="16">
        <v>5.31914893617021E-3</v>
      </c>
      <c r="AP299" s="16">
        <v>0</v>
      </c>
      <c r="AQ299" s="16">
        <v>0.02</v>
      </c>
      <c r="AR299" s="16"/>
      <c r="AS299" s="16">
        <v>0</v>
      </c>
      <c r="AT299" s="16">
        <v>9.7345132743362796E-3</v>
      </c>
      <c r="AU299" s="16"/>
      <c r="AV299" s="16">
        <v>8.4388185654008397E-3</v>
      </c>
      <c r="AW299" s="16">
        <v>8.2938388625592406E-3</v>
      </c>
      <c r="AX299" s="16"/>
      <c r="AY299" s="16">
        <v>1.20772946859903E-2</v>
      </c>
      <c r="AZ299" s="16">
        <v>2.0408163265306098E-3</v>
      </c>
      <c r="BA299" s="16"/>
      <c r="BB299" s="16">
        <v>3.0165912518853701E-3</v>
      </c>
      <c r="BC299" s="16">
        <v>1.3740458015267199E-2</v>
      </c>
      <c r="BD299" s="16"/>
      <c r="BE299" s="16">
        <v>4.2424242424242399E-2</v>
      </c>
      <c r="BF299" s="16">
        <v>8.8757396449704092E-3</v>
      </c>
      <c r="BG299" s="16">
        <v>1.7301038062283701E-3</v>
      </c>
      <c r="BH299" s="16">
        <v>0</v>
      </c>
    </row>
    <row r="300" spans="2:60" x14ac:dyDescent="0.25">
      <c r="B300" t="s">
        <v>227</v>
      </c>
      <c r="C300" s="16">
        <v>0.86949924127465905</v>
      </c>
      <c r="D300" s="16">
        <v>0.92248062015503896</v>
      </c>
      <c r="E300" s="16">
        <v>0.88811188811188801</v>
      </c>
      <c r="F300" s="16">
        <v>0.884210526315789</v>
      </c>
      <c r="G300" s="16">
        <v>0.79310344827586199</v>
      </c>
      <c r="H300" s="16">
        <v>0.83333333333333304</v>
      </c>
      <c r="I300" s="16">
        <v>0.90476190476190499</v>
      </c>
      <c r="J300" s="16">
        <v>1</v>
      </c>
      <c r="K300" s="16">
        <v>0.83561643835616395</v>
      </c>
      <c r="L300" s="16">
        <v>0.76666666666666705</v>
      </c>
      <c r="M300" s="16">
        <v>0.88636363636363602</v>
      </c>
      <c r="N300" s="16">
        <v>0.85294117647058798</v>
      </c>
      <c r="O300" s="16">
        <v>0.8</v>
      </c>
      <c r="P300" s="16">
        <v>0.86666666666666703</v>
      </c>
      <c r="Q300" s="16">
        <v>0.837209302325581</v>
      </c>
      <c r="R300" s="16">
        <v>0.81481481481481499</v>
      </c>
      <c r="S300" s="16">
        <v>0.89560439560439598</v>
      </c>
      <c r="T300" s="16">
        <v>0.81730769230769196</v>
      </c>
      <c r="U300" s="16"/>
      <c r="V300" s="16">
        <v>0.75766016713091899</v>
      </c>
      <c r="W300" s="16">
        <v>0.87567567567567595</v>
      </c>
      <c r="X300" s="16">
        <v>0.91901408450704203</v>
      </c>
      <c r="Y300" s="16">
        <v>0.92040816326530595</v>
      </c>
      <c r="Z300" s="16"/>
      <c r="AA300" s="16">
        <v>0.77952755905511795</v>
      </c>
      <c r="AB300" s="16">
        <v>0.81707317073170704</v>
      </c>
      <c r="AC300" s="16">
        <v>0.91071428571428603</v>
      </c>
      <c r="AD300" s="16">
        <v>0.93798449612403101</v>
      </c>
      <c r="AE300" s="16">
        <v>0.93277310924369705</v>
      </c>
      <c r="AF300" s="16">
        <v>0.92553191489361697</v>
      </c>
      <c r="AG300" s="16">
        <v>0.9375</v>
      </c>
      <c r="AH300" s="16">
        <v>0.91463414634146301</v>
      </c>
      <c r="AI300" s="16">
        <v>0.89622641509433998</v>
      </c>
      <c r="AJ300" s="16"/>
      <c r="AK300" s="16">
        <v>0.78680203045685304</v>
      </c>
      <c r="AL300" s="16">
        <v>0.87378640776699001</v>
      </c>
      <c r="AM300" s="16">
        <v>0.841584158415842</v>
      </c>
      <c r="AN300" s="16">
        <v>0.853242320819113</v>
      </c>
      <c r="AO300" s="16">
        <v>0.92553191489361697</v>
      </c>
      <c r="AP300" s="16">
        <v>0.93087557603686599</v>
      </c>
      <c r="AQ300" s="16">
        <v>0.86666666666666703</v>
      </c>
      <c r="AR300" s="16"/>
      <c r="AS300" s="16">
        <v>0.93617021276595702</v>
      </c>
      <c r="AT300" s="16">
        <v>0.85840707964601803</v>
      </c>
      <c r="AU300" s="16"/>
      <c r="AV300" s="16">
        <v>0.87552742616033796</v>
      </c>
      <c r="AW300" s="16">
        <v>0.86611374407582897</v>
      </c>
      <c r="AX300" s="16"/>
      <c r="AY300" s="16">
        <v>0.83937198067632801</v>
      </c>
      <c r="AZ300" s="16">
        <v>0.92040816326530595</v>
      </c>
      <c r="BA300" s="16"/>
      <c r="BB300" s="16">
        <v>0.91855203619909498</v>
      </c>
      <c r="BC300" s="16">
        <v>0.81984732824427498</v>
      </c>
      <c r="BD300" s="16"/>
      <c r="BE300" s="16">
        <v>0.6</v>
      </c>
      <c r="BF300" s="16">
        <v>0.84023668639053295</v>
      </c>
      <c r="BG300" s="16">
        <v>0.93598615916954997</v>
      </c>
      <c r="BH300" s="16">
        <v>0.93617021276595702</v>
      </c>
    </row>
    <row r="301" spans="2:60" x14ac:dyDescent="0.25">
      <c r="B301" t="s">
        <v>228</v>
      </c>
      <c r="C301" s="16">
        <v>2.2003034901365699E-2</v>
      </c>
      <c r="D301" s="16">
        <v>2.32558139534884E-2</v>
      </c>
      <c r="E301" s="16">
        <v>1.3986013986014E-2</v>
      </c>
      <c r="F301" s="16">
        <v>1.05263157894737E-2</v>
      </c>
      <c r="G301" s="16">
        <v>1.72413793103448E-2</v>
      </c>
      <c r="H301" s="16">
        <v>0</v>
      </c>
      <c r="I301" s="16">
        <v>1.9047619047619001E-2</v>
      </c>
      <c r="J301" s="16">
        <v>0</v>
      </c>
      <c r="K301" s="16">
        <v>4.1095890410958902E-2</v>
      </c>
      <c r="L301" s="16">
        <v>6.6666666666666693E-2</v>
      </c>
      <c r="M301" s="16">
        <v>2.27272727272727E-2</v>
      </c>
      <c r="N301" s="16">
        <v>2.9411764705882401E-2</v>
      </c>
      <c r="O301" s="16">
        <v>3.3333333333333298E-2</v>
      </c>
      <c r="P301" s="16">
        <v>3.3333333333333298E-2</v>
      </c>
      <c r="Q301" s="16">
        <v>2.32558139534884E-2</v>
      </c>
      <c r="R301" s="16">
        <v>3.7037037037037E-2</v>
      </c>
      <c r="S301" s="16">
        <v>1.0989010989011E-2</v>
      </c>
      <c r="T301" s="16">
        <v>2.8846153846153799E-2</v>
      </c>
      <c r="U301" s="16"/>
      <c r="V301" s="16">
        <v>4.17827298050139E-2</v>
      </c>
      <c r="W301" s="16">
        <v>2.1621621621621599E-2</v>
      </c>
      <c r="X301" s="16">
        <v>1.0563380281690101E-2</v>
      </c>
      <c r="Y301" s="16">
        <v>1.4285714285714299E-2</v>
      </c>
      <c r="Z301" s="16"/>
      <c r="AA301" s="16">
        <v>3.9370078740157501E-2</v>
      </c>
      <c r="AB301" s="16">
        <v>3.65853658536585E-2</v>
      </c>
      <c r="AC301" s="16">
        <v>0</v>
      </c>
      <c r="AD301" s="16">
        <v>1.5503875968992199E-2</v>
      </c>
      <c r="AE301" s="16">
        <v>1.6806722689075598E-2</v>
      </c>
      <c r="AF301" s="16">
        <v>1.0638297872340399E-2</v>
      </c>
      <c r="AG301" s="16">
        <v>0</v>
      </c>
      <c r="AH301" s="16">
        <v>1.21951219512195E-2</v>
      </c>
      <c r="AI301" s="16">
        <v>1.88679245283019E-2</v>
      </c>
      <c r="AJ301" s="16"/>
      <c r="AK301" s="16">
        <v>3.5532994923857898E-2</v>
      </c>
      <c r="AL301" s="16">
        <v>3.8834951456310697E-2</v>
      </c>
      <c r="AM301" s="16">
        <v>2.9702970297029702E-2</v>
      </c>
      <c r="AN301" s="16">
        <v>3.0716723549488099E-2</v>
      </c>
      <c r="AO301" s="16">
        <v>1.5957446808510599E-2</v>
      </c>
      <c r="AP301" s="16">
        <v>1.3824884792626699E-2</v>
      </c>
      <c r="AQ301" s="16">
        <v>0</v>
      </c>
      <c r="AR301" s="16"/>
      <c r="AS301" s="16">
        <v>2.6595744680851099E-2</v>
      </c>
      <c r="AT301" s="16">
        <v>2.12389380530973E-2</v>
      </c>
      <c r="AU301" s="16"/>
      <c r="AV301" s="16">
        <v>2.3206751054852301E-2</v>
      </c>
      <c r="AW301" s="16">
        <v>2.1327014218009501E-2</v>
      </c>
      <c r="AX301" s="16"/>
      <c r="AY301" s="16">
        <v>2.6570048309178699E-2</v>
      </c>
      <c r="AZ301" s="16">
        <v>1.4285714285714299E-2</v>
      </c>
      <c r="BA301" s="16"/>
      <c r="BB301" s="16">
        <v>6.0331825037707402E-3</v>
      </c>
      <c r="BC301" s="16">
        <v>3.8167938931297697E-2</v>
      </c>
      <c r="BD301" s="16"/>
      <c r="BE301" s="16">
        <v>8.4848484848484895E-2</v>
      </c>
      <c r="BF301" s="16">
        <v>1.7751479289940801E-2</v>
      </c>
      <c r="BG301" s="16">
        <v>1.5570934256055401E-2</v>
      </c>
      <c r="BH301" s="16">
        <v>0</v>
      </c>
    </row>
    <row r="302" spans="2:60" x14ac:dyDescent="0.25">
      <c r="B302" t="s">
        <v>171</v>
      </c>
      <c r="C302" s="16">
        <v>0.84749620637329304</v>
      </c>
      <c r="D302" s="16">
        <v>0.89922480620154999</v>
      </c>
      <c r="E302" s="16">
        <v>0.87412587412587395</v>
      </c>
      <c r="F302" s="16">
        <v>0.87368421052631595</v>
      </c>
      <c r="G302" s="16">
        <v>0.77586206896551702</v>
      </c>
      <c r="H302" s="16">
        <v>0.83333333333333304</v>
      </c>
      <c r="I302" s="16">
        <v>0.88571428571428601</v>
      </c>
      <c r="J302" s="16">
        <v>1</v>
      </c>
      <c r="K302" s="16">
        <v>0.79452054794520599</v>
      </c>
      <c r="L302" s="16">
        <v>0.7</v>
      </c>
      <c r="M302" s="16">
        <v>0.86363636363636398</v>
      </c>
      <c r="N302" s="16">
        <v>0.82352941176470595</v>
      </c>
      <c r="O302" s="16">
        <v>0.76666666666666705</v>
      </c>
      <c r="P302" s="16">
        <v>0.83333333333333304</v>
      </c>
      <c r="Q302" s="16">
        <v>0.81395348837209303</v>
      </c>
      <c r="R302" s="16">
        <v>0.77777777777777801</v>
      </c>
      <c r="S302" s="16">
        <v>0.88461538461538503</v>
      </c>
      <c r="T302" s="16">
        <v>0.78846153846153799</v>
      </c>
      <c r="U302" s="16"/>
      <c r="V302" s="16">
        <v>0.71587743732590503</v>
      </c>
      <c r="W302" s="16">
        <v>0.85405405405405399</v>
      </c>
      <c r="X302" s="16">
        <v>0.90845070422535201</v>
      </c>
      <c r="Y302" s="16">
        <v>0.90612244897959204</v>
      </c>
      <c r="Z302" s="16"/>
      <c r="AA302" s="16">
        <v>0.74015748031496098</v>
      </c>
      <c r="AB302" s="16">
        <v>0.78048780487804903</v>
      </c>
      <c r="AC302" s="16">
        <v>0.91071428571428603</v>
      </c>
      <c r="AD302" s="16">
        <v>0.92248062015503896</v>
      </c>
      <c r="AE302" s="16">
        <v>0.91596638655462204</v>
      </c>
      <c r="AF302" s="16">
        <v>0.91489361702127703</v>
      </c>
      <c r="AG302" s="16">
        <v>0.9375</v>
      </c>
      <c r="AH302" s="16">
        <v>0.90243902439024404</v>
      </c>
      <c r="AI302" s="16">
        <v>0.87735849056603799</v>
      </c>
      <c r="AJ302" s="16"/>
      <c r="AK302" s="16">
        <v>0.75126903553299496</v>
      </c>
      <c r="AL302" s="16">
        <v>0.83495145631068002</v>
      </c>
      <c r="AM302" s="16">
        <v>0.81188118811881205</v>
      </c>
      <c r="AN302" s="16">
        <v>0.82252559726962404</v>
      </c>
      <c r="AO302" s="16">
        <v>0.909574468085106</v>
      </c>
      <c r="AP302" s="16">
        <v>0.91705069124423999</v>
      </c>
      <c r="AQ302" s="16">
        <v>0.86666666666666703</v>
      </c>
      <c r="AR302" s="16"/>
      <c r="AS302" s="16">
        <v>0.909574468085106</v>
      </c>
      <c r="AT302" s="16">
        <v>0.83716814159291997</v>
      </c>
      <c r="AU302" s="16"/>
      <c r="AV302" s="16">
        <v>0.85232067510548504</v>
      </c>
      <c r="AW302" s="16">
        <v>0.84478672985782</v>
      </c>
      <c r="AX302" s="16"/>
      <c r="AY302" s="16">
        <v>0.81280193236715004</v>
      </c>
      <c r="AZ302" s="16">
        <v>0.90612244897959204</v>
      </c>
      <c r="BA302" s="16"/>
      <c r="BB302" s="16">
        <v>0.91251885369532404</v>
      </c>
      <c r="BC302" s="16">
        <v>0.78167938931297698</v>
      </c>
      <c r="BD302" s="16"/>
      <c r="BE302" s="16">
        <v>0.51515151515151503</v>
      </c>
      <c r="BF302" s="16">
        <v>0.82248520710059203</v>
      </c>
      <c r="BG302" s="16">
        <v>0.92041522491349503</v>
      </c>
      <c r="BH302" s="16">
        <v>0.93617021276595702</v>
      </c>
    </row>
    <row r="303" spans="2:60" x14ac:dyDescent="0.25">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row>
    <row r="304" spans="2:60" x14ac:dyDescent="0.25">
      <c r="B304" s="6" t="s">
        <v>232</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row>
    <row r="305" spans="2:60" x14ac:dyDescent="0.25">
      <c r="B305" s="23" t="s">
        <v>79</v>
      </c>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row>
    <row r="306" spans="2:60" x14ac:dyDescent="0.25">
      <c r="B306" t="s">
        <v>222</v>
      </c>
      <c r="C306" s="16">
        <v>0.86874051593323198</v>
      </c>
      <c r="D306" s="16">
        <v>0.86821705426356599</v>
      </c>
      <c r="E306" s="16">
        <v>0.90909090909090895</v>
      </c>
      <c r="F306" s="16">
        <v>0.92631578947368398</v>
      </c>
      <c r="G306" s="16">
        <v>0.84482758620689702</v>
      </c>
      <c r="H306" s="16">
        <v>0.93333333333333302</v>
      </c>
      <c r="I306" s="16">
        <v>0.93333333333333302</v>
      </c>
      <c r="J306" s="16">
        <v>0.78947368421052599</v>
      </c>
      <c r="K306" s="16">
        <v>0.89041095890411004</v>
      </c>
      <c r="L306" s="16">
        <v>0.86666666666666703</v>
      </c>
      <c r="M306" s="16">
        <v>0.82954545454545503</v>
      </c>
      <c r="N306" s="16">
        <v>0.79411764705882304</v>
      </c>
      <c r="O306" s="16">
        <v>0.86666666666666703</v>
      </c>
      <c r="P306" s="16">
        <v>0.83333333333333304</v>
      </c>
      <c r="Q306" s="16">
        <v>0.90697674418604601</v>
      </c>
      <c r="R306" s="16">
        <v>0.74074074074074103</v>
      </c>
      <c r="S306" s="16">
        <v>0.879120879120879</v>
      </c>
      <c r="T306" s="16">
        <v>0.81730769230769196</v>
      </c>
      <c r="U306" s="16"/>
      <c r="V306" s="16">
        <v>0.90250696378830098</v>
      </c>
      <c r="W306" s="16">
        <v>0.85945945945945901</v>
      </c>
      <c r="X306" s="16">
        <v>0.86267605633802802</v>
      </c>
      <c r="Y306" s="16">
        <v>0.85102040816326496</v>
      </c>
      <c r="Z306" s="16"/>
      <c r="AA306" s="16">
        <v>0.89763779527559096</v>
      </c>
      <c r="AB306" s="16">
        <v>0.81707317073170704</v>
      </c>
      <c r="AC306" s="16">
        <v>0.88392857142857095</v>
      </c>
      <c r="AD306" s="16">
        <v>0.86046511627906996</v>
      </c>
      <c r="AE306" s="16">
        <v>0.86554621848739499</v>
      </c>
      <c r="AF306" s="16">
        <v>0.86170212765957399</v>
      </c>
      <c r="AG306" s="16">
        <v>0.85416666666666696</v>
      </c>
      <c r="AH306" s="16">
        <v>0.86585365853658502</v>
      </c>
      <c r="AI306" s="16">
        <v>0.839622641509434</v>
      </c>
      <c r="AJ306" s="16"/>
      <c r="AK306" s="16">
        <v>0.85786802030456899</v>
      </c>
      <c r="AL306" s="16">
        <v>0.82524271844660202</v>
      </c>
      <c r="AM306" s="16">
        <v>0.87128712871287095</v>
      </c>
      <c r="AN306" s="16">
        <v>0.866894197952218</v>
      </c>
      <c r="AO306" s="16">
        <v>0.840425531914894</v>
      </c>
      <c r="AP306" s="16">
        <v>0.91705069124423999</v>
      </c>
      <c r="AQ306" s="16">
        <v>0.88666666666666705</v>
      </c>
      <c r="AR306" s="16"/>
      <c r="AS306" s="16">
        <v>0.84574468085106402</v>
      </c>
      <c r="AT306" s="16">
        <v>0.87256637168141604</v>
      </c>
      <c r="AU306" s="16"/>
      <c r="AV306" s="16">
        <v>0.905063291139241</v>
      </c>
      <c r="AW306" s="16">
        <v>0.84834123222748803</v>
      </c>
      <c r="AX306" s="16"/>
      <c r="AY306" s="16">
        <v>0.87922705314009697</v>
      </c>
      <c r="AZ306" s="16">
        <v>0.85102040816326496</v>
      </c>
      <c r="BA306" s="16"/>
      <c r="BB306" s="16">
        <v>0.89894419306184004</v>
      </c>
      <c r="BC306" s="16">
        <v>0.83816793893129804</v>
      </c>
      <c r="BD306" s="16"/>
      <c r="BE306" s="16">
        <v>0.83636363636363598</v>
      </c>
      <c r="BF306" s="16">
        <v>0.86390532544378695</v>
      </c>
      <c r="BG306" s="16">
        <v>0.88581314878892703</v>
      </c>
      <c r="BH306" s="16">
        <v>0.85531914893617</v>
      </c>
    </row>
    <row r="307" spans="2:60" x14ac:dyDescent="0.25">
      <c r="B307" t="s">
        <v>223</v>
      </c>
      <c r="C307" s="16">
        <v>9.40819423368741E-2</v>
      </c>
      <c r="D307" s="16">
        <v>9.3023255813953501E-2</v>
      </c>
      <c r="E307" s="16">
        <v>6.9930069930069894E-2</v>
      </c>
      <c r="F307" s="16">
        <v>5.2631578947368397E-2</v>
      </c>
      <c r="G307" s="16">
        <v>8.6206896551724102E-2</v>
      </c>
      <c r="H307" s="16">
        <v>6.6666666666666693E-2</v>
      </c>
      <c r="I307" s="16">
        <v>3.8095238095238099E-2</v>
      </c>
      <c r="J307" s="16">
        <v>0.21052631578947401</v>
      </c>
      <c r="K307" s="16">
        <v>0.10958904109589</v>
      </c>
      <c r="L307" s="16">
        <v>0</v>
      </c>
      <c r="M307" s="16">
        <v>0.125</v>
      </c>
      <c r="N307" s="16">
        <v>0.16666666666666699</v>
      </c>
      <c r="O307" s="16">
        <v>0.1</v>
      </c>
      <c r="P307" s="16">
        <v>0.133333333333333</v>
      </c>
      <c r="Q307" s="16">
        <v>6.9767441860465101E-2</v>
      </c>
      <c r="R307" s="16">
        <v>0.22222222222222199</v>
      </c>
      <c r="S307" s="16">
        <v>7.69230769230769E-2</v>
      </c>
      <c r="T307" s="16">
        <v>0.115384615384615</v>
      </c>
      <c r="U307" s="16"/>
      <c r="V307" s="16">
        <v>7.52089136490251E-2</v>
      </c>
      <c r="W307" s="16">
        <v>8.1081081081081099E-2</v>
      </c>
      <c r="X307" s="16">
        <v>9.1549295774647904E-2</v>
      </c>
      <c r="Y307" s="16">
        <v>0.114285714285714</v>
      </c>
      <c r="Z307" s="16"/>
      <c r="AA307" s="16">
        <v>6.8241469816273007E-2</v>
      </c>
      <c r="AB307" s="16">
        <v>0.109756097560976</v>
      </c>
      <c r="AC307" s="16">
        <v>8.9285714285714302E-2</v>
      </c>
      <c r="AD307" s="16">
        <v>0.108527131782946</v>
      </c>
      <c r="AE307" s="16">
        <v>0.10084033613445401</v>
      </c>
      <c r="AF307" s="16">
        <v>0.10638297872340401</v>
      </c>
      <c r="AG307" s="16">
        <v>0.104166666666667</v>
      </c>
      <c r="AH307" s="16">
        <v>9.7560975609756101E-2</v>
      </c>
      <c r="AI307" s="16">
        <v>0.14150943396226401</v>
      </c>
      <c r="AJ307" s="16"/>
      <c r="AK307" s="16">
        <v>0.101522842639594</v>
      </c>
      <c r="AL307" s="16">
        <v>0.15533980582524301</v>
      </c>
      <c r="AM307" s="16">
        <v>8.9108910891089105E-2</v>
      </c>
      <c r="AN307" s="16">
        <v>9.8976109215017094E-2</v>
      </c>
      <c r="AO307" s="16">
        <v>0.10106382978723399</v>
      </c>
      <c r="AP307" s="16">
        <v>6.4516129032258104E-2</v>
      </c>
      <c r="AQ307" s="16">
        <v>7.3333333333333306E-2</v>
      </c>
      <c r="AR307" s="16"/>
      <c r="AS307" s="16">
        <v>0.117021276595745</v>
      </c>
      <c r="AT307" s="16">
        <v>9.0265486725663702E-2</v>
      </c>
      <c r="AU307" s="16"/>
      <c r="AV307" s="16">
        <v>7.3839662447257398E-2</v>
      </c>
      <c r="AW307" s="16">
        <v>0.105450236966825</v>
      </c>
      <c r="AX307" s="16"/>
      <c r="AY307" s="16">
        <v>8.2125603864734303E-2</v>
      </c>
      <c r="AZ307" s="16">
        <v>0.114285714285714</v>
      </c>
      <c r="BA307" s="16"/>
      <c r="BB307" s="16">
        <v>7.2398190045248903E-2</v>
      </c>
      <c r="BC307" s="16">
        <v>0.11603053435114501</v>
      </c>
      <c r="BD307" s="16"/>
      <c r="BE307" s="16">
        <v>0.115151515151515</v>
      </c>
      <c r="BF307" s="16">
        <v>9.1715976331360902E-2</v>
      </c>
      <c r="BG307" s="16">
        <v>8.3044982698961906E-2</v>
      </c>
      <c r="BH307" s="16">
        <v>0.11063829787234</v>
      </c>
    </row>
    <row r="308" spans="2:60" x14ac:dyDescent="0.25">
      <c r="B308" t="s">
        <v>224</v>
      </c>
      <c r="C308" s="16">
        <v>2.6555386949924101E-2</v>
      </c>
      <c r="D308" s="16">
        <v>3.1007751937984499E-2</v>
      </c>
      <c r="E308" s="16">
        <v>1.3986013986014E-2</v>
      </c>
      <c r="F308" s="16">
        <v>1.05263157894737E-2</v>
      </c>
      <c r="G308" s="16">
        <v>5.1724137931034503E-2</v>
      </c>
      <c r="H308" s="16">
        <v>0</v>
      </c>
      <c r="I308" s="16">
        <v>2.8571428571428598E-2</v>
      </c>
      <c r="J308" s="16">
        <v>0</v>
      </c>
      <c r="K308" s="16">
        <v>0</v>
      </c>
      <c r="L308" s="16">
        <v>0.1</v>
      </c>
      <c r="M308" s="16">
        <v>3.4090909090909102E-2</v>
      </c>
      <c r="N308" s="16">
        <v>2.9411764705882401E-2</v>
      </c>
      <c r="O308" s="16">
        <v>3.3333333333333298E-2</v>
      </c>
      <c r="P308" s="16">
        <v>1.6666666666666701E-2</v>
      </c>
      <c r="Q308" s="16">
        <v>2.32558139534884E-2</v>
      </c>
      <c r="R308" s="16">
        <v>0</v>
      </c>
      <c r="S308" s="16">
        <v>2.74725274725275E-2</v>
      </c>
      <c r="T308" s="16">
        <v>4.80769230769231E-2</v>
      </c>
      <c r="U308" s="16"/>
      <c r="V308" s="16">
        <v>1.9498607242339799E-2</v>
      </c>
      <c r="W308" s="16">
        <v>3.24324324324324E-2</v>
      </c>
      <c r="X308" s="16">
        <v>3.5211267605633798E-2</v>
      </c>
      <c r="Y308" s="16">
        <v>2.4489795918367301E-2</v>
      </c>
      <c r="Z308" s="16"/>
      <c r="AA308" s="16">
        <v>2.0997375328084E-2</v>
      </c>
      <c r="AB308" s="16">
        <v>6.0975609756097601E-2</v>
      </c>
      <c r="AC308" s="16">
        <v>2.6785714285714302E-2</v>
      </c>
      <c r="AD308" s="16">
        <v>7.7519379844961196E-3</v>
      </c>
      <c r="AE308" s="16">
        <v>3.3613445378151301E-2</v>
      </c>
      <c r="AF308" s="16">
        <v>1.0638297872340399E-2</v>
      </c>
      <c r="AG308" s="16">
        <v>3.125E-2</v>
      </c>
      <c r="AH308" s="16">
        <v>3.65853658536585E-2</v>
      </c>
      <c r="AI308" s="16">
        <v>9.4339622641509396E-3</v>
      </c>
      <c r="AJ308" s="16"/>
      <c r="AK308" s="16">
        <v>2.5380710659898501E-2</v>
      </c>
      <c r="AL308" s="16">
        <v>1.94174757281553E-2</v>
      </c>
      <c r="AM308" s="16">
        <v>3.9603960396039598E-2</v>
      </c>
      <c r="AN308" s="16">
        <v>2.38907849829352E-2</v>
      </c>
      <c r="AO308" s="16">
        <v>3.7234042553191501E-2</v>
      </c>
      <c r="AP308" s="16">
        <v>4.6082949308755804E-3</v>
      </c>
      <c r="AQ308" s="16">
        <v>3.3333333333333298E-2</v>
      </c>
      <c r="AR308" s="16"/>
      <c r="AS308" s="16">
        <v>2.6595744680851099E-2</v>
      </c>
      <c r="AT308" s="16">
        <v>2.6548672566371698E-2</v>
      </c>
      <c r="AU308" s="16"/>
      <c r="AV308" s="16">
        <v>1.4767932489451499E-2</v>
      </c>
      <c r="AW308" s="16">
        <v>3.3175355450236997E-2</v>
      </c>
      <c r="AX308" s="16"/>
      <c r="AY308" s="16">
        <v>2.7777777777777801E-2</v>
      </c>
      <c r="AZ308" s="16">
        <v>2.4489795918367301E-2</v>
      </c>
      <c r="BA308" s="16"/>
      <c r="BB308" s="16">
        <v>2.1116138763197598E-2</v>
      </c>
      <c r="BC308" s="16">
        <v>3.2061068702290099E-2</v>
      </c>
      <c r="BD308" s="16"/>
      <c r="BE308" s="16">
        <v>4.2424242424242399E-2</v>
      </c>
      <c r="BF308" s="16">
        <v>2.6627218934911202E-2</v>
      </c>
      <c r="BG308" s="16">
        <v>1.90311418685121E-2</v>
      </c>
      <c r="BH308" s="16">
        <v>3.4042553191489397E-2</v>
      </c>
    </row>
    <row r="309" spans="2:60" x14ac:dyDescent="0.25">
      <c r="B309" t="s">
        <v>225</v>
      </c>
      <c r="C309" s="16">
        <v>7.5872534142640401E-3</v>
      </c>
      <c r="D309" s="16">
        <v>7.7519379844961196E-3</v>
      </c>
      <c r="E309" s="16">
        <v>6.9930069930069904E-3</v>
      </c>
      <c r="F309" s="16">
        <v>0</v>
      </c>
      <c r="G309" s="16">
        <v>1.72413793103448E-2</v>
      </c>
      <c r="H309" s="16">
        <v>0</v>
      </c>
      <c r="I309" s="16">
        <v>0</v>
      </c>
      <c r="J309" s="16">
        <v>0</v>
      </c>
      <c r="K309" s="16">
        <v>0</v>
      </c>
      <c r="L309" s="16">
        <v>3.3333333333333298E-2</v>
      </c>
      <c r="M309" s="16">
        <v>1.13636363636364E-2</v>
      </c>
      <c r="N309" s="16">
        <v>9.8039215686274508E-3</v>
      </c>
      <c r="O309" s="16">
        <v>0</v>
      </c>
      <c r="P309" s="16">
        <v>0</v>
      </c>
      <c r="Q309" s="16">
        <v>0</v>
      </c>
      <c r="R309" s="16">
        <v>3.7037037037037E-2</v>
      </c>
      <c r="S309" s="16">
        <v>1.6483516483516501E-2</v>
      </c>
      <c r="T309" s="16">
        <v>0</v>
      </c>
      <c r="U309" s="16"/>
      <c r="V309" s="16">
        <v>2.7855153203342601E-3</v>
      </c>
      <c r="W309" s="16">
        <v>2.7027027027027001E-2</v>
      </c>
      <c r="X309" s="16">
        <v>3.5211267605633799E-3</v>
      </c>
      <c r="Y309" s="16">
        <v>6.1224489795918399E-3</v>
      </c>
      <c r="Z309" s="16"/>
      <c r="AA309" s="16">
        <v>1.31233595800525E-2</v>
      </c>
      <c r="AB309" s="16">
        <v>1.21951219512195E-2</v>
      </c>
      <c r="AC309" s="16">
        <v>0</v>
      </c>
      <c r="AD309" s="16">
        <v>1.5503875968992199E-2</v>
      </c>
      <c r="AE309" s="16">
        <v>0</v>
      </c>
      <c r="AF309" s="16">
        <v>0</v>
      </c>
      <c r="AG309" s="16">
        <v>1.0416666666666701E-2</v>
      </c>
      <c r="AH309" s="16">
        <v>0</v>
      </c>
      <c r="AI309" s="16">
        <v>9.4339622641509396E-3</v>
      </c>
      <c r="AJ309" s="16"/>
      <c r="AK309" s="16">
        <v>1.5228426395939101E-2</v>
      </c>
      <c r="AL309" s="16">
        <v>0</v>
      </c>
      <c r="AM309" s="16">
        <v>0</v>
      </c>
      <c r="AN309" s="16">
        <v>6.8259385665529002E-3</v>
      </c>
      <c r="AO309" s="16">
        <v>1.5957446808510599E-2</v>
      </c>
      <c r="AP309" s="16">
        <v>4.6082949308755804E-3</v>
      </c>
      <c r="AQ309" s="16">
        <v>6.6666666666666697E-3</v>
      </c>
      <c r="AR309" s="16"/>
      <c r="AS309" s="16">
        <v>1.0638297872340399E-2</v>
      </c>
      <c r="AT309" s="16">
        <v>7.0796460176991097E-3</v>
      </c>
      <c r="AU309" s="16"/>
      <c r="AV309" s="16">
        <v>6.3291139240506302E-3</v>
      </c>
      <c r="AW309" s="16">
        <v>8.2938388625592406E-3</v>
      </c>
      <c r="AX309" s="16"/>
      <c r="AY309" s="16">
        <v>8.4541062801932396E-3</v>
      </c>
      <c r="AZ309" s="16">
        <v>6.1224489795918399E-3</v>
      </c>
      <c r="BA309" s="16"/>
      <c r="BB309" s="16">
        <v>4.5248868778280504E-3</v>
      </c>
      <c r="BC309" s="16">
        <v>1.0687022900763401E-2</v>
      </c>
      <c r="BD309" s="16"/>
      <c r="BE309" s="16">
        <v>0</v>
      </c>
      <c r="BF309" s="16">
        <v>1.4792899408284E-2</v>
      </c>
      <c r="BG309" s="16">
        <v>8.6505190311418692E-3</v>
      </c>
      <c r="BH309" s="16">
        <v>0</v>
      </c>
    </row>
    <row r="310" spans="2:60" x14ac:dyDescent="0.25">
      <c r="B310" t="s">
        <v>226</v>
      </c>
      <c r="C310" s="16">
        <v>3.0349013657056099E-3</v>
      </c>
      <c r="D310" s="16">
        <v>0</v>
      </c>
      <c r="E310" s="16">
        <v>0</v>
      </c>
      <c r="F310" s="16">
        <v>1.05263157894737E-2</v>
      </c>
      <c r="G310" s="16">
        <v>0</v>
      </c>
      <c r="H310" s="16">
        <v>0</v>
      </c>
      <c r="I310" s="16">
        <v>0</v>
      </c>
      <c r="J310" s="16">
        <v>0</v>
      </c>
      <c r="K310" s="16">
        <v>0</v>
      </c>
      <c r="L310" s="16">
        <v>0</v>
      </c>
      <c r="M310" s="16">
        <v>0</v>
      </c>
      <c r="N310" s="16">
        <v>0</v>
      </c>
      <c r="O310" s="16">
        <v>0</v>
      </c>
      <c r="P310" s="16">
        <v>1.6666666666666701E-2</v>
      </c>
      <c r="Q310" s="16">
        <v>0</v>
      </c>
      <c r="R310" s="16">
        <v>0</v>
      </c>
      <c r="S310" s="16">
        <v>0</v>
      </c>
      <c r="T310" s="16">
        <v>1.9230769230769201E-2</v>
      </c>
      <c r="U310" s="16"/>
      <c r="V310" s="16">
        <v>0</v>
      </c>
      <c r="W310" s="16">
        <v>0</v>
      </c>
      <c r="X310" s="16">
        <v>7.0422535211267599E-3</v>
      </c>
      <c r="Y310" s="16">
        <v>4.0816326530612197E-3</v>
      </c>
      <c r="Z310" s="16"/>
      <c r="AA310" s="16">
        <v>0</v>
      </c>
      <c r="AB310" s="16">
        <v>0</v>
      </c>
      <c r="AC310" s="16">
        <v>0</v>
      </c>
      <c r="AD310" s="16">
        <v>7.7519379844961196E-3</v>
      </c>
      <c r="AE310" s="16">
        <v>0</v>
      </c>
      <c r="AF310" s="16">
        <v>2.1276595744680899E-2</v>
      </c>
      <c r="AG310" s="16">
        <v>0</v>
      </c>
      <c r="AH310" s="16">
        <v>0</v>
      </c>
      <c r="AI310" s="16">
        <v>0</v>
      </c>
      <c r="AJ310" s="16"/>
      <c r="AK310" s="16">
        <v>0</v>
      </c>
      <c r="AL310" s="16">
        <v>0</v>
      </c>
      <c r="AM310" s="16">
        <v>0</v>
      </c>
      <c r="AN310" s="16">
        <v>3.4129692832764501E-3</v>
      </c>
      <c r="AO310" s="16">
        <v>5.31914893617021E-3</v>
      </c>
      <c r="AP310" s="16">
        <v>9.2165898617511503E-3</v>
      </c>
      <c r="AQ310" s="16">
        <v>0</v>
      </c>
      <c r="AR310" s="16"/>
      <c r="AS310" s="16">
        <v>0</v>
      </c>
      <c r="AT310" s="16">
        <v>3.5398230088495601E-3</v>
      </c>
      <c r="AU310" s="16"/>
      <c r="AV310" s="16">
        <v>0</v>
      </c>
      <c r="AW310" s="16">
        <v>4.739336492891E-3</v>
      </c>
      <c r="AX310" s="16"/>
      <c r="AY310" s="16">
        <v>2.4154589371980701E-3</v>
      </c>
      <c r="AZ310" s="16">
        <v>4.0816326530612197E-3</v>
      </c>
      <c r="BA310" s="16"/>
      <c r="BB310" s="16">
        <v>3.0165912518853701E-3</v>
      </c>
      <c r="BC310" s="16">
        <v>3.0534351145038198E-3</v>
      </c>
      <c r="BD310" s="16"/>
      <c r="BE310" s="16">
        <v>6.0606060606060597E-3</v>
      </c>
      <c r="BF310" s="16">
        <v>2.9585798816567999E-3</v>
      </c>
      <c r="BG310" s="16">
        <v>3.4602076124567501E-3</v>
      </c>
      <c r="BH310" s="16">
        <v>0</v>
      </c>
    </row>
    <row r="311" spans="2:60" x14ac:dyDescent="0.25">
      <c r="B311" t="s">
        <v>77</v>
      </c>
      <c r="C311" s="16">
        <v>0</v>
      </c>
      <c r="D311" s="16">
        <v>0</v>
      </c>
      <c r="E311" s="16">
        <v>0</v>
      </c>
      <c r="F311" s="16">
        <v>0</v>
      </c>
      <c r="G311" s="16">
        <v>0</v>
      </c>
      <c r="H311" s="16">
        <v>0</v>
      </c>
      <c r="I311" s="16">
        <v>0</v>
      </c>
      <c r="J311" s="16">
        <v>0</v>
      </c>
      <c r="K311" s="16">
        <v>0</v>
      </c>
      <c r="L311" s="16">
        <v>0</v>
      </c>
      <c r="M311" s="16">
        <v>0</v>
      </c>
      <c r="N311" s="16">
        <v>0</v>
      </c>
      <c r="O311" s="16">
        <v>0</v>
      </c>
      <c r="P311" s="16">
        <v>0</v>
      </c>
      <c r="Q311" s="16">
        <v>0</v>
      </c>
      <c r="R311" s="16">
        <v>0</v>
      </c>
      <c r="S311" s="16">
        <v>0</v>
      </c>
      <c r="T311" s="16">
        <v>0</v>
      </c>
      <c r="U311" s="16"/>
      <c r="V311" s="16">
        <v>0</v>
      </c>
      <c r="W311" s="16">
        <v>0</v>
      </c>
      <c r="X311" s="16">
        <v>0</v>
      </c>
      <c r="Y311" s="16">
        <v>0</v>
      </c>
      <c r="Z311" s="16"/>
      <c r="AA311" s="16">
        <v>0</v>
      </c>
      <c r="AB311" s="16">
        <v>0</v>
      </c>
      <c r="AC311" s="16">
        <v>0</v>
      </c>
      <c r="AD311" s="16">
        <v>0</v>
      </c>
      <c r="AE311" s="16">
        <v>0</v>
      </c>
      <c r="AF311" s="16">
        <v>0</v>
      </c>
      <c r="AG311" s="16">
        <v>0</v>
      </c>
      <c r="AH311" s="16">
        <v>0</v>
      </c>
      <c r="AI311" s="16">
        <v>0</v>
      </c>
      <c r="AJ311" s="16"/>
      <c r="AK311" s="16">
        <v>0</v>
      </c>
      <c r="AL311" s="16">
        <v>0</v>
      </c>
      <c r="AM311" s="16">
        <v>0</v>
      </c>
      <c r="AN311" s="16">
        <v>0</v>
      </c>
      <c r="AO311" s="16">
        <v>0</v>
      </c>
      <c r="AP311" s="16">
        <v>0</v>
      </c>
      <c r="AQ311" s="16">
        <v>0</v>
      </c>
      <c r="AR311" s="16"/>
      <c r="AS311" s="16">
        <v>0</v>
      </c>
      <c r="AT311" s="16">
        <v>0</v>
      </c>
      <c r="AU311" s="16"/>
      <c r="AV311" s="16">
        <v>0</v>
      </c>
      <c r="AW311" s="16">
        <v>0</v>
      </c>
      <c r="AX311" s="16"/>
      <c r="AY311" s="16">
        <v>0</v>
      </c>
      <c r="AZ311" s="16">
        <v>0</v>
      </c>
      <c r="BA311" s="16"/>
      <c r="BB311" s="16">
        <v>0</v>
      </c>
      <c r="BC311" s="16">
        <v>0</v>
      </c>
      <c r="BD311" s="16"/>
      <c r="BE311" s="16">
        <v>0</v>
      </c>
      <c r="BF311" s="16">
        <v>0</v>
      </c>
      <c r="BG311" s="16">
        <v>0</v>
      </c>
      <c r="BH311" s="16">
        <v>0</v>
      </c>
    </row>
    <row r="312" spans="2:60" x14ac:dyDescent="0.25">
      <c r="B312" t="s">
        <v>227</v>
      </c>
      <c r="C312" s="16">
        <v>0.96282245827010604</v>
      </c>
      <c r="D312" s="16">
        <v>0.96124031007751898</v>
      </c>
      <c r="E312" s="16">
        <v>0.97902097902097895</v>
      </c>
      <c r="F312" s="16">
        <v>0.97894736842105301</v>
      </c>
      <c r="G312" s="16">
        <v>0.931034482758621</v>
      </c>
      <c r="H312" s="16">
        <v>1</v>
      </c>
      <c r="I312" s="16">
        <v>0.97142857142857097</v>
      </c>
      <c r="J312" s="16">
        <v>1</v>
      </c>
      <c r="K312" s="16">
        <v>1</v>
      </c>
      <c r="L312" s="16">
        <v>0.86666666666666703</v>
      </c>
      <c r="M312" s="16">
        <v>0.95454545454545503</v>
      </c>
      <c r="N312" s="16">
        <v>0.96078431372549</v>
      </c>
      <c r="O312" s="16">
        <v>0.96666666666666701</v>
      </c>
      <c r="P312" s="16">
        <v>0.96666666666666701</v>
      </c>
      <c r="Q312" s="16">
        <v>0.97674418604651203</v>
      </c>
      <c r="R312" s="16">
        <v>0.96296296296296302</v>
      </c>
      <c r="S312" s="16">
        <v>0.95604395604395598</v>
      </c>
      <c r="T312" s="16">
        <v>0.93269230769230804</v>
      </c>
      <c r="U312" s="16"/>
      <c r="V312" s="16">
        <v>0.97771587743732602</v>
      </c>
      <c r="W312" s="16">
        <v>0.94054054054054004</v>
      </c>
      <c r="X312" s="16">
        <v>0.95422535211267601</v>
      </c>
      <c r="Y312" s="16">
        <v>0.96530612244897995</v>
      </c>
      <c r="Z312" s="16"/>
      <c r="AA312" s="16">
        <v>0.96587926509186395</v>
      </c>
      <c r="AB312" s="16">
        <v>0.92682926829268297</v>
      </c>
      <c r="AC312" s="16">
        <v>0.97321428571428603</v>
      </c>
      <c r="AD312" s="16">
        <v>0.968992248062015</v>
      </c>
      <c r="AE312" s="16">
        <v>0.96638655462184897</v>
      </c>
      <c r="AF312" s="16">
        <v>0.96808510638297895</v>
      </c>
      <c r="AG312" s="16">
        <v>0.95833333333333304</v>
      </c>
      <c r="AH312" s="16">
        <v>0.96341463414634099</v>
      </c>
      <c r="AI312" s="16">
        <v>0.98113207547169801</v>
      </c>
      <c r="AJ312" s="16"/>
      <c r="AK312" s="16">
        <v>0.95939086294416198</v>
      </c>
      <c r="AL312" s="16">
        <v>0.980582524271845</v>
      </c>
      <c r="AM312" s="16">
        <v>0.96039603960396003</v>
      </c>
      <c r="AN312" s="16">
        <v>0.96587030716723599</v>
      </c>
      <c r="AO312" s="16">
        <v>0.94148936170212805</v>
      </c>
      <c r="AP312" s="16">
        <v>0.981566820276498</v>
      </c>
      <c r="AQ312" s="16">
        <v>0.96</v>
      </c>
      <c r="AR312" s="16"/>
      <c r="AS312" s="16">
        <v>0.96276595744680804</v>
      </c>
      <c r="AT312" s="16">
        <v>0.96283185840707997</v>
      </c>
      <c r="AU312" s="16"/>
      <c r="AV312" s="16">
        <v>0.97890295358649804</v>
      </c>
      <c r="AW312" s="16">
        <v>0.95379146919431301</v>
      </c>
      <c r="AX312" s="16"/>
      <c r="AY312" s="16">
        <v>0.96135265700483097</v>
      </c>
      <c r="AZ312" s="16">
        <v>0.96530612244897995</v>
      </c>
      <c r="BA312" s="16"/>
      <c r="BB312" s="16">
        <v>0.97134238310708898</v>
      </c>
      <c r="BC312" s="16">
        <v>0.954198473282443</v>
      </c>
      <c r="BD312" s="16"/>
      <c r="BE312" s="16">
        <v>0.95151515151515098</v>
      </c>
      <c r="BF312" s="16">
        <v>0.95562130177514804</v>
      </c>
      <c r="BG312" s="16">
        <v>0.96885813148788902</v>
      </c>
      <c r="BH312" s="16">
        <v>0.96595744680851103</v>
      </c>
    </row>
    <row r="313" spans="2:60" x14ac:dyDescent="0.25">
      <c r="B313" t="s">
        <v>228</v>
      </c>
      <c r="C313" s="16">
        <v>1.06221547799697E-2</v>
      </c>
      <c r="D313" s="16">
        <v>7.7519379844961196E-3</v>
      </c>
      <c r="E313" s="16">
        <v>6.9930069930069904E-3</v>
      </c>
      <c r="F313" s="16">
        <v>1.05263157894737E-2</v>
      </c>
      <c r="G313" s="16">
        <v>1.72413793103448E-2</v>
      </c>
      <c r="H313" s="16">
        <v>0</v>
      </c>
      <c r="I313" s="16">
        <v>0</v>
      </c>
      <c r="J313" s="16">
        <v>0</v>
      </c>
      <c r="K313" s="16">
        <v>0</v>
      </c>
      <c r="L313" s="16">
        <v>3.3333333333333298E-2</v>
      </c>
      <c r="M313" s="16">
        <v>1.13636363636364E-2</v>
      </c>
      <c r="N313" s="16">
        <v>9.8039215686274508E-3</v>
      </c>
      <c r="O313" s="16">
        <v>0</v>
      </c>
      <c r="P313" s="16">
        <v>1.6666666666666701E-2</v>
      </c>
      <c r="Q313" s="16">
        <v>0</v>
      </c>
      <c r="R313" s="16">
        <v>3.7037037037037E-2</v>
      </c>
      <c r="S313" s="16">
        <v>1.6483516483516501E-2</v>
      </c>
      <c r="T313" s="16">
        <v>1.9230769230769201E-2</v>
      </c>
      <c r="U313" s="16"/>
      <c r="V313" s="16">
        <v>2.7855153203342601E-3</v>
      </c>
      <c r="W313" s="16">
        <v>2.7027027027027001E-2</v>
      </c>
      <c r="X313" s="16">
        <v>1.0563380281690101E-2</v>
      </c>
      <c r="Y313" s="16">
        <v>1.02040816326531E-2</v>
      </c>
      <c r="Z313" s="16"/>
      <c r="AA313" s="16">
        <v>1.31233595800525E-2</v>
      </c>
      <c r="AB313" s="16">
        <v>1.21951219512195E-2</v>
      </c>
      <c r="AC313" s="16">
        <v>0</v>
      </c>
      <c r="AD313" s="16">
        <v>2.32558139534884E-2</v>
      </c>
      <c r="AE313" s="16">
        <v>0</v>
      </c>
      <c r="AF313" s="16">
        <v>2.1276595744680899E-2</v>
      </c>
      <c r="AG313" s="16">
        <v>1.0416666666666701E-2</v>
      </c>
      <c r="AH313" s="16">
        <v>0</v>
      </c>
      <c r="AI313" s="16">
        <v>9.4339622641509396E-3</v>
      </c>
      <c r="AJ313" s="16"/>
      <c r="AK313" s="16">
        <v>1.5228426395939101E-2</v>
      </c>
      <c r="AL313" s="16">
        <v>0</v>
      </c>
      <c r="AM313" s="16">
        <v>0</v>
      </c>
      <c r="AN313" s="16">
        <v>1.02389078498294E-2</v>
      </c>
      <c r="AO313" s="16">
        <v>2.1276595744680899E-2</v>
      </c>
      <c r="AP313" s="16">
        <v>1.3824884792626699E-2</v>
      </c>
      <c r="AQ313" s="16">
        <v>6.6666666666666697E-3</v>
      </c>
      <c r="AR313" s="16"/>
      <c r="AS313" s="16">
        <v>1.0638297872340399E-2</v>
      </c>
      <c r="AT313" s="16">
        <v>1.06194690265487E-2</v>
      </c>
      <c r="AU313" s="16"/>
      <c r="AV313" s="16">
        <v>6.3291139240506302E-3</v>
      </c>
      <c r="AW313" s="16">
        <v>1.30331753554502E-2</v>
      </c>
      <c r="AX313" s="16"/>
      <c r="AY313" s="16">
        <v>1.0869565217391301E-2</v>
      </c>
      <c r="AZ313" s="16">
        <v>1.02040816326531E-2</v>
      </c>
      <c r="BA313" s="16"/>
      <c r="BB313" s="16">
        <v>7.5414781297134196E-3</v>
      </c>
      <c r="BC313" s="16">
        <v>1.3740458015267199E-2</v>
      </c>
      <c r="BD313" s="16"/>
      <c r="BE313" s="16">
        <v>6.0606060606060597E-3</v>
      </c>
      <c r="BF313" s="16">
        <v>1.7751479289940801E-2</v>
      </c>
      <c r="BG313" s="16">
        <v>1.21107266435986E-2</v>
      </c>
      <c r="BH313" s="16">
        <v>0</v>
      </c>
    </row>
    <row r="314" spans="2:60" x14ac:dyDescent="0.25">
      <c r="B314" t="s">
        <v>171</v>
      </c>
      <c r="C314" s="16">
        <v>0.95220030349013696</v>
      </c>
      <c r="D314" s="16">
        <v>0.95348837209302295</v>
      </c>
      <c r="E314" s="16">
        <v>0.97202797202797198</v>
      </c>
      <c r="F314" s="16">
        <v>0.96842105263157896</v>
      </c>
      <c r="G314" s="16">
        <v>0.91379310344827602</v>
      </c>
      <c r="H314" s="16">
        <v>1</v>
      </c>
      <c r="I314" s="16">
        <v>0.97142857142857097</v>
      </c>
      <c r="J314" s="16">
        <v>1</v>
      </c>
      <c r="K314" s="16">
        <v>1</v>
      </c>
      <c r="L314" s="16">
        <v>0.83333333333333304</v>
      </c>
      <c r="M314" s="16">
        <v>0.94318181818181801</v>
      </c>
      <c r="N314" s="16">
        <v>0.95098039215686303</v>
      </c>
      <c r="O314" s="16">
        <v>0.96666666666666701</v>
      </c>
      <c r="P314" s="16">
        <v>0.95</v>
      </c>
      <c r="Q314" s="16">
        <v>0.97674418604651203</v>
      </c>
      <c r="R314" s="16">
        <v>0.92592592592592604</v>
      </c>
      <c r="S314" s="16">
        <v>0.939560439560439</v>
      </c>
      <c r="T314" s="16">
        <v>0.91346153846153799</v>
      </c>
      <c r="U314" s="16"/>
      <c r="V314" s="16">
        <v>0.97493036211699202</v>
      </c>
      <c r="W314" s="16">
        <v>0.91351351351351395</v>
      </c>
      <c r="X314" s="16">
        <v>0.94366197183098599</v>
      </c>
      <c r="Y314" s="16">
        <v>0.95510204081632699</v>
      </c>
      <c r="Z314" s="16"/>
      <c r="AA314" s="16">
        <v>0.952755905511811</v>
      </c>
      <c r="AB314" s="16">
        <v>0.91463414634146301</v>
      </c>
      <c r="AC314" s="16">
        <v>0.97321428571428603</v>
      </c>
      <c r="AD314" s="16">
        <v>0.94573643410852704</v>
      </c>
      <c r="AE314" s="16">
        <v>0.96638655462184897</v>
      </c>
      <c r="AF314" s="16">
        <v>0.94680851063829796</v>
      </c>
      <c r="AG314" s="16">
        <v>0.94791666666666696</v>
      </c>
      <c r="AH314" s="16">
        <v>0.96341463414634099</v>
      </c>
      <c r="AI314" s="16">
        <v>0.97169811320754695</v>
      </c>
      <c r="AJ314" s="16"/>
      <c r="AK314" s="16">
        <v>0.94416243654822296</v>
      </c>
      <c r="AL314" s="16">
        <v>0.980582524271845</v>
      </c>
      <c r="AM314" s="16">
        <v>0.96039603960396003</v>
      </c>
      <c r="AN314" s="16">
        <v>0.95563139931740604</v>
      </c>
      <c r="AO314" s="16">
        <v>0.92021276595744705</v>
      </c>
      <c r="AP314" s="16">
        <v>0.967741935483871</v>
      </c>
      <c r="AQ314" s="16">
        <v>0.95333333333333303</v>
      </c>
      <c r="AR314" s="16"/>
      <c r="AS314" s="16">
        <v>0.95212765957446799</v>
      </c>
      <c r="AT314" s="16">
        <v>0.95221238938053099</v>
      </c>
      <c r="AU314" s="16"/>
      <c r="AV314" s="16">
        <v>0.97257383966244704</v>
      </c>
      <c r="AW314" s="16">
        <v>0.940758293838863</v>
      </c>
      <c r="AX314" s="16"/>
      <c r="AY314" s="16">
        <v>0.95048309178743995</v>
      </c>
      <c r="AZ314" s="16">
        <v>0.95510204081632699</v>
      </c>
      <c r="BA314" s="16"/>
      <c r="BB314" s="16">
        <v>0.96380090497737603</v>
      </c>
      <c r="BC314" s="16">
        <v>0.94045801526717598</v>
      </c>
      <c r="BD314" s="16"/>
      <c r="BE314" s="16">
        <v>0.94545454545454499</v>
      </c>
      <c r="BF314" s="16">
        <v>0.93786982248520701</v>
      </c>
      <c r="BG314" s="16">
        <v>0.95674740484429099</v>
      </c>
      <c r="BH314" s="16">
        <v>0.96595744680851103</v>
      </c>
    </row>
    <row r="315" spans="2:60" x14ac:dyDescent="0.25">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row>
    <row r="316" spans="2:60" x14ac:dyDescent="0.25">
      <c r="B316" s="6" t="s">
        <v>233</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row>
    <row r="317" spans="2:60" x14ac:dyDescent="0.25">
      <c r="B317" s="23" t="s">
        <v>79</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row>
    <row r="318" spans="2:60" x14ac:dyDescent="0.25">
      <c r="B318" t="s">
        <v>222</v>
      </c>
      <c r="C318" s="16">
        <v>0.74355083459787596</v>
      </c>
      <c r="D318" s="16">
        <v>0.76744186046511598</v>
      </c>
      <c r="E318" s="16">
        <v>0.80419580419580405</v>
      </c>
      <c r="F318" s="16">
        <v>0.768421052631579</v>
      </c>
      <c r="G318" s="16">
        <v>0.68965517241379304</v>
      </c>
      <c r="H318" s="16">
        <v>0.73333333333333295</v>
      </c>
      <c r="I318" s="16">
        <v>0.75238095238095204</v>
      </c>
      <c r="J318" s="16">
        <v>0.78947368421052599</v>
      </c>
      <c r="K318" s="16">
        <v>0.76712328767123295</v>
      </c>
      <c r="L318" s="16">
        <v>0.66666666666666696</v>
      </c>
      <c r="M318" s="16">
        <v>0.76136363636363602</v>
      </c>
      <c r="N318" s="16">
        <v>0.66666666666666696</v>
      </c>
      <c r="O318" s="16">
        <v>0.63333333333333297</v>
      </c>
      <c r="P318" s="16">
        <v>0.65</v>
      </c>
      <c r="Q318" s="16">
        <v>0.72093023255813904</v>
      </c>
      <c r="R318" s="16">
        <v>0.592592592592593</v>
      </c>
      <c r="S318" s="16">
        <v>0.76373626373626402</v>
      </c>
      <c r="T318" s="16">
        <v>0.78846153846153799</v>
      </c>
      <c r="U318" s="16"/>
      <c r="V318" s="16">
        <v>0.70473537604456804</v>
      </c>
      <c r="W318" s="16">
        <v>0.71891891891891901</v>
      </c>
      <c r="X318" s="16">
        <v>0.77464788732394396</v>
      </c>
      <c r="Y318" s="16">
        <v>0.76326530612244903</v>
      </c>
      <c r="Z318" s="16"/>
      <c r="AA318" s="16">
        <v>0.70078740157480301</v>
      </c>
      <c r="AB318" s="16">
        <v>0.71951219512195097</v>
      </c>
      <c r="AC318" s="16">
        <v>0.73214285714285698</v>
      </c>
      <c r="AD318" s="16">
        <v>0.79844961240310097</v>
      </c>
      <c r="AE318" s="16">
        <v>0.78151260504201703</v>
      </c>
      <c r="AF318" s="16">
        <v>0.819148936170213</v>
      </c>
      <c r="AG318" s="16">
        <v>0.71875</v>
      </c>
      <c r="AH318" s="16">
        <v>0.84146341463414598</v>
      </c>
      <c r="AI318" s="16">
        <v>0.71698113207547198</v>
      </c>
      <c r="AJ318" s="16"/>
      <c r="AK318" s="16">
        <v>0.65989847715736005</v>
      </c>
      <c r="AL318" s="16">
        <v>0.72815533980582503</v>
      </c>
      <c r="AM318" s="16">
        <v>0.72277227722772297</v>
      </c>
      <c r="AN318" s="16">
        <v>0.73037542662115995</v>
      </c>
      <c r="AO318" s="16">
        <v>0.76063829787234005</v>
      </c>
      <c r="AP318" s="16">
        <v>0.81566820276497698</v>
      </c>
      <c r="AQ318" s="16">
        <v>0.77333333333333298</v>
      </c>
      <c r="AR318" s="16"/>
      <c r="AS318" s="16">
        <v>0.79787234042553201</v>
      </c>
      <c r="AT318" s="16">
        <v>0.734513274336283</v>
      </c>
      <c r="AU318" s="16"/>
      <c r="AV318" s="16">
        <v>0.74472573839662404</v>
      </c>
      <c r="AW318" s="16">
        <v>0.74289099526066305</v>
      </c>
      <c r="AX318" s="16"/>
      <c r="AY318" s="16">
        <v>0.73188405797101497</v>
      </c>
      <c r="AZ318" s="16">
        <v>0.76326530612244903</v>
      </c>
      <c r="BA318" s="16"/>
      <c r="BB318" s="16">
        <v>0.82654600301659098</v>
      </c>
      <c r="BC318" s="16">
        <v>0.65954198473282399</v>
      </c>
      <c r="BD318" s="16"/>
      <c r="BE318" s="16">
        <v>0.59393939393939399</v>
      </c>
      <c r="BF318" s="16">
        <v>0.70118343195266297</v>
      </c>
      <c r="BG318" s="16">
        <v>0.78892733564013795</v>
      </c>
      <c r="BH318" s="16">
        <v>0.79574468085106398</v>
      </c>
    </row>
    <row r="319" spans="2:60" x14ac:dyDescent="0.25">
      <c r="B319" t="s">
        <v>223</v>
      </c>
      <c r="C319" s="16">
        <v>0.18512898330804201</v>
      </c>
      <c r="D319" s="16">
        <v>0.170542635658915</v>
      </c>
      <c r="E319" s="16">
        <v>0.160839160839161</v>
      </c>
      <c r="F319" s="16">
        <v>0.157894736842105</v>
      </c>
      <c r="G319" s="16">
        <v>0.22413793103448301</v>
      </c>
      <c r="H319" s="16">
        <v>0.233333333333333</v>
      </c>
      <c r="I319" s="16">
        <v>0.161904761904762</v>
      </c>
      <c r="J319" s="16">
        <v>0.21052631578947401</v>
      </c>
      <c r="K319" s="16">
        <v>0.164383561643836</v>
      </c>
      <c r="L319" s="16">
        <v>0.16666666666666699</v>
      </c>
      <c r="M319" s="16">
        <v>0.19318181818181801</v>
      </c>
      <c r="N319" s="16">
        <v>0.21568627450980399</v>
      </c>
      <c r="O319" s="16">
        <v>0.3</v>
      </c>
      <c r="P319" s="16">
        <v>0.25</v>
      </c>
      <c r="Q319" s="16">
        <v>0.13953488372093001</v>
      </c>
      <c r="R319" s="16">
        <v>0.33333333333333298</v>
      </c>
      <c r="S319" s="16">
        <v>0.18681318681318701</v>
      </c>
      <c r="T319" s="16">
        <v>0.134615384615385</v>
      </c>
      <c r="U319" s="16"/>
      <c r="V319" s="16">
        <v>0.20334261838440101</v>
      </c>
      <c r="W319" s="16">
        <v>0.19459459459459499</v>
      </c>
      <c r="X319" s="16">
        <v>0.176056338028169</v>
      </c>
      <c r="Y319" s="16">
        <v>0.17346938775510201</v>
      </c>
      <c r="Z319" s="16"/>
      <c r="AA319" s="16">
        <v>0.191601049868766</v>
      </c>
      <c r="AB319" s="16">
        <v>0.18292682926829301</v>
      </c>
      <c r="AC319" s="16">
        <v>0.24107142857142899</v>
      </c>
      <c r="AD319" s="16">
        <v>0.15503875968992201</v>
      </c>
      <c r="AE319" s="16">
        <v>0.184873949579832</v>
      </c>
      <c r="AF319" s="16">
        <v>0.12765957446808501</v>
      </c>
      <c r="AG319" s="16">
        <v>0.23958333333333301</v>
      </c>
      <c r="AH319" s="16">
        <v>8.5365853658536606E-2</v>
      </c>
      <c r="AI319" s="16">
        <v>0.22641509433962301</v>
      </c>
      <c r="AJ319" s="16"/>
      <c r="AK319" s="16">
        <v>0.233502538071066</v>
      </c>
      <c r="AL319" s="16">
        <v>0.18446601941747601</v>
      </c>
      <c r="AM319" s="16">
        <v>0.18811881188118801</v>
      </c>
      <c r="AN319" s="16">
        <v>0.19795221843003399</v>
      </c>
      <c r="AO319" s="16">
        <v>0.18617021276595699</v>
      </c>
      <c r="AP319" s="16">
        <v>0.14746543778801799</v>
      </c>
      <c r="AQ319" s="16">
        <v>0.17333333333333301</v>
      </c>
      <c r="AR319" s="16"/>
      <c r="AS319" s="16">
        <v>0.154255319148936</v>
      </c>
      <c r="AT319" s="16">
        <v>0.19026548672566401</v>
      </c>
      <c r="AU319" s="16"/>
      <c r="AV319" s="16">
        <v>0.20042194092827001</v>
      </c>
      <c r="AW319" s="16">
        <v>0.17654028436019001</v>
      </c>
      <c r="AX319" s="16"/>
      <c r="AY319" s="16">
        <v>0.19202898550724601</v>
      </c>
      <c r="AZ319" s="16">
        <v>0.17346938775510201</v>
      </c>
      <c r="BA319" s="16"/>
      <c r="BB319" s="16">
        <v>0.128205128205128</v>
      </c>
      <c r="BC319" s="16">
        <v>0.242748091603053</v>
      </c>
      <c r="BD319" s="16"/>
      <c r="BE319" s="16">
        <v>0.24242424242424199</v>
      </c>
      <c r="BF319" s="16">
        <v>0.21597633136094699</v>
      </c>
      <c r="BG319" s="16">
        <v>0.15916955017300999</v>
      </c>
      <c r="BH319" s="16">
        <v>0.16595744680851099</v>
      </c>
    </row>
    <row r="320" spans="2:60" x14ac:dyDescent="0.25">
      <c r="B320" t="s">
        <v>224</v>
      </c>
      <c r="C320" s="16">
        <v>5.8421851289833099E-2</v>
      </c>
      <c r="D320" s="16">
        <v>4.6511627906976702E-2</v>
      </c>
      <c r="E320" s="16">
        <v>3.4965034965035002E-2</v>
      </c>
      <c r="F320" s="16">
        <v>5.2631578947368397E-2</v>
      </c>
      <c r="G320" s="16">
        <v>8.6206896551724102E-2</v>
      </c>
      <c r="H320" s="16">
        <v>3.3333333333333298E-2</v>
      </c>
      <c r="I320" s="16">
        <v>6.6666666666666693E-2</v>
      </c>
      <c r="J320" s="16">
        <v>0</v>
      </c>
      <c r="K320" s="16">
        <v>4.1095890410958902E-2</v>
      </c>
      <c r="L320" s="16">
        <v>0.133333333333333</v>
      </c>
      <c r="M320" s="16">
        <v>4.5454545454545497E-2</v>
      </c>
      <c r="N320" s="16">
        <v>9.8039215686274495E-2</v>
      </c>
      <c r="O320" s="16">
        <v>3.3333333333333298E-2</v>
      </c>
      <c r="P320" s="16">
        <v>8.3333333333333301E-2</v>
      </c>
      <c r="Q320" s="16">
        <v>9.3023255813953501E-2</v>
      </c>
      <c r="R320" s="16">
        <v>3.7037037037037E-2</v>
      </c>
      <c r="S320" s="16">
        <v>4.94505494505494E-2</v>
      </c>
      <c r="T320" s="16">
        <v>6.7307692307692304E-2</v>
      </c>
      <c r="U320" s="16"/>
      <c r="V320" s="16">
        <v>7.2423398328690797E-2</v>
      </c>
      <c r="W320" s="16">
        <v>7.5675675675675694E-2</v>
      </c>
      <c r="X320" s="16">
        <v>3.8732394366197201E-2</v>
      </c>
      <c r="Y320" s="16">
        <v>5.3061224489795902E-2</v>
      </c>
      <c r="Z320" s="16"/>
      <c r="AA320" s="16">
        <v>8.6614173228346497E-2</v>
      </c>
      <c r="AB320" s="16">
        <v>7.3170731707317097E-2</v>
      </c>
      <c r="AC320" s="16">
        <v>8.9285714285714298E-3</v>
      </c>
      <c r="AD320" s="16">
        <v>3.1007751937984499E-2</v>
      </c>
      <c r="AE320" s="16">
        <v>3.3613445378151301E-2</v>
      </c>
      <c r="AF320" s="16">
        <v>4.2553191489361701E-2</v>
      </c>
      <c r="AG320" s="16">
        <v>4.1666666666666699E-2</v>
      </c>
      <c r="AH320" s="16">
        <v>7.3170731707317097E-2</v>
      </c>
      <c r="AI320" s="16">
        <v>5.6603773584905703E-2</v>
      </c>
      <c r="AJ320" s="16"/>
      <c r="AK320" s="16">
        <v>7.6142131979695396E-2</v>
      </c>
      <c r="AL320" s="16">
        <v>7.7669902912621394E-2</v>
      </c>
      <c r="AM320" s="16">
        <v>7.9207920792079195E-2</v>
      </c>
      <c r="AN320" s="16">
        <v>6.4846416382252595E-2</v>
      </c>
      <c r="AO320" s="16">
        <v>3.7234042553191501E-2</v>
      </c>
      <c r="AP320" s="16">
        <v>3.2258064516128997E-2</v>
      </c>
      <c r="AQ320" s="16">
        <v>4.6666666666666697E-2</v>
      </c>
      <c r="AR320" s="16"/>
      <c r="AS320" s="16">
        <v>3.1914893617021302E-2</v>
      </c>
      <c r="AT320" s="16">
        <v>6.2831858407079694E-2</v>
      </c>
      <c r="AU320" s="16"/>
      <c r="AV320" s="16">
        <v>4.4303797468354403E-2</v>
      </c>
      <c r="AW320" s="16">
        <v>6.6350710900473897E-2</v>
      </c>
      <c r="AX320" s="16"/>
      <c r="AY320" s="16">
        <v>6.15942028985507E-2</v>
      </c>
      <c r="AZ320" s="16">
        <v>5.3061224489795902E-2</v>
      </c>
      <c r="BA320" s="16"/>
      <c r="BB320" s="16">
        <v>4.0723981900452497E-2</v>
      </c>
      <c r="BC320" s="16">
        <v>7.6335877862595394E-2</v>
      </c>
      <c r="BD320" s="16"/>
      <c r="BE320" s="16">
        <v>0.12727272727272701</v>
      </c>
      <c r="BF320" s="16">
        <v>5.9171597633136098E-2</v>
      </c>
      <c r="BG320" s="16">
        <v>4.8442906574394498E-2</v>
      </c>
      <c r="BH320" s="16">
        <v>3.4042553191489397E-2</v>
      </c>
    </row>
    <row r="321" spans="2:60" x14ac:dyDescent="0.25">
      <c r="B321" t="s">
        <v>225</v>
      </c>
      <c r="C321" s="16">
        <v>6.8285280728376304E-3</v>
      </c>
      <c r="D321" s="16">
        <v>7.7519379844961196E-3</v>
      </c>
      <c r="E321" s="16">
        <v>0</v>
      </c>
      <c r="F321" s="16">
        <v>2.1052631578947399E-2</v>
      </c>
      <c r="G321" s="16">
        <v>0</v>
      </c>
      <c r="H321" s="16">
        <v>0</v>
      </c>
      <c r="I321" s="16">
        <v>1.9047619047619001E-2</v>
      </c>
      <c r="J321" s="16">
        <v>0</v>
      </c>
      <c r="K321" s="16">
        <v>1.3698630136986301E-2</v>
      </c>
      <c r="L321" s="16">
        <v>0</v>
      </c>
      <c r="M321" s="16">
        <v>0</v>
      </c>
      <c r="N321" s="16">
        <v>9.8039215686274508E-3</v>
      </c>
      <c r="O321" s="16">
        <v>0</v>
      </c>
      <c r="P321" s="16">
        <v>1.6666666666666701E-2</v>
      </c>
      <c r="Q321" s="16">
        <v>0</v>
      </c>
      <c r="R321" s="16">
        <v>3.7037037037037E-2</v>
      </c>
      <c r="S321" s="16">
        <v>0</v>
      </c>
      <c r="T321" s="16">
        <v>0</v>
      </c>
      <c r="U321" s="16"/>
      <c r="V321" s="16">
        <v>2.7855153203342601E-3</v>
      </c>
      <c r="W321" s="16">
        <v>1.0810810810810799E-2</v>
      </c>
      <c r="X321" s="16">
        <v>7.0422535211267599E-3</v>
      </c>
      <c r="Y321" s="16">
        <v>8.1632653061224497E-3</v>
      </c>
      <c r="Z321" s="16"/>
      <c r="AA321" s="16">
        <v>7.8740157480314994E-3</v>
      </c>
      <c r="AB321" s="16">
        <v>2.4390243902439001E-2</v>
      </c>
      <c r="AC321" s="16">
        <v>1.7857142857142901E-2</v>
      </c>
      <c r="AD321" s="16">
        <v>7.7519379844961196E-3</v>
      </c>
      <c r="AE321" s="16">
        <v>0</v>
      </c>
      <c r="AF321" s="16">
        <v>1.0638297872340399E-2</v>
      </c>
      <c r="AG321" s="16">
        <v>0</v>
      </c>
      <c r="AH321" s="16">
        <v>0</v>
      </c>
      <c r="AI321" s="16">
        <v>0</v>
      </c>
      <c r="AJ321" s="16"/>
      <c r="AK321" s="16">
        <v>2.0304568527918801E-2</v>
      </c>
      <c r="AL321" s="16">
        <v>9.7087378640776708E-3</v>
      </c>
      <c r="AM321" s="16">
        <v>9.9009900990098994E-3</v>
      </c>
      <c r="AN321" s="16">
        <v>3.4129692832764501E-3</v>
      </c>
      <c r="AO321" s="16">
        <v>5.31914893617021E-3</v>
      </c>
      <c r="AP321" s="16">
        <v>0</v>
      </c>
      <c r="AQ321" s="16">
        <v>0</v>
      </c>
      <c r="AR321" s="16"/>
      <c r="AS321" s="16">
        <v>1.5957446808510599E-2</v>
      </c>
      <c r="AT321" s="16">
        <v>5.3097345132743397E-3</v>
      </c>
      <c r="AU321" s="16"/>
      <c r="AV321" s="16">
        <v>2.1097046413502099E-3</v>
      </c>
      <c r="AW321" s="16">
        <v>9.4786729857819895E-3</v>
      </c>
      <c r="AX321" s="16"/>
      <c r="AY321" s="16">
        <v>6.0386473429951699E-3</v>
      </c>
      <c r="AZ321" s="16">
        <v>8.1632653061224497E-3</v>
      </c>
      <c r="BA321" s="16"/>
      <c r="BB321" s="16">
        <v>3.0165912518853701E-3</v>
      </c>
      <c r="BC321" s="16">
        <v>1.0687022900763401E-2</v>
      </c>
      <c r="BD321" s="16"/>
      <c r="BE321" s="16">
        <v>6.0606060606060597E-3</v>
      </c>
      <c r="BF321" s="16">
        <v>1.7751479289940801E-2</v>
      </c>
      <c r="BG321" s="16">
        <v>1.7301038062283701E-3</v>
      </c>
      <c r="BH321" s="16">
        <v>4.2553191489361703E-3</v>
      </c>
    </row>
    <row r="322" spans="2:60" x14ac:dyDescent="0.25">
      <c r="B322" t="s">
        <v>226</v>
      </c>
      <c r="C322" s="16">
        <v>5.31107738998483E-3</v>
      </c>
      <c r="D322" s="16">
        <v>7.7519379844961196E-3</v>
      </c>
      <c r="E322" s="16">
        <v>0</v>
      </c>
      <c r="F322" s="16">
        <v>0</v>
      </c>
      <c r="G322" s="16">
        <v>0</v>
      </c>
      <c r="H322" s="16">
        <v>0</v>
      </c>
      <c r="I322" s="16">
        <v>0</v>
      </c>
      <c r="J322" s="16">
        <v>0</v>
      </c>
      <c r="K322" s="16">
        <v>1.3698630136986301E-2</v>
      </c>
      <c r="L322" s="16">
        <v>3.3333333333333298E-2</v>
      </c>
      <c r="M322" s="16">
        <v>0</v>
      </c>
      <c r="N322" s="16">
        <v>9.8039215686274508E-3</v>
      </c>
      <c r="O322" s="16">
        <v>3.3333333333333298E-2</v>
      </c>
      <c r="P322" s="16">
        <v>0</v>
      </c>
      <c r="Q322" s="16">
        <v>2.32558139534884E-2</v>
      </c>
      <c r="R322" s="16">
        <v>0</v>
      </c>
      <c r="S322" s="16">
        <v>0</v>
      </c>
      <c r="T322" s="16">
        <v>9.6153846153846194E-3</v>
      </c>
      <c r="U322" s="16"/>
      <c r="V322" s="16">
        <v>1.39275766016713E-2</v>
      </c>
      <c r="W322" s="16">
        <v>0</v>
      </c>
      <c r="X322" s="16">
        <v>3.5211267605633799E-3</v>
      </c>
      <c r="Y322" s="16">
        <v>2.0408163265306098E-3</v>
      </c>
      <c r="Z322" s="16"/>
      <c r="AA322" s="16">
        <v>1.0498687664042E-2</v>
      </c>
      <c r="AB322" s="16">
        <v>0</v>
      </c>
      <c r="AC322" s="16">
        <v>0</v>
      </c>
      <c r="AD322" s="16">
        <v>7.7519379844961196E-3</v>
      </c>
      <c r="AE322" s="16">
        <v>0</v>
      </c>
      <c r="AF322" s="16">
        <v>0</v>
      </c>
      <c r="AG322" s="16">
        <v>0</v>
      </c>
      <c r="AH322" s="16">
        <v>0</v>
      </c>
      <c r="AI322" s="16">
        <v>0</v>
      </c>
      <c r="AJ322" s="16"/>
      <c r="AK322" s="16">
        <v>1.01522842639594E-2</v>
      </c>
      <c r="AL322" s="16">
        <v>0</v>
      </c>
      <c r="AM322" s="16">
        <v>0</v>
      </c>
      <c r="AN322" s="16">
        <v>3.4129692832764501E-3</v>
      </c>
      <c r="AO322" s="16">
        <v>1.0638297872340399E-2</v>
      </c>
      <c r="AP322" s="16">
        <v>4.6082949308755804E-3</v>
      </c>
      <c r="AQ322" s="16">
        <v>0</v>
      </c>
      <c r="AR322" s="16"/>
      <c r="AS322" s="16">
        <v>0</v>
      </c>
      <c r="AT322" s="16">
        <v>6.1946902654867299E-3</v>
      </c>
      <c r="AU322" s="16"/>
      <c r="AV322" s="16">
        <v>6.3291139240506302E-3</v>
      </c>
      <c r="AW322" s="16">
        <v>4.739336492891E-3</v>
      </c>
      <c r="AX322" s="16"/>
      <c r="AY322" s="16">
        <v>7.2463768115942004E-3</v>
      </c>
      <c r="AZ322" s="16">
        <v>2.0408163265306098E-3</v>
      </c>
      <c r="BA322" s="16"/>
      <c r="BB322" s="16">
        <v>1.5082956259426801E-3</v>
      </c>
      <c r="BC322" s="16">
        <v>9.1603053435114507E-3</v>
      </c>
      <c r="BD322" s="16"/>
      <c r="BE322" s="16">
        <v>2.4242424242424201E-2</v>
      </c>
      <c r="BF322" s="16">
        <v>5.9171597633136102E-3</v>
      </c>
      <c r="BG322" s="16">
        <v>1.7301038062283701E-3</v>
      </c>
      <c r="BH322" s="16">
        <v>0</v>
      </c>
    </row>
    <row r="323" spans="2:60" x14ac:dyDescent="0.25">
      <c r="B323" t="s">
        <v>77</v>
      </c>
      <c r="C323" s="16">
        <v>7.5872534142640399E-4</v>
      </c>
      <c r="D323" s="16">
        <v>0</v>
      </c>
      <c r="E323" s="16">
        <v>0</v>
      </c>
      <c r="F323" s="16">
        <v>0</v>
      </c>
      <c r="G323" s="16">
        <v>0</v>
      </c>
      <c r="H323" s="16">
        <v>0</v>
      </c>
      <c r="I323" s="16">
        <v>0</v>
      </c>
      <c r="J323" s="16">
        <v>0</v>
      </c>
      <c r="K323" s="16">
        <v>0</v>
      </c>
      <c r="L323" s="16">
        <v>0</v>
      </c>
      <c r="M323" s="16">
        <v>0</v>
      </c>
      <c r="N323" s="16">
        <v>0</v>
      </c>
      <c r="O323" s="16">
        <v>0</v>
      </c>
      <c r="P323" s="16">
        <v>0</v>
      </c>
      <c r="Q323" s="16">
        <v>2.32558139534884E-2</v>
      </c>
      <c r="R323" s="16">
        <v>0</v>
      </c>
      <c r="S323" s="16">
        <v>0</v>
      </c>
      <c r="T323" s="16">
        <v>0</v>
      </c>
      <c r="U323" s="16"/>
      <c r="V323" s="16">
        <v>2.7855153203342601E-3</v>
      </c>
      <c r="W323" s="16">
        <v>0</v>
      </c>
      <c r="X323" s="16">
        <v>0</v>
      </c>
      <c r="Y323" s="16">
        <v>0</v>
      </c>
      <c r="Z323" s="16"/>
      <c r="AA323" s="16">
        <v>2.6246719160105E-3</v>
      </c>
      <c r="AB323" s="16">
        <v>0</v>
      </c>
      <c r="AC323" s="16">
        <v>0</v>
      </c>
      <c r="AD323" s="16">
        <v>0</v>
      </c>
      <c r="AE323" s="16">
        <v>0</v>
      </c>
      <c r="AF323" s="16">
        <v>0</v>
      </c>
      <c r="AG323" s="16">
        <v>0</v>
      </c>
      <c r="AH323" s="16">
        <v>0</v>
      </c>
      <c r="AI323" s="16">
        <v>0</v>
      </c>
      <c r="AJ323" s="16"/>
      <c r="AK323" s="16">
        <v>0</v>
      </c>
      <c r="AL323" s="16">
        <v>0</v>
      </c>
      <c r="AM323" s="16">
        <v>0</v>
      </c>
      <c r="AN323" s="16">
        <v>0</v>
      </c>
      <c r="AO323" s="16">
        <v>0</v>
      </c>
      <c r="AP323" s="16">
        <v>0</v>
      </c>
      <c r="AQ323" s="16">
        <v>6.6666666666666697E-3</v>
      </c>
      <c r="AR323" s="16"/>
      <c r="AS323" s="16">
        <v>0</v>
      </c>
      <c r="AT323" s="16">
        <v>8.8495575221238904E-4</v>
      </c>
      <c r="AU323" s="16"/>
      <c r="AV323" s="16">
        <v>2.1097046413502099E-3</v>
      </c>
      <c r="AW323" s="16">
        <v>0</v>
      </c>
      <c r="AX323" s="16"/>
      <c r="AY323" s="16">
        <v>1.2077294685990301E-3</v>
      </c>
      <c r="AZ323" s="16">
        <v>0</v>
      </c>
      <c r="BA323" s="16"/>
      <c r="BB323" s="16">
        <v>0</v>
      </c>
      <c r="BC323" s="16">
        <v>1.5267175572519099E-3</v>
      </c>
      <c r="BD323" s="16"/>
      <c r="BE323" s="16">
        <v>6.0606060606060597E-3</v>
      </c>
      <c r="BF323" s="16">
        <v>0</v>
      </c>
      <c r="BG323" s="16">
        <v>0</v>
      </c>
      <c r="BH323" s="16">
        <v>0</v>
      </c>
    </row>
    <row r="324" spans="2:60" x14ac:dyDescent="0.25">
      <c r="B324" t="s">
        <v>227</v>
      </c>
      <c r="C324" s="16">
        <v>0.92867981790591803</v>
      </c>
      <c r="D324" s="16">
        <v>0.93798449612403101</v>
      </c>
      <c r="E324" s="16">
        <v>0.965034965034965</v>
      </c>
      <c r="F324" s="16">
        <v>0.92631578947368398</v>
      </c>
      <c r="G324" s="16">
        <v>0.91379310344827602</v>
      </c>
      <c r="H324" s="16">
        <v>0.96666666666666701</v>
      </c>
      <c r="I324" s="16">
        <v>0.91428571428571404</v>
      </c>
      <c r="J324" s="16">
        <v>1</v>
      </c>
      <c r="K324" s="16">
        <v>0.931506849315068</v>
      </c>
      <c r="L324" s="16">
        <v>0.83333333333333304</v>
      </c>
      <c r="M324" s="16">
        <v>0.95454545454545503</v>
      </c>
      <c r="N324" s="16">
        <v>0.88235294117647101</v>
      </c>
      <c r="O324" s="16">
        <v>0.93333333333333302</v>
      </c>
      <c r="P324" s="16">
        <v>0.9</v>
      </c>
      <c r="Q324" s="16">
        <v>0.86046511627906996</v>
      </c>
      <c r="R324" s="16">
        <v>0.92592592592592604</v>
      </c>
      <c r="S324" s="16">
        <v>0.95054945054945095</v>
      </c>
      <c r="T324" s="16">
        <v>0.92307692307692302</v>
      </c>
      <c r="U324" s="16"/>
      <c r="V324" s="16">
        <v>0.90807799442896897</v>
      </c>
      <c r="W324" s="16">
        <v>0.91351351351351395</v>
      </c>
      <c r="X324" s="16">
        <v>0.95070422535211296</v>
      </c>
      <c r="Y324" s="16">
        <v>0.93673469387755104</v>
      </c>
      <c r="Z324" s="16"/>
      <c r="AA324" s="16">
        <v>0.89238845144357004</v>
      </c>
      <c r="AB324" s="16">
        <v>0.90243902439024404</v>
      </c>
      <c r="AC324" s="16">
        <v>0.97321428571428603</v>
      </c>
      <c r="AD324" s="16">
        <v>0.95348837209302295</v>
      </c>
      <c r="AE324" s="16">
        <v>0.96638655462184897</v>
      </c>
      <c r="AF324" s="16">
        <v>0.94680851063829796</v>
      </c>
      <c r="AG324" s="16">
        <v>0.95833333333333304</v>
      </c>
      <c r="AH324" s="16">
        <v>0.92682926829268297</v>
      </c>
      <c r="AI324" s="16">
        <v>0.94339622641509402</v>
      </c>
      <c r="AJ324" s="16"/>
      <c r="AK324" s="16">
        <v>0.89340101522842597</v>
      </c>
      <c r="AL324" s="16">
        <v>0.91262135922330101</v>
      </c>
      <c r="AM324" s="16">
        <v>0.91089108910891103</v>
      </c>
      <c r="AN324" s="16">
        <v>0.92832764505119503</v>
      </c>
      <c r="AO324" s="16">
        <v>0.94680851063829796</v>
      </c>
      <c r="AP324" s="16">
        <v>0.963133640552995</v>
      </c>
      <c r="AQ324" s="16">
        <v>0.94666666666666699</v>
      </c>
      <c r="AR324" s="16"/>
      <c r="AS324" s="16">
        <v>0.95212765957446799</v>
      </c>
      <c r="AT324" s="16">
        <v>0.92477876106194701</v>
      </c>
      <c r="AU324" s="16"/>
      <c r="AV324" s="16">
        <v>0.94514767932489496</v>
      </c>
      <c r="AW324" s="16">
        <v>0.91943127962085303</v>
      </c>
      <c r="AX324" s="16"/>
      <c r="AY324" s="16">
        <v>0.92391304347826098</v>
      </c>
      <c r="AZ324" s="16">
        <v>0.93673469387755104</v>
      </c>
      <c r="BA324" s="16"/>
      <c r="BB324" s="16">
        <v>0.95475113122171895</v>
      </c>
      <c r="BC324" s="16">
        <v>0.90229007633587799</v>
      </c>
      <c r="BD324" s="16"/>
      <c r="BE324" s="16">
        <v>0.83636363636363598</v>
      </c>
      <c r="BF324" s="16">
        <v>0.91715976331360904</v>
      </c>
      <c r="BG324" s="16">
        <v>0.94809688581314899</v>
      </c>
      <c r="BH324" s="16">
        <v>0.96170212765957497</v>
      </c>
    </row>
    <row r="325" spans="2:60" x14ac:dyDescent="0.25">
      <c r="B325" t="s">
        <v>228</v>
      </c>
      <c r="C325" s="16">
        <v>1.21396054628225E-2</v>
      </c>
      <c r="D325" s="16">
        <v>1.5503875968992199E-2</v>
      </c>
      <c r="E325" s="16">
        <v>0</v>
      </c>
      <c r="F325" s="16">
        <v>2.1052631578947399E-2</v>
      </c>
      <c r="G325" s="16">
        <v>0</v>
      </c>
      <c r="H325" s="16">
        <v>0</v>
      </c>
      <c r="I325" s="16">
        <v>1.9047619047619001E-2</v>
      </c>
      <c r="J325" s="16">
        <v>0</v>
      </c>
      <c r="K325" s="16">
        <v>2.7397260273972601E-2</v>
      </c>
      <c r="L325" s="16">
        <v>3.3333333333333298E-2</v>
      </c>
      <c r="M325" s="16">
        <v>0</v>
      </c>
      <c r="N325" s="16">
        <v>1.9607843137254902E-2</v>
      </c>
      <c r="O325" s="16">
        <v>3.3333333333333298E-2</v>
      </c>
      <c r="P325" s="16">
        <v>1.6666666666666701E-2</v>
      </c>
      <c r="Q325" s="16">
        <v>2.32558139534884E-2</v>
      </c>
      <c r="R325" s="16">
        <v>3.7037037037037E-2</v>
      </c>
      <c r="S325" s="16">
        <v>0</v>
      </c>
      <c r="T325" s="16">
        <v>9.6153846153846194E-3</v>
      </c>
      <c r="U325" s="16"/>
      <c r="V325" s="16">
        <v>1.67130919220056E-2</v>
      </c>
      <c r="W325" s="16">
        <v>1.0810810810810799E-2</v>
      </c>
      <c r="X325" s="16">
        <v>1.0563380281690101E-2</v>
      </c>
      <c r="Y325" s="16">
        <v>1.02040816326531E-2</v>
      </c>
      <c r="Z325" s="16"/>
      <c r="AA325" s="16">
        <v>1.8372703412073501E-2</v>
      </c>
      <c r="AB325" s="16">
        <v>2.4390243902439001E-2</v>
      </c>
      <c r="AC325" s="16">
        <v>1.7857142857142901E-2</v>
      </c>
      <c r="AD325" s="16">
        <v>1.5503875968992199E-2</v>
      </c>
      <c r="AE325" s="16">
        <v>0</v>
      </c>
      <c r="AF325" s="16">
        <v>1.0638297872340399E-2</v>
      </c>
      <c r="AG325" s="16">
        <v>0</v>
      </c>
      <c r="AH325" s="16">
        <v>0</v>
      </c>
      <c r="AI325" s="16">
        <v>0</v>
      </c>
      <c r="AJ325" s="16"/>
      <c r="AK325" s="16">
        <v>3.0456852791878201E-2</v>
      </c>
      <c r="AL325" s="16">
        <v>9.7087378640776708E-3</v>
      </c>
      <c r="AM325" s="16">
        <v>9.9009900990098994E-3</v>
      </c>
      <c r="AN325" s="16">
        <v>6.8259385665529002E-3</v>
      </c>
      <c r="AO325" s="16">
        <v>1.5957446808510599E-2</v>
      </c>
      <c r="AP325" s="16">
        <v>4.6082949308755804E-3</v>
      </c>
      <c r="AQ325" s="16">
        <v>0</v>
      </c>
      <c r="AR325" s="16"/>
      <c r="AS325" s="16">
        <v>1.5957446808510599E-2</v>
      </c>
      <c r="AT325" s="16">
        <v>1.15044247787611E-2</v>
      </c>
      <c r="AU325" s="16"/>
      <c r="AV325" s="16">
        <v>8.4388185654008397E-3</v>
      </c>
      <c r="AW325" s="16">
        <v>1.4218009478673001E-2</v>
      </c>
      <c r="AX325" s="16"/>
      <c r="AY325" s="16">
        <v>1.32850241545894E-2</v>
      </c>
      <c r="AZ325" s="16">
        <v>1.02040816326531E-2</v>
      </c>
      <c r="BA325" s="16"/>
      <c r="BB325" s="16">
        <v>4.5248868778280504E-3</v>
      </c>
      <c r="BC325" s="16">
        <v>1.9847328244274799E-2</v>
      </c>
      <c r="BD325" s="16"/>
      <c r="BE325" s="16">
        <v>3.03030303030303E-2</v>
      </c>
      <c r="BF325" s="16">
        <v>2.3668639053254399E-2</v>
      </c>
      <c r="BG325" s="16">
        <v>3.4602076124567501E-3</v>
      </c>
      <c r="BH325" s="16">
        <v>4.2553191489361703E-3</v>
      </c>
    </row>
    <row r="326" spans="2:60" x14ac:dyDescent="0.25">
      <c r="B326" t="s">
        <v>171</v>
      </c>
      <c r="C326" s="16">
        <v>0.91654021244309603</v>
      </c>
      <c r="D326" s="16">
        <v>0.92248062015503896</v>
      </c>
      <c r="E326" s="16">
        <v>0.965034965034965</v>
      </c>
      <c r="F326" s="16">
        <v>0.90526315789473699</v>
      </c>
      <c r="G326" s="16">
        <v>0.91379310344827602</v>
      </c>
      <c r="H326" s="16">
        <v>0.96666666666666701</v>
      </c>
      <c r="I326" s="16">
        <v>0.89523809523809506</v>
      </c>
      <c r="J326" s="16">
        <v>1</v>
      </c>
      <c r="K326" s="16">
        <v>0.90410958904109595</v>
      </c>
      <c r="L326" s="16">
        <v>0.8</v>
      </c>
      <c r="M326" s="16">
        <v>0.95454545454545503</v>
      </c>
      <c r="N326" s="16">
        <v>0.86274509803921595</v>
      </c>
      <c r="O326" s="16">
        <v>0.9</v>
      </c>
      <c r="P326" s="16">
        <v>0.88333333333333297</v>
      </c>
      <c r="Q326" s="16">
        <v>0.837209302325581</v>
      </c>
      <c r="R326" s="16">
        <v>0.88888888888888895</v>
      </c>
      <c r="S326" s="16">
        <v>0.95054945054945095</v>
      </c>
      <c r="T326" s="16">
        <v>0.91346153846153799</v>
      </c>
      <c r="U326" s="16"/>
      <c r="V326" s="16">
        <v>0.89136490250696399</v>
      </c>
      <c r="W326" s="16">
        <v>0.90270270270270303</v>
      </c>
      <c r="X326" s="16">
        <v>0.94014084507042295</v>
      </c>
      <c r="Y326" s="16">
        <v>0.92653061224489797</v>
      </c>
      <c r="Z326" s="16"/>
      <c r="AA326" s="16">
        <v>0.87401574803149595</v>
      </c>
      <c r="AB326" s="16">
        <v>0.87804878048780499</v>
      </c>
      <c r="AC326" s="16">
        <v>0.95535714285714302</v>
      </c>
      <c r="AD326" s="16">
        <v>0.93798449612403101</v>
      </c>
      <c r="AE326" s="16">
        <v>0.96638655462184897</v>
      </c>
      <c r="AF326" s="16">
        <v>0.93617021276595702</v>
      </c>
      <c r="AG326" s="16">
        <v>0.95833333333333304</v>
      </c>
      <c r="AH326" s="16">
        <v>0.92682926829268297</v>
      </c>
      <c r="AI326" s="16">
        <v>0.94339622641509402</v>
      </c>
      <c r="AJ326" s="16"/>
      <c r="AK326" s="16">
        <v>0.86294416243654803</v>
      </c>
      <c r="AL326" s="16">
        <v>0.90291262135922301</v>
      </c>
      <c r="AM326" s="16">
        <v>0.90099009900990101</v>
      </c>
      <c r="AN326" s="16">
        <v>0.92150170648464202</v>
      </c>
      <c r="AO326" s="16">
        <v>0.930851063829787</v>
      </c>
      <c r="AP326" s="16">
        <v>0.95852534562212</v>
      </c>
      <c r="AQ326" s="16">
        <v>0.94666666666666699</v>
      </c>
      <c r="AR326" s="16"/>
      <c r="AS326" s="16">
        <v>0.93617021276595702</v>
      </c>
      <c r="AT326" s="16">
        <v>0.91327433628318599</v>
      </c>
      <c r="AU326" s="16"/>
      <c r="AV326" s="16">
        <v>0.936708860759494</v>
      </c>
      <c r="AW326" s="16">
        <v>0.90521327014218</v>
      </c>
      <c r="AX326" s="16"/>
      <c r="AY326" s="16">
        <v>0.91062801932367199</v>
      </c>
      <c r="AZ326" s="16">
        <v>0.92653061224489797</v>
      </c>
      <c r="BA326" s="16"/>
      <c r="BB326" s="16">
        <v>0.95022624434389102</v>
      </c>
      <c r="BC326" s="16">
        <v>0.88244274809160295</v>
      </c>
      <c r="BD326" s="16"/>
      <c r="BE326" s="16">
        <v>0.80606060606060603</v>
      </c>
      <c r="BF326" s="16">
        <v>0.89349112426035504</v>
      </c>
      <c r="BG326" s="16">
        <v>0.94463667820069197</v>
      </c>
      <c r="BH326" s="16">
        <v>0.95744680851063801</v>
      </c>
    </row>
    <row r="327" spans="2:60" x14ac:dyDescent="0.25">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row>
    <row r="328" spans="2:60" x14ac:dyDescent="0.25">
      <c r="B328" s="6" t="s">
        <v>234</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row>
    <row r="329" spans="2:60" x14ac:dyDescent="0.25">
      <c r="B329" s="23" t="s">
        <v>79</v>
      </c>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row>
    <row r="330" spans="2:60" x14ac:dyDescent="0.25">
      <c r="B330" t="s">
        <v>222</v>
      </c>
      <c r="C330" s="16">
        <v>0.76479514415781502</v>
      </c>
      <c r="D330" s="16">
        <v>0.775193798449612</v>
      </c>
      <c r="E330" s="16">
        <v>0.81118881118881103</v>
      </c>
      <c r="F330" s="16">
        <v>0.8</v>
      </c>
      <c r="G330" s="16">
        <v>0.70689655172413801</v>
      </c>
      <c r="H330" s="16">
        <v>0.73333333333333295</v>
      </c>
      <c r="I330" s="16">
        <v>0.79047619047619</v>
      </c>
      <c r="J330" s="16">
        <v>0.73684210526315796</v>
      </c>
      <c r="K330" s="16">
        <v>0.80821917808219201</v>
      </c>
      <c r="L330" s="16">
        <v>0.7</v>
      </c>
      <c r="M330" s="16">
        <v>0.81818181818181801</v>
      </c>
      <c r="N330" s="16">
        <v>0.66666666666666696</v>
      </c>
      <c r="O330" s="16">
        <v>0.73333333333333295</v>
      </c>
      <c r="P330" s="16">
        <v>0.7</v>
      </c>
      <c r="Q330" s="16">
        <v>0.72093023255813904</v>
      </c>
      <c r="R330" s="16">
        <v>0.74074074074074103</v>
      </c>
      <c r="S330" s="16">
        <v>0.76923076923076905</v>
      </c>
      <c r="T330" s="16">
        <v>0.77884615384615397</v>
      </c>
      <c r="U330" s="16"/>
      <c r="V330" s="16">
        <v>0.76044568245125299</v>
      </c>
      <c r="W330" s="16">
        <v>0.72972972972973005</v>
      </c>
      <c r="X330" s="16">
        <v>0.77464788732394396</v>
      </c>
      <c r="Y330" s="16">
        <v>0.77551020408163296</v>
      </c>
      <c r="Z330" s="16"/>
      <c r="AA330" s="16">
        <v>0.74803149606299202</v>
      </c>
      <c r="AB330" s="16">
        <v>0.76829268292682895</v>
      </c>
      <c r="AC330" s="16">
        <v>0.75892857142857095</v>
      </c>
      <c r="AD330" s="16">
        <v>0.82170542635658905</v>
      </c>
      <c r="AE330" s="16">
        <v>0.78151260504201703</v>
      </c>
      <c r="AF330" s="16">
        <v>0.77659574468085102</v>
      </c>
      <c r="AG330" s="16">
        <v>0.71875</v>
      </c>
      <c r="AH330" s="16">
        <v>0.76829268292682895</v>
      </c>
      <c r="AI330" s="16">
        <v>0.78301886792452802</v>
      </c>
      <c r="AJ330" s="16"/>
      <c r="AK330" s="16">
        <v>0.66497461928933999</v>
      </c>
      <c r="AL330" s="16">
        <v>0.77669902912621402</v>
      </c>
      <c r="AM330" s="16">
        <v>0.75247524752475203</v>
      </c>
      <c r="AN330" s="16">
        <v>0.77474402730375402</v>
      </c>
      <c r="AO330" s="16">
        <v>0.77659574468085102</v>
      </c>
      <c r="AP330" s="16">
        <v>0.82488479262672798</v>
      </c>
      <c r="AQ330" s="16">
        <v>0.793333333333333</v>
      </c>
      <c r="AR330" s="16"/>
      <c r="AS330" s="16">
        <v>0.79787234042553201</v>
      </c>
      <c r="AT330" s="16">
        <v>0.75929203539822998</v>
      </c>
      <c r="AU330" s="16"/>
      <c r="AV330" s="16">
        <v>0.78902953586497904</v>
      </c>
      <c r="AW330" s="16">
        <v>0.75118483412322301</v>
      </c>
      <c r="AX330" s="16"/>
      <c r="AY330" s="16">
        <v>0.75845410628019305</v>
      </c>
      <c r="AZ330" s="16">
        <v>0.77551020408163296</v>
      </c>
      <c r="BA330" s="16"/>
      <c r="BB330" s="16">
        <v>0.82503770739064897</v>
      </c>
      <c r="BC330" s="16">
        <v>0.70381679389313001</v>
      </c>
      <c r="BD330" s="16"/>
      <c r="BE330" s="16">
        <v>0.63030303030303003</v>
      </c>
      <c r="BF330" s="16">
        <v>0.74852071005917198</v>
      </c>
      <c r="BG330" s="16">
        <v>0.79930795847750902</v>
      </c>
      <c r="BH330" s="16">
        <v>0.79574468085106398</v>
      </c>
    </row>
    <row r="331" spans="2:60" x14ac:dyDescent="0.25">
      <c r="B331" t="s">
        <v>223</v>
      </c>
      <c r="C331" s="16">
        <v>0.15857359635811799</v>
      </c>
      <c r="D331" s="16">
        <v>0.116279069767442</v>
      </c>
      <c r="E331" s="16">
        <v>0.10489510489510501</v>
      </c>
      <c r="F331" s="16">
        <v>0.14736842105263201</v>
      </c>
      <c r="G331" s="16">
        <v>0.24137931034482801</v>
      </c>
      <c r="H331" s="16">
        <v>0.2</v>
      </c>
      <c r="I331" s="16">
        <v>0.114285714285714</v>
      </c>
      <c r="J331" s="16">
        <v>0.21052631578947401</v>
      </c>
      <c r="K331" s="16">
        <v>0.150684931506849</v>
      </c>
      <c r="L331" s="16">
        <v>0.2</v>
      </c>
      <c r="M331" s="16">
        <v>0.13636363636363599</v>
      </c>
      <c r="N331" s="16">
        <v>0.23529411764705899</v>
      </c>
      <c r="O331" s="16">
        <v>0.2</v>
      </c>
      <c r="P331" s="16">
        <v>0.233333333333333</v>
      </c>
      <c r="Q331" s="16">
        <v>0.162790697674419</v>
      </c>
      <c r="R331" s="16">
        <v>0.148148148148148</v>
      </c>
      <c r="S331" s="16">
        <v>0.17032967032967</v>
      </c>
      <c r="T331" s="16">
        <v>0.134615384615385</v>
      </c>
      <c r="U331" s="16"/>
      <c r="V331" s="16">
        <v>0.158774373259053</v>
      </c>
      <c r="W331" s="16">
        <v>0.17297297297297301</v>
      </c>
      <c r="X331" s="16">
        <v>0.15845070422535201</v>
      </c>
      <c r="Y331" s="16">
        <v>0.15306122448979601</v>
      </c>
      <c r="Z331" s="16"/>
      <c r="AA331" s="16">
        <v>0.15485564304461899</v>
      </c>
      <c r="AB331" s="16">
        <v>0.15853658536585399</v>
      </c>
      <c r="AC331" s="16">
        <v>0.1875</v>
      </c>
      <c r="AD331" s="16">
        <v>0.116279069767442</v>
      </c>
      <c r="AE331" s="16">
        <v>0.17647058823529399</v>
      </c>
      <c r="AF331" s="16">
        <v>0.14893617021276601</v>
      </c>
      <c r="AG331" s="16">
        <v>0.1875</v>
      </c>
      <c r="AH331" s="16">
        <v>0.15853658536585399</v>
      </c>
      <c r="AI331" s="16">
        <v>0.15094339622641501</v>
      </c>
      <c r="AJ331" s="16"/>
      <c r="AK331" s="16">
        <v>0.218274111675127</v>
      </c>
      <c r="AL331" s="16">
        <v>0.14563106796116501</v>
      </c>
      <c r="AM331" s="16">
        <v>0.16831683168316799</v>
      </c>
      <c r="AN331" s="16">
        <v>0.17406143344709901</v>
      </c>
      <c r="AO331" s="16">
        <v>0.14893617021276601</v>
      </c>
      <c r="AP331" s="16">
        <v>0.124423963133641</v>
      </c>
      <c r="AQ331" s="16">
        <v>0.11333333333333299</v>
      </c>
      <c r="AR331" s="16"/>
      <c r="AS331" s="16">
        <v>0.13297872340425501</v>
      </c>
      <c r="AT331" s="16">
        <v>0.16283185840708</v>
      </c>
      <c r="AU331" s="16"/>
      <c r="AV331" s="16">
        <v>0.151898734177215</v>
      </c>
      <c r="AW331" s="16">
        <v>0.16232227488151699</v>
      </c>
      <c r="AX331" s="16"/>
      <c r="AY331" s="16">
        <v>0.161835748792271</v>
      </c>
      <c r="AZ331" s="16">
        <v>0.15306122448979601</v>
      </c>
      <c r="BA331" s="16"/>
      <c r="BB331" s="16">
        <v>0.12669683257918599</v>
      </c>
      <c r="BC331" s="16">
        <v>0.19083969465648901</v>
      </c>
      <c r="BD331" s="16"/>
      <c r="BE331" s="16">
        <v>0.248484848484848</v>
      </c>
      <c r="BF331" s="16">
        <v>0.15088757396449701</v>
      </c>
      <c r="BG331" s="16">
        <v>0.143598615916955</v>
      </c>
      <c r="BH331" s="16">
        <v>0.14468085106383</v>
      </c>
    </row>
    <row r="332" spans="2:60" x14ac:dyDescent="0.25">
      <c r="B332" t="s">
        <v>224</v>
      </c>
      <c r="C332" s="16">
        <v>5.6145675265553897E-2</v>
      </c>
      <c r="D332" s="16">
        <v>8.5271317829457405E-2</v>
      </c>
      <c r="E332" s="16">
        <v>6.2937062937062901E-2</v>
      </c>
      <c r="F332" s="16">
        <v>3.1578947368421102E-2</v>
      </c>
      <c r="G332" s="16">
        <v>1.72413793103448E-2</v>
      </c>
      <c r="H332" s="16">
        <v>3.3333333333333298E-2</v>
      </c>
      <c r="I332" s="16">
        <v>7.6190476190476197E-2</v>
      </c>
      <c r="J332" s="16">
        <v>5.2631578947368397E-2</v>
      </c>
      <c r="K332" s="16">
        <v>2.7397260273972601E-2</v>
      </c>
      <c r="L332" s="16">
        <v>0.1</v>
      </c>
      <c r="M332" s="16">
        <v>4.5454545454545497E-2</v>
      </c>
      <c r="N332" s="16">
        <v>8.8235294117647106E-2</v>
      </c>
      <c r="O332" s="16">
        <v>0</v>
      </c>
      <c r="P332" s="16">
        <v>0.05</v>
      </c>
      <c r="Q332" s="16">
        <v>4.6511627906976702E-2</v>
      </c>
      <c r="R332" s="16">
        <v>0.11111111111111099</v>
      </c>
      <c r="S332" s="16">
        <v>4.3956043956044001E-2</v>
      </c>
      <c r="T332" s="16">
        <v>5.7692307692307702E-2</v>
      </c>
      <c r="U332" s="16"/>
      <c r="V332" s="16">
        <v>5.2924791086351002E-2</v>
      </c>
      <c r="W332" s="16">
        <v>6.4864864864864896E-2</v>
      </c>
      <c r="X332" s="16">
        <v>5.2816901408450703E-2</v>
      </c>
      <c r="Y332" s="16">
        <v>5.7142857142857099E-2</v>
      </c>
      <c r="Z332" s="16"/>
      <c r="AA332" s="16">
        <v>6.8241469816273007E-2</v>
      </c>
      <c r="AB332" s="16">
        <v>4.8780487804878099E-2</v>
      </c>
      <c r="AC332" s="16">
        <v>3.5714285714285698E-2</v>
      </c>
      <c r="AD332" s="16">
        <v>3.8759689922480599E-2</v>
      </c>
      <c r="AE332" s="16">
        <v>3.3613445378151301E-2</v>
      </c>
      <c r="AF332" s="16">
        <v>3.1914893617021302E-2</v>
      </c>
      <c r="AG332" s="16">
        <v>8.3333333333333301E-2</v>
      </c>
      <c r="AH332" s="16">
        <v>7.3170731707317097E-2</v>
      </c>
      <c r="AI332" s="16">
        <v>4.71698113207547E-2</v>
      </c>
      <c r="AJ332" s="16"/>
      <c r="AK332" s="16">
        <v>0.101522842639594</v>
      </c>
      <c r="AL332" s="16">
        <v>4.85436893203883E-2</v>
      </c>
      <c r="AM332" s="16">
        <v>6.9306930693069299E-2</v>
      </c>
      <c r="AN332" s="16">
        <v>3.7542662116041001E-2</v>
      </c>
      <c r="AO332" s="16">
        <v>5.31914893617021E-2</v>
      </c>
      <c r="AP332" s="16">
        <v>2.76497695852535E-2</v>
      </c>
      <c r="AQ332" s="16">
        <v>5.3333333333333302E-2</v>
      </c>
      <c r="AR332" s="16"/>
      <c r="AS332" s="16">
        <v>5.85106382978723E-2</v>
      </c>
      <c r="AT332" s="16">
        <v>5.5752212389380502E-2</v>
      </c>
      <c r="AU332" s="16"/>
      <c r="AV332" s="16">
        <v>3.58649789029536E-2</v>
      </c>
      <c r="AW332" s="16">
        <v>6.75355450236967E-2</v>
      </c>
      <c r="AX332" s="16"/>
      <c r="AY332" s="16">
        <v>5.5555555555555601E-2</v>
      </c>
      <c r="AZ332" s="16">
        <v>5.7142857142857099E-2</v>
      </c>
      <c r="BA332" s="16"/>
      <c r="BB332" s="16">
        <v>3.9215686274509803E-2</v>
      </c>
      <c r="BC332" s="16">
        <v>7.3282442748091606E-2</v>
      </c>
      <c r="BD332" s="16"/>
      <c r="BE332" s="16">
        <v>7.2727272727272696E-2</v>
      </c>
      <c r="BF332" s="16">
        <v>7.3964497041420094E-2</v>
      </c>
      <c r="BG332" s="16">
        <v>4.3252595155709297E-2</v>
      </c>
      <c r="BH332" s="16">
        <v>5.1063829787233998E-2</v>
      </c>
    </row>
    <row r="333" spans="2:60" x14ac:dyDescent="0.25">
      <c r="B333" t="s">
        <v>225</v>
      </c>
      <c r="C333" s="16">
        <v>1.06221547799697E-2</v>
      </c>
      <c r="D333" s="16">
        <v>1.5503875968992199E-2</v>
      </c>
      <c r="E333" s="16">
        <v>6.9930069930069904E-3</v>
      </c>
      <c r="F333" s="16">
        <v>0</v>
      </c>
      <c r="G333" s="16">
        <v>1.72413793103448E-2</v>
      </c>
      <c r="H333" s="16">
        <v>0</v>
      </c>
      <c r="I333" s="16">
        <v>1.9047619047619001E-2</v>
      </c>
      <c r="J333" s="16">
        <v>0</v>
      </c>
      <c r="K333" s="16">
        <v>1.3698630136986301E-2</v>
      </c>
      <c r="L333" s="16">
        <v>0</v>
      </c>
      <c r="M333" s="16">
        <v>0</v>
      </c>
      <c r="N333" s="16">
        <v>9.8039215686274508E-3</v>
      </c>
      <c r="O333" s="16">
        <v>3.3333333333333298E-2</v>
      </c>
      <c r="P333" s="16">
        <v>0</v>
      </c>
      <c r="Q333" s="16">
        <v>4.6511627906976702E-2</v>
      </c>
      <c r="R333" s="16">
        <v>0</v>
      </c>
      <c r="S333" s="16">
        <v>1.0989010989011E-2</v>
      </c>
      <c r="T333" s="16">
        <v>9.6153846153846194E-3</v>
      </c>
      <c r="U333" s="16"/>
      <c r="V333" s="16">
        <v>1.39275766016713E-2</v>
      </c>
      <c r="W333" s="16">
        <v>1.62162162162162E-2</v>
      </c>
      <c r="X333" s="16">
        <v>7.0422535211267599E-3</v>
      </c>
      <c r="Y333" s="16">
        <v>8.1632653061224497E-3</v>
      </c>
      <c r="Z333" s="16"/>
      <c r="AA333" s="16">
        <v>1.8372703412073501E-2</v>
      </c>
      <c r="AB333" s="16">
        <v>1.21951219512195E-2</v>
      </c>
      <c r="AC333" s="16">
        <v>8.9285714285714298E-3</v>
      </c>
      <c r="AD333" s="16">
        <v>7.7519379844961196E-3</v>
      </c>
      <c r="AE333" s="16">
        <v>8.4033613445378096E-3</v>
      </c>
      <c r="AF333" s="16">
        <v>1.0638297872340399E-2</v>
      </c>
      <c r="AG333" s="16">
        <v>0</v>
      </c>
      <c r="AH333" s="16">
        <v>0</v>
      </c>
      <c r="AI333" s="16">
        <v>1.88679245283019E-2</v>
      </c>
      <c r="AJ333" s="16"/>
      <c r="AK333" s="16">
        <v>5.0761421319797002E-3</v>
      </c>
      <c r="AL333" s="16">
        <v>1.94174757281553E-2</v>
      </c>
      <c r="AM333" s="16">
        <v>0</v>
      </c>
      <c r="AN333" s="16">
        <v>3.4129692832764501E-3</v>
      </c>
      <c r="AO333" s="16">
        <v>1.5957446808510599E-2</v>
      </c>
      <c r="AP333" s="16">
        <v>9.2165898617511503E-3</v>
      </c>
      <c r="AQ333" s="16">
        <v>2.66666666666667E-2</v>
      </c>
      <c r="AR333" s="16"/>
      <c r="AS333" s="16">
        <v>1.0638297872340399E-2</v>
      </c>
      <c r="AT333" s="16">
        <v>1.06194690265487E-2</v>
      </c>
      <c r="AU333" s="16"/>
      <c r="AV333" s="16">
        <v>1.05485232067511E-2</v>
      </c>
      <c r="AW333" s="16">
        <v>1.06635071090047E-2</v>
      </c>
      <c r="AX333" s="16"/>
      <c r="AY333" s="16">
        <v>1.20772946859903E-2</v>
      </c>
      <c r="AZ333" s="16">
        <v>8.1632653061224497E-3</v>
      </c>
      <c r="BA333" s="16"/>
      <c r="BB333" s="16">
        <v>4.5248868778280504E-3</v>
      </c>
      <c r="BC333" s="16">
        <v>1.6793893129771E-2</v>
      </c>
      <c r="BD333" s="16"/>
      <c r="BE333" s="16">
        <v>1.8181818181818198E-2</v>
      </c>
      <c r="BF333" s="16">
        <v>1.4792899408284E-2</v>
      </c>
      <c r="BG333" s="16">
        <v>6.9204152249135002E-3</v>
      </c>
      <c r="BH333" s="16">
        <v>8.5106382978723406E-3</v>
      </c>
    </row>
    <row r="334" spans="2:60" x14ac:dyDescent="0.25">
      <c r="B334" t="s">
        <v>226</v>
      </c>
      <c r="C334" s="16">
        <v>6.0698027314112302E-3</v>
      </c>
      <c r="D334" s="16">
        <v>7.7519379844961196E-3</v>
      </c>
      <c r="E334" s="16">
        <v>1.3986013986014E-2</v>
      </c>
      <c r="F334" s="16">
        <v>1.05263157894737E-2</v>
      </c>
      <c r="G334" s="16">
        <v>1.72413793103448E-2</v>
      </c>
      <c r="H334" s="16">
        <v>0</v>
      </c>
      <c r="I334" s="16">
        <v>0</v>
      </c>
      <c r="J334" s="16">
        <v>0</v>
      </c>
      <c r="K334" s="16">
        <v>0</v>
      </c>
      <c r="L334" s="16">
        <v>0</v>
      </c>
      <c r="M334" s="16">
        <v>0</v>
      </c>
      <c r="N334" s="16">
        <v>0</v>
      </c>
      <c r="O334" s="16">
        <v>3.3333333333333298E-2</v>
      </c>
      <c r="P334" s="16">
        <v>0</v>
      </c>
      <c r="Q334" s="16">
        <v>0</v>
      </c>
      <c r="R334" s="16">
        <v>0</v>
      </c>
      <c r="S334" s="16">
        <v>0</v>
      </c>
      <c r="T334" s="16">
        <v>1.9230769230769201E-2</v>
      </c>
      <c r="U334" s="16"/>
      <c r="V334" s="16">
        <v>8.3565459610027894E-3</v>
      </c>
      <c r="W334" s="16">
        <v>1.0810810810810799E-2</v>
      </c>
      <c r="X334" s="16">
        <v>3.5211267605633799E-3</v>
      </c>
      <c r="Y334" s="16">
        <v>4.0816326530612197E-3</v>
      </c>
      <c r="Z334" s="16"/>
      <c r="AA334" s="16">
        <v>5.2493438320209999E-3</v>
      </c>
      <c r="AB334" s="16">
        <v>1.21951219512195E-2</v>
      </c>
      <c r="AC334" s="16">
        <v>8.9285714285714298E-3</v>
      </c>
      <c r="AD334" s="16">
        <v>7.7519379844961196E-3</v>
      </c>
      <c r="AE334" s="16">
        <v>0</v>
      </c>
      <c r="AF334" s="16">
        <v>3.1914893617021302E-2</v>
      </c>
      <c r="AG334" s="16">
        <v>0</v>
      </c>
      <c r="AH334" s="16">
        <v>0</v>
      </c>
      <c r="AI334" s="16">
        <v>0</v>
      </c>
      <c r="AJ334" s="16"/>
      <c r="AK334" s="16">
        <v>5.0761421319797002E-3</v>
      </c>
      <c r="AL334" s="16">
        <v>0</v>
      </c>
      <c r="AM334" s="16">
        <v>9.9009900990098994E-3</v>
      </c>
      <c r="AN334" s="16">
        <v>6.8259385665529002E-3</v>
      </c>
      <c r="AO334" s="16">
        <v>5.31914893617021E-3</v>
      </c>
      <c r="AP334" s="16">
        <v>9.2165898617511503E-3</v>
      </c>
      <c r="AQ334" s="16">
        <v>6.6666666666666697E-3</v>
      </c>
      <c r="AR334" s="16"/>
      <c r="AS334" s="16">
        <v>0</v>
      </c>
      <c r="AT334" s="16">
        <v>7.0796460176991097E-3</v>
      </c>
      <c r="AU334" s="16"/>
      <c r="AV334" s="16">
        <v>1.05485232067511E-2</v>
      </c>
      <c r="AW334" s="16">
        <v>3.5545023696682502E-3</v>
      </c>
      <c r="AX334" s="16"/>
      <c r="AY334" s="16">
        <v>7.2463768115942004E-3</v>
      </c>
      <c r="AZ334" s="16">
        <v>4.0816326530612197E-3</v>
      </c>
      <c r="BA334" s="16"/>
      <c r="BB334" s="16">
        <v>3.0165912518853701E-3</v>
      </c>
      <c r="BC334" s="16">
        <v>9.1603053435114507E-3</v>
      </c>
      <c r="BD334" s="16"/>
      <c r="BE334" s="16">
        <v>1.8181818181818198E-2</v>
      </c>
      <c r="BF334" s="16">
        <v>5.9171597633136102E-3</v>
      </c>
      <c r="BG334" s="16">
        <v>5.19031141868512E-3</v>
      </c>
      <c r="BH334" s="16">
        <v>0</v>
      </c>
    </row>
    <row r="335" spans="2:60" x14ac:dyDescent="0.25">
      <c r="B335" t="s">
        <v>77</v>
      </c>
      <c r="C335" s="16">
        <v>3.7936267071320201E-3</v>
      </c>
      <c r="D335" s="16">
        <v>0</v>
      </c>
      <c r="E335" s="16">
        <v>0</v>
      </c>
      <c r="F335" s="16">
        <v>1.05263157894737E-2</v>
      </c>
      <c r="G335" s="16">
        <v>0</v>
      </c>
      <c r="H335" s="16">
        <v>3.3333333333333298E-2</v>
      </c>
      <c r="I335" s="16">
        <v>0</v>
      </c>
      <c r="J335" s="16">
        <v>0</v>
      </c>
      <c r="K335" s="16">
        <v>0</v>
      </c>
      <c r="L335" s="16">
        <v>0</v>
      </c>
      <c r="M335" s="16">
        <v>0</v>
      </c>
      <c r="N335" s="16">
        <v>0</v>
      </c>
      <c r="O335" s="16">
        <v>0</v>
      </c>
      <c r="P335" s="16">
        <v>1.6666666666666701E-2</v>
      </c>
      <c r="Q335" s="16">
        <v>2.32558139534884E-2</v>
      </c>
      <c r="R335" s="16">
        <v>0</v>
      </c>
      <c r="S335" s="16">
        <v>5.4945054945054897E-3</v>
      </c>
      <c r="T335" s="16">
        <v>0</v>
      </c>
      <c r="U335" s="16"/>
      <c r="V335" s="16">
        <v>5.5710306406685202E-3</v>
      </c>
      <c r="W335" s="16">
        <v>5.40540540540541E-3</v>
      </c>
      <c r="X335" s="16">
        <v>3.5211267605633799E-3</v>
      </c>
      <c r="Y335" s="16">
        <v>2.0408163265306098E-3</v>
      </c>
      <c r="Z335" s="16"/>
      <c r="AA335" s="16">
        <v>5.2493438320209999E-3</v>
      </c>
      <c r="AB335" s="16">
        <v>0</v>
      </c>
      <c r="AC335" s="16">
        <v>0</v>
      </c>
      <c r="AD335" s="16">
        <v>7.7519379844961196E-3</v>
      </c>
      <c r="AE335" s="16">
        <v>0</v>
      </c>
      <c r="AF335" s="16">
        <v>0</v>
      </c>
      <c r="AG335" s="16">
        <v>1.0416666666666701E-2</v>
      </c>
      <c r="AH335" s="16">
        <v>0</v>
      </c>
      <c r="AI335" s="16">
        <v>0</v>
      </c>
      <c r="AJ335" s="16"/>
      <c r="AK335" s="16">
        <v>5.0761421319797002E-3</v>
      </c>
      <c r="AL335" s="16">
        <v>9.7087378640776708E-3</v>
      </c>
      <c r="AM335" s="16">
        <v>0</v>
      </c>
      <c r="AN335" s="16">
        <v>3.4129692832764501E-3</v>
      </c>
      <c r="AO335" s="16">
        <v>0</v>
      </c>
      <c r="AP335" s="16">
        <v>4.6082949308755804E-3</v>
      </c>
      <c r="AQ335" s="16">
        <v>6.6666666666666697E-3</v>
      </c>
      <c r="AR335" s="16"/>
      <c r="AS335" s="16">
        <v>0</v>
      </c>
      <c r="AT335" s="16">
        <v>4.4247787610619503E-3</v>
      </c>
      <c r="AU335" s="16"/>
      <c r="AV335" s="16">
        <v>2.1097046413502099E-3</v>
      </c>
      <c r="AW335" s="16">
        <v>4.739336492891E-3</v>
      </c>
      <c r="AX335" s="16"/>
      <c r="AY335" s="16">
        <v>4.8309178743961402E-3</v>
      </c>
      <c r="AZ335" s="16">
        <v>2.0408163265306098E-3</v>
      </c>
      <c r="BA335" s="16"/>
      <c r="BB335" s="16">
        <v>1.5082956259426801E-3</v>
      </c>
      <c r="BC335" s="16">
        <v>6.1068702290076301E-3</v>
      </c>
      <c r="BD335" s="16"/>
      <c r="BE335" s="16">
        <v>1.21212121212121E-2</v>
      </c>
      <c r="BF335" s="16">
        <v>5.9171597633136102E-3</v>
      </c>
      <c r="BG335" s="16">
        <v>1.7301038062283701E-3</v>
      </c>
      <c r="BH335" s="16">
        <v>0</v>
      </c>
    </row>
    <row r="336" spans="2:60" x14ac:dyDescent="0.25">
      <c r="B336" t="s">
        <v>227</v>
      </c>
      <c r="C336" s="16">
        <v>0.92336874051593298</v>
      </c>
      <c r="D336" s="16">
        <v>0.89147286821705396</v>
      </c>
      <c r="E336" s="16">
        <v>0.91608391608391604</v>
      </c>
      <c r="F336" s="16">
        <v>0.94736842105263197</v>
      </c>
      <c r="G336" s="16">
        <v>0.94827586206896597</v>
      </c>
      <c r="H336" s="16">
        <v>0.93333333333333302</v>
      </c>
      <c r="I336" s="16">
        <v>0.90476190476190499</v>
      </c>
      <c r="J336" s="16">
        <v>0.94736842105263197</v>
      </c>
      <c r="K336" s="16">
        <v>0.95890410958904104</v>
      </c>
      <c r="L336" s="16">
        <v>0.9</v>
      </c>
      <c r="M336" s="16">
        <v>0.95454545454545503</v>
      </c>
      <c r="N336" s="16">
        <v>0.90196078431372495</v>
      </c>
      <c r="O336" s="16">
        <v>0.93333333333333302</v>
      </c>
      <c r="P336" s="16">
        <v>0.93333333333333302</v>
      </c>
      <c r="Q336" s="16">
        <v>0.88372093023255804</v>
      </c>
      <c r="R336" s="16">
        <v>0.88888888888888895</v>
      </c>
      <c r="S336" s="16">
        <v>0.93956043956044</v>
      </c>
      <c r="T336" s="16">
        <v>0.91346153846153799</v>
      </c>
      <c r="U336" s="16"/>
      <c r="V336" s="16">
        <v>0.91922005571030596</v>
      </c>
      <c r="W336" s="16">
        <v>0.90270270270270303</v>
      </c>
      <c r="X336" s="16">
        <v>0.93309859154929597</v>
      </c>
      <c r="Y336" s="16">
        <v>0.92857142857142905</v>
      </c>
      <c r="Z336" s="16"/>
      <c r="AA336" s="16">
        <v>0.90288713910761198</v>
      </c>
      <c r="AB336" s="16">
        <v>0.92682926829268297</v>
      </c>
      <c r="AC336" s="16">
        <v>0.94642857142857095</v>
      </c>
      <c r="AD336" s="16">
        <v>0.93798449612403101</v>
      </c>
      <c r="AE336" s="16">
        <v>0.95798319327731096</v>
      </c>
      <c r="AF336" s="16">
        <v>0.92553191489361697</v>
      </c>
      <c r="AG336" s="16">
        <v>0.90625</v>
      </c>
      <c r="AH336" s="16">
        <v>0.92682926829268297</v>
      </c>
      <c r="AI336" s="16">
        <v>0.93396226415094297</v>
      </c>
      <c r="AJ336" s="16"/>
      <c r="AK336" s="16">
        <v>0.88324873096446699</v>
      </c>
      <c r="AL336" s="16">
        <v>0.92233009708737901</v>
      </c>
      <c r="AM336" s="16">
        <v>0.92079207920792105</v>
      </c>
      <c r="AN336" s="16">
        <v>0.94880546075085304</v>
      </c>
      <c r="AO336" s="16">
        <v>0.92553191489361697</v>
      </c>
      <c r="AP336" s="16">
        <v>0.94930875576036899</v>
      </c>
      <c r="AQ336" s="16">
        <v>0.90666666666666695</v>
      </c>
      <c r="AR336" s="16"/>
      <c r="AS336" s="16">
        <v>0.930851063829787</v>
      </c>
      <c r="AT336" s="16">
        <v>0.92212389380531001</v>
      </c>
      <c r="AU336" s="16"/>
      <c r="AV336" s="16">
        <v>0.94092827004219404</v>
      </c>
      <c r="AW336" s="16">
        <v>0.91350710900473897</v>
      </c>
      <c r="AX336" s="16"/>
      <c r="AY336" s="16">
        <v>0.92028985507246397</v>
      </c>
      <c r="AZ336" s="16">
        <v>0.92857142857142905</v>
      </c>
      <c r="BA336" s="16"/>
      <c r="BB336" s="16">
        <v>0.95173453996983404</v>
      </c>
      <c r="BC336" s="16">
        <v>0.89465648854961799</v>
      </c>
      <c r="BD336" s="16"/>
      <c r="BE336" s="16">
        <v>0.87878787878787901</v>
      </c>
      <c r="BF336" s="16">
        <v>0.89940828402366901</v>
      </c>
      <c r="BG336" s="16">
        <v>0.94290657439446401</v>
      </c>
      <c r="BH336" s="16">
        <v>0.94042553191489398</v>
      </c>
    </row>
    <row r="337" spans="2:60" x14ac:dyDescent="0.25">
      <c r="B337" t="s">
        <v>228</v>
      </c>
      <c r="C337" s="16">
        <v>1.66919575113809E-2</v>
      </c>
      <c r="D337" s="16">
        <v>2.32558139534884E-2</v>
      </c>
      <c r="E337" s="16">
        <v>2.0979020979021001E-2</v>
      </c>
      <c r="F337" s="16">
        <v>1.05263157894737E-2</v>
      </c>
      <c r="G337" s="16">
        <v>3.4482758620689703E-2</v>
      </c>
      <c r="H337" s="16">
        <v>0</v>
      </c>
      <c r="I337" s="16">
        <v>1.9047619047619001E-2</v>
      </c>
      <c r="J337" s="16">
        <v>0</v>
      </c>
      <c r="K337" s="16">
        <v>1.3698630136986301E-2</v>
      </c>
      <c r="L337" s="16">
        <v>0</v>
      </c>
      <c r="M337" s="16">
        <v>0</v>
      </c>
      <c r="N337" s="16">
        <v>9.8039215686274508E-3</v>
      </c>
      <c r="O337" s="16">
        <v>6.6666666666666693E-2</v>
      </c>
      <c r="P337" s="16">
        <v>0</v>
      </c>
      <c r="Q337" s="16">
        <v>4.6511627906976702E-2</v>
      </c>
      <c r="R337" s="16">
        <v>0</v>
      </c>
      <c r="S337" s="16">
        <v>1.0989010989011E-2</v>
      </c>
      <c r="T337" s="16">
        <v>2.8846153846153799E-2</v>
      </c>
      <c r="U337" s="16"/>
      <c r="V337" s="16">
        <v>2.2284122562674102E-2</v>
      </c>
      <c r="W337" s="16">
        <v>2.7027027027027001E-2</v>
      </c>
      <c r="X337" s="16">
        <v>1.0563380281690101E-2</v>
      </c>
      <c r="Y337" s="16">
        <v>1.2244897959183701E-2</v>
      </c>
      <c r="Z337" s="16"/>
      <c r="AA337" s="16">
        <v>2.3622047244094498E-2</v>
      </c>
      <c r="AB337" s="16">
        <v>2.4390243902439001E-2</v>
      </c>
      <c r="AC337" s="16">
        <v>1.7857142857142901E-2</v>
      </c>
      <c r="AD337" s="16">
        <v>1.5503875968992199E-2</v>
      </c>
      <c r="AE337" s="16">
        <v>8.4033613445378096E-3</v>
      </c>
      <c r="AF337" s="16">
        <v>4.2553191489361701E-2</v>
      </c>
      <c r="AG337" s="16">
        <v>0</v>
      </c>
      <c r="AH337" s="16">
        <v>0</v>
      </c>
      <c r="AI337" s="16">
        <v>1.88679245283019E-2</v>
      </c>
      <c r="AJ337" s="16"/>
      <c r="AK337" s="16">
        <v>1.01522842639594E-2</v>
      </c>
      <c r="AL337" s="16">
        <v>1.94174757281553E-2</v>
      </c>
      <c r="AM337" s="16">
        <v>9.9009900990098994E-3</v>
      </c>
      <c r="AN337" s="16">
        <v>1.02389078498294E-2</v>
      </c>
      <c r="AO337" s="16">
        <v>2.1276595744680899E-2</v>
      </c>
      <c r="AP337" s="16">
        <v>1.8433179723502301E-2</v>
      </c>
      <c r="AQ337" s="16">
        <v>3.3333333333333298E-2</v>
      </c>
      <c r="AR337" s="16"/>
      <c r="AS337" s="16">
        <v>1.0638297872340399E-2</v>
      </c>
      <c r="AT337" s="16">
        <v>1.7699115044247801E-2</v>
      </c>
      <c r="AU337" s="16"/>
      <c r="AV337" s="16">
        <v>2.1097046413502098E-2</v>
      </c>
      <c r="AW337" s="16">
        <v>1.4218009478673001E-2</v>
      </c>
      <c r="AX337" s="16"/>
      <c r="AY337" s="16">
        <v>1.9323671497584499E-2</v>
      </c>
      <c r="AZ337" s="16">
        <v>1.2244897959183701E-2</v>
      </c>
      <c r="BA337" s="16"/>
      <c r="BB337" s="16">
        <v>7.5414781297134196E-3</v>
      </c>
      <c r="BC337" s="16">
        <v>2.5954198473282401E-2</v>
      </c>
      <c r="BD337" s="16"/>
      <c r="BE337" s="16">
        <v>3.6363636363636397E-2</v>
      </c>
      <c r="BF337" s="16">
        <v>2.07100591715976E-2</v>
      </c>
      <c r="BG337" s="16">
        <v>1.21107266435986E-2</v>
      </c>
      <c r="BH337" s="16">
        <v>8.5106382978723406E-3</v>
      </c>
    </row>
    <row r="338" spans="2:60" x14ac:dyDescent="0.25">
      <c r="B338" t="s">
        <v>171</v>
      </c>
      <c r="C338" s="16">
        <v>0.90667678300455201</v>
      </c>
      <c r="D338" s="16">
        <v>0.86821705426356599</v>
      </c>
      <c r="E338" s="16">
        <v>0.89510489510489499</v>
      </c>
      <c r="F338" s="16">
        <v>0.93684210526315803</v>
      </c>
      <c r="G338" s="16">
        <v>0.91379310344827602</v>
      </c>
      <c r="H338" s="16">
        <v>0.93333333333333302</v>
      </c>
      <c r="I338" s="16">
        <v>0.88571428571428601</v>
      </c>
      <c r="J338" s="16">
        <v>0.94736842105263197</v>
      </c>
      <c r="K338" s="16">
        <v>0.94520547945205502</v>
      </c>
      <c r="L338" s="16">
        <v>0.9</v>
      </c>
      <c r="M338" s="16">
        <v>0.95454545454545503</v>
      </c>
      <c r="N338" s="16">
        <v>0.89215686274509798</v>
      </c>
      <c r="O338" s="16">
        <v>0.86666666666666703</v>
      </c>
      <c r="P338" s="16">
        <v>0.93333333333333302</v>
      </c>
      <c r="Q338" s="16">
        <v>0.837209302325581</v>
      </c>
      <c r="R338" s="16">
        <v>0.88888888888888895</v>
      </c>
      <c r="S338" s="16">
        <v>0.92857142857142905</v>
      </c>
      <c r="T338" s="16">
        <v>0.88461538461538503</v>
      </c>
      <c r="U338" s="16"/>
      <c r="V338" s="16">
        <v>0.89693593314763198</v>
      </c>
      <c r="W338" s="16">
        <v>0.87567567567567595</v>
      </c>
      <c r="X338" s="16">
        <v>0.92253521126760596</v>
      </c>
      <c r="Y338" s="16">
        <v>0.916326530612245</v>
      </c>
      <c r="Z338" s="16"/>
      <c r="AA338" s="16">
        <v>0.87926509186351698</v>
      </c>
      <c r="AB338" s="16">
        <v>0.90243902439024404</v>
      </c>
      <c r="AC338" s="16">
        <v>0.92857142857142805</v>
      </c>
      <c r="AD338" s="16">
        <v>0.92248062015503896</v>
      </c>
      <c r="AE338" s="16">
        <v>0.94957983193277296</v>
      </c>
      <c r="AF338" s="16">
        <v>0.88297872340425498</v>
      </c>
      <c r="AG338" s="16">
        <v>0.90625</v>
      </c>
      <c r="AH338" s="16">
        <v>0.92682926829268297</v>
      </c>
      <c r="AI338" s="16">
        <v>0.91509433962264197</v>
      </c>
      <c r="AJ338" s="16"/>
      <c r="AK338" s="16">
        <v>0.87309644670050801</v>
      </c>
      <c r="AL338" s="16">
        <v>0.90291262135922301</v>
      </c>
      <c r="AM338" s="16">
        <v>0.91089108910891103</v>
      </c>
      <c r="AN338" s="16">
        <v>0.93856655290102398</v>
      </c>
      <c r="AO338" s="16">
        <v>0.90425531914893598</v>
      </c>
      <c r="AP338" s="16">
        <v>0.93087557603686599</v>
      </c>
      <c r="AQ338" s="16">
        <v>0.87333333333333296</v>
      </c>
      <c r="AR338" s="16"/>
      <c r="AS338" s="16">
        <v>0.92021276595744705</v>
      </c>
      <c r="AT338" s="16">
        <v>0.90442477876106198</v>
      </c>
      <c r="AU338" s="16"/>
      <c r="AV338" s="16">
        <v>0.91983122362869196</v>
      </c>
      <c r="AW338" s="16">
        <v>0.89928909952606595</v>
      </c>
      <c r="AX338" s="16"/>
      <c r="AY338" s="16">
        <v>0.90096618357487901</v>
      </c>
      <c r="AZ338" s="16">
        <v>0.916326530612245</v>
      </c>
      <c r="BA338" s="16"/>
      <c r="BB338" s="16">
        <v>0.94419306184012097</v>
      </c>
      <c r="BC338" s="16">
        <v>0.86870229007633604</v>
      </c>
      <c r="BD338" s="16"/>
      <c r="BE338" s="16">
        <v>0.84242424242424196</v>
      </c>
      <c r="BF338" s="16">
        <v>0.87869822485207105</v>
      </c>
      <c r="BG338" s="16">
        <v>0.93079584775086499</v>
      </c>
      <c r="BH338" s="16">
        <v>0.93191489361702096</v>
      </c>
    </row>
    <row r="339" spans="2:60" x14ac:dyDescent="0.25">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row>
    <row r="340" spans="2:60" x14ac:dyDescent="0.25">
      <c r="B340" s="6" t="s">
        <v>235</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row>
    <row r="341" spans="2:60" x14ac:dyDescent="0.25">
      <c r="B341" s="23" t="s">
        <v>79</v>
      </c>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row>
    <row r="342" spans="2:60" x14ac:dyDescent="0.25">
      <c r="B342" t="s">
        <v>222</v>
      </c>
      <c r="C342" s="16">
        <v>0.457511380880121</v>
      </c>
      <c r="D342" s="16">
        <v>0.51162790697674398</v>
      </c>
      <c r="E342" s="16">
        <v>0.39860139860139898</v>
      </c>
      <c r="F342" s="16">
        <v>0.52631578947368396</v>
      </c>
      <c r="G342" s="16">
        <v>0.34482758620689702</v>
      </c>
      <c r="H342" s="16">
        <v>0.5</v>
      </c>
      <c r="I342" s="16">
        <v>0.46666666666666701</v>
      </c>
      <c r="J342" s="16">
        <v>0.42105263157894701</v>
      </c>
      <c r="K342" s="16">
        <v>0.397260273972603</v>
      </c>
      <c r="L342" s="16">
        <v>0.266666666666667</v>
      </c>
      <c r="M342" s="16">
        <v>0.47727272727272702</v>
      </c>
      <c r="N342" s="16">
        <v>0.37254901960784298</v>
      </c>
      <c r="O342" s="16">
        <v>0.43333333333333302</v>
      </c>
      <c r="P342" s="16">
        <v>0.45</v>
      </c>
      <c r="Q342" s="16">
        <v>0.30232558139534899</v>
      </c>
      <c r="R342" s="16">
        <v>0.51851851851851805</v>
      </c>
      <c r="S342" s="16">
        <v>0.57142857142857095</v>
      </c>
      <c r="T342" s="16">
        <v>0.480769230769231</v>
      </c>
      <c r="U342" s="16"/>
      <c r="V342" s="16">
        <v>0.373259052924791</v>
      </c>
      <c r="W342" s="16">
        <v>0.39459459459459501</v>
      </c>
      <c r="X342" s="16">
        <v>0.47535211267605598</v>
      </c>
      <c r="Y342" s="16">
        <v>0.53265306122448997</v>
      </c>
      <c r="Z342" s="16"/>
      <c r="AA342" s="16">
        <v>0.37795275590551197</v>
      </c>
      <c r="AB342" s="16">
        <v>0.36585365853658502</v>
      </c>
      <c r="AC342" s="16">
        <v>0.55357142857142905</v>
      </c>
      <c r="AD342" s="16">
        <v>0.50387596899224796</v>
      </c>
      <c r="AE342" s="16">
        <v>0.47058823529411797</v>
      </c>
      <c r="AF342" s="16">
        <v>0.54255319148936199</v>
      </c>
      <c r="AG342" s="16">
        <v>0.5625</v>
      </c>
      <c r="AH342" s="16">
        <v>0.54878048780487798</v>
      </c>
      <c r="AI342" s="16">
        <v>0.490566037735849</v>
      </c>
      <c r="AJ342" s="16"/>
      <c r="AK342" s="16">
        <v>0.35532994923857902</v>
      </c>
      <c r="AL342" s="16">
        <v>0.41747572815534001</v>
      </c>
      <c r="AM342" s="16">
        <v>0.475247524752475</v>
      </c>
      <c r="AN342" s="16">
        <v>0.41296928327644999</v>
      </c>
      <c r="AO342" s="16">
        <v>0.48936170212766</v>
      </c>
      <c r="AP342" s="16">
        <v>0.58064516129032295</v>
      </c>
      <c r="AQ342" s="16">
        <v>0.49333333333333301</v>
      </c>
      <c r="AR342" s="16"/>
      <c r="AS342" s="16">
        <v>0.64893617021276595</v>
      </c>
      <c r="AT342" s="16">
        <v>0.42566371681415899</v>
      </c>
      <c r="AU342" s="16"/>
      <c r="AV342" s="16">
        <v>0.42616033755274302</v>
      </c>
      <c r="AW342" s="16">
        <v>0.47511848341232199</v>
      </c>
      <c r="AX342" s="16"/>
      <c r="AY342" s="16">
        <v>0.41304347826087001</v>
      </c>
      <c r="AZ342" s="16">
        <v>0.53265306122448997</v>
      </c>
      <c r="BA342" s="16"/>
      <c r="BB342" s="16">
        <v>0.54298642533936603</v>
      </c>
      <c r="BC342" s="16">
        <v>0.370992366412214</v>
      </c>
      <c r="BD342" s="16"/>
      <c r="BE342" s="16">
        <v>0.23030303030303001</v>
      </c>
      <c r="BF342" s="16">
        <v>0.366863905325444</v>
      </c>
      <c r="BG342" s="16">
        <v>0.50173010380622796</v>
      </c>
      <c r="BH342" s="16">
        <v>0.64255319148936196</v>
      </c>
    </row>
    <row r="343" spans="2:60" x14ac:dyDescent="0.25">
      <c r="B343" t="s">
        <v>223</v>
      </c>
      <c r="C343" s="16">
        <v>0.29210925644916502</v>
      </c>
      <c r="D343" s="16">
        <v>0.31782945736434098</v>
      </c>
      <c r="E343" s="16">
        <v>0.286713286713287</v>
      </c>
      <c r="F343" s="16">
        <v>0.28421052631578902</v>
      </c>
      <c r="G343" s="16">
        <v>0.34482758620689702</v>
      </c>
      <c r="H343" s="16">
        <v>0.266666666666667</v>
      </c>
      <c r="I343" s="16">
        <v>0.22857142857142901</v>
      </c>
      <c r="J343" s="16">
        <v>0.26315789473684198</v>
      </c>
      <c r="K343" s="16">
        <v>0.36986301369863001</v>
      </c>
      <c r="L343" s="16">
        <v>0.2</v>
      </c>
      <c r="M343" s="16">
        <v>0.31818181818181801</v>
      </c>
      <c r="N343" s="16">
        <v>0.31372549019607798</v>
      </c>
      <c r="O343" s="16">
        <v>0.36666666666666697</v>
      </c>
      <c r="P343" s="16">
        <v>0.28333333333333299</v>
      </c>
      <c r="Q343" s="16">
        <v>0.32558139534883701</v>
      </c>
      <c r="R343" s="16">
        <v>0.25925925925925902</v>
      </c>
      <c r="S343" s="16">
        <v>0.25274725274725302</v>
      </c>
      <c r="T343" s="16">
        <v>0.29807692307692302</v>
      </c>
      <c r="U343" s="16"/>
      <c r="V343" s="16">
        <v>0.19498607242339799</v>
      </c>
      <c r="W343" s="16">
        <v>0.36216216216216202</v>
      </c>
      <c r="X343" s="16">
        <v>0.338028169014085</v>
      </c>
      <c r="Y343" s="16">
        <v>0.31020408163265301</v>
      </c>
      <c r="Z343" s="16"/>
      <c r="AA343" s="16">
        <v>0.215223097112861</v>
      </c>
      <c r="AB343" s="16">
        <v>0.353658536585366</v>
      </c>
      <c r="AC343" s="16">
        <v>0.28571428571428598</v>
      </c>
      <c r="AD343" s="16">
        <v>0.33333333333333298</v>
      </c>
      <c r="AE343" s="16">
        <v>0.31932773109243701</v>
      </c>
      <c r="AF343" s="16">
        <v>0.329787234042553</v>
      </c>
      <c r="AG343" s="16">
        <v>0.35416666666666702</v>
      </c>
      <c r="AH343" s="16">
        <v>0.30487804878048802</v>
      </c>
      <c r="AI343" s="16">
        <v>0.339622641509434</v>
      </c>
      <c r="AJ343" s="16"/>
      <c r="AK343" s="16">
        <v>0.269035532994924</v>
      </c>
      <c r="AL343" s="16">
        <v>0.31067961165048502</v>
      </c>
      <c r="AM343" s="16">
        <v>0.34653465346534701</v>
      </c>
      <c r="AN343" s="16">
        <v>0.25938566552900999</v>
      </c>
      <c r="AO343" s="16">
        <v>0.319148936170213</v>
      </c>
      <c r="AP343" s="16">
        <v>0.28110599078340998</v>
      </c>
      <c r="AQ343" s="16">
        <v>0.31333333333333302</v>
      </c>
      <c r="AR343" s="16"/>
      <c r="AS343" s="16">
        <v>0.26063829787234</v>
      </c>
      <c r="AT343" s="16">
        <v>0.29734513274336299</v>
      </c>
      <c r="AU343" s="16"/>
      <c r="AV343" s="16">
        <v>0.28270042194092798</v>
      </c>
      <c r="AW343" s="16">
        <v>0.29739336492891</v>
      </c>
      <c r="AX343" s="16"/>
      <c r="AY343" s="16">
        <v>0.28140096618357502</v>
      </c>
      <c r="AZ343" s="16">
        <v>0.31020408163265301</v>
      </c>
      <c r="BA343" s="16"/>
      <c r="BB343" s="16">
        <v>0.28506787330316702</v>
      </c>
      <c r="BC343" s="16">
        <v>0.299236641221374</v>
      </c>
      <c r="BD343" s="16"/>
      <c r="BE343" s="16">
        <v>0.2</v>
      </c>
      <c r="BF343" s="16">
        <v>0.292899408284024</v>
      </c>
      <c r="BG343" s="16">
        <v>0.33564013840830398</v>
      </c>
      <c r="BH343" s="16">
        <v>0.24680851063829801</v>
      </c>
    </row>
    <row r="344" spans="2:60" x14ac:dyDescent="0.25">
      <c r="B344" t="s">
        <v>224</v>
      </c>
      <c r="C344" s="16">
        <v>0.160849772382398</v>
      </c>
      <c r="D344" s="16">
        <v>0.116279069767442</v>
      </c>
      <c r="E344" s="16">
        <v>0.223776223776224</v>
      </c>
      <c r="F344" s="16">
        <v>8.42105263157895E-2</v>
      </c>
      <c r="G344" s="16">
        <v>0.22413793103448301</v>
      </c>
      <c r="H344" s="16">
        <v>0.133333333333333</v>
      </c>
      <c r="I344" s="16">
        <v>0.20952380952381</v>
      </c>
      <c r="J344" s="16">
        <v>0.26315789473684198</v>
      </c>
      <c r="K344" s="16">
        <v>0.19178082191780799</v>
      </c>
      <c r="L344" s="16">
        <v>0.33333333333333298</v>
      </c>
      <c r="M344" s="16">
        <v>0.125</v>
      </c>
      <c r="N344" s="16">
        <v>0.17647058823529399</v>
      </c>
      <c r="O344" s="16">
        <v>0.133333333333333</v>
      </c>
      <c r="P344" s="16">
        <v>8.3333333333333301E-2</v>
      </c>
      <c r="Q344" s="16">
        <v>0.30232558139534899</v>
      </c>
      <c r="R344" s="16">
        <v>0.148148148148148</v>
      </c>
      <c r="S344" s="16">
        <v>0.115384615384615</v>
      </c>
      <c r="T344" s="16">
        <v>0.125</v>
      </c>
      <c r="U344" s="16"/>
      <c r="V344" s="16">
        <v>0.253481894150418</v>
      </c>
      <c r="W344" s="16">
        <v>0.178378378378378</v>
      </c>
      <c r="X344" s="16">
        <v>0.13380281690140799</v>
      </c>
      <c r="Y344" s="16">
        <v>0.102040816326531</v>
      </c>
      <c r="Z344" s="16"/>
      <c r="AA344" s="16">
        <v>0.25196850393700798</v>
      </c>
      <c r="AB344" s="16">
        <v>0.15853658536585399</v>
      </c>
      <c r="AC344" s="16">
        <v>0.13392857142857101</v>
      </c>
      <c r="AD344" s="16">
        <v>0.116279069767442</v>
      </c>
      <c r="AE344" s="16">
        <v>0.151260504201681</v>
      </c>
      <c r="AF344" s="16">
        <v>9.5744680851063801E-2</v>
      </c>
      <c r="AG344" s="16">
        <v>7.2916666666666699E-2</v>
      </c>
      <c r="AH344" s="16">
        <v>9.7560975609756101E-2</v>
      </c>
      <c r="AI344" s="16">
        <v>0.10377358490565999</v>
      </c>
      <c r="AJ344" s="16"/>
      <c r="AK344" s="16">
        <v>0.22842639593908601</v>
      </c>
      <c r="AL344" s="16">
        <v>0.19417475728155301</v>
      </c>
      <c r="AM344" s="16">
        <v>0.14851485148514901</v>
      </c>
      <c r="AN344" s="16">
        <v>0.225255972696246</v>
      </c>
      <c r="AO344" s="16">
        <v>0.122340425531915</v>
      </c>
      <c r="AP344" s="16">
        <v>8.7557603686635899E-2</v>
      </c>
      <c r="AQ344" s="16">
        <v>9.3333333333333296E-2</v>
      </c>
      <c r="AR344" s="16"/>
      <c r="AS344" s="16">
        <v>7.4468085106383003E-2</v>
      </c>
      <c r="AT344" s="16">
        <v>0.175221238938053</v>
      </c>
      <c r="AU344" s="16"/>
      <c r="AV344" s="16">
        <v>0.18143459915611801</v>
      </c>
      <c r="AW344" s="16">
        <v>0.149289099526066</v>
      </c>
      <c r="AX344" s="16"/>
      <c r="AY344" s="16">
        <v>0.19565217391304299</v>
      </c>
      <c r="AZ344" s="16">
        <v>0.102040816326531</v>
      </c>
      <c r="BA344" s="16"/>
      <c r="BB344" s="16">
        <v>0.107088989441931</v>
      </c>
      <c r="BC344" s="16">
        <v>0.21526717557251901</v>
      </c>
      <c r="BD344" s="16"/>
      <c r="BE344" s="16">
        <v>0.30909090909090903</v>
      </c>
      <c r="BF344" s="16">
        <v>0.207100591715976</v>
      </c>
      <c r="BG344" s="16">
        <v>0.121107266435986</v>
      </c>
      <c r="BH344" s="16">
        <v>8.9361702127659606E-2</v>
      </c>
    </row>
    <row r="345" spans="2:60" x14ac:dyDescent="0.25">
      <c r="B345" t="s">
        <v>225</v>
      </c>
      <c r="C345" s="16">
        <v>5.4628224582701099E-2</v>
      </c>
      <c r="D345" s="16">
        <v>3.1007751937984499E-2</v>
      </c>
      <c r="E345" s="16">
        <v>7.69230769230769E-2</v>
      </c>
      <c r="F345" s="16">
        <v>6.3157894736842093E-2</v>
      </c>
      <c r="G345" s="16">
        <v>5.1724137931034503E-2</v>
      </c>
      <c r="H345" s="16">
        <v>6.6666666666666693E-2</v>
      </c>
      <c r="I345" s="16">
        <v>6.6666666666666693E-2</v>
      </c>
      <c r="J345" s="16">
        <v>5.2631578947368397E-2</v>
      </c>
      <c r="K345" s="16">
        <v>1.3698630136986301E-2</v>
      </c>
      <c r="L345" s="16">
        <v>0.133333333333333</v>
      </c>
      <c r="M345" s="16">
        <v>6.8181818181818205E-2</v>
      </c>
      <c r="N345" s="16">
        <v>6.8627450980392204E-2</v>
      </c>
      <c r="O345" s="16">
        <v>3.3333333333333298E-2</v>
      </c>
      <c r="P345" s="16">
        <v>0.133333333333333</v>
      </c>
      <c r="Q345" s="16">
        <v>2.32558139534884E-2</v>
      </c>
      <c r="R345" s="16">
        <v>3.7037037037037E-2</v>
      </c>
      <c r="S345" s="16">
        <v>3.8461538461538498E-2</v>
      </c>
      <c r="T345" s="16">
        <v>1.9230769230769201E-2</v>
      </c>
      <c r="U345" s="16"/>
      <c r="V345" s="16">
        <v>0.10306406685236801</v>
      </c>
      <c r="W345" s="16">
        <v>4.86486486486487E-2</v>
      </c>
      <c r="X345" s="16">
        <v>3.8732394366197201E-2</v>
      </c>
      <c r="Y345" s="16">
        <v>3.06122448979592E-2</v>
      </c>
      <c r="Z345" s="16"/>
      <c r="AA345" s="16">
        <v>9.1863517060367494E-2</v>
      </c>
      <c r="AB345" s="16">
        <v>8.5365853658536606E-2</v>
      </c>
      <c r="AC345" s="16">
        <v>2.6785714285714302E-2</v>
      </c>
      <c r="AD345" s="16">
        <v>2.32558139534884E-2</v>
      </c>
      <c r="AE345" s="16">
        <v>1.6806722689075598E-2</v>
      </c>
      <c r="AF345" s="16">
        <v>3.1914893617021302E-2</v>
      </c>
      <c r="AG345" s="16">
        <v>1.0416666666666701E-2</v>
      </c>
      <c r="AH345" s="16">
        <v>2.4390243902439001E-2</v>
      </c>
      <c r="AI345" s="16">
        <v>3.77358490566038E-2</v>
      </c>
      <c r="AJ345" s="16"/>
      <c r="AK345" s="16">
        <v>8.1218274111675107E-2</v>
      </c>
      <c r="AL345" s="16">
        <v>4.85436893203883E-2</v>
      </c>
      <c r="AM345" s="16">
        <v>2.9702970297029702E-2</v>
      </c>
      <c r="AN345" s="16">
        <v>7.16723549488055E-2</v>
      </c>
      <c r="AO345" s="16">
        <v>3.7234042553191501E-2</v>
      </c>
      <c r="AP345" s="16">
        <v>2.76497695852535E-2</v>
      </c>
      <c r="AQ345" s="16">
        <v>5.3333333333333302E-2</v>
      </c>
      <c r="AR345" s="16"/>
      <c r="AS345" s="16">
        <v>1.0638297872340399E-2</v>
      </c>
      <c r="AT345" s="16">
        <v>6.1946902654867297E-2</v>
      </c>
      <c r="AU345" s="16"/>
      <c r="AV345" s="16">
        <v>6.5400843881856505E-2</v>
      </c>
      <c r="AW345" s="16">
        <v>4.8578199052132703E-2</v>
      </c>
      <c r="AX345" s="16"/>
      <c r="AY345" s="16">
        <v>6.88405797101449E-2</v>
      </c>
      <c r="AZ345" s="16">
        <v>3.06122448979592E-2</v>
      </c>
      <c r="BA345" s="16"/>
      <c r="BB345" s="16">
        <v>4.0723981900452497E-2</v>
      </c>
      <c r="BC345" s="16">
        <v>6.8702290076335895E-2</v>
      </c>
      <c r="BD345" s="16"/>
      <c r="BE345" s="16">
        <v>0.133333333333333</v>
      </c>
      <c r="BF345" s="16">
        <v>8.8757396449704096E-2</v>
      </c>
      <c r="BG345" s="16">
        <v>2.7681660899654001E-2</v>
      </c>
      <c r="BH345" s="16">
        <v>1.7021276595744698E-2</v>
      </c>
    </row>
    <row r="346" spans="2:60" x14ac:dyDescent="0.25">
      <c r="B346" t="s">
        <v>226</v>
      </c>
      <c r="C346" s="16">
        <v>2.80728376327769E-2</v>
      </c>
      <c r="D346" s="16">
        <v>2.32558139534884E-2</v>
      </c>
      <c r="E346" s="16">
        <v>1.3986013986014E-2</v>
      </c>
      <c r="F346" s="16">
        <v>3.1578947368421102E-2</v>
      </c>
      <c r="G346" s="16">
        <v>3.4482758620689703E-2</v>
      </c>
      <c r="H346" s="16">
        <v>3.3333333333333298E-2</v>
      </c>
      <c r="I346" s="16">
        <v>2.8571428571428598E-2</v>
      </c>
      <c r="J346" s="16">
        <v>0</v>
      </c>
      <c r="K346" s="16">
        <v>1.3698630136986301E-2</v>
      </c>
      <c r="L346" s="16">
        <v>3.3333333333333298E-2</v>
      </c>
      <c r="M346" s="16">
        <v>1.13636363636364E-2</v>
      </c>
      <c r="N346" s="16">
        <v>5.8823529411764698E-2</v>
      </c>
      <c r="O346" s="16">
        <v>3.3333333333333298E-2</v>
      </c>
      <c r="P346" s="16">
        <v>0.05</v>
      </c>
      <c r="Q346" s="16">
        <v>2.32558139534884E-2</v>
      </c>
      <c r="R346" s="16">
        <v>3.7037037037037E-2</v>
      </c>
      <c r="S346" s="16">
        <v>1.6483516483516501E-2</v>
      </c>
      <c r="T346" s="16">
        <v>4.80769230769231E-2</v>
      </c>
      <c r="U346" s="16"/>
      <c r="V346" s="16">
        <v>5.8495821727019497E-2</v>
      </c>
      <c r="W346" s="16">
        <v>1.62162162162162E-2</v>
      </c>
      <c r="X346" s="16">
        <v>1.4084507042253501E-2</v>
      </c>
      <c r="Y346" s="16">
        <v>1.8367346938775501E-2</v>
      </c>
      <c r="Z346" s="16"/>
      <c r="AA346" s="16">
        <v>5.2493438320210001E-2</v>
      </c>
      <c r="AB346" s="16">
        <v>2.4390243902439001E-2</v>
      </c>
      <c r="AC346" s="16">
        <v>0</v>
      </c>
      <c r="AD346" s="16">
        <v>1.5503875968992199E-2</v>
      </c>
      <c r="AE346" s="16">
        <v>4.20168067226891E-2</v>
      </c>
      <c r="AF346" s="16">
        <v>0</v>
      </c>
      <c r="AG346" s="16">
        <v>0</v>
      </c>
      <c r="AH346" s="16">
        <v>2.4390243902439001E-2</v>
      </c>
      <c r="AI346" s="16">
        <v>1.88679245283019E-2</v>
      </c>
      <c r="AJ346" s="16"/>
      <c r="AK346" s="16">
        <v>4.5685279187817299E-2</v>
      </c>
      <c r="AL346" s="16">
        <v>2.9126213592233E-2</v>
      </c>
      <c r="AM346" s="16">
        <v>0</v>
      </c>
      <c r="AN346" s="16">
        <v>2.7303754266211601E-2</v>
      </c>
      <c r="AO346" s="16">
        <v>2.6595744680851099E-2</v>
      </c>
      <c r="AP346" s="16">
        <v>1.8433179723502301E-2</v>
      </c>
      <c r="AQ346" s="16">
        <v>0.04</v>
      </c>
      <c r="AR346" s="16"/>
      <c r="AS346" s="16">
        <v>5.31914893617021E-3</v>
      </c>
      <c r="AT346" s="16">
        <v>3.1858407079646003E-2</v>
      </c>
      <c r="AU346" s="16"/>
      <c r="AV346" s="16">
        <v>3.58649789029536E-2</v>
      </c>
      <c r="AW346" s="16">
        <v>2.3696682464454999E-2</v>
      </c>
      <c r="AX346" s="16"/>
      <c r="AY346" s="16">
        <v>3.3816425120772903E-2</v>
      </c>
      <c r="AZ346" s="16">
        <v>1.8367346938775501E-2</v>
      </c>
      <c r="BA346" s="16"/>
      <c r="BB346" s="16">
        <v>2.2624434389140299E-2</v>
      </c>
      <c r="BC346" s="16">
        <v>3.3587786259542E-2</v>
      </c>
      <c r="BD346" s="16"/>
      <c r="BE346" s="16">
        <v>9.6969696969696997E-2</v>
      </c>
      <c r="BF346" s="16">
        <v>3.5502958579881699E-2</v>
      </c>
      <c r="BG346" s="16">
        <v>1.21107266435986E-2</v>
      </c>
      <c r="BH346" s="16">
        <v>4.2553191489361703E-3</v>
      </c>
    </row>
    <row r="347" spans="2:60" x14ac:dyDescent="0.25">
      <c r="B347" t="s">
        <v>77</v>
      </c>
      <c r="C347" s="16">
        <v>6.8285280728376304E-3</v>
      </c>
      <c r="D347" s="16">
        <v>0</v>
      </c>
      <c r="E347" s="16">
        <v>0</v>
      </c>
      <c r="F347" s="16">
        <v>1.05263157894737E-2</v>
      </c>
      <c r="G347" s="16">
        <v>0</v>
      </c>
      <c r="H347" s="16">
        <v>0</v>
      </c>
      <c r="I347" s="16">
        <v>0</v>
      </c>
      <c r="J347" s="16">
        <v>0</v>
      </c>
      <c r="K347" s="16">
        <v>1.3698630136986301E-2</v>
      </c>
      <c r="L347" s="16">
        <v>3.3333333333333298E-2</v>
      </c>
      <c r="M347" s="16">
        <v>0</v>
      </c>
      <c r="N347" s="16">
        <v>9.8039215686274508E-3</v>
      </c>
      <c r="O347" s="16">
        <v>0</v>
      </c>
      <c r="P347" s="16">
        <v>0</v>
      </c>
      <c r="Q347" s="16">
        <v>2.32558139534884E-2</v>
      </c>
      <c r="R347" s="16">
        <v>0</v>
      </c>
      <c r="S347" s="16">
        <v>5.4945054945054897E-3</v>
      </c>
      <c r="T347" s="16">
        <v>2.8846153846153799E-2</v>
      </c>
      <c r="U347" s="16"/>
      <c r="V347" s="16">
        <v>1.67130919220056E-2</v>
      </c>
      <c r="W347" s="16">
        <v>0</v>
      </c>
      <c r="X347" s="16">
        <v>0</v>
      </c>
      <c r="Y347" s="16">
        <v>6.1224489795918399E-3</v>
      </c>
      <c r="Z347" s="16"/>
      <c r="AA347" s="16">
        <v>1.0498687664042E-2</v>
      </c>
      <c r="AB347" s="16">
        <v>1.21951219512195E-2</v>
      </c>
      <c r="AC347" s="16">
        <v>0</v>
      </c>
      <c r="AD347" s="16">
        <v>7.7519379844961196E-3</v>
      </c>
      <c r="AE347" s="16">
        <v>0</v>
      </c>
      <c r="AF347" s="16">
        <v>0</v>
      </c>
      <c r="AG347" s="16">
        <v>0</v>
      </c>
      <c r="AH347" s="16">
        <v>0</v>
      </c>
      <c r="AI347" s="16">
        <v>9.4339622641509396E-3</v>
      </c>
      <c r="AJ347" s="16"/>
      <c r="AK347" s="16">
        <v>2.0304568527918801E-2</v>
      </c>
      <c r="AL347" s="16">
        <v>0</v>
      </c>
      <c r="AM347" s="16">
        <v>0</v>
      </c>
      <c r="AN347" s="16">
        <v>3.4129692832764501E-3</v>
      </c>
      <c r="AO347" s="16">
        <v>5.31914893617021E-3</v>
      </c>
      <c r="AP347" s="16">
        <v>4.6082949308755804E-3</v>
      </c>
      <c r="AQ347" s="16">
        <v>6.6666666666666697E-3</v>
      </c>
      <c r="AR347" s="16"/>
      <c r="AS347" s="16">
        <v>0</v>
      </c>
      <c r="AT347" s="16">
        <v>7.9646017699115008E-3</v>
      </c>
      <c r="AU347" s="16"/>
      <c r="AV347" s="16">
        <v>8.4388185654008397E-3</v>
      </c>
      <c r="AW347" s="16">
        <v>5.9241706161137402E-3</v>
      </c>
      <c r="AX347" s="16"/>
      <c r="AY347" s="16">
        <v>7.2463768115942004E-3</v>
      </c>
      <c r="AZ347" s="16">
        <v>6.1224489795918399E-3</v>
      </c>
      <c r="BA347" s="16"/>
      <c r="BB347" s="16">
        <v>1.5082956259426801E-3</v>
      </c>
      <c r="BC347" s="16">
        <v>1.22137404580153E-2</v>
      </c>
      <c r="BD347" s="16"/>
      <c r="BE347" s="16">
        <v>3.03030303030303E-2</v>
      </c>
      <c r="BF347" s="16">
        <v>8.8757396449704092E-3</v>
      </c>
      <c r="BG347" s="16">
        <v>1.7301038062283701E-3</v>
      </c>
      <c r="BH347" s="16">
        <v>0</v>
      </c>
    </row>
    <row r="348" spans="2:60" x14ac:dyDescent="0.25">
      <c r="B348" t="s">
        <v>227</v>
      </c>
      <c r="C348" s="16">
        <v>0.74962063732928697</v>
      </c>
      <c r="D348" s="16">
        <v>0.82945736434108497</v>
      </c>
      <c r="E348" s="16">
        <v>0.68531468531468498</v>
      </c>
      <c r="F348" s="16">
        <v>0.81052631578947398</v>
      </c>
      <c r="G348" s="16">
        <v>0.68965517241379304</v>
      </c>
      <c r="H348" s="16">
        <v>0.76666666666666705</v>
      </c>
      <c r="I348" s="16">
        <v>0.69523809523809499</v>
      </c>
      <c r="J348" s="16">
        <v>0.68421052631578905</v>
      </c>
      <c r="K348" s="16">
        <v>0.76712328767123295</v>
      </c>
      <c r="L348" s="16">
        <v>0.46666666666666701</v>
      </c>
      <c r="M348" s="16">
        <v>0.79545454545454497</v>
      </c>
      <c r="N348" s="16">
        <v>0.68627450980392202</v>
      </c>
      <c r="O348" s="16">
        <v>0.8</v>
      </c>
      <c r="P348" s="16">
        <v>0.73333333333333295</v>
      </c>
      <c r="Q348" s="16">
        <v>0.62790697674418605</v>
      </c>
      <c r="R348" s="16">
        <v>0.77777777777777801</v>
      </c>
      <c r="S348" s="16">
        <v>0.82417582417582402</v>
      </c>
      <c r="T348" s="16">
        <v>0.77884615384615397</v>
      </c>
      <c r="U348" s="16"/>
      <c r="V348" s="16">
        <v>0.56824512534818905</v>
      </c>
      <c r="W348" s="16">
        <v>0.75675675675675702</v>
      </c>
      <c r="X348" s="16">
        <v>0.81338028169014098</v>
      </c>
      <c r="Y348" s="16">
        <v>0.84285714285714297</v>
      </c>
      <c r="Z348" s="16"/>
      <c r="AA348" s="16">
        <v>0.59317585301837294</v>
      </c>
      <c r="AB348" s="16">
        <v>0.71951219512195097</v>
      </c>
      <c r="AC348" s="16">
        <v>0.83928571428571397</v>
      </c>
      <c r="AD348" s="16">
        <v>0.837209302325581</v>
      </c>
      <c r="AE348" s="16">
        <v>0.78991596638655504</v>
      </c>
      <c r="AF348" s="16">
        <v>0.87234042553191504</v>
      </c>
      <c r="AG348" s="16">
        <v>0.91666666666666696</v>
      </c>
      <c r="AH348" s="16">
        <v>0.85365853658536595</v>
      </c>
      <c r="AI348" s="16">
        <v>0.83018867924528295</v>
      </c>
      <c r="AJ348" s="16"/>
      <c r="AK348" s="16">
        <v>0.62436548223350297</v>
      </c>
      <c r="AL348" s="16">
        <v>0.72815533980582503</v>
      </c>
      <c r="AM348" s="16">
        <v>0.82178217821782196</v>
      </c>
      <c r="AN348" s="16">
        <v>0.67235494880546098</v>
      </c>
      <c r="AO348" s="16">
        <v>0.80851063829787195</v>
      </c>
      <c r="AP348" s="16">
        <v>0.86175115207373298</v>
      </c>
      <c r="AQ348" s="16">
        <v>0.80666666666666698</v>
      </c>
      <c r="AR348" s="16"/>
      <c r="AS348" s="16">
        <v>0.909574468085106</v>
      </c>
      <c r="AT348" s="16">
        <v>0.72300884955752198</v>
      </c>
      <c r="AU348" s="16"/>
      <c r="AV348" s="16">
        <v>0.708860759493671</v>
      </c>
      <c r="AW348" s="16">
        <v>0.77251184834123199</v>
      </c>
      <c r="AX348" s="16"/>
      <c r="AY348" s="16">
        <v>0.69444444444444398</v>
      </c>
      <c r="AZ348" s="16">
        <v>0.84285714285714297</v>
      </c>
      <c r="BA348" s="16"/>
      <c r="BB348" s="16">
        <v>0.82805429864253399</v>
      </c>
      <c r="BC348" s="16">
        <v>0.67022900763358795</v>
      </c>
      <c r="BD348" s="16"/>
      <c r="BE348" s="16">
        <v>0.43030303030303002</v>
      </c>
      <c r="BF348" s="16">
        <v>0.65976331360946705</v>
      </c>
      <c r="BG348" s="16">
        <v>0.83737024221453304</v>
      </c>
      <c r="BH348" s="16">
        <v>0.88936170212765997</v>
      </c>
    </row>
    <row r="349" spans="2:60" x14ac:dyDescent="0.25">
      <c r="B349" t="s">
        <v>228</v>
      </c>
      <c r="C349" s="16">
        <v>8.2701062215478002E-2</v>
      </c>
      <c r="D349" s="16">
        <v>5.4263565891472902E-2</v>
      </c>
      <c r="E349" s="16">
        <v>9.0909090909090898E-2</v>
      </c>
      <c r="F349" s="16">
        <v>9.4736842105263203E-2</v>
      </c>
      <c r="G349" s="16">
        <v>8.6206896551724102E-2</v>
      </c>
      <c r="H349" s="16">
        <v>0.1</v>
      </c>
      <c r="I349" s="16">
        <v>9.5238095238095205E-2</v>
      </c>
      <c r="J349" s="16">
        <v>5.2631578947368397E-2</v>
      </c>
      <c r="K349" s="16">
        <v>2.7397260273972601E-2</v>
      </c>
      <c r="L349" s="16">
        <v>0.16666666666666699</v>
      </c>
      <c r="M349" s="16">
        <v>7.9545454545454503E-2</v>
      </c>
      <c r="N349" s="16">
        <v>0.12745098039215699</v>
      </c>
      <c r="O349" s="16">
        <v>6.6666666666666693E-2</v>
      </c>
      <c r="P349" s="16">
        <v>0.18333333333333299</v>
      </c>
      <c r="Q349" s="16">
        <v>4.6511627906976702E-2</v>
      </c>
      <c r="R349" s="16">
        <v>7.4074074074074098E-2</v>
      </c>
      <c r="S349" s="16">
        <v>5.4945054945054903E-2</v>
      </c>
      <c r="T349" s="16">
        <v>6.7307692307692304E-2</v>
      </c>
      <c r="U349" s="16"/>
      <c r="V349" s="16">
        <v>0.161559888579387</v>
      </c>
      <c r="W349" s="16">
        <v>6.4864864864864896E-2</v>
      </c>
      <c r="X349" s="16">
        <v>5.2816901408450703E-2</v>
      </c>
      <c r="Y349" s="16">
        <v>4.8979591836734698E-2</v>
      </c>
      <c r="Z349" s="16"/>
      <c r="AA349" s="16">
        <v>0.144356955380577</v>
      </c>
      <c r="AB349" s="16">
        <v>0.109756097560976</v>
      </c>
      <c r="AC349" s="16">
        <v>2.6785714285714302E-2</v>
      </c>
      <c r="AD349" s="16">
        <v>3.8759689922480599E-2</v>
      </c>
      <c r="AE349" s="16">
        <v>5.8823529411764698E-2</v>
      </c>
      <c r="AF349" s="16">
        <v>3.1914893617021302E-2</v>
      </c>
      <c r="AG349" s="16">
        <v>1.0416666666666701E-2</v>
      </c>
      <c r="AH349" s="16">
        <v>4.8780487804878099E-2</v>
      </c>
      <c r="AI349" s="16">
        <v>5.6603773584905703E-2</v>
      </c>
      <c r="AJ349" s="16"/>
      <c r="AK349" s="16">
        <v>0.12690355329949199</v>
      </c>
      <c r="AL349" s="16">
        <v>7.7669902912621394E-2</v>
      </c>
      <c r="AM349" s="16">
        <v>2.9702970297029702E-2</v>
      </c>
      <c r="AN349" s="16">
        <v>9.8976109215017094E-2</v>
      </c>
      <c r="AO349" s="16">
        <v>6.3829787234042507E-2</v>
      </c>
      <c r="AP349" s="16">
        <v>4.6082949308755797E-2</v>
      </c>
      <c r="AQ349" s="16">
        <v>9.3333333333333296E-2</v>
      </c>
      <c r="AR349" s="16"/>
      <c r="AS349" s="16">
        <v>1.5957446808510599E-2</v>
      </c>
      <c r="AT349" s="16">
        <v>9.3805309734513301E-2</v>
      </c>
      <c r="AU349" s="16"/>
      <c r="AV349" s="16">
        <v>0.10126582278481</v>
      </c>
      <c r="AW349" s="16">
        <v>7.2274881516587702E-2</v>
      </c>
      <c r="AX349" s="16"/>
      <c r="AY349" s="16">
        <v>0.102657004830918</v>
      </c>
      <c r="AZ349" s="16">
        <v>4.8979591836734698E-2</v>
      </c>
      <c r="BA349" s="16"/>
      <c r="BB349" s="16">
        <v>6.3348416289592799E-2</v>
      </c>
      <c r="BC349" s="16">
        <v>0.102290076335878</v>
      </c>
      <c r="BD349" s="16"/>
      <c r="BE349" s="16">
        <v>0.23030303030303001</v>
      </c>
      <c r="BF349" s="16">
        <v>0.124260355029586</v>
      </c>
      <c r="BG349" s="16">
        <v>3.9792387543252601E-2</v>
      </c>
      <c r="BH349" s="16">
        <v>2.1276595744680899E-2</v>
      </c>
    </row>
    <row r="350" spans="2:60" x14ac:dyDescent="0.25">
      <c r="B350" t="s">
        <v>171</v>
      </c>
      <c r="C350" s="16">
        <v>0.66691957511380895</v>
      </c>
      <c r="D350" s="16">
        <v>0.775193798449612</v>
      </c>
      <c r="E350" s="16">
        <v>0.59440559440559404</v>
      </c>
      <c r="F350" s="16">
        <v>0.71578947368421098</v>
      </c>
      <c r="G350" s="16">
        <v>0.60344827586206895</v>
      </c>
      <c r="H350" s="16">
        <v>0.66666666666666696</v>
      </c>
      <c r="I350" s="16">
        <v>0.6</v>
      </c>
      <c r="J350" s="16">
        <v>0.63157894736842102</v>
      </c>
      <c r="K350" s="16">
        <v>0.73972602739726001</v>
      </c>
      <c r="L350" s="16">
        <v>0.3</v>
      </c>
      <c r="M350" s="16">
        <v>0.71590909090909105</v>
      </c>
      <c r="N350" s="16">
        <v>0.55882352941176505</v>
      </c>
      <c r="O350" s="16">
        <v>0.73333333333333295</v>
      </c>
      <c r="P350" s="16">
        <v>0.55000000000000004</v>
      </c>
      <c r="Q350" s="16">
        <v>0.581395348837209</v>
      </c>
      <c r="R350" s="16">
        <v>0.70370370370370405</v>
      </c>
      <c r="S350" s="16">
        <v>0.76923076923076905</v>
      </c>
      <c r="T350" s="16">
        <v>0.71153846153846201</v>
      </c>
      <c r="U350" s="16"/>
      <c r="V350" s="16">
        <v>0.40668523676880203</v>
      </c>
      <c r="W350" s="16">
        <v>0.69189189189189204</v>
      </c>
      <c r="X350" s="16">
        <v>0.76056338028169002</v>
      </c>
      <c r="Y350" s="16">
        <v>0.79387755102040802</v>
      </c>
      <c r="Z350" s="16"/>
      <c r="AA350" s="16">
        <v>0.44881889763779498</v>
      </c>
      <c r="AB350" s="16">
        <v>0.60975609756097604</v>
      </c>
      <c r="AC350" s="16">
        <v>0.8125</v>
      </c>
      <c r="AD350" s="16">
        <v>0.79844961240310097</v>
      </c>
      <c r="AE350" s="16">
        <v>0.73109243697478998</v>
      </c>
      <c r="AF350" s="16">
        <v>0.840425531914894</v>
      </c>
      <c r="AG350" s="16">
        <v>0.90625</v>
      </c>
      <c r="AH350" s="16">
        <v>0.80487804878048796</v>
      </c>
      <c r="AI350" s="16">
        <v>0.77358490566037696</v>
      </c>
      <c r="AJ350" s="16"/>
      <c r="AK350" s="16">
        <v>0.49746192893400998</v>
      </c>
      <c r="AL350" s="16">
        <v>0.65048543689320404</v>
      </c>
      <c r="AM350" s="16">
        <v>0.79207920792079201</v>
      </c>
      <c r="AN350" s="16">
        <v>0.573378839590444</v>
      </c>
      <c r="AO350" s="16">
        <v>0.74468085106382997</v>
      </c>
      <c r="AP350" s="16">
        <v>0.81566820276497698</v>
      </c>
      <c r="AQ350" s="16">
        <v>0.71333333333333304</v>
      </c>
      <c r="AR350" s="16"/>
      <c r="AS350" s="16">
        <v>0.89361702127659604</v>
      </c>
      <c r="AT350" s="16">
        <v>0.62920353982300903</v>
      </c>
      <c r="AU350" s="16"/>
      <c r="AV350" s="16">
        <v>0.607594936708861</v>
      </c>
      <c r="AW350" s="16">
        <v>0.70023696682464498</v>
      </c>
      <c r="AX350" s="16"/>
      <c r="AY350" s="16">
        <v>0.59178743961352698</v>
      </c>
      <c r="AZ350" s="16">
        <v>0.79387755102040802</v>
      </c>
      <c r="BA350" s="16"/>
      <c r="BB350" s="16">
        <v>0.76470588235294101</v>
      </c>
      <c r="BC350" s="16">
        <v>0.56793893129771</v>
      </c>
      <c r="BD350" s="16"/>
      <c r="BE350" s="16">
        <v>0.2</v>
      </c>
      <c r="BF350" s="16">
        <v>0.53550295857988195</v>
      </c>
      <c r="BG350" s="16">
        <v>0.79757785467127995</v>
      </c>
      <c r="BH350" s="16">
        <v>0.86808510638297898</v>
      </c>
    </row>
    <row r="351" spans="2:60" x14ac:dyDescent="0.25">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row>
    <row r="352" spans="2:60" x14ac:dyDescent="0.25">
      <c r="B352" s="6" t="s">
        <v>236</v>
      </c>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row>
    <row r="353" spans="2:60" x14ac:dyDescent="0.25">
      <c r="B353" s="23" t="s">
        <v>79</v>
      </c>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row>
    <row r="354" spans="2:60" x14ac:dyDescent="0.25">
      <c r="B354" t="s">
        <v>222</v>
      </c>
      <c r="C354" s="16">
        <v>0.76100151745068301</v>
      </c>
      <c r="D354" s="16">
        <v>0.79844961240310097</v>
      </c>
      <c r="E354" s="16">
        <v>0.79720279720279696</v>
      </c>
      <c r="F354" s="16">
        <v>0.8</v>
      </c>
      <c r="G354" s="16">
        <v>0.70689655172413801</v>
      </c>
      <c r="H354" s="16">
        <v>0.8</v>
      </c>
      <c r="I354" s="16">
        <v>0.79047619047619</v>
      </c>
      <c r="J354" s="16">
        <v>0.78947368421052599</v>
      </c>
      <c r="K354" s="16">
        <v>0.76712328767123295</v>
      </c>
      <c r="L354" s="16">
        <v>0.8</v>
      </c>
      <c r="M354" s="16">
        <v>0.85227272727272696</v>
      </c>
      <c r="N354" s="16">
        <v>0.66666666666666696</v>
      </c>
      <c r="O354" s="16">
        <v>0.6</v>
      </c>
      <c r="P354" s="16">
        <v>0.7</v>
      </c>
      <c r="Q354" s="16">
        <v>0.67441860465116299</v>
      </c>
      <c r="R354" s="16">
        <v>0.66666666666666696</v>
      </c>
      <c r="S354" s="16">
        <v>0.75824175824175799</v>
      </c>
      <c r="T354" s="16">
        <v>0.75961538461538503</v>
      </c>
      <c r="U354" s="16"/>
      <c r="V354" s="16">
        <v>0.77715877437325898</v>
      </c>
      <c r="W354" s="16">
        <v>0.76756756756756805</v>
      </c>
      <c r="X354" s="16">
        <v>0.76056338028169002</v>
      </c>
      <c r="Y354" s="16">
        <v>0.74693877551020404</v>
      </c>
      <c r="Z354" s="16"/>
      <c r="AA354" s="16">
        <v>0.76115485564304497</v>
      </c>
      <c r="AB354" s="16">
        <v>0.65853658536585402</v>
      </c>
      <c r="AC354" s="16">
        <v>0.80357142857142905</v>
      </c>
      <c r="AD354" s="16">
        <v>0.775193798449612</v>
      </c>
      <c r="AE354" s="16">
        <v>0.82352941176470595</v>
      </c>
      <c r="AF354" s="16">
        <v>0.75531914893617003</v>
      </c>
      <c r="AG354" s="16">
        <v>0.72916666666666696</v>
      </c>
      <c r="AH354" s="16">
        <v>0.80487804878048796</v>
      </c>
      <c r="AI354" s="16">
        <v>0.71698113207547198</v>
      </c>
      <c r="AJ354" s="16"/>
      <c r="AK354" s="16">
        <v>0.75126903553299496</v>
      </c>
      <c r="AL354" s="16">
        <v>0.70873786407767003</v>
      </c>
      <c r="AM354" s="16">
        <v>0.75247524752475203</v>
      </c>
      <c r="AN354" s="16">
        <v>0.76791808873720102</v>
      </c>
      <c r="AO354" s="16">
        <v>0.72872340425531901</v>
      </c>
      <c r="AP354" s="16">
        <v>0.80645161290322598</v>
      </c>
      <c r="AQ354" s="16">
        <v>0.78</v>
      </c>
      <c r="AR354" s="16"/>
      <c r="AS354" s="16">
        <v>0.72872340425531901</v>
      </c>
      <c r="AT354" s="16">
        <v>0.76637168141592904</v>
      </c>
      <c r="AU354" s="16"/>
      <c r="AV354" s="16">
        <v>0.81434599156118104</v>
      </c>
      <c r="AW354" s="16">
        <v>0.73104265402843605</v>
      </c>
      <c r="AX354" s="16"/>
      <c r="AY354" s="16">
        <v>0.76932367149758496</v>
      </c>
      <c r="AZ354" s="16">
        <v>0.74693877551020404</v>
      </c>
      <c r="BA354" s="16"/>
      <c r="BB354" s="16">
        <v>0.81146304675716396</v>
      </c>
      <c r="BC354" s="16">
        <v>0.70992366412213703</v>
      </c>
      <c r="BD354" s="16"/>
      <c r="BE354" s="16">
        <v>0.65454545454545499</v>
      </c>
      <c r="BF354" s="16">
        <v>0.73964497041420096</v>
      </c>
      <c r="BG354" s="16">
        <v>0.79757785467127995</v>
      </c>
      <c r="BH354" s="16">
        <v>0.77446808510638299</v>
      </c>
    </row>
    <row r="355" spans="2:60" x14ac:dyDescent="0.25">
      <c r="B355" t="s">
        <v>223</v>
      </c>
      <c r="C355" s="16">
        <v>0.17981790591805799</v>
      </c>
      <c r="D355" s="16">
        <v>0.14728682170542601</v>
      </c>
      <c r="E355" s="16">
        <v>0.15384615384615399</v>
      </c>
      <c r="F355" s="16">
        <v>0.12631578947368399</v>
      </c>
      <c r="G355" s="16">
        <v>0.24137931034482801</v>
      </c>
      <c r="H355" s="16">
        <v>0.2</v>
      </c>
      <c r="I355" s="16">
        <v>0.17142857142857101</v>
      </c>
      <c r="J355" s="16">
        <v>0.157894736842105</v>
      </c>
      <c r="K355" s="16">
        <v>0.164383561643836</v>
      </c>
      <c r="L355" s="16">
        <v>0.1</v>
      </c>
      <c r="M355" s="16">
        <v>0.11363636363636399</v>
      </c>
      <c r="N355" s="16">
        <v>0.24509803921568599</v>
      </c>
      <c r="O355" s="16">
        <v>0.33333333333333298</v>
      </c>
      <c r="P355" s="16">
        <v>0.25</v>
      </c>
      <c r="Q355" s="16">
        <v>0.30232558139534899</v>
      </c>
      <c r="R355" s="16">
        <v>0.296296296296296</v>
      </c>
      <c r="S355" s="16">
        <v>0.175824175824176</v>
      </c>
      <c r="T355" s="16">
        <v>0.144230769230769</v>
      </c>
      <c r="U355" s="16"/>
      <c r="V355" s="16">
        <v>0.186629526462396</v>
      </c>
      <c r="W355" s="16">
        <v>0.14054054054054099</v>
      </c>
      <c r="X355" s="16">
        <v>0.176056338028169</v>
      </c>
      <c r="Y355" s="16">
        <v>0.19183673469387799</v>
      </c>
      <c r="Z355" s="16"/>
      <c r="AA355" s="16">
        <v>0.181102362204724</v>
      </c>
      <c r="AB355" s="16">
        <v>0.26829268292682901</v>
      </c>
      <c r="AC355" s="16">
        <v>0.160714285714286</v>
      </c>
      <c r="AD355" s="16">
        <v>0.170542635658915</v>
      </c>
      <c r="AE355" s="16">
        <v>0.126050420168067</v>
      </c>
      <c r="AF355" s="16">
        <v>0.180851063829787</v>
      </c>
      <c r="AG355" s="16">
        <v>0.1875</v>
      </c>
      <c r="AH355" s="16">
        <v>0.15853658536585399</v>
      </c>
      <c r="AI355" s="16">
        <v>0.21698113207547201</v>
      </c>
      <c r="AJ355" s="16"/>
      <c r="AK355" s="16">
        <v>0.17258883248731</v>
      </c>
      <c r="AL355" s="16">
        <v>0.242718446601942</v>
      </c>
      <c r="AM355" s="16">
        <v>0.21782178217821799</v>
      </c>
      <c r="AN355" s="16">
        <v>0.17406143344709901</v>
      </c>
      <c r="AO355" s="16">
        <v>0.19680851063829799</v>
      </c>
      <c r="AP355" s="16">
        <v>0.13364055299539199</v>
      </c>
      <c r="AQ355" s="16">
        <v>0.17333333333333301</v>
      </c>
      <c r="AR355" s="16"/>
      <c r="AS355" s="16">
        <v>0.19680851063829799</v>
      </c>
      <c r="AT355" s="16">
        <v>0.17699115044247801</v>
      </c>
      <c r="AU355" s="16"/>
      <c r="AV355" s="16">
        <v>0.15400843881856499</v>
      </c>
      <c r="AW355" s="16">
        <v>0.19431279620853101</v>
      </c>
      <c r="AX355" s="16"/>
      <c r="AY355" s="16">
        <v>0.17270531400966199</v>
      </c>
      <c r="AZ355" s="16">
        <v>0.19183673469387799</v>
      </c>
      <c r="BA355" s="16"/>
      <c r="BB355" s="16">
        <v>0.13574660633484201</v>
      </c>
      <c r="BC355" s="16">
        <v>0.22442748091603101</v>
      </c>
      <c r="BD355" s="16"/>
      <c r="BE355" s="16">
        <v>0.25454545454545502</v>
      </c>
      <c r="BF355" s="16">
        <v>0.21597633136094699</v>
      </c>
      <c r="BG355" s="16">
        <v>0.14532871972318301</v>
      </c>
      <c r="BH355" s="16">
        <v>0.16170212765957401</v>
      </c>
    </row>
    <row r="356" spans="2:60" x14ac:dyDescent="0.25">
      <c r="B356" t="s">
        <v>224</v>
      </c>
      <c r="C356" s="16">
        <v>4.85584218512898E-2</v>
      </c>
      <c r="D356" s="16">
        <v>4.6511627906976702E-2</v>
      </c>
      <c r="E356" s="16">
        <v>3.4965034965035002E-2</v>
      </c>
      <c r="F356" s="16">
        <v>7.3684210526315796E-2</v>
      </c>
      <c r="G356" s="16">
        <v>3.4482758620689703E-2</v>
      </c>
      <c r="H356" s="16">
        <v>0</v>
      </c>
      <c r="I356" s="16">
        <v>2.8571428571428598E-2</v>
      </c>
      <c r="J356" s="16">
        <v>5.2631578947368397E-2</v>
      </c>
      <c r="K356" s="16">
        <v>6.8493150684931503E-2</v>
      </c>
      <c r="L356" s="16">
        <v>0.1</v>
      </c>
      <c r="M356" s="16">
        <v>3.4090909090909102E-2</v>
      </c>
      <c r="N356" s="16">
        <v>7.8431372549019607E-2</v>
      </c>
      <c r="O356" s="16">
        <v>6.6666666666666693E-2</v>
      </c>
      <c r="P356" s="16">
        <v>3.3333333333333298E-2</v>
      </c>
      <c r="Q356" s="16">
        <v>0</v>
      </c>
      <c r="R356" s="16">
        <v>3.7037037037037E-2</v>
      </c>
      <c r="S356" s="16">
        <v>4.3956043956044001E-2</v>
      </c>
      <c r="T356" s="16">
        <v>7.69230769230769E-2</v>
      </c>
      <c r="U356" s="16"/>
      <c r="V356" s="16">
        <v>2.78551532033426E-2</v>
      </c>
      <c r="W356" s="16">
        <v>7.5675675675675694E-2</v>
      </c>
      <c r="X356" s="16">
        <v>4.5774647887323897E-2</v>
      </c>
      <c r="Y356" s="16">
        <v>5.5102040816326497E-2</v>
      </c>
      <c r="Z356" s="16"/>
      <c r="AA356" s="16">
        <v>4.4619422572178498E-2</v>
      </c>
      <c r="AB356" s="16">
        <v>7.3170731707317097E-2</v>
      </c>
      <c r="AC356" s="16">
        <v>2.6785714285714302E-2</v>
      </c>
      <c r="AD356" s="16">
        <v>4.6511627906976702E-2</v>
      </c>
      <c r="AE356" s="16">
        <v>4.20168067226891E-2</v>
      </c>
      <c r="AF356" s="16">
        <v>3.1914893617021302E-2</v>
      </c>
      <c r="AG356" s="16">
        <v>7.2916666666666699E-2</v>
      </c>
      <c r="AH356" s="16">
        <v>3.65853658536585E-2</v>
      </c>
      <c r="AI356" s="16">
        <v>5.6603773584905703E-2</v>
      </c>
      <c r="AJ356" s="16"/>
      <c r="AK356" s="16">
        <v>7.1065989847715699E-2</v>
      </c>
      <c r="AL356" s="16">
        <v>3.8834951456310697E-2</v>
      </c>
      <c r="AM356" s="16">
        <v>2.9702970297029702E-2</v>
      </c>
      <c r="AN356" s="16">
        <v>4.0955631399317398E-2</v>
      </c>
      <c r="AO356" s="16">
        <v>5.31914893617021E-2</v>
      </c>
      <c r="AP356" s="16">
        <v>5.5299539170506902E-2</v>
      </c>
      <c r="AQ356" s="16">
        <v>3.3333333333333298E-2</v>
      </c>
      <c r="AR356" s="16"/>
      <c r="AS356" s="16">
        <v>6.3829787234042507E-2</v>
      </c>
      <c r="AT356" s="16">
        <v>4.6017699115044199E-2</v>
      </c>
      <c r="AU356" s="16"/>
      <c r="AV356" s="16">
        <v>2.7426160337552699E-2</v>
      </c>
      <c r="AW356" s="16">
        <v>6.0426540284360203E-2</v>
      </c>
      <c r="AX356" s="16"/>
      <c r="AY356" s="16">
        <v>4.46859903381642E-2</v>
      </c>
      <c r="AZ356" s="16">
        <v>5.5102040816326497E-2</v>
      </c>
      <c r="BA356" s="16"/>
      <c r="BB356" s="16">
        <v>4.3740573152337897E-2</v>
      </c>
      <c r="BC356" s="16">
        <v>5.34351145038168E-2</v>
      </c>
      <c r="BD356" s="16"/>
      <c r="BE356" s="16">
        <v>6.6666666666666693E-2</v>
      </c>
      <c r="BF356" s="16">
        <v>3.5502958579881699E-2</v>
      </c>
      <c r="BG356" s="16">
        <v>4.6712802768166098E-2</v>
      </c>
      <c r="BH356" s="16">
        <v>5.95744680851064E-2</v>
      </c>
    </row>
    <row r="357" spans="2:60" x14ac:dyDescent="0.25">
      <c r="B357" t="s">
        <v>225</v>
      </c>
      <c r="C357" s="16">
        <v>7.5872534142640401E-3</v>
      </c>
      <c r="D357" s="16">
        <v>0</v>
      </c>
      <c r="E357" s="16">
        <v>1.3986013986014E-2</v>
      </c>
      <c r="F357" s="16">
        <v>0</v>
      </c>
      <c r="G357" s="16">
        <v>1.72413793103448E-2</v>
      </c>
      <c r="H357" s="16">
        <v>0</v>
      </c>
      <c r="I357" s="16">
        <v>9.5238095238095195E-3</v>
      </c>
      <c r="J357" s="16">
        <v>0</v>
      </c>
      <c r="K357" s="16">
        <v>0</v>
      </c>
      <c r="L357" s="16">
        <v>0</v>
      </c>
      <c r="M357" s="16">
        <v>0</v>
      </c>
      <c r="N357" s="16">
        <v>9.8039215686274508E-3</v>
      </c>
      <c r="O357" s="16">
        <v>0</v>
      </c>
      <c r="P357" s="16">
        <v>1.6666666666666701E-2</v>
      </c>
      <c r="Q357" s="16">
        <v>0</v>
      </c>
      <c r="R357" s="16">
        <v>0</v>
      </c>
      <c r="S357" s="16">
        <v>1.6483516483516501E-2</v>
      </c>
      <c r="T357" s="16">
        <v>9.6153846153846194E-3</v>
      </c>
      <c r="U357" s="16"/>
      <c r="V357" s="16">
        <v>5.5710306406685202E-3</v>
      </c>
      <c r="W357" s="16">
        <v>1.62162162162162E-2</v>
      </c>
      <c r="X357" s="16">
        <v>7.0422535211267599E-3</v>
      </c>
      <c r="Y357" s="16">
        <v>6.1224489795918399E-3</v>
      </c>
      <c r="Z357" s="16"/>
      <c r="AA357" s="16">
        <v>7.8740157480314994E-3</v>
      </c>
      <c r="AB357" s="16">
        <v>0</v>
      </c>
      <c r="AC357" s="16">
        <v>8.9285714285714298E-3</v>
      </c>
      <c r="AD357" s="16">
        <v>0</v>
      </c>
      <c r="AE357" s="16">
        <v>8.4033613445378096E-3</v>
      </c>
      <c r="AF357" s="16">
        <v>2.1276595744680899E-2</v>
      </c>
      <c r="AG357" s="16">
        <v>1.0416666666666701E-2</v>
      </c>
      <c r="AH357" s="16">
        <v>0</v>
      </c>
      <c r="AI357" s="16">
        <v>9.4339622641509396E-3</v>
      </c>
      <c r="AJ357" s="16"/>
      <c r="AK357" s="16">
        <v>5.0761421319797002E-3</v>
      </c>
      <c r="AL357" s="16">
        <v>0</v>
      </c>
      <c r="AM357" s="16">
        <v>0</v>
      </c>
      <c r="AN357" s="16">
        <v>1.7064846416382298E-2</v>
      </c>
      <c r="AO357" s="16">
        <v>1.0638297872340399E-2</v>
      </c>
      <c r="AP357" s="16">
        <v>4.6082949308755804E-3</v>
      </c>
      <c r="AQ357" s="16">
        <v>6.6666666666666697E-3</v>
      </c>
      <c r="AR357" s="16"/>
      <c r="AS357" s="16">
        <v>0</v>
      </c>
      <c r="AT357" s="16">
        <v>8.8495575221238902E-3</v>
      </c>
      <c r="AU357" s="16"/>
      <c r="AV357" s="16">
        <v>2.1097046413502099E-3</v>
      </c>
      <c r="AW357" s="16">
        <v>1.06635071090047E-2</v>
      </c>
      <c r="AX357" s="16"/>
      <c r="AY357" s="16">
        <v>8.4541062801932396E-3</v>
      </c>
      <c r="AZ357" s="16">
        <v>6.1224489795918399E-3</v>
      </c>
      <c r="BA357" s="16"/>
      <c r="BB357" s="16">
        <v>7.5414781297134196E-3</v>
      </c>
      <c r="BC357" s="16">
        <v>7.63358778625954E-3</v>
      </c>
      <c r="BD357" s="16"/>
      <c r="BE357" s="16">
        <v>1.21212121212121E-2</v>
      </c>
      <c r="BF357" s="16">
        <v>5.9171597633136102E-3</v>
      </c>
      <c r="BG357" s="16">
        <v>8.6505190311418692E-3</v>
      </c>
      <c r="BH357" s="16">
        <v>4.2553191489361703E-3</v>
      </c>
    </row>
    <row r="358" spans="2:60" x14ac:dyDescent="0.25">
      <c r="B358" t="s">
        <v>226</v>
      </c>
      <c r="C358" s="16">
        <v>7.5872534142640399E-4</v>
      </c>
      <c r="D358" s="16">
        <v>0</v>
      </c>
      <c r="E358" s="16">
        <v>0</v>
      </c>
      <c r="F358" s="16">
        <v>0</v>
      </c>
      <c r="G358" s="16">
        <v>0</v>
      </c>
      <c r="H358" s="16">
        <v>0</v>
      </c>
      <c r="I358" s="16">
        <v>0</v>
      </c>
      <c r="J358" s="16">
        <v>0</v>
      </c>
      <c r="K358" s="16">
        <v>0</v>
      </c>
      <c r="L358" s="16">
        <v>0</v>
      </c>
      <c r="M358" s="16">
        <v>0</v>
      </c>
      <c r="N358" s="16">
        <v>0</v>
      </c>
      <c r="O358" s="16">
        <v>0</v>
      </c>
      <c r="P358" s="16">
        <v>0</v>
      </c>
      <c r="Q358" s="16">
        <v>0</v>
      </c>
      <c r="R358" s="16">
        <v>0</v>
      </c>
      <c r="S358" s="16">
        <v>5.4945054945054897E-3</v>
      </c>
      <c r="T358" s="16">
        <v>0</v>
      </c>
      <c r="U358" s="16"/>
      <c r="V358" s="16">
        <v>0</v>
      </c>
      <c r="W358" s="16">
        <v>0</v>
      </c>
      <c r="X358" s="16">
        <v>3.5211267605633799E-3</v>
      </c>
      <c r="Y358" s="16">
        <v>0</v>
      </c>
      <c r="Z358" s="16"/>
      <c r="AA358" s="16">
        <v>2.6246719160105E-3</v>
      </c>
      <c r="AB358" s="16">
        <v>0</v>
      </c>
      <c r="AC358" s="16">
        <v>0</v>
      </c>
      <c r="AD358" s="16">
        <v>0</v>
      </c>
      <c r="AE358" s="16">
        <v>0</v>
      </c>
      <c r="AF358" s="16">
        <v>0</v>
      </c>
      <c r="AG358" s="16">
        <v>0</v>
      </c>
      <c r="AH358" s="16">
        <v>0</v>
      </c>
      <c r="AI358" s="16">
        <v>0</v>
      </c>
      <c r="AJ358" s="16"/>
      <c r="AK358" s="16">
        <v>0</v>
      </c>
      <c r="AL358" s="16">
        <v>0</v>
      </c>
      <c r="AM358" s="16">
        <v>0</v>
      </c>
      <c r="AN358" s="16">
        <v>0</v>
      </c>
      <c r="AO358" s="16">
        <v>5.31914893617021E-3</v>
      </c>
      <c r="AP358" s="16">
        <v>0</v>
      </c>
      <c r="AQ358" s="16">
        <v>0</v>
      </c>
      <c r="AR358" s="16"/>
      <c r="AS358" s="16">
        <v>5.31914893617021E-3</v>
      </c>
      <c r="AT358" s="16">
        <v>0</v>
      </c>
      <c r="AU358" s="16"/>
      <c r="AV358" s="16">
        <v>0</v>
      </c>
      <c r="AW358" s="16">
        <v>1.18483412322275E-3</v>
      </c>
      <c r="AX358" s="16"/>
      <c r="AY358" s="16">
        <v>1.2077294685990301E-3</v>
      </c>
      <c r="AZ358" s="16">
        <v>0</v>
      </c>
      <c r="BA358" s="16"/>
      <c r="BB358" s="16">
        <v>1.5082956259426801E-3</v>
      </c>
      <c r="BC358" s="16">
        <v>0</v>
      </c>
      <c r="BD358" s="16"/>
      <c r="BE358" s="16">
        <v>0</v>
      </c>
      <c r="BF358" s="16">
        <v>0</v>
      </c>
      <c r="BG358" s="16">
        <v>1.7301038062283701E-3</v>
      </c>
      <c r="BH358" s="16">
        <v>0</v>
      </c>
    </row>
    <row r="359" spans="2:60" x14ac:dyDescent="0.25">
      <c r="B359" t="s">
        <v>77</v>
      </c>
      <c r="C359" s="16">
        <v>2.2761760242792101E-3</v>
      </c>
      <c r="D359" s="16">
        <v>7.7519379844961196E-3</v>
      </c>
      <c r="E359" s="16">
        <v>0</v>
      </c>
      <c r="F359" s="16">
        <v>0</v>
      </c>
      <c r="G359" s="16">
        <v>0</v>
      </c>
      <c r="H359" s="16">
        <v>0</v>
      </c>
      <c r="I359" s="16">
        <v>0</v>
      </c>
      <c r="J359" s="16">
        <v>0</v>
      </c>
      <c r="K359" s="16">
        <v>0</v>
      </c>
      <c r="L359" s="16">
        <v>0</v>
      </c>
      <c r="M359" s="16">
        <v>0</v>
      </c>
      <c r="N359" s="16">
        <v>0</v>
      </c>
      <c r="O359" s="16">
        <v>0</v>
      </c>
      <c r="P359" s="16">
        <v>0</v>
      </c>
      <c r="Q359" s="16">
        <v>2.32558139534884E-2</v>
      </c>
      <c r="R359" s="16">
        <v>0</v>
      </c>
      <c r="S359" s="16">
        <v>0</v>
      </c>
      <c r="T359" s="16">
        <v>9.6153846153846194E-3</v>
      </c>
      <c r="U359" s="16"/>
      <c r="V359" s="16">
        <v>2.7855153203342601E-3</v>
      </c>
      <c r="W359" s="16">
        <v>0</v>
      </c>
      <c r="X359" s="16">
        <v>7.0422535211267599E-3</v>
      </c>
      <c r="Y359" s="16">
        <v>0</v>
      </c>
      <c r="Z359" s="16"/>
      <c r="AA359" s="16">
        <v>2.6246719160105E-3</v>
      </c>
      <c r="AB359" s="16">
        <v>0</v>
      </c>
      <c r="AC359" s="16">
        <v>0</v>
      </c>
      <c r="AD359" s="16">
        <v>7.7519379844961196E-3</v>
      </c>
      <c r="AE359" s="16">
        <v>0</v>
      </c>
      <c r="AF359" s="16">
        <v>1.0638297872340399E-2</v>
      </c>
      <c r="AG359" s="16">
        <v>0</v>
      </c>
      <c r="AH359" s="16">
        <v>0</v>
      </c>
      <c r="AI359" s="16">
        <v>0</v>
      </c>
      <c r="AJ359" s="16"/>
      <c r="AK359" s="16">
        <v>0</v>
      </c>
      <c r="AL359" s="16">
        <v>9.7087378640776708E-3</v>
      </c>
      <c r="AM359" s="16">
        <v>0</v>
      </c>
      <c r="AN359" s="16">
        <v>0</v>
      </c>
      <c r="AO359" s="16">
        <v>5.31914893617021E-3</v>
      </c>
      <c r="AP359" s="16">
        <v>0</v>
      </c>
      <c r="AQ359" s="16">
        <v>6.6666666666666697E-3</v>
      </c>
      <c r="AR359" s="16"/>
      <c r="AS359" s="16">
        <v>5.31914893617021E-3</v>
      </c>
      <c r="AT359" s="16">
        <v>1.76991150442478E-3</v>
      </c>
      <c r="AU359" s="16"/>
      <c r="AV359" s="16">
        <v>2.1097046413502099E-3</v>
      </c>
      <c r="AW359" s="16">
        <v>2.3696682464455E-3</v>
      </c>
      <c r="AX359" s="16"/>
      <c r="AY359" s="16">
        <v>3.6231884057971002E-3</v>
      </c>
      <c r="AZ359" s="16">
        <v>0</v>
      </c>
      <c r="BA359" s="16"/>
      <c r="BB359" s="16">
        <v>0</v>
      </c>
      <c r="BC359" s="16">
        <v>4.5801526717557297E-3</v>
      </c>
      <c r="BD359" s="16"/>
      <c r="BE359" s="16">
        <v>1.21212121212121E-2</v>
      </c>
      <c r="BF359" s="16">
        <v>2.9585798816567999E-3</v>
      </c>
      <c r="BG359" s="16">
        <v>0</v>
      </c>
      <c r="BH359" s="16">
        <v>0</v>
      </c>
    </row>
    <row r="360" spans="2:60" x14ac:dyDescent="0.25">
      <c r="B360" t="s">
        <v>227</v>
      </c>
      <c r="C360" s="16">
        <v>0.94081942336874103</v>
      </c>
      <c r="D360" s="16">
        <v>0.94573643410852704</v>
      </c>
      <c r="E360" s="16">
        <v>0.95104895104895104</v>
      </c>
      <c r="F360" s="16">
        <v>0.92631578947368398</v>
      </c>
      <c r="G360" s="16">
        <v>0.94827586206896597</v>
      </c>
      <c r="H360" s="16">
        <v>1</v>
      </c>
      <c r="I360" s="16">
        <v>0.96190476190476204</v>
      </c>
      <c r="J360" s="16">
        <v>0.94736842105263197</v>
      </c>
      <c r="K360" s="16">
        <v>0.931506849315068</v>
      </c>
      <c r="L360" s="16">
        <v>0.9</v>
      </c>
      <c r="M360" s="16">
        <v>0.96590909090909105</v>
      </c>
      <c r="N360" s="16">
        <v>0.91176470588235303</v>
      </c>
      <c r="O360" s="16">
        <v>0.93333333333333302</v>
      </c>
      <c r="P360" s="16">
        <v>0.95</v>
      </c>
      <c r="Q360" s="16">
        <v>0.97674418604651203</v>
      </c>
      <c r="R360" s="16">
        <v>0.96296296296296302</v>
      </c>
      <c r="S360" s="16">
        <v>0.93406593406593397</v>
      </c>
      <c r="T360" s="16">
        <v>0.90384615384615397</v>
      </c>
      <c r="U360" s="16"/>
      <c r="V360" s="16">
        <v>0.96378830083565503</v>
      </c>
      <c r="W360" s="16">
        <v>0.90810810810810805</v>
      </c>
      <c r="X360" s="16">
        <v>0.93661971830985902</v>
      </c>
      <c r="Y360" s="16">
        <v>0.93877551020408201</v>
      </c>
      <c r="Z360" s="16"/>
      <c r="AA360" s="16">
        <v>0.94225721784776895</v>
      </c>
      <c r="AB360" s="16">
        <v>0.92682926829268297</v>
      </c>
      <c r="AC360" s="16">
        <v>0.96428571428571397</v>
      </c>
      <c r="AD360" s="16">
        <v>0.94573643410852704</v>
      </c>
      <c r="AE360" s="16">
        <v>0.94957983193277296</v>
      </c>
      <c r="AF360" s="16">
        <v>0.93617021276595702</v>
      </c>
      <c r="AG360" s="16">
        <v>0.91666666666666696</v>
      </c>
      <c r="AH360" s="16">
        <v>0.96341463414634199</v>
      </c>
      <c r="AI360" s="16">
        <v>0.93396226415094297</v>
      </c>
      <c r="AJ360" s="16"/>
      <c r="AK360" s="16">
        <v>0.92385786802030501</v>
      </c>
      <c r="AL360" s="16">
        <v>0.95145631067961201</v>
      </c>
      <c r="AM360" s="16">
        <v>0.97029702970297005</v>
      </c>
      <c r="AN360" s="16">
        <v>0.94197952218430003</v>
      </c>
      <c r="AO360" s="16">
        <v>0.92553191489361697</v>
      </c>
      <c r="AP360" s="16">
        <v>0.94009216589861699</v>
      </c>
      <c r="AQ360" s="16">
        <v>0.95333333333333303</v>
      </c>
      <c r="AR360" s="16"/>
      <c r="AS360" s="16">
        <v>0.92553191489361697</v>
      </c>
      <c r="AT360" s="16">
        <v>0.94336283185840697</v>
      </c>
      <c r="AU360" s="16"/>
      <c r="AV360" s="16">
        <v>0.968354430379747</v>
      </c>
      <c r="AW360" s="16">
        <v>0.92535545023696697</v>
      </c>
      <c r="AX360" s="16"/>
      <c r="AY360" s="16">
        <v>0.94202898550724601</v>
      </c>
      <c r="AZ360" s="16">
        <v>0.93877551020408201</v>
      </c>
      <c r="BA360" s="16"/>
      <c r="BB360" s="16">
        <v>0.947209653092006</v>
      </c>
      <c r="BC360" s="16">
        <v>0.93435114503816796</v>
      </c>
      <c r="BD360" s="16"/>
      <c r="BE360" s="16">
        <v>0.90909090909090895</v>
      </c>
      <c r="BF360" s="16">
        <v>0.95562130177514804</v>
      </c>
      <c r="BG360" s="16">
        <v>0.94290657439446401</v>
      </c>
      <c r="BH360" s="16">
        <v>0.93617021276595702</v>
      </c>
    </row>
    <row r="361" spans="2:60" x14ac:dyDescent="0.25">
      <c r="B361" t="s">
        <v>228</v>
      </c>
      <c r="C361" s="16">
        <v>8.3459787556904395E-3</v>
      </c>
      <c r="D361" s="16">
        <v>0</v>
      </c>
      <c r="E361" s="16">
        <v>1.3986013986014E-2</v>
      </c>
      <c r="F361" s="16">
        <v>0</v>
      </c>
      <c r="G361" s="16">
        <v>1.72413793103448E-2</v>
      </c>
      <c r="H361" s="16">
        <v>0</v>
      </c>
      <c r="I361" s="16">
        <v>9.5238095238095195E-3</v>
      </c>
      <c r="J361" s="16">
        <v>0</v>
      </c>
      <c r="K361" s="16">
        <v>0</v>
      </c>
      <c r="L361" s="16">
        <v>0</v>
      </c>
      <c r="M361" s="16">
        <v>0</v>
      </c>
      <c r="N361" s="16">
        <v>9.8039215686274508E-3</v>
      </c>
      <c r="O361" s="16">
        <v>0</v>
      </c>
      <c r="P361" s="16">
        <v>1.6666666666666701E-2</v>
      </c>
      <c r="Q361" s="16">
        <v>0</v>
      </c>
      <c r="R361" s="16">
        <v>0</v>
      </c>
      <c r="S361" s="16">
        <v>2.1978021978022001E-2</v>
      </c>
      <c r="T361" s="16">
        <v>9.6153846153846194E-3</v>
      </c>
      <c r="U361" s="16"/>
      <c r="V361" s="16">
        <v>5.5710306406685202E-3</v>
      </c>
      <c r="W361" s="16">
        <v>1.62162162162162E-2</v>
      </c>
      <c r="X361" s="16">
        <v>1.0563380281690101E-2</v>
      </c>
      <c r="Y361" s="16">
        <v>6.1224489795918399E-3</v>
      </c>
      <c r="Z361" s="16"/>
      <c r="AA361" s="16">
        <v>1.0498687664042E-2</v>
      </c>
      <c r="AB361" s="16">
        <v>0</v>
      </c>
      <c r="AC361" s="16">
        <v>8.9285714285714298E-3</v>
      </c>
      <c r="AD361" s="16">
        <v>0</v>
      </c>
      <c r="AE361" s="16">
        <v>8.4033613445378096E-3</v>
      </c>
      <c r="AF361" s="16">
        <v>2.1276595744680899E-2</v>
      </c>
      <c r="AG361" s="16">
        <v>1.0416666666666701E-2</v>
      </c>
      <c r="AH361" s="16">
        <v>0</v>
      </c>
      <c r="AI361" s="16">
        <v>9.4339622641509396E-3</v>
      </c>
      <c r="AJ361" s="16"/>
      <c r="AK361" s="16">
        <v>5.0761421319797002E-3</v>
      </c>
      <c r="AL361" s="16">
        <v>0</v>
      </c>
      <c r="AM361" s="16">
        <v>0</v>
      </c>
      <c r="AN361" s="16">
        <v>1.7064846416382298E-2</v>
      </c>
      <c r="AO361" s="16">
        <v>1.5957446808510599E-2</v>
      </c>
      <c r="AP361" s="16">
        <v>4.6082949308755804E-3</v>
      </c>
      <c r="AQ361" s="16">
        <v>6.6666666666666697E-3</v>
      </c>
      <c r="AR361" s="16"/>
      <c r="AS361" s="16">
        <v>5.31914893617021E-3</v>
      </c>
      <c r="AT361" s="16">
        <v>8.8495575221238902E-3</v>
      </c>
      <c r="AU361" s="16"/>
      <c r="AV361" s="16">
        <v>2.1097046413502099E-3</v>
      </c>
      <c r="AW361" s="16">
        <v>1.1848341232227499E-2</v>
      </c>
      <c r="AX361" s="16"/>
      <c r="AY361" s="16">
        <v>9.6618357487922701E-3</v>
      </c>
      <c r="AZ361" s="16">
        <v>6.1224489795918399E-3</v>
      </c>
      <c r="BA361" s="16"/>
      <c r="BB361" s="16">
        <v>9.0497737556561094E-3</v>
      </c>
      <c r="BC361" s="16">
        <v>7.63358778625954E-3</v>
      </c>
      <c r="BD361" s="16"/>
      <c r="BE361" s="16">
        <v>1.21212121212121E-2</v>
      </c>
      <c r="BF361" s="16">
        <v>5.9171597633136102E-3</v>
      </c>
      <c r="BG361" s="16">
        <v>1.03806228373702E-2</v>
      </c>
      <c r="BH361" s="16">
        <v>4.2553191489361703E-3</v>
      </c>
    </row>
    <row r="362" spans="2:60" x14ac:dyDescent="0.25">
      <c r="B362" t="s">
        <v>171</v>
      </c>
      <c r="C362" s="16">
        <v>0.93247344461305004</v>
      </c>
      <c r="D362" s="16">
        <v>0.94573643410852704</v>
      </c>
      <c r="E362" s="16">
        <v>0.93706293706293697</v>
      </c>
      <c r="F362" s="16">
        <v>0.92631578947368398</v>
      </c>
      <c r="G362" s="16">
        <v>0.931034482758621</v>
      </c>
      <c r="H362" s="16">
        <v>1</v>
      </c>
      <c r="I362" s="16">
        <v>0.952380952380952</v>
      </c>
      <c r="J362" s="16">
        <v>0.94736842105263197</v>
      </c>
      <c r="K362" s="16">
        <v>0.931506849315068</v>
      </c>
      <c r="L362" s="16">
        <v>0.9</v>
      </c>
      <c r="M362" s="16">
        <v>0.96590909090909105</v>
      </c>
      <c r="N362" s="16">
        <v>0.90196078431372595</v>
      </c>
      <c r="O362" s="16">
        <v>0.93333333333333302</v>
      </c>
      <c r="P362" s="16">
        <v>0.93333333333333302</v>
      </c>
      <c r="Q362" s="16">
        <v>0.97674418604651203</v>
      </c>
      <c r="R362" s="16">
        <v>0.96296296296296302</v>
      </c>
      <c r="S362" s="16">
        <v>0.91208791208791196</v>
      </c>
      <c r="T362" s="16">
        <v>0.89423076923076905</v>
      </c>
      <c r="U362" s="16"/>
      <c r="V362" s="16">
        <v>0.95821727019498604</v>
      </c>
      <c r="W362" s="16">
        <v>0.891891891891892</v>
      </c>
      <c r="X362" s="16">
        <v>0.926056338028169</v>
      </c>
      <c r="Y362" s="16">
        <v>0.93265306122448999</v>
      </c>
      <c r="Z362" s="16"/>
      <c r="AA362" s="16">
        <v>0.93175853018372701</v>
      </c>
      <c r="AB362" s="16">
        <v>0.92682926829268297</v>
      </c>
      <c r="AC362" s="16">
        <v>0.95535714285714302</v>
      </c>
      <c r="AD362" s="16">
        <v>0.94573643410852704</v>
      </c>
      <c r="AE362" s="16">
        <v>0.94117647058823495</v>
      </c>
      <c r="AF362" s="16">
        <v>0.91489361702127703</v>
      </c>
      <c r="AG362" s="16">
        <v>0.90625</v>
      </c>
      <c r="AH362" s="16">
        <v>0.96341463414634199</v>
      </c>
      <c r="AI362" s="16">
        <v>0.92452830188679203</v>
      </c>
      <c r="AJ362" s="16"/>
      <c r="AK362" s="16">
        <v>0.91878172588832496</v>
      </c>
      <c r="AL362" s="16">
        <v>0.95145631067961201</v>
      </c>
      <c r="AM362" s="16">
        <v>0.97029702970297005</v>
      </c>
      <c r="AN362" s="16">
        <v>0.92491467576791797</v>
      </c>
      <c r="AO362" s="16">
        <v>0.909574468085106</v>
      </c>
      <c r="AP362" s="16">
        <v>0.93548387096774199</v>
      </c>
      <c r="AQ362" s="16">
        <v>0.94666666666666699</v>
      </c>
      <c r="AR362" s="16"/>
      <c r="AS362" s="16">
        <v>0.92021276595744705</v>
      </c>
      <c r="AT362" s="16">
        <v>0.93451327433628295</v>
      </c>
      <c r="AU362" s="16"/>
      <c r="AV362" s="16">
        <v>0.96624472573839704</v>
      </c>
      <c r="AW362" s="16">
        <v>0.91350710900473897</v>
      </c>
      <c r="AX362" s="16"/>
      <c r="AY362" s="16">
        <v>0.93236714975845403</v>
      </c>
      <c r="AZ362" s="16">
        <v>0.93265306122448999</v>
      </c>
      <c r="BA362" s="16"/>
      <c r="BB362" s="16">
        <v>0.93815987933635003</v>
      </c>
      <c r="BC362" s="16">
        <v>0.92671755725190796</v>
      </c>
      <c r="BD362" s="16"/>
      <c r="BE362" s="16">
        <v>0.89696969696969697</v>
      </c>
      <c r="BF362" s="16">
        <v>0.94970414201183395</v>
      </c>
      <c r="BG362" s="16">
        <v>0.93252595155709295</v>
      </c>
      <c r="BH362" s="16">
        <v>0.93191489361702096</v>
      </c>
    </row>
    <row r="363" spans="2:60" x14ac:dyDescent="0.25">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row>
    <row r="364" spans="2:60" x14ac:dyDescent="0.25">
      <c r="B364" s="6" t="s">
        <v>237</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row>
    <row r="365" spans="2:60" x14ac:dyDescent="0.25">
      <c r="B365" s="23" t="s">
        <v>79</v>
      </c>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row>
    <row r="366" spans="2:60" x14ac:dyDescent="0.25">
      <c r="B366" t="s">
        <v>222</v>
      </c>
      <c r="C366" s="16">
        <v>0.64415781487101698</v>
      </c>
      <c r="D366" s="16">
        <v>0.71317829457364301</v>
      </c>
      <c r="E366" s="16">
        <v>0.66433566433566404</v>
      </c>
      <c r="F366" s="16">
        <v>0.62105263157894697</v>
      </c>
      <c r="G366" s="16">
        <v>0.568965517241379</v>
      </c>
      <c r="H366" s="16">
        <v>0.76666666666666705</v>
      </c>
      <c r="I366" s="16">
        <v>0.68571428571428605</v>
      </c>
      <c r="J366" s="16">
        <v>0.52631578947368396</v>
      </c>
      <c r="K366" s="16">
        <v>0.67123287671232901</v>
      </c>
      <c r="L366" s="16">
        <v>0.53333333333333299</v>
      </c>
      <c r="M366" s="16">
        <v>0.70454545454545503</v>
      </c>
      <c r="N366" s="16">
        <v>0.58823529411764697</v>
      </c>
      <c r="O366" s="16">
        <v>0.56666666666666698</v>
      </c>
      <c r="P366" s="16">
        <v>0.53333333333333299</v>
      </c>
      <c r="Q366" s="16">
        <v>0.65116279069767402</v>
      </c>
      <c r="R366" s="16">
        <v>0.592592592592593</v>
      </c>
      <c r="S366" s="16">
        <v>0.64285714285714302</v>
      </c>
      <c r="T366" s="16">
        <v>0.65384615384615397</v>
      </c>
      <c r="U366" s="16"/>
      <c r="V366" s="16">
        <v>0.63231197771587699</v>
      </c>
      <c r="W366" s="16">
        <v>0.63783783783783798</v>
      </c>
      <c r="X366" s="16">
        <v>0.63028169014084501</v>
      </c>
      <c r="Y366" s="16">
        <v>0.66326530612244905</v>
      </c>
      <c r="Z366" s="16"/>
      <c r="AA366" s="16">
        <v>0.627296587926509</v>
      </c>
      <c r="AB366" s="16">
        <v>0.53658536585365901</v>
      </c>
      <c r="AC366" s="16">
        <v>0.625</v>
      </c>
      <c r="AD366" s="16">
        <v>0.69767441860465096</v>
      </c>
      <c r="AE366" s="16">
        <v>0.72268907563025198</v>
      </c>
      <c r="AF366" s="16">
        <v>0.67021276595744705</v>
      </c>
      <c r="AG366" s="16">
        <v>0.67708333333333304</v>
      </c>
      <c r="AH366" s="16">
        <v>0.67073170731707299</v>
      </c>
      <c r="AI366" s="16">
        <v>0.679245283018868</v>
      </c>
      <c r="AJ366" s="16"/>
      <c r="AK366" s="16">
        <v>0.57360406091370597</v>
      </c>
      <c r="AL366" s="16">
        <v>0.60194174757281504</v>
      </c>
      <c r="AM366" s="16">
        <v>0.633663366336634</v>
      </c>
      <c r="AN366" s="16">
        <v>0.65187713310580198</v>
      </c>
      <c r="AO366" s="16">
        <v>0.62234042553191504</v>
      </c>
      <c r="AP366" s="16">
        <v>0.70506912442396297</v>
      </c>
      <c r="AQ366" s="16">
        <v>0.73333333333333295</v>
      </c>
      <c r="AR366" s="16"/>
      <c r="AS366" s="16">
        <v>0.67553191489361697</v>
      </c>
      <c r="AT366" s="16">
        <v>0.63893805309734497</v>
      </c>
      <c r="AU366" s="16"/>
      <c r="AV366" s="16">
        <v>0.67299578059071696</v>
      </c>
      <c r="AW366" s="16">
        <v>0.62796208530805697</v>
      </c>
      <c r="AX366" s="16"/>
      <c r="AY366" s="16">
        <v>0.63285024154589398</v>
      </c>
      <c r="AZ366" s="16">
        <v>0.66326530612244905</v>
      </c>
      <c r="BA366" s="16"/>
      <c r="BB366" s="16">
        <v>0.72096530920060298</v>
      </c>
      <c r="BC366" s="16">
        <v>0.56641221374045803</v>
      </c>
      <c r="BD366" s="16"/>
      <c r="BE366" s="16">
        <v>0.52121212121212102</v>
      </c>
      <c r="BF366" s="16">
        <v>0.585798816568047</v>
      </c>
      <c r="BG366" s="16">
        <v>0.68339100346020798</v>
      </c>
      <c r="BH366" s="16">
        <v>0.71489361702127696</v>
      </c>
    </row>
    <row r="367" spans="2:60" x14ac:dyDescent="0.25">
      <c r="B367" t="s">
        <v>223</v>
      </c>
      <c r="C367" s="16">
        <v>0.27921092564491701</v>
      </c>
      <c r="D367" s="16">
        <v>0.24031007751937999</v>
      </c>
      <c r="E367" s="16">
        <v>0.286713286713287</v>
      </c>
      <c r="F367" s="16">
        <v>0.29473684210526302</v>
      </c>
      <c r="G367" s="16">
        <v>0.31034482758620702</v>
      </c>
      <c r="H367" s="16">
        <v>0.2</v>
      </c>
      <c r="I367" s="16">
        <v>0.22857142857142901</v>
      </c>
      <c r="J367" s="16">
        <v>0.42105263157894701</v>
      </c>
      <c r="K367" s="16">
        <v>0.26027397260273999</v>
      </c>
      <c r="L367" s="16">
        <v>0.33333333333333298</v>
      </c>
      <c r="M367" s="16">
        <v>0.25</v>
      </c>
      <c r="N367" s="16">
        <v>0.28431372549019601</v>
      </c>
      <c r="O367" s="16">
        <v>0.36666666666666697</v>
      </c>
      <c r="P367" s="16">
        <v>0.38333333333333303</v>
      </c>
      <c r="Q367" s="16">
        <v>0.27906976744186002</v>
      </c>
      <c r="R367" s="16">
        <v>0.25925925925925902</v>
      </c>
      <c r="S367" s="16">
        <v>0.28021978021978</v>
      </c>
      <c r="T367" s="16">
        <v>0.269230769230769</v>
      </c>
      <c r="U367" s="16"/>
      <c r="V367" s="16">
        <v>0.27576601671309198</v>
      </c>
      <c r="W367" s="16">
        <v>0.28108108108108099</v>
      </c>
      <c r="X367" s="16">
        <v>0.29225352112676101</v>
      </c>
      <c r="Y367" s="16">
        <v>0.27346938775510199</v>
      </c>
      <c r="Z367" s="16"/>
      <c r="AA367" s="16">
        <v>0.28346456692913402</v>
      </c>
      <c r="AB367" s="16">
        <v>0.34146341463414598</v>
      </c>
      <c r="AC367" s="16">
        <v>0.32142857142857101</v>
      </c>
      <c r="AD367" s="16">
        <v>0.24806201550387599</v>
      </c>
      <c r="AE367" s="16">
        <v>0.19327731092437</v>
      </c>
      <c r="AF367" s="16">
        <v>0.28723404255319201</v>
      </c>
      <c r="AG367" s="16">
        <v>0.26041666666666702</v>
      </c>
      <c r="AH367" s="16">
        <v>0.26829268292682901</v>
      </c>
      <c r="AI367" s="16">
        <v>0.25471698113207503</v>
      </c>
      <c r="AJ367" s="16"/>
      <c r="AK367" s="16">
        <v>0.29949238578680198</v>
      </c>
      <c r="AL367" s="16">
        <v>0.31067961165048502</v>
      </c>
      <c r="AM367" s="16">
        <v>0.26732673267326701</v>
      </c>
      <c r="AN367" s="16">
        <v>0.290102389078498</v>
      </c>
      <c r="AO367" s="16">
        <v>0.27127659574468099</v>
      </c>
      <c r="AP367" s="16">
        <v>0.26728110599078297</v>
      </c>
      <c r="AQ367" s="16">
        <v>0.21333333333333299</v>
      </c>
      <c r="AR367" s="16"/>
      <c r="AS367" s="16">
        <v>0.25531914893617003</v>
      </c>
      <c r="AT367" s="16">
        <v>0.28318584070796499</v>
      </c>
      <c r="AU367" s="16"/>
      <c r="AV367" s="16">
        <v>0.278481012658228</v>
      </c>
      <c r="AW367" s="16">
        <v>0.279620853080569</v>
      </c>
      <c r="AX367" s="16"/>
      <c r="AY367" s="16">
        <v>0.282608695652174</v>
      </c>
      <c r="AZ367" s="16">
        <v>0.27346938775510199</v>
      </c>
      <c r="BA367" s="16"/>
      <c r="BB367" s="16">
        <v>0.217194570135747</v>
      </c>
      <c r="BC367" s="16">
        <v>0.34198473282442698</v>
      </c>
      <c r="BD367" s="16"/>
      <c r="BE367" s="16">
        <v>0.33939393939393903</v>
      </c>
      <c r="BF367" s="16">
        <v>0.31952662721893499</v>
      </c>
      <c r="BG367" s="16">
        <v>0.24913494809688599</v>
      </c>
      <c r="BH367" s="16">
        <v>0.25531914893617003</v>
      </c>
    </row>
    <row r="368" spans="2:60" x14ac:dyDescent="0.25">
      <c r="B368" t="s">
        <v>224</v>
      </c>
      <c r="C368" s="16">
        <v>5.69044006069803E-2</v>
      </c>
      <c r="D368" s="16">
        <v>3.1007751937984499E-2</v>
      </c>
      <c r="E368" s="16">
        <v>2.7972027972028E-2</v>
      </c>
      <c r="F368" s="16">
        <v>6.3157894736842093E-2</v>
      </c>
      <c r="G368" s="16">
        <v>0.12068965517241401</v>
      </c>
      <c r="H368" s="16">
        <v>0</v>
      </c>
      <c r="I368" s="16">
        <v>7.6190476190476197E-2</v>
      </c>
      <c r="J368" s="16">
        <v>5.2631578947368397E-2</v>
      </c>
      <c r="K368" s="16">
        <v>2.7397260273972601E-2</v>
      </c>
      <c r="L368" s="16">
        <v>0.1</v>
      </c>
      <c r="M368" s="16">
        <v>4.5454545454545497E-2</v>
      </c>
      <c r="N368" s="16">
        <v>0.11764705882352899</v>
      </c>
      <c r="O368" s="16">
        <v>0</v>
      </c>
      <c r="P368" s="16">
        <v>0.05</v>
      </c>
      <c r="Q368" s="16">
        <v>4.6511627906976702E-2</v>
      </c>
      <c r="R368" s="16">
        <v>0.148148148148148</v>
      </c>
      <c r="S368" s="16">
        <v>5.4945054945054903E-2</v>
      </c>
      <c r="T368" s="16">
        <v>4.80769230769231E-2</v>
      </c>
      <c r="U368" s="16"/>
      <c r="V368" s="16">
        <v>6.6852367688022302E-2</v>
      </c>
      <c r="W368" s="16">
        <v>5.9459459459459497E-2</v>
      </c>
      <c r="X368" s="16">
        <v>6.6901408450704206E-2</v>
      </c>
      <c r="Y368" s="16">
        <v>4.2857142857142899E-2</v>
      </c>
      <c r="Z368" s="16"/>
      <c r="AA368" s="16">
        <v>6.2992125984251995E-2</v>
      </c>
      <c r="AB368" s="16">
        <v>7.3170731707317097E-2</v>
      </c>
      <c r="AC368" s="16">
        <v>5.3571428571428603E-2</v>
      </c>
      <c r="AD368" s="16">
        <v>3.8759689922480599E-2</v>
      </c>
      <c r="AE368" s="16">
        <v>6.7226890756302504E-2</v>
      </c>
      <c r="AF368" s="16">
        <v>2.1276595744680899E-2</v>
      </c>
      <c r="AG368" s="16">
        <v>4.1666666666666699E-2</v>
      </c>
      <c r="AH368" s="16">
        <v>6.0975609756097601E-2</v>
      </c>
      <c r="AI368" s="16">
        <v>4.71698113207547E-2</v>
      </c>
      <c r="AJ368" s="16"/>
      <c r="AK368" s="16">
        <v>0.111675126903553</v>
      </c>
      <c r="AL368" s="16">
        <v>4.85436893203883E-2</v>
      </c>
      <c r="AM368" s="16">
        <v>6.9306930693069299E-2</v>
      </c>
      <c r="AN368" s="16">
        <v>3.4129692832764499E-2</v>
      </c>
      <c r="AO368" s="16">
        <v>9.5744680851063801E-2</v>
      </c>
      <c r="AP368" s="16">
        <v>1.8433179723502301E-2</v>
      </c>
      <c r="AQ368" s="16">
        <v>3.3333333333333298E-2</v>
      </c>
      <c r="AR368" s="16"/>
      <c r="AS368" s="16">
        <v>4.7872340425531901E-2</v>
      </c>
      <c r="AT368" s="16">
        <v>5.8407079646017698E-2</v>
      </c>
      <c r="AU368" s="16"/>
      <c r="AV368" s="16">
        <v>3.1645569620253201E-2</v>
      </c>
      <c r="AW368" s="16">
        <v>7.10900473933649E-2</v>
      </c>
      <c r="AX368" s="16"/>
      <c r="AY368" s="16">
        <v>6.5217391304347797E-2</v>
      </c>
      <c r="AZ368" s="16">
        <v>4.2857142857142899E-2</v>
      </c>
      <c r="BA368" s="16"/>
      <c r="BB368" s="16">
        <v>4.2232277526395197E-2</v>
      </c>
      <c r="BC368" s="16">
        <v>7.1755725190839698E-2</v>
      </c>
      <c r="BD368" s="16"/>
      <c r="BE368" s="16">
        <v>9.0909090909090898E-2</v>
      </c>
      <c r="BF368" s="16">
        <v>7.1005917159763302E-2</v>
      </c>
      <c r="BG368" s="16">
        <v>5.0173010380622801E-2</v>
      </c>
      <c r="BH368" s="16">
        <v>2.97872340425532E-2</v>
      </c>
    </row>
    <row r="369" spans="2:60" x14ac:dyDescent="0.25">
      <c r="B369" t="s">
        <v>225</v>
      </c>
      <c r="C369" s="16">
        <v>1.44157814871017E-2</v>
      </c>
      <c r="D369" s="16">
        <v>7.7519379844961196E-3</v>
      </c>
      <c r="E369" s="16">
        <v>2.0979020979021001E-2</v>
      </c>
      <c r="F369" s="16">
        <v>2.1052631578947399E-2</v>
      </c>
      <c r="G369" s="16">
        <v>0</v>
      </c>
      <c r="H369" s="16">
        <v>0</v>
      </c>
      <c r="I369" s="16">
        <v>9.5238095238095195E-3</v>
      </c>
      <c r="J369" s="16">
        <v>0</v>
      </c>
      <c r="K369" s="16">
        <v>4.1095890410958902E-2</v>
      </c>
      <c r="L369" s="16">
        <v>3.3333333333333298E-2</v>
      </c>
      <c r="M369" s="16">
        <v>0</v>
      </c>
      <c r="N369" s="16">
        <v>9.8039215686274508E-3</v>
      </c>
      <c r="O369" s="16">
        <v>3.3333333333333298E-2</v>
      </c>
      <c r="P369" s="16">
        <v>1.6666666666666701E-2</v>
      </c>
      <c r="Q369" s="16">
        <v>0</v>
      </c>
      <c r="R369" s="16">
        <v>0</v>
      </c>
      <c r="S369" s="16">
        <v>1.6483516483516501E-2</v>
      </c>
      <c r="T369" s="16">
        <v>1.9230769230769201E-2</v>
      </c>
      <c r="U369" s="16"/>
      <c r="V369" s="16">
        <v>1.39275766016713E-2</v>
      </c>
      <c r="W369" s="16">
        <v>2.1621621621621599E-2</v>
      </c>
      <c r="X369" s="16">
        <v>7.0422535211267599E-3</v>
      </c>
      <c r="Y369" s="16">
        <v>1.6326530612244899E-2</v>
      </c>
      <c r="Z369" s="16"/>
      <c r="AA369" s="16">
        <v>2.0997375328084E-2</v>
      </c>
      <c r="AB369" s="16">
        <v>4.8780487804878099E-2</v>
      </c>
      <c r="AC369" s="16">
        <v>0</v>
      </c>
      <c r="AD369" s="16">
        <v>1.5503875968992199E-2</v>
      </c>
      <c r="AE369" s="16">
        <v>8.4033613445378096E-3</v>
      </c>
      <c r="AF369" s="16">
        <v>1.0638297872340399E-2</v>
      </c>
      <c r="AG369" s="16">
        <v>1.0416666666666701E-2</v>
      </c>
      <c r="AH369" s="16">
        <v>0</v>
      </c>
      <c r="AI369" s="16">
        <v>1.88679245283019E-2</v>
      </c>
      <c r="AJ369" s="16"/>
      <c r="AK369" s="16">
        <v>5.0761421319797002E-3</v>
      </c>
      <c r="AL369" s="16">
        <v>9.7087378640776708E-3</v>
      </c>
      <c r="AM369" s="16">
        <v>2.9702970297029702E-2</v>
      </c>
      <c r="AN369" s="16">
        <v>1.7064846416382298E-2</v>
      </c>
      <c r="AO369" s="16">
        <v>1.0638297872340399E-2</v>
      </c>
      <c r="AP369" s="16">
        <v>9.2165898617511503E-3</v>
      </c>
      <c r="AQ369" s="16">
        <v>0.02</v>
      </c>
      <c r="AR369" s="16"/>
      <c r="AS369" s="16">
        <v>1.5957446808510599E-2</v>
      </c>
      <c r="AT369" s="16">
        <v>1.41592920353982E-2</v>
      </c>
      <c r="AU369" s="16"/>
      <c r="AV369" s="16">
        <v>1.26582278481013E-2</v>
      </c>
      <c r="AW369" s="16">
        <v>1.5402843601895699E-2</v>
      </c>
      <c r="AX369" s="16"/>
      <c r="AY369" s="16">
        <v>1.32850241545894E-2</v>
      </c>
      <c r="AZ369" s="16">
        <v>1.6326530612244899E-2</v>
      </c>
      <c r="BA369" s="16"/>
      <c r="BB369" s="16">
        <v>1.5082956259426799E-2</v>
      </c>
      <c r="BC369" s="16">
        <v>1.3740458015267199E-2</v>
      </c>
      <c r="BD369" s="16"/>
      <c r="BE369" s="16">
        <v>3.03030303030303E-2</v>
      </c>
      <c r="BF369" s="16">
        <v>1.4792899408284E-2</v>
      </c>
      <c r="BG369" s="16">
        <v>1.5570934256055401E-2</v>
      </c>
      <c r="BH369" s="16">
        <v>0</v>
      </c>
    </row>
    <row r="370" spans="2:60" x14ac:dyDescent="0.25">
      <c r="B370" t="s">
        <v>226</v>
      </c>
      <c r="C370" s="16">
        <v>3.0349013657056099E-3</v>
      </c>
      <c r="D370" s="16">
        <v>7.7519379844961196E-3</v>
      </c>
      <c r="E370" s="16">
        <v>0</v>
      </c>
      <c r="F370" s="16">
        <v>0</v>
      </c>
      <c r="G370" s="16">
        <v>0</v>
      </c>
      <c r="H370" s="16">
        <v>0</v>
      </c>
      <c r="I370" s="16">
        <v>0</v>
      </c>
      <c r="J370" s="16">
        <v>0</v>
      </c>
      <c r="K370" s="16">
        <v>0</v>
      </c>
      <c r="L370" s="16">
        <v>0</v>
      </c>
      <c r="M370" s="16">
        <v>0</v>
      </c>
      <c r="N370" s="16">
        <v>0</v>
      </c>
      <c r="O370" s="16">
        <v>3.3333333333333298E-2</v>
      </c>
      <c r="P370" s="16">
        <v>1.6666666666666701E-2</v>
      </c>
      <c r="Q370" s="16">
        <v>2.32558139534884E-2</v>
      </c>
      <c r="R370" s="16">
        <v>0</v>
      </c>
      <c r="S370" s="16">
        <v>0</v>
      </c>
      <c r="T370" s="16">
        <v>0</v>
      </c>
      <c r="U370" s="16"/>
      <c r="V370" s="16">
        <v>8.3565459610027894E-3</v>
      </c>
      <c r="W370" s="16">
        <v>0</v>
      </c>
      <c r="X370" s="16">
        <v>3.5211267605633799E-3</v>
      </c>
      <c r="Y370" s="16">
        <v>0</v>
      </c>
      <c r="Z370" s="16"/>
      <c r="AA370" s="16">
        <v>5.2493438320209999E-3</v>
      </c>
      <c r="AB370" s="16">
        <v>0</v>
      </c>
      <c r="AC370" s="16">
        <v>0</v>
      </c>
      <c r="AD370" s="16">
        <v>0</v>
      </c>
      <c r="AE370" s="16">
        <v>0</v>
      </c>
      <c r="AF370" s="16">
        <v>1.0638297872340399E-2</v>
      </c>
      <c r="AG370" s="16">
        <v>0</v>
      </c>
      <c r="AH370" s="16">
        <v>0</v>
      </c>
      <c r="AI370" s="16">
        <v>0</v>
      </c>
      <c r="AJ370" s="16"/>
      <c r="AK370" s="16">
        <v>5.0761421319797002E-3</v>
      </c>
      <c r="AL370" s="16">
        <v>1.94174757281553E-2</v>
      </c>
      <c r="AM370" s="16">
        <v>0</v>
      </c>
      <c r="AN370" s="16">
        <v>3.4129692832764501E-3</v>
      </c>
      <c r="AO370" s="16">
        <v>0</v>
      </c>
      <c r="AP370" s="16">
        <v>0</v>
      </c>
      <c r="AQ370" s="16">
        <v>0</v>
      </c>
      <c r="AR370" s="16"/>
      <c r="AS370" s="16">
        <v>5.31914893617021E-3</v>
      </c>
      <c r="AT370" s="16">
        <v>2.6548672566371698E-3</v>
      </c>
      <c r="AU370" s="16"/>
      <c r="AV370" s="16">
        <v>2.1097046413502099E-3</v>
      </c>
      <c r="AW370" s="16">
        <v>3.5545023696682502E-3</v>
      </c>
      <c r="AX370" s="16"/>
      <c r="AY370" s="16">
        <v>4.8309178743961402E-3</v>
      </c>
      <c r="AZ370" s="16">
        <v>0</v>
      </c>
      <c r="BA370" s="16"/>
      <c r="BB370" s="16">
        <v>1.5082956259426801E-3</v>
      </c>
      <c r="BC370" s="16">
        <v>4.5801526717557297E-3</v>
      </c>
      <c r="BD370" s="16"/>
      <c r="BE370" s="16">
        <v>1.21212121212121E-2</v>
      </c>
      <c r="BF370" s="16">
        <v>5.9171597633136102E-3</v>
      </c>
      <c r="BG370" s="16">
        <v>0</v>
      </c>
      <c r="BH370" s="16">
        <v>0</v>
      </c>
    </row>
    <row r="371" spans="2:60" x14ac:dyDescent="0.25">
      <c r="B371" t="s">
        <v>77</v>
      </c>
      <c r="C371" s="16">
        <v>2.2761760242792101E-3</v>
      </c>
      <c r="D371" s="16">
        <v>0</v>
      </c>
      <c r="E371" s="16">
        <v>0</v>
      </c>
      <c r="F371" s="16">
        <v>0</v>
      </c>
      <c r="G371" s="16">
        <v>0</v>
      </c>
      <c r="H371" s="16">
        <v>3.3333333333333298E-2</v>
      </c>
      <c r="I371" s="16">
        <v>0</v>
      </c>
      <c r="J371" s="16">
        <v>0</v>
      </c>
      <c r="K371" s="16">
        <v>0</v>
      </c>
      <c r="L371" s="16">
        <v>0</v>
      </c>
      <c r="M371" s="16">
        <v>0</v>
      </c>
      <c r="N371" s="16">
        <v>0</v>
      </c>
      <c r="O371" s="16">
        <v>0</v>
      </c>
      <c r="P371" s="16">
        <v>0</v>
      </c>
      <c r="Q371" s="16">
        <v>0</v>
      </c>
      <c r="R371" s="16">
        <v>0</v>
      </c>
      <c r="S371" s="16">
        <v>5.4945054945054897E-3</v>
      </c>
      <c r="T371" s="16">
        <v>9.6153846153846194E-3</v>
      </c>
      <c r="U371" s="16"/>
      <c r="V371" s="16">
        <v>2.7855153203342601E-3</v>
      </c>
      <c r="W371" s="16">
        <v>0</v>
      </c>
      <c r="X371" s="16">
        <v>0</v>
      </c>
      <c r="Y371" s="16">
        <v>4.0816326530612197E-3</v>
      </c>
      <c r="Z371" s="16"/>
      <c r="AA371" s="16">
        <v>0</v>
      </c>
      <c r="AB371" s="16">
        <v>0</v>
      </c>
      <c r="AC371" s="16">
        <v>0</v>
      </c>
      <c r="AD371" s="16">
        <v>0</v>
      </c>
      <c r="AE371" s="16">
        <v>8.4033613445378096E-3</v>
      </c>
      <c r="AF371" s="16">
        <v>0</v>
      </c>
      <c r="AG371" s="16">
        <v>1.0416666666666701E-2</v>
      </c>
      <c r="AH371" s="16">
        <v>0</v>
      </c>
      <c r="AI371" s="16">
        <v>0</v>
      </c>
      <c r="AJ371" s="16"/>
      <c r="AK371" s="16">
        <v>5.0761421319797002E-3</v>
      </c>
      <c r="AL371" s="16">
        <v>9.7087378640776708E-3</v>
      </c>
      <c r="AM371" s="16">
        <v>0</v>
      </c>
      <c r="AN371" s="16">
        <v>3.4129692832764501E-3</v>
      </c>
      <c r="AO371" s="16">
        <v>0</v>
      </c>
      <c r="AP371" s="16">
        <v>0</v>
      </c>
      <c r="AQ371" s="16">
        <v>0</v>
      </c>
      <c r="AR371" s="16"/>
      <c r="AS371" s="16">
        <v>0</v>
      </c>
      <c r="AT371" s="16">
        <v>2.6548672566371698E-3</v>
      </c>
      <c r="AU371" s="16"/>
      <c r="AV371" s="16">
        <v>2.1097046413502099E-3</v>
      </c>
      <c r="AW371" s="16">
        <v>2.3696682464455E-3</v>
      </c>
      <c r="AX371" s="16"/>
      <c r="AY371" s="16">
        <v>1.2077294685990301E-3</v>
      </c>
      <c r="AZ371" s="16">
        <v>4.0816326530612197E-3</v>
      </c>
      <c r="BA371" s="16"/>
      <c r="BB371" s="16">
        <v>3.0165912518853701E-3</v>
      </c>
      <c r="BC371" s="16">
        <v>1.5267175572519099E-3</v>
      </c>
      <c r="BD371" s="16"/>
      <c r="BE371" s="16">
        <v>6.0606060606060597E-3</v>
      </c>
      <c r="BF371" s="16">
        <v>2.9585798816567999E-3</v>
      </c>
      <c r="BG371" s="16">
        <v>1.7301038062283701E-3</v>
      </c>
      <c r="BH371" s="16">
        <v>0</v>
      </c>
    </row>
    <row r="372" spans="2:60" x14ac:dyDescent="0.25">
      <c r="B372" t="s">
        <v>227</v>
      </c>
      <c r="C372" s="16">
        <v>0.92336874051593298</v>
      </c>
      <c r="D372" s="16">
        <v>0.95348837209302295</v>
      </c>
      <c r="E372" s="16">
        <v>0.95104895104895104</v>
      </c>
      <c r="F372" s="16">
        <v>0.91578947368421004</v>
      </c>
      <c r="G372" s="16">
        <v>0.87931034482758597</v>
      </c>
      <c r="H372" s="16">
        <v>0.96666666666666701</v>
      </c>
      <c r="I372" s="16">
        <v>0.91428571428571404</v>
      </c>
      <c r="J372" s="16">
        <v>0.94736842105263197</v>
      </c>
      <c r="K372" s="16">
        <v>0.931506849315068</v>
      </c>
      <c r="L372" s="16">
        <v>0.86666666666666703</v>
      </c>
      <c r="M372" s="16">
        <v>0.95454545454545503</v>
      </c>
      <c r="N372" s="16">
        <v>0.87254901960784303</v>
      </c>
      <c r="O372" s="16">
        <v>0.93333333333333302</v>
      </c>
      <c r="P372" s="16">
        <v>0.91666666666666696</v>
      </c>
      <c r="Q372" s="16">
        <v>0.93023255813953498</v>
      </c>
      <c r="R372" s="16">
        <v>0.85185185185185197</v>
      </c>
      <c r="S372" s="16">
        <v>0.92307692307692302</v>
      </c>
      <c r="T372" s="16">
        <v>0.92307692307692302</v>
      </c>
      <c r="U372" s="16"/>
      <c r="V372" s="16">
        <v>0.90807799442896897</v>
      </c>
      <c r="W372" s="16">
        <v>0.91891891891891897</v>
      </c>
      <c r="X372" s="16">
        <v>0.92253521126760596</v>
      </c>
      <c r="Y372" s="16">
        <v>0.93673469387755104</v>
      </c>
      <c r="Z372" s="16"/>
      <c r="AA372" s="16">
        <v>0.91076115485564302</v>
      </c>
      <c r="AB372" s="16">
        <v>0.87804878048780499</v>
      </c>
      <c r="AC372" s="16">
        <v>0.94642857142857095</v>
      </c>
      <c r="AD372" s="16">
        <v>0.94573643410852704</v>
      </c>
      <c r="AE372" s="16">
        <v>0.91596638655462204</v>
      </c>
      <c r="AF372" s="16">
        <v>0.95744680851063801</v>
      </c>
      <c r="AG372" s="16">
        <v>0.9375</v>
      </c>
      <c r="AH372" s="16">
        <v>0.93902439024390205</v>
      </c>
      <c r="AI372" s="16">
        <v>0.93396226415094297</v>
      </c>
      <c r="AJ372" s="16"/>
      <c r="AK372" s="16">
        <v>0.87309644670050801</v>
      </c>
      <c r="AL372" s="16">
        <v>0.91262135922330101</v>
      </c>
      <c r="AM372" s="16">
        <v>0.90099009900990101</v>
      </c>
      <c r="AN372" s="16">
        <v>0.94197952218430003</v>
      </c>
      <c r="AO372" s="16">
        <v>0.89361702127659604</v>
      </c>
      <c r="AP372" s="16">
        <v>0.972350230414746</v>
      </c>
      <c r="AQ372" s="16">
        <v>0.94666666666666699</v>
      </c>
      <c r="AR372" s="16"/>
      <c r="AS372" s="16">
        <v>0.930851063829787</v>
      </c>
      <c r="AT372" s="16">
        <v>0.92212389380531001</v>
      </c>
      <c r="AU372" s="16"/>
      <c r="AV372" s="16">
        <v>0.95147679324894496</v>
      </c>
      <c r="AW372" s="16">
        <v>0.90758293838862603</v>
      </c>
      <c r="AX372" s="16"/>
      <c r="AY372" s="16">
        <v>0.91545893719806803</v>
      </c>
      <c r="AZ372" s="16">
        <v>0.93673469387755104</v>
      </c>
      <c r="BA372" s="16"/>
      <c r="BB372" s="16">
        <v>0.93815987933635003</v>
      </c>
      <c r="BC372" s="16">
        <v>0.90839694656488601</v>
      </c>
      <c r="BD372" s="16"/>
      <c r="BE372" s="16">
        <v>0.86060606060606104</v>
      </c>
      <c r="BF372" s="16">
        <v>0.90532544378698199</v>
      </c>
      <c r="BG372" s="16">
        <v>0.93252595155709295</v>
      </c>
      <c r="BH372" s="16">
        <v>0.97021276595744699</v>
      </c>
    </row>
    <row r="373" spans="2:60" x14ac:dyDescent="0.25">
      <c r="B373" t="s">
        <v>228</v>
      </c>
      <c r="C373" s="16">
        <v>1.7450682852807299E-2</v>
      </c>
      <c r="D373" s="16">
        <v>1.5503875968992199E-2</v>
      </c>
      <c r="E373" s="16">
        <v>2.0979020979021001E-2</v>
      </c>
      <c r="F373" s="16">
        <v>2.1052631578947399E-2</v>
      </c>
      <c r="G373" s="16">
        <v>0</v>
      </c>
      <c r="H373" s="16">
        <v>0</v>
      </c>
      <c r="I373" s="16">
        <v>9.5238095238095195E-3</v>
      </c>
      <c r="J373" s="16">
        <v>0</v>
      </c>
      <c r="K373" s="16">
        <v>4.1095890410958902E-2</v>
      </c>
      <c r="L373" s="16">
        <v>3.3333333333333298E-2</v>
      </c>
      <c r="M373" s="16">
        <v>0</v>
      </c>
      <c r="N373" s="16">
        <v>9.8039215686274508E-3</v>
      </c>
      <c r="O373" s="16">
        <v>6.6666666666666693E-2</v>
      </c>
      <c r="P373" s="16">
        <v>3.3333333333333298E-2</v>
      </c>
      <c r="Q373" s="16">
        <v>2.32558139534884E-2</v>
      </c>
      <c r="R373" s="16">
        <v>0</v>
      </c>
      <c r="S373" s="16">
        <v>1.6483516483516501E-2</v>
      </c>
      <c r="T373" s="16">
        <v>1.9230769230769201E-2</v>
      </c>
      <c r="U373" s="16"/>
      <c r="V373" s="16">
        <v>2.2284122562674102E-2</v>
      </c>
      <c r="W373" s="16">
        <v>2.1621621621621599E-2</v>
      </c>
      <c r="X373" s="16">
        <v>1.0563380281690101E-2</v>
      </c>
      <c r="Y373" s="16">
        <v>1.6326530612244899E-2</v>
      </c>
      <c r="Z373" s="16"/>
      <c r="AA373" s="16">
        <v>2.6246719160105E-2</v>
      </c>
      <c r="AB373" s="16">
        <v>4.8780487804878099E-2</v>
      </c>
      <c r="AC373" s="16">
        <v>0</v>
      </c>
      <c r="AD373" s="16">
        <v>1.5503875968992199E-2</v>
      </c>
      <c r="AE373" s="16">
        <v>8.4033613445378096E-3</v>
      </c>
      <c r="AF373" s="16">
        <v>2.1276595744680899E-2</v>
      </c>
      <c r="AG373" s="16">
        <v>1.0416666666666701E-2</v>
      </c>
      <c r="AH373" s="16">
        <v>0</v>
      </c>
      <c r="AI373" s="16">
        <v>1.88679245283019E-2</v>
      </c>
      <c r="AJ373" s="16"/>
      <c r="AK373" s="16">
        <v>1.01522842639594E-2</v>
      </c>
      <c r="AL373" s="16">
        <v>2.9126213592233E-2</v>
      </c>
      <c r="AM373" s="16">
        <v>2.9702970297029702E-2</v>
      </c>
      <c r="AN373" s="16">
        <v>2.0477815699658699E-2</v>
      </c>
      <c r="AO373" s="16">
        <v>1.0638297872340399E-2</v>
      </c>
      <c r="AP373" s="16">
        <v>9.2165898617511503E-3</v>
      </c>
      <c r="AQ373" s="16">
        <v>0.02</v>
      </c>
      <c r="AR373" s="16"/>
      <c r="AS373" s="16">
        <v>2.1276595744680899E-2</v>
      </c>
      <c r="AT373" s="16">
        <v>1.6814159292035401E-2</v>
      </c>
      <c r="AU373" s="16"/>
      <c r="AV373" s="16">
        <v>1.4767932489451499E-2</v>
      </c>
      <c r="AW373" s="16">
        <v>1.8957345971564E-2</v>
      </c>
      <c r="AX373" s="16"/>
      <c r="AY373" s="16">
        <v>1.8115942028985501E-2</v>
      </c>
      <c r="AZ373" s="16">
        <v>1.6326530612244899E-2</v>
      </c>
      <c r="BA373" s="16"/>
      <c r="BB373" s="16">
        <v>1.6591251885369501E-2</v>
      </c>
      <c r="BC373" s="16">
        <v>1.8320610687022901E-2</v>
      </c>
      <c r="BD373" s="16"/>
      <c r="BE373" s="16">
        <v>4.2424242424242399E-2</v>
      </c>
      <c r="BF373" s="16">
        <v>2.07100591715976E-2</v>
      </c>
      <c r="BG373" s="16">
        <v>1.5570934256055401E-2</v>
      </c>
      <c r="BH373" s="16">
        <v>0</v>
      </c>
    </row>
    <row r="374" spans="2:60" x14ac:dyDescent="0.25">
      <c r="B374" t="s">
        <v>171</v>
      </c>
      <c r="C374" s="16">
        <v>0.90591805766312605</v>
      </c>
      <c r="D374" s="16">
        <v>0.93798449612403101</v>
      </c>
      <c r="E374" s="16">
        <v>0.93006993006993</v>
      </c>
      <c r="F374" s="16">
        <v>0.89473684210526305</v>
      </c>
      <c r="G374" s="16">
        <v>0.87931034482758597</v>
      </c>
      <c r="H374" s="16">
        <v>0.96666666666666701</v>
      </c>
      <c r="I374" s="16">
        <v>0.90476190476190499</v>
      </c>
      <c r="J374" s="16">
        <v>0.94736842105263197</v>
      </c>
      <c r="K374" s="16">
        <v>0.89041095890411004</v>
      </c>
      <c r="L374" s="16">
        <v>0.83333333333333304</v>
      </c>
      <c r="M374" s="16">
        <v>0.95454545454545503</v>
      </c>
      <c r="N374" s="16">
        <v>0.86274509803921595</v>
      </c>
      <c r="O374" s="16">
        <v>0.86666666666666703</v>
      </c>
      <c r="P374" s="16">
        <v>0.88333333333333297</v>
      </c>
      <c r="Q374" s="16">
        <v>0.90697674418604701</v>
      </c>
      <c r="R374" s="16">
        <v>0.85185185185185197</v>
      </c>
      <c r="S374" s="16">
        <v>0.90659340659340704</v>
      </c>
      <c r="T374" s="16">
        <v>0.90384615384615397</v>
      </c>
      <c r="U374" s="16"/>
      <c r="V374" s="16">
        <v>0.88579387186629499</v>
      </c>
      <c r="W374" s="16">
        <v>0.89729729729729701</v>
      </c>
      <c r="X374" s="16">
        <v>0.91197183098591605</v>
      </c>
      <c r="Y374" s="16">
        <v>0.92040816326530595</v>
      </c>
      <c r="Z374" s="16"/>
      <c r="AA374" s="16">
        <v>0.884514435695538</v>
      </c>
      <c r="AB374" s="16">
        <v>0.82926829268292701</v>
      </c>
      <c r="AC374" s="16">
        <v>0.94642857142857095</v>
      </c>
      <c r="AD374" s="16">
        <v>0.93023255813953498</v>
      </c>
      <c r="AE374" s="16">
        <v>0.90756302521008403</v>
      </c>
      <c r="AF374" s="16">
        <v>0.93617021276595702</v>
      </c>
      <c r="AG374" s="16">
        <v>0.92708333333333304</v>
      </c>
      <c r="AH374" s="16">
        <v>0.93902439024390205</v>
      </c>
      <c r="AI374" s="16">
        <v>0.91509433962264097</v>
      </c>
      <c r="AJ374" s="16"/>
      <c r="AK374" s="16">
        <v>0.86294416243654803</v>
      </c>
      <c r="AL374" s="16">
        <v>0.88349514563106801</v>
      </c>
      <c r="AM374" s="16">
        <v>0.87128712871287095</v>
      </c>
      <c r="AN374" s="16">
        <v>0.92150170648464202</v>
      </c>
      <c r="AO374" s="16">
        <v>0.88297872340425498</v>
      </c>
      <c r="AP374" s="16">
        <v>0.963133640552995</v>
      </c>
      <c r="AQ374" s="16">
        <v>0.92666666666666697</v>
      </c>
      <c r="AR374" s="16"/>
      <c r="AS374" s="16">
        <v>0.909574468085106</v>
      </c>
      <c r="AT374" s="16">
        <v>0.90530973451327401</v>
      </c>
      <c r="AU374" s="16"/>
      <c r="AV374" s="16">
        <v>0.936708860759494</v>
      </c>
      <c r="AW374" s="16">
        <v>0.88862559241706196</v>
      </c>
      <c r="AX374" s="16"/>
      <c r="AY374" s="16">
        <v>0.897342995169082</v>
      </c>
      <c r="AZ374" s="16">
        <v>0.92040816326530595</v>
      </c>
      <c r="BA374" s="16"/>
      <c r="BB374" s="16">
        <v>0.92156862745098</v>
      </c>
      <c r="BC374" s="16">
        <v>0.89007633587786295</v>
      </c>
      <c r="BD374" s="16"/>
      <c r="BE374" s="16">
        <v>0.81818181818181801</v>
      </c>
      <c r="BF374" s="16">
        <v>0.88461538461538503</v>
      </c>
      <c r="BG374" s="16">
        <v>0.91695501730103801</v>
      </c>
      <c r="BH374" s="16">
        <v>0.97021276595744699</v>
      </c>
    </row>
    <row r="375" spans="2:60" x14ac:dyDescent="0.25">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row>
    <row r="376" spans="2:60" x14ac:dyDescent="0.25">
      <c r="B376" s="6" t="s">
        <v>238</v>
      </c>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row>
    <row r="377" spans="2:60" x14ac:dyDescent="0.25">
      <c r="B377" s="23" t="s">
        <v>79</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row>
    <row r="378" spans="2:60" x14ac:dyDescent="0.25">
      <c r="B378" t="s">
        <v>222</v>
      </c>
      <c r="C378" s="16">
        <v>0.67071320182094096</v>
      </c>
      <c r="D378" s="16">
        <v>0.67441860465116299</v>
      </c>
      <c r="E378" s="16">
        <v>0.69930069930069905</v>
      </c>
      <c r="F378" s="16">
        <v>0.673684210526316</v>
      </c>
      <c r="G378" s="16">
        <v>0.568965517241379</v>
      </c>
      <c r="H378" s="16">
        <v>0.86666666666666703</v>
      </c>
      <c r="I378" s="16">
        <v>0.66666666666666696</v>
      </c>
      <c r="J378" s="16">
        <v>0.78947368421052599</v>
      </c>
      <c r="K378" s="16">
        <v>0.63013698630137005</v>
      </c>
      <c r="L378" s="16">
        <v>0.66666666666666696</v>
      </c>
      <c r="M378" s="16">
        <v>0.75</v>
      </c>
      <c r="N378" s="16">
        <v>0.62745098039215697</v>
      </c>
      <c r="O378" s="16">
        <v>0.56666666666666698</v>
      </c>
      <c r="P378" s="16">
        <v>0.65</v>
      </c>
      <c r="Q378" s="16">
        <v>0.65116279069767402</v>
      </c>
      <c r="R378" s="16">
        <v>0.592592592592593</v>
      </c>
      <c r="S378" s="16">
        <v>0.69780219780219799</v>
      </c>
      <c r="T378" s="16">
        <v>0.63461538461538503</v>
      </c>
      <c r="U378" s="16"/>
      <c r="V378" s="16">
        <v>0.65738161559888597</v>
      </c>
      <c r="W378" s="16">
        <v>0.64864864864864902</v>
      </c>
      <c r="X378" s="16">
        <v>0.69014084507042295</v>
      </c>
      <c r="Y378" s="16">
        <v>0.67755102040816295</v>
      </c>
      <c r="Z378" s="16"/>
      <c r="AA378" s="16">
        <v>0.68503937007874005</v>
      </c>
      <c r="AB378" s="16">
        <v>0.60975609756097604</v>
      </c>
      <c r="AC378" s="16">
        <v>0.64285714285714302</v>
      </c>
      <c r="AD378" s="16">
        <v>0.69767441860465096</v>
      </c>
      <c r="AE378" s="16">
        <v>0.71428571428571397</v>
      </c>
      <c r="AF378" s="16">
        <v>0.73404255319148903</v>
      </c>
      <c r="AG378" s="16">
        <v>0.69791666666666696</v>
      </c>
      <c r="AH378" s="16">
        <v>0.67073170731707299</v>
      </c>
      <c r="AI378" s="16">
        <v>0.64150943396226401</v>
      </c>
      <c r="AJ378" s="16"/>
      <c r="AK378" s="16">
        <v>0.62944162436548201</v>
      </c>
      <c r="AL378" s="16">
        <v>0.65048543689320404</v>
      </c>
      <c r="AM378" s="16">
        <v>0.72277227722772297</v>
      </c>
      <c r="AN378" s="16">
        <v>0.67918088737201399</v>
      </c>
      <c r="AO378" s="16">
        <v>0.659574468085106</v>
      </c>
      <c r="AP378" s="16">
        <v>0.73732718894009197</v>
      </c>
      <c r="AQ378" s="16">
        <v>0.65333333333333299</v>
      </c>
      <c r="AR378" s="16"/>
      <c r="AS378" s="16">
        <v>0.71276595744680804</v>
      </c>
      <c r="AT378" s="16">
        <v>0.66371681415929196</v>
      </c>
      <c r="AU378" s="16"/>
      <c r="AV378" s="16">
        <v>0.69831223628691996</v>
      </c>
      <c r="AW378" s="16">
        <v>0.65521327014218</v>
      </c>
      <c r="AX378" s="16"/>
      <c r="AY378" s="16">
        <v>0.66666666666666696</v>
      </c>
      <c r="AZ378" s="16">
        <v>0.67755102040816295</v>
      </c>
      <c r="BA378" s="16"/>
      <c r="BB378" s="16">
        <v>0.74660633484162897</v>
      </c>
      <c r="BC378" s="16">
        <v>0.59389312977099196</v>
      </c>
      <c r="BD378" s="16"/>
      <c r="BE378" s="16">
        <v>0.55151515151515196</v>
      </c>
      <c r="BF378" s="16">
        <v>0.64201183431952702</v>
      </c>
      <c r="BG378" s="16">
        <v>0.695501730103806</v>
      </c>
      <c r="BH378" s="16">
        <v>0.731914893617021</v>
      </c>
    </row>
    <row r="379" spans="2:60" x14ac:dyDescent="0.25">
      <c r="B379" t="s">
        <v>223</v>
      </c>
      <c r="C379" s="16">
        <v>0.21699544764795101</v>
      </c>
      <c r="D379" s="16">
        <v>0.224806201550388</v>
      </c>
      <c r="E379" s="16">
        <v>0.223776223776224</v>
      </c>
      <c r="F379" s="16">
        <v>0.21052631578947401</v>
      </c>
      <c r="G379" s="16">
        <v>0.31034482758620702</v>
      </c>
      <c r="H379" s="16">
        <v>0.1</v>
      </c>
      <c r="I379" s="16">
        <v>0.22857142857142901</v>
      </c>
      <c r="J379" s="16">
        <v>0.105263157894737</v>
      </c>
      <c r="K379" s="16">
        <v>0.301369863013699</v>
      </c>
      <c r="L379" s="16">
        <v>0.16666666666666699</v>
      </c>
      <c r="M379" s="16">
        <v>0.15909090909090901</v>
      </c>
      <c r="N379" s="16">
        <v>0.18627450980392199</v>
      </c>
      <c r="O379" s="16">
        <v>0.36666666666666697</v>
      </c>
      <c r="P379" s="16">
        <v>0.2</v>
      </c>
      <c r="Q379" s="16">
        <v>0.162790697674419</v>
      </c>
      <c r="R379" s="16">
        <v>0.25925925925925902</v>
      </c>
      <c r="S379" s="16">
        <v>0.20329670329670299</v>
      </c>
      <c r="T379" s="16">
        <v>0.230769230769231</v>
      </c>
      <c r="U379" s="16"/>
      <c r="V379" s="16">
        <v>0.18941504178273</v>
      </c>
      <c r="W379" s="16">
        <v>0.248648648648649</v>
      </c>
      <c r="X379" s="16">
        <v>0.22887323943662</v>
      </c>
      <c r="Y379" s="16">
        <v>0.21836734693877599</v>
      </c>
      <c r="Z379" s="16"/>
      <c r="AA379" s="16">
        <v>0.17585301837270301</v>
      </c>
      <c r="AB379" s="16">
        <v>0.207317073170732</v>
      </c>
      <c r="AC379" s="16">
        <v>0.25892857142857101</v>
      </c>
      <c r="AD379" s="16">
        <v>0.224806201550388</v>
      </c>
      <c r="AE379" s="16">
        <v>0.23529411764705899</v>
      </c>
      <c r="AF379" s="16">
        <v>0.21276595744680901</v>
      </c>
      <c r="AG379" s="16">
        <v>0.16666666666666699</v>
      </c>
      <c r="AH379" s="16">
        <v>0.24390243902438999</v>
      </c>
      <c r="AI379" s="16">
        <v>0.235849056603774</v>
      </c>
      <c r="AJ379" s="16"/>
      <c r="AK379" s="16">
        <v>0.208121827411168</v>
      </c>
      <c r="AL379" s="16">
        <v>0.19417475728155301</v>
      </c>
      <c r="AM379" s="16">
        <v>0.18811881188118801</v>
      </c>
      <c r="AN379" s="16">
        <v>0.19795221843003399</v>
      </c>
      <c r="AO379" s="16">
        <v>0.25</v>
      </c>
      <c r="AP379" s="16">
        <v>0.202764976958525</v>
      </c>
      <c r="AQ379" s="16">
        <v>0.233333333333333</v>
      </c>
      <c r="AR379" s="16"/>
      <c r="AS379" s="16">
        <v>0.22340425531914901</v>
      </c>
      <c r="AT379" s="16">
        <v>0.21592920353982301</v>
      </c>
      <c r="AU379" s="16"/>
      <c r="AV379" s="16">
        <v>0.19620253164557</v>
      </c>
      <c r="AW379" s="16">
        <v>0.228672985781991</v>
      </c>
      <c r="AX379" s="16"/>
      <c r="AY379" s="16">
        <v>0.21618357487922699</v>
      </c>
      <c r="AZ379" s="16">
        <v>0.21836734693877599</v>
      </c>
      <c r="BA379" s="16"/>
      <c r="BB379" s="16">
        <v>0.177978883861237</v>
      </c>
      <c r="BC379" s="16">
        <v>0.25648854961832102</v>
      </c>
      <c r="BD379" s="16"/>
      <c r="BE379" s="16">
        <v>0.236363636363636</v>
      </c>
      <c r="BF379" s="16">
        <v>0.23964497041420099</v>
      </c>
      <c r="BG379" s="16">
        <v>0.20934256055363301</v>
      </c>
      <c r="BH379" s="16">
        <v>0.19148936170212799</v>
      </c>
    </row>
    <row r="380" spans="2:60" x14ac:dyDescent="0.25">
      <c r="B380" t="s">
        <v>224</v>
      </c>
      <c r="C380" s="16">
        <v>9.33232169954476E-2</v>
      </c>
      <c r="D380" s="16">
        <v>8.5271317829457405E-2</v>
      </c>
      <c r="E380" s="16">
        <v>7.69230769230769E-2</v>
      </c>
      <c r="F380" s="16">
        <v>6.3157894736842093E-2</v>
      </c>
      <c r="G380" s="16">
        <v>6.8965517241379296E-2</v>
      </c>
      <c r="H380" s="16">
        <v>3.3333333333333298E-2</v>
      </c>
      <c r="I380" s="16">
        <v>9.5238095238095205E-2</v>
      </c>
      <c r="J380" s="16">
        <v>5.2631578947368397E-2</v>
      </c>
      <c r="K380" s="16">
        <v>5.4794520547945202E-2</v>
      </c>
      <c r="L380" s="16">
        <v>0.1</v>
      </c>
      <c r="M380" s="16">
        <v>6.8181818181818205E-2</v>
      </c>
      <c r="N380" s="16">
        <v>0.17647058823529399</v>
      </c>
      <c r="O380" s="16">
        <v>0</v>
      </c>
      <c r="P380" s="16">
        <v>0.15</v>
      </c>
      <c r="Q380" s="16">
        <v>0.186046511627907</v>
      </c>
      <c r="R380" s="16">
        <v>0.148148148148148</v>
      </c>
      <c r="S380" s="16">
        <v>8.7912087912087905E-2</v>
      </c>
      <c r="T380" s="16">
        <v>0.105769230769231</v>
      </c>
      <c r="U380" s="16"/>
      <c r="V380" s="16">
        <v>0.122562674094708</v>
      </c>
      <c r="W380" s="16">
        <v>8.1081081081081099E-2</v>
      </c>
      <c r="X380" s="16">
        <v>7.0422535211267595E-2</v>
      </c>
      <c r="Y380" s="16">
        <v>8.9795918367346905E-2</v>
      </c>
      <c r="Z380" s="16"/>
      <c r="AA380" s="16">
        <v>0.10761154855643</v>
      </c>
      <c r="AB380" s="16">
        <v>0.134146341463415</v>
      </c>
      <c r="AC380" s="16">
        <v>9.8214285714285698E-2</v>
      </c>
      <c r="AD380" s="16">
        <v>5.4263565891472902E-2</v>
      </c>
      <c r="AE380" s="16">
        <v>5.0420168067226899E-2</v>
      </c>
      <c r="AF380" s="16">
        <v>3.1914893617021302E-2</v>
      </c>
      <c r="AG380" s="16">
        <v>0.114583333333333</v>
      </c>
      <c r="AH380" s="16">
        <v>8.5365853658536606E-2</v>
      </c>
      <c r="AI380" s="16">
        <v>0.122641509433962</v>
      </c>
      <c r="AJ380" s="16"/>
      <c r="AK380" s="16">
        <v>0.147208121827411</v>
      </c>
      <c r="AL380" s="16">
        <v>0.13592233009708701</v>
      </c>
      <c r="AM380" s="16">
        <v>8.9108910891089105E-2</v>
      </c>
      <c r="AN380" s="16">
        <v>9.2150170648464202E-2</v>
      </c>
      <c r="AO380" s="16">
        <v>6.3829787234042507E-2</v>
      </c>
      <c r="AP380" s="16">
        <v>4.1474654377880199E-2</v>
      </c>
      <c r="AQ380" s="16">
        <v>0.10666666666666701</v>
      </c>
      <c r="AR380" s="16"/>
      <c r="AS380" s="16">
        <v>5.31914893617021E-2</v>
      </c>
      <c r="AT380" s="16">
        <v>0.1</v>
      </c>
      <c r="AU380" s="16"/>
      <c r="AV380" s="16">
        <v>8.6497890295358607E-2</v>
      </c>
      <c r="AW380" s="16">
        <v>9.7156398104265407E-2</v>
      </c>
      <c r="AX380" s="16"/>
      <c r="AY380" s="16">
        <v>9.5410628019323707E-2</v>
      </c>
      <c r="AZ380" s="16">
        <v>8.9795918367346905E-2</v>
      </c>
      <c r="BA380" s="16"/>
      <c r="BB380" s="16">
        <v>6.4856711915535506E-2</v>
      </c>
      <c r="BC380" s="16">
        <v>0.122137404580153</v>
      </c>
      <c r="BD380" s="16"/>
      <c r="BE380" s="16">
        <v>0.15757575757575801</v>
      </c>
      <c r="BF380" s="16">
        <v>8.8757396449704096E-2</v>
      </c>
      <c r="BG380" s="16">
        <v>8.6505190311418706E-2</v>
      </c>
      <c r="BH380" s="16">
        <v>7.2340425531914901E-2</v>
      </c>
    </row>
    <row r="381" spans="2:60" x14ac:dyDescent="0.25">
      <c r="B381" t="s">
        <v>225</v>
      </c>
      <c r="C381" s="16">
        <v>1.44157814871017E-2</v>
      </c>
      <c r="D381" s="16">
        <v>0</v>
      </c>
      <c r="E381" s="16">
        <v>0</v>
      </c>
      <c r="F381" s="16">
        <v>4.2105263157894701E-2</v>
      </c>
      <c r="G381" s="16">
        <v>5.1724137931034503E-2</v>
      </c>
      <c r="H381" s="16">
        <v>0</v>
      </c>
      <c r="I381" s="16">
        <v>9.5238095238095195E-3</v>
      </c>
      <c r="J381" s="16">
        <v>5.2631578947368397E-2</v>
      </c>
      <c r="K381" s="16">
        <v>1.3698630136986301E-2</v>
      </c>
      <c r="L381" s="16">
        <v>6.6666666666666693E-2</v>
      </c>
      <c r="M381" s="16">
        <v>1.13636363636364E-2</v>
      </c>
      <c r="N381" s="16">
        <v>9.8039215686274508E-3</v>
      </c>
      <c r="O381" s="16">
        <v>6.6666666666666693E-2</v>
      </c>
      <c r="P381" s="16">
        <v>0</v>
      </c>
      <c r="Q381" s="16">
        <v>0</v>
      </c>
      <c r="R381" s="16">
        <v>0</v>
      </c>
      <c r="S381" s="16">
        <v>5.4945054945054897E-3</v>
      </c>
      <c r="T381" s="16">
        <v>1.9230769230769201E-2</v>
      </c>
      <c r="U381" s="16"/>
      <c r="V381" s="16">
        <v>2.5069637883008401E-2</v>
      </c>
      <c r="W381" s="16">
        <v>1.62162162162162E-2</v>
      </c>
      <c r="X381" s="16">
        <v>3.5211267605633799E-3</v>
      </c>
      <c r="Y381" s="16">
        <v>1.2244897959183701E-2</v>
      </c>
      <c r="Z381" s="16"/>
      <c r="AA381" s="16">
        <v>2.3622047244094498E-2</v>
      </c>
      <c r="AB381" s="16">
        <v>3.65853658536585E-2</v>
      </c>
      <c r="AC381" s="16">
        <v>0</v>
      </c>
      <c r="AD381" s="16">
        <v>1.5503875968992199E-2</v>
      </c>
      <c r="AE381" s="16">
        <v>0</v>
      </c>
      <c r="AF381" s="16">
        <v>1.0638297872340399E-2</v>
      </c>
      <c r="AG381" s="16">
        <v>2.0833333333333301E-2</v>
      </c>
      <c r="AH381" s="16">
        <v>0</v>
      </c>
      <c r="AI381" s="16">
        <v>0</v>
      </c>
      <c r="AJ381" s="16"/>
      <c r="AK381" s="16">
        <v>1.5228426395939101E-2</v>
      </c>
      <c r="AL381" s="16">
        <v>0</v>
      </c>
      <c r="AM381" s="16">
        <v>0</v>
      </c>
      <c r="AN381" s="16">
        <v>3.0716723549488099E-2</v>
      </c>
      <c r="AO381" s="16">
        <v>1.5957446808510599E-2</v>
      </c>
      <c r="AP381" s="16">
        <v>9.2165898617511503E-3</v>
      </c>
      <c r="AQ381" s="16">
        <v>6.6666666666666697E-3</v>
      </c>
      <c r="AR381" s="16"/>
      <c r="AS381" s="16">
        <v>5.31914893617021E-3</v>
      </c>
      <c r="AT381" s="16">
        <v>1.5929203539823002E-2</v>
      </c>
      <c r="AU381" s="16"/>
      <c r="AV381" s="16">
        <v>1.68776371308017E-2</v>
      </c>
      <c r="AW381" s="16">
        <v>1.30331753554502E-2</v>
      </c>
      <c r="AX381" s="16"/>
      <c r="AY381" s="16">
        <v>1.5700483091787398E-2</v>
      </c>
      <c r="AZ381" s="16">
        <v>1.2244897959183701E-2</v>
      </c>
      <c r="BA381" s="16"/>
      <c r="BB381" s="16">
        <v>7.5414781297134196E-3</v>
      </c>
      <c r="BC381" s="16">
        <v>2.13740458015267E-2</v>
      </c>
      <c r="BD381" s="16"/>
      <c r="BE381" s="16">
        <v>3.03030303030303E-2</v>
      </c>
      <c r="BF381" s="16">
        <v>2.3668639053254399E-2</v>
      </c>
      <c r="BG381" s="16">
        <v>8.6505190311418692E-3</v>
      </c>
      <c r="BH381" s="16">
        <v>4.2553191489361703E-3</v>
      </c>
    </row>
    <row r="382" spans="2:60" x14ac:dyDescent="0.25">
      <c r="B382" t="s">
        <v>226</v>
      </c>
      <c r="C382" s="16">
        <v>2.2761760242792101E-3</v>
      </c>
      <c r="D382" s="16">
        <v>1.5503875968992199E-2</v>
      </c>
      <c r="E382" s="16">
        <v>0</v>
      </c>
      <c r="F382" s="16">
        <v>0</v>
      </c>
      <c r="G382" s="16">
        <v>0</v>
      </c>
      <c r="H382" s="16">
        <v>0</v>
      </c>
      <c r="I382" s="16">
        <v>0</v>
      </c>
      <c r="J382" s="16">
        <v>0</v>
      </c>
      <c r="K382" s="16">
        <v>0</v>
      </c>
      <c r="L382" s="16">
        <v>0</v>
      </c>
      <c r="M382" s="16">
        <v>1.13636363636364E-2</v>
      </c>
      <c r="N382" s="16">
        <v>0</v>
      </c>
      <c r="O382" s="16">
        <v>0</v>
      </c>
      <c r="P382" s="16">
        <v>0</v>
      </c>
      <c r="Q382" s="16">
        <v>0</v>
      </c>
      <c r="R382" s="16">
        <v>0</v>
      </c>
      <c r="S382" s="16">
        <v>0</v>
      </c>
      <c r="T382" s="16">
        <v>0</v>
      </c>
      <c r="U382" s="16"/>
      <c r="V382" s="16">
        <v>2.7855153203342601E-3</v>
      </c>
      <c r="W382" s="16">
        <v>5.40540540540541E-3</v>
      </c>
      <c r="X382" s="16">
        <v>3.5211267605633799E-3</v>
      </c>
      <c r="Y382" s="16">
        <v>0</v>
      </c>
      <c r="Z382" s="16"/>
      <c r="AA382" s="16">
        <v>5.2493438320209999E-3</v>
      </c>
      <c r="AB382" s="16">
        <v>0</v>
      </c>
      <c r="AC382" s="16">
        <v>0</v>
      </c>
      <c r="AD382" s="16">
        <v>0</v>
      </c>
      <c r="AE382" s="16">
        <v>0</v>
      </c>
      <c r="AF382" s="16">
        <v>1.0638297872340399E-2</v>
      </c>
      <c r="AG382" s="16">
        <v>0</v>
      </c>
      <c r="AH382" s="16">
        <v>0</v>
      </c>
      <c r="AI382" s="16">
        <v>0</v>
      </c>
      <c r="AJ382" s="16"/>
      <c r="AK382" s="16">
        <v>0</v>
      </c>
      <c r="AL382" s="16">
        <v>1.94174757281553E-2</v>
      </c>
      <c r="AM382" s="16">
        <v>0</v>
      </c>
      <c r="AN382" s="16">
        <v>0</v>
      </c>
      <c r="AO382" s="16">
        <v>0</v>
      </c>
      <c r="AP382" s="16">
        <v>4.6082949308755804E-3</v>
      </c>
      <c r="AQ382" s="16">
        <v>0</v>
      </c>
      <c r="AR382" s="16"/>
      <c r="AS382" s="16">
        <v>5.31914893617021E-3</v>
      </c>
      <c r="AT382" s="16">
        <v>1.76991150442478E-3</v>
      </c>
      <c r="AU382" s="16"/>
      <c r="AV382" s="16">
        <v>2.1097046413502099E-3</v>
      </c>
      <c r="AW382" s="16">
        <v>2.3696682464455E-3</v>
      </c>
      <c r="AX382" s="16"/>
      <c r="AY382" s="16">
        <v>3.6231884057971002E-3</v>
      </c>
      <c r="AZ382" s="16">
        <v>0</v>
      </c>
      <c r="BA382" s="16"/>
      <c r="BB382" s="16">
        <v>0</v>
      </c>
      <c r="BC382" s="16">
        <v>4.5801526717557297E-3</v>
      </c>
      <c r="BD382" s="16"/>
      <c r="BE382" s="16">
        <v>6.0606060606060597E-3</v>
      </c>
      <c r="BF382" s="16">
        <v>5.9171597633136102E-3</v>
      </c>
      <c r="BG382" s="16">
        <v>0</v>
      </c>
      <c r="BH382" s="16">
        <v>0</v>
      </c>
    </row>
    <row r="383" spans="2:60" x14ac:dyDescent="0.25">
      <c r="B383" t="s">
        <v>77</v>
      </c>
      <c r="C383" s="16">
        <v>2.2761760242792101E-3</v>
      </c>
      <c r="D383" s="16">
        <v>0</v>
      </c>
      <c r="E383" s="16">
        <v>0</v>
      </c>
      <c r="F383" s="16">
        <v>1.05263157894737E-2</v>
      </c>
      <c r="G383" s="16">
        <v>0</v>
      </c>
      <c r="H383" s="16">
        <v>0</v>
      </c>
      <c r="I383" s="16">
        <v>0</v>
      </c>
      <c r="J383" s="16">
        <v>0</v>
      </c>
      <c r="K383" s="16">
        <v>0</v>
      </c>
      <c r="L383" s="16">
        <v>0</v>
      </c>
      <c r="M383" s="16">
        <v>0</v>
      </c>
      <c r="N383" s="16">
        <v>0</v>
      </c>
      <c r="O383" s="16">
        <v>0</v>
      </c>
      <c r="P383" s="16">
        <v>0</v>
      </c>
      <c r="Q383" s="16">
        <v>0</v>
      </c>
      <c r="R383" s="16">
        <v>0</v>
      </c>
      <c r="S383" s="16">
        <v>5.4945054945054897E-3</v>
      </c>
      <c r="T383" s="16">
        <v>9.6153846153846194E-3</v>
      </c>
      <c r="U383" s="16"/>
      <c r="V383" s="16">
        <v>2.7855153203342601E-3</v>
      </c>
      <c r="W383" s="16">
        <v>0</v>
      </c>
      <c r="X383" s="16">
        <v>3.5211267605633799E-3</v>
      </c>
      <c r="Y383" s="16">
        <v>2.0408163265306098E-3</v>
      </c>
      <c r="Z383" s="16"/>
      <c r="AA383" s="16">
        <v>2.6246719160105E-3</v>
      </c>
      <c r="AB383" s="16">
        <v>1.21951219512195E-2</v>
      </c>
      <c r="AC383" s="16">
        <v>0</v>
      </c>
      <c r="AD383" s="16">
        <v>7.7519379844961196E-3</v>
      </c>
      <c r="AE383" s="16">
        <v>0</v>
      </c>
      <c r="AF383" s="16">
        <v>0</v>
      </c>
      <c r="AG383" s="16">
        <v>0</v>
      </c>
      <c r="AH383" s="16">
        <v>0</v>
      </c>
      <c r="AI383" s="16">
        <v>0</v>
      </c>
      <c r="AJ383" s="16"/>
      <c r="AK383" s="16">
        <v>0</v>
      </c>
      <c r="AL383" s="16">
        <v>0</v>
      </c>
      <c r="AM383" s="16">
        <v>0</v>
      </c>
      <c r="AN383" s="16">
        <v>0</v>
      </c>
      <c r="AO383" s="16">
        <v>1.0638297872340399E-2</v>
      </c>
      <c r="AP383" s="16">
        <v>4.6082949308755804E-3</v>
      </c>
      <c r="AQ383" s="16">
        <v>0</v>
      </c>
      <c r="AR383" s="16"/>
      <c r="AS383" s="16">
        <v>0</v>
      </c>
      <c r="AT383" s="16">
        <v>2.6548672566371698E-3</v>
      </c>
      <c r="AU383" s="16"/>
      <c r="AV383" s="16">
        <v>0</v>
      </c>
      <c r="AW383" s="16">
        <v>3.5545023696682502E-3</v>
      </c>
      <c r="AX383" s="16"/>
      <c r="AY383" s="16">
        <v>2.4154589371980701E-3</v>
      </c>
      <c r="AZ383" s="16">
        <v>2.0408163265306098E-3</v>
      </c>
      <c r="BA383" s="16"/>
      <c r="BB383" s="16">
        <v>3.0165912518853701E-3</v>
      </c>
      <c r="BC383" s="16">
        <v>1.5267175572519099E-3</v>
      </c>
      <c r="BD383" s="16"/>
      <c r="BE383" s="16">
        <v>1.8181818181818198E-2</v>
      </c>
      <c r="BF383" s="16">
        <v>0</v>
      </c>
      <c r="BG383" s="16">
        <v>0</v>
      </c>
      <c r="BH383" s="16">
        <v>0</v>
      </c>
    </row>
    <row r="384" spans="2:60" x14ac:dyDescent="0.25">
      <c r="B384" t="s">
        <v>227</v>
      </c>
      <c r="C384" s="16">
        <v>0.88770864946889205</v>
      </c>
      <c r="D384" s="16">
        <v>0.89922480620154999</v>
      </c>
      <c r="E384" s="16">
        <v>0.92307692307692302</v>
      </c>
      <c r="F384" s="16">
        <v>0.884210526315789</v>
      </c>
      <c r="G384" s="16">
        <v>0.87931034482758597</v>
      </c>
      <c r="H384" s="16">
        <v>0.96666666666666701</v>
      </c>
      <c r="I384" s="16">
        <v>0.89523809523809506</v>
      </c>
      <c r="J384" s="16">
        <v>0.89473684210526305</v>
      </c>
      <c r="K384" s="16">
        <v>0.931506849315068</v>
      </c>
      <c r="L384" s="16">
        <v>0.83333333333333304</v>
      </c>
      <c r="M384" s="16">
        <v>0.90909090909090895</v>
      </c>
      <c r="N384" s="16">
        <v>0.81372549019607798</v>
      </c>
      <c r="O384" s="16">
        <v>0.93333333333333302</v>
      </c>
      <c r="P384" s="16">
        <v>0.85</v>
      </c>
      <c r="Q384" s="16">
        <v>0.81395348837209303</v>
      </c>
      <c r="R384" s="16">
        <v>0.85185185185185197</v>
      </c>
      <c r="S384" s="16">
        <v>0.90109890109890101</v>
      </c>
      <c r="T384" s="16">
        <v>0.86538461538461497</v>
      </c>
      <c r="U384" s="16"/>
      <c r="V384" s="16">
        <v>0.84679665738161602</v>
      </c>
      <c r="W384" s="16">
        <v>0.89729729729729701</v>
      </c>
      <c r="X384" s="16">
        <v>0.91901408450704203</v>
      </c>
      <c r="Y384" s="16">
        <v>0.89591836734693897</v>
      </c>
      <c r="Z384" s="16"/>
      <c r="AA384" s="16">
        <v>0.860892388451444</v>
      </c>
      <c r="AB384" s="16">
        <v>0.81707317073170704</v>
      </c>
      <c r="AC384" s="16">
        <v>0.90178571428571397</v>
      </c>
      <c r="AD384" s="16">
        <v>0.92248062015503896</v>
      </c>
      <c r="AE384" s="16">
        <v>0.94957983193277296</v>
      </c>
      <c r="AF384" s="16">
        <v>0.94680851063829796</v>
      </c>
      <c r="AG384" s="16">
        <v>0.86458333333333304</v>
      </c>
      <c r="AH384" s="16">
        <v>0.91463414634146301</v>
      </c>
      <c r="AI384" s="16">
        <v>0.87735849056603799</v>
      </c>
      <c r="AJ384" s="16"/>
      <c r="AK384" s="16">
        <v>0.83756345177665004</v>
      </c>
      <c r="AL384" s="16">
        <v>0.84466019417475702</v>
      </c>
      <c r="AM384" s="16">
        <v>0.91089108910891103</v>
      </c>
      <c r="AN384" s="16">
        <v>0.87713310580204795</v>
      </c>
      <c r="AO384" s="16">
        <v>0.909574468085106</v>
      </c>
      <c r="AP384" s="16">
        <v>0.94009216589861799</v>
      </c>
      <c r="AQ384" s="16">
        <v>0.88666666666666705</v>
      </c>
      <c r="AR384" s="16"/>
      <c r="AS384" s="16">
        <v>0.93617021276595702</v>
      </c>
      <c r="AT384" s="16">
        <v>0.87964601769911499</v>
      </c>
      <c r="AU384" s="16"/>
      <c r="AV384" s="16">
        <v>0.89451476793248896</v>
      </c>
      <c r="AW384" s="16">
        <v>0.88388625592417103</v>
      </c>
      <c r="AX384" s="16"/>
      <c r="AY384" s="16">
        <v>0.88285024154589398</v>
      </c>
      <c r="AZ384" s="16">
        <v>0.89591836734693897</v>
      </c>
      <c r="BA384" s="16"/>
      <c r="BB384" s="16">
        <v>0.92458521870286603</v>
      </c>
      <c r="BC384" s="16">
        <v>0.85038167938931297</v>
      </c>
      <c r="BD384" s="16"/>
      <c r="BE384" s="16">
        <v>0.78787878787878796</v>
      </c>
      <c r="BF384" s="16">
        <v>0.88165680473372798</v>
      </c>
      <c r="BG384" s="16">
        <v>0.90484429065743899</v>
      </c>
      <c r="BH384" s="16">
        <v>0.92340425531914905</v>
      </c>
    </row>
    <row r="385" spans="2:60" x14ac:dyDescent="0.25">
      <c r="B385" t="s">
        <v>228</v>
      </c>
      <c r="C385" s="16">
        <v>1.66919575113809E-2</v>
      </c>
      <c r="D385" s="16">
        <v>1.5503875968992199E-2</v>
      </c>
      <c r="E385" s="16">
        <v>0</v>
      </c>
      <c r="F385" s="16">
        <v>4.2105263157894701E-2</v>
      </c>
      <c r="G385" s="16">
        <v>5.1724137931034503E-2</v>
      </c>
      <c r="H385" s="16">
        <v>0</v>
      </c>
      <c r="I385" s="16">
        <v>9.5238095238095195E-3</v>
      </c>
      <c r="J385" s="16">
        <v>5.2631578947368397E-2</v>
      </c>
      <c r="K385" s="16">
        <v>1.3698630136986301E-2</v>
      </c>
      <c r="L385" s="16">
        <v>6.6666666666666693E-2</v>
      </c>
      <c r="M385" s="16">
        <v>2.27272727272727E-2</v>
      </c>
      <c r="N385" s="16">
        <v>9.8039215686274508E-3</v>
      </c>
      <c r="O385" s="16">
        <v>6.6666666666666693E-2</v>
      </c>
      <c r="P385" s="16">
        <v>0</v>
      </c>
      <c r="Q385" s="16">
        <v>0</v>
      </c>
      <c r="R385" s="16">
        <v>0</v>
      </c>
      <c r="S385" s="16">
        <v>5.4945054945054897E-3</v>
      </c>
      <c r="T385" s="16">
        <v>1.9230769230769201E-2</v>
      </c>
      <c r="U385" s="16"/>
      <c r="V385" s="16">
        <v>2.78551532033426E-2</v>
      </c>
      <c r="W385" s="16">
        <v>2.1621621621621599E-2</v>
      </c>
      <c r="X385" s="16">
        <v>7.0422535211267599E-3</v>
      </c>
      <c r="Y385" s="16">
        <v>1.2244897959183701E-2</v>
      </c>
      <c r="Z385" s="16"/>
      <c r="AA385" s="16">
        <v>2.8871391076115499E-2</v>
      </c>
      <c r="AB385" s="16">
        <v>3.65853658536585E-2</v>
      </c>
      <c r="AC385" s="16">
        <v>0</v>
      </c>
      <c r="AD385" s="16">
        <v>1.5503875968992199E-2</v>
      </c>
      <c r="AE385" s="16">
        <v>0</v>
      </c>
      <c r="AF385" s="16">
        <v>2.1276595744680899E-2</v>
      </c>
      <c r="AG385" s="16">
        <v>2.0833333333333301E-2</v>
      </c>
      <c r="AH385" s="16">
        <v>0</v>
      </c>
      <c r="AI385" s="16">
        <v>0</v>
      </c>
      <c r="AJ385" s="16"/>
      <c r="AK385" s="16">
        <v>1.5228426395939101E-2</v>
      </c>
      <c r="AL385" s="16">
        <v>1.94174757281553E-2</v>
      </c>
      <c r="AM385" s="16">
        <v>0</v>
      </c>
      <c r="AN385" s="16">
        <v>3.0716723549488099E-2</v>
      </c>
      <c r="AO385" s="16">
        <v>1.5957446808510599E-2</v>
      </c>
      <c r="AP385" s="16">
        <v>1.3824884792626699E-2</v>
      </c>
      <c r="AQ385" s="16">
        <v>6.6666666666666697E-3</v>
      </c>
      <c r="AR385" s="16"/>
      <c r="AS385" s="16">
        <v>1.0638297872340399E-2</v>
      </c>
      <c r="AT385" s="16">
        <v>1.7699115044247801E-2</v>
      </c>
      <c r="AU385" s="16"/>
      <c r="AV385" s="16">
        <v>1.8987341772151899E-2</v>
      </c>
      <c r="AW385" s="16">
        <v>1.5402843601895699E-2</v>
      </c>
      <c r="AX385" s="16"/>
      <c r="AY385" s="16">
        <v>1.9323671497584499E-2</v>
      </c>
      <c r="AZ385" s="16">
        <v>1.2244897959183701E-2</v>
      </c>
      <c r="BA385" s="16"/>
      <c r="BB385" s="16">
        <v>7.5414781297134196E-3</v>
      </c>
      <c r="BC385" s="16">
        <v>2.5954198473282401E-2</v>
      </c>
      <c r="BD385" s="16"/>
      <c r="BE385" s="16">
        <v>3.6363636363636397E-2</v>
      </c>
      <c r="BF385" s="16">
        <v>2.9585798816568001E-2</v>
      </c>
      <c r="BG385" s="16">
        <v>8.6505190311418692E-3</v>
      </c>
      <c r="BH385" s="16">
        <v>4.2553191489361703E-3</v>
      </c>
    </row>
    <row r="386" spans="2:60" x14ac:dyDescent="0.25">
      <c r="B386" t="s">
        <v>171</v>
      </c>
      <c r="C386" s="16">
        <v>0.87101669195751097</v>
      </c>
      <c r="D386" s="16">
        <v>0.88372093023255804</v>
      </c>
      <c r="E386" s="16">
        <v>0.92307692307692302</v>
      </c>
      <c r="F386" s="16">
        <v>0.84210526315789502</v>
      </c>
      <c r="G386" s="16">
        <v>0.82758620689655205</v>
      </c>
      <c r="H386" s="16">
        <v>0.96666666666666701</v>
      </c>
      <c r="I386" s="16">
        <v>0.88571428571428601</v>
      </c>
      <c r="J386" s="16">
        <v>0.84210526315789502</v>
      </c>
      <c r="K386" s="16">
        <v>0.91780821917808197</v>
      </c>
      <c r="L386" s="16">
        <v>0.76666666666666705</v>
      </c>
      <c r="M386" s="16">
        <v>0.88636363636363602</v>
      </c>
      <c r="N386" s="16">
        <v>0.80392156862745101</v>
      </c>
      <c r="O386" s="16">
        <v>0.86666666666666703</v>
      </c>
      <c r="P386" s="16">
        <v>0.85</v>
      </c>
      <c r="Q386" s="16">
        <v>0.81395348837209303</v>
      </c>
      <c r="R386" s="16">
        <v>0.85185185185185197</v>
      </c>
      <c r="S386" s="16">
        <v>0.89560439560439598</v>
      </c>
      <c r="T386" s="16">
        <v>0.84615384615384603</v>
      </c>
      <c r="U386" s="16"/>
      <c r="V386" s="16">
        <v>0.81894150417827305</v>
      </c>
      <c r="W386" s="16">
        <v>0.87567567567567595</v>
      </c>
      <c r="X386" s="16">
        <v>0.91197183098591506</v>
      </c>
      <c r="Y386" s="16">
        <v>0.88367346938775504</v>
      </c>
      <c r="Z386" s="16"/>
      <c r="AA386" s="16">
        <v>0.83202099737532798</v>
      </c>
      <c r="AB386" s="16">
        <v>0.78048780487804903</v>
      </c>
      <c r="AC386" s="16">
        <v>0.90178571428571397</v>
      </c>
      <c r="AD386" s="16">
        <v>0.90697674418604701</v>
      </c>
      <c r="AE386" s="16">
        <v>0.94957983193277296</v>
      </c>
      <c r="AF386" s="16">
        <v>0.92553191489361697</v>
      </c>
      <c r="AG386" s="16">
        <v>0.84375</v>
      </c>
      <c r="AH386" s="16">
        <v>0.91463414634146301</v>
      </c>
      <c r="AI386" s="16">
        <v>0.87735849056603799</v>
      </c>
      <c r="AJ386" s="16"/>
      <c r="AK386" s="16">
        <v>0.82233502538071102</v>
      </c>
      <c r="AL386" s="16">
        <v>0.82524271844660202</v>
      </c>
      <c r="AM386" s="16">
        <v>0.91089108910891103</v>
      </c>
      <c r="AN386" s="16">
        <v>0.84641638225256</v>
      </c>
      <c r="AO386" s="16">
        <v>0.89361702127659604</v>
      </c>
      <c r="AP386" s="16">
        <v>0.92626728110599099</v>
      </c>
      <c r="AQ386" s="16">
        <v>0.88</v>
      </c>
      <c r="AR386" s="16"/>
      <c r="AS386" s="16">
        <v>0.92553191489361697</v>
      </c>
      <c r="AT386" s="16">
        <v>0.86194690265486695</v>
      </c>
      <c r="AU386" s="16"/>
      <c r="AV386" s="16">
        <v>0.87552742616033796</v>
      </c>
      <c r="AW386" s="16">
        <v>0.86848341232227499</v>
      </c>
      <c r="AX386" s="16"/>
      <c r="AY386" s="16">
        <v>0.86352657004830902</v>
      </c>
      <c r="AZ386" s="16">
        <v>0.88367346938775504</v>
      </c>
      <c r="BA386" s="16"/>
      <c r="BB386" s="16">
        <v>0.91704374057315197</v>
      </c>
      <c r="BC386" s="16">
        <v>0.82442748091603102</v>
      </c>
      <c r="BD386" s="16"/>
      <c r="BE386" s="16">
        <v>0.75151515151515103</v>
      </c>
      <c r="BF386" s="16">
        <v>0.85207100591716001</v>
      </c>
      <c r="BG386" s="16">
        <v>0.89619377162629799</v>
      </c>
      <c r="BH386" s="16">
        <v>0.91914893617021298</v>
      </c>
    </row>
    <row r="387" spans="2:60" x14ac:dyDescent="0.25">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row>
    <row r="388" spans="2:60" x14ac:dyDescent="0.25">
      <c r="B388" s="6" t="s">
        <v>239</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row>
    <row r="389" spans="2:60" x14ac:dyDescent="0.25">
      <c r="B389" s="23" t="s">
        <v>79</v>
      </c>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row>
    <row r="390" spans="2:60" x14ac:dyDescent="0.25">
      <c r="B390" t="s">
        <v>222</v>
      </c>
      <c r="C390" s="16">
        <v>0.22685887708649499</v>
      </c>
      <c r="D390" s="16">
        <v>0.209302325581395</v>
      </c>
      <c r="E390" s="16">
        <v>0.20979020979021001</v>
      </c>
      <c r="F390" s="16">
        <v>0.21052631578947401</v>
      </c>
      <c r="G390" s="16">
        <v>0.18965517241379301</v>
      </c>
      <c r="H390" s="16">
        <v>0.266666666666667</v>
      </c>
      <c r="I390" s="16">
        <v>0.21904761904761899</v>
      </c>
      <c r="J390" s="16">
        <v>0.26315789473684198</v>
      </c>
      <c r="K390" s="16">
        <v>0.232876712328767</v>
      </c>
      <c r="L390" s="16">
        <v>0.16666666666666699</v>
      </c>
      <c r="M390" s="16">
        <v>0.25</v>
      </c>
      <c r="N390" s="16">
        <v>0.22549019607843099</v>
      </c>
      <c r="O390" s="16">
        <v>0.233333333333333</v>
      </c>
      <c r="P390" s="16">
        <v>0.21666666666666701</v>
      </c>
      <c r="Q390" s="16">
        <v>0.232558139534884</v>
      </c>
      <c r="R390" s="16">
        <v>0.18518518518518501</v>
      </c>
      <c r="S390" s="16">
        <v>0.230769230769231</v>
      </c>
      <c r="T390" s="16">
        <v>0.29807692307692302</v>
      </c>
      <c r="U390" s="16"/>
      <c r="V390" s="16">
        <v>0.153203342618384</v>
      </c>
      <c r="W390" s="16">
        <v>0.22702702702702701</v>
      </c>
      <c r="X390" s="16">
        <v>0.235915492957746</v>
      </c>
      <c r="Y390" s="16">
        <v>0.27551020408163301</v>
      </c>
      <c r="Z390" s="16"/>
      <c r="AA390" s="16">
        <v>0.18897637795275599</v>
      </c>
      <c r="AB390" s="16">
        <v>0.17073170731707299</v>
      </c>
      <c r="AC390" s="16">
        <v>0.27678571428571402</v>
      </c>
      <c r="AD390" s="16">
        <v>0.209302325581395</v>
      </c>
      <c r="AE390" s="16">
        <v>0.26050420168067201</v>
      </c>
      <c r="AF390" s="16">
        <v>0.30851063829787201</v>
      </c>
      <c r="AG390" s="16">
        <v>0.35416666666666702</v>
      </c>
      <c r="AH390" s="16">
        <v>0.26829268292682901</v>
      </c>
      <c r="AI390" s="16">
        <v>0.28301886792452802</v>
      </c>
      <c r="AJ390" s="16"/>
      <c r="AK390" s="16">
        <v>0.19289340101522801</v>
      </c>
      <c r="AL390" s="16">
        <v>0.233009708737864</v>
      </c>
      <c r="AM390" s="16">
        <v>0.26732673267326701</v>
      </c>
      <c r="AN390" s="16">
        <v>0.16382252559727001</v>
      </c>
      <c r="AO390" s="16">
        <v>0.24468085106383</v>
      </c>
      <c r="AP390" s="16">
        <v>0.31336405529953898</v>
      </c>
      <c r="AQ390" s="16">
        <v>0.25333333333333302</v>
      </c>
      <c r="AR390" s="16"/>
      <c r="AS390" s="16">
        <v>0.430851063829787</v>
      </c>
      <c r="AT390" s="16">
        <v>0.19292035398230101</v>
      </c>
      <c r="AU390" s="16"/>
      <c r="AV390" s="16">
        <v>0.20253164556962</v>
      </c>
      <c r="AW390" s="16">
        <v>0.24052132701421799</v>
      </c>
      <c r="AX390" s="16"/>
      <c r="AY390" s="16">
        <v>0.19806763285024201</v>
      </c>
      <c r="AZ390" s="16">
        <v>0.27551020408163301</v>
      </c>
      <c r="BA390" s="16"/>
      <c r="BB390" s="16">
        <v>0.31825037707390602</v>
      </c>
      <c r="BC390" s="16">
        <v>0.134351145038168</v>
      </c>
      <c r="BD390" s="16"/>
      <c r="BE390" s="16">
        <v>7.2727272727272696E-2</v>
      </c>
      <c r="BF390" s="16">
        <v>0.106508875739645</v>
      </c>
      <c r="BG390" s="16">
        <v>0.25259515570934299</v>
      </c>
      <c r="BH390" s="16">
        <v>0.44680851063829802</v>
      </c>
    </row>
    <row r="391" spans="2:60" x14ac:dyDescent="0.25">
      <c r="B391" t="s">
        <v>223</v>
      </c>
      <c r="C391" s="16">
        <v>0.24279210925644901</v>
      </c>
      <c r="D391" s="16">
        <v>0.25581395348837199</v>
      </c>
      <c r="E391" s="16">
        <v>0.21678321678321699</v>
      </c>
      <c r="F391" s="16">
        <v>0.2</v>
      </c>
      <c r="G391" s="16">
        <v>0.32758620689655199</v>
      </c>
      <c r="H391" s="16">
        <v>0.33333333333333298</v>
      </c>
      <c r="I391" s="16">
        <v>0.21904761904761899</v>
      </c>
      <c r="J391" s="16">
        <v>0.26315789473684198</v>
      </c>
      <c r="K391" s="16">
        <v>0.31506849315068503</v>
      </c>
      <c r="L391" s="16">
        <v>0.1</v>
      </c>
      <c r="M391" s="16">
        <v>0.25</v>
      </c>
      <c r="N391" s="16">
        <v>0.20588235294117599</v>
      </c>
      <c r="O391" s="16">
        <v>0.233333333333333</v>
      </c>
      <c r="P391" s="16">
        <v>0.116666666666667</v>
      </c>
      <c r="Q391" s="16">
        <v>0.209302325581395</v>
      </c>
      <c r="R391" s="16">
        <v>0.25925925925925902</v>
      </c>
      <c r="S391" s="16">
        <v>0.30769230769230799</v>
      </c>
      <c r="T391" s="16">
        <v>0.240384615384615</v>
      </c>
      <c r="U391" s="16"/>
      <c r="V391" s="16">
        <v>0.17270194986072401</v>
      </c>
      <c r="W391" s="16">
        <v>0.232432432432432</v>
      </c>
      <c r="X391" s="16">
        <v>0.30633802816901401</v>
      </c>
      <c r="Y391" s="16">
        <v>0.261224489795918</v>
      </c>
      <c r="Z391" s="16"/>
      <c r="AA391" s="16">
        <v>0.186351706036745</v>
      </c>
      <c r="AB391" s="16">
        <v>0.25609756097560998</v>
      </c>
      <c r="AC391" s="16">
        <v>0.25892857142857101</v>
      </c>
      <c r="AD391" s="16">
        <v>0.27131782945736399</v>
      </c>
      <c r="AE391" s="16">
        <v>0.29411764705882398</v>
      </c>
      <c r="AF391" s="16">
        <v>0.28723404255319201</v>
      </c>
      <c r="AG391" s="16">
        <v>0.33333333333333298</v>
      </c>
      <c r="AH391" s="16">
        <v>0.219512195121951</v>
      </c>
      <c r="AI391" s="16">
        <v>0.27358490566037702</v>
      </c>
      <c r="AJ391" s="16"/>
      <c r="AK391" s="16">
        <v>0.19796954314720799</v>
      </c>
      <c r="AL391" s="16">
        <v>0.25242718446601897</v>
      </c>
      <c r="AM391" s="16">
        <v>0.287128712871287</v>
      </c>
      <c r="AN391" s="16">
        <v>0.19453924914675799</v>
      </c>
      <c r="AO391" s="16">
        <v>0.30319148936170198</v>
      </c>
      <c r="AP391" s="16">
        <v>0.28110599078340998</v>
      </c>
      <c r="AQ391" s="16">
        <v>0.24666666666666701</v>
      </c>
      <c r="AR391" s="16"/>
      <c r="AS391" s="16">
        <v>0.35106382978723399</v>
      </c>
      <c r="AT391" s="16">
        <v>0.224778761061947</v>
      </c>
      <c r="AU391" s="16"/>
      <c r="AV391" s="16">
        <v>0.22573839662447301</v>
      </c>
      <c r="AW391" s="16">
        <v>0.25236966824644602</v>
      </c>
      <c r="AX391" s="16"/>
      <c r="AY391" s="16">
        <v>0.231884057971014</v>
      </c>
      <c r="AZ391" s="16">
        <v>0.261224489795918</v>
      </c>
      <c r="BA391" s="16"/>
      <c r="BB391" s="16">
        <v>0.27300150829562603</v>
      </c>
      <c r="BC391" s="16">
        <v>0.212213740458015</v>
      </c>
      <c r="BD391" s="16"/>
      <c r="BE391" s="16">
        <v>0.109090909090909</v>
      </c>
      <c r="BF391" s="16">
        <v>0.16863905325443801</v>
      </c>
      <c r="BG391" s="16">
        <v>0.29411764705882398</v>
      </c>
      <c r="BH391" s="16">
        <v>0.31489361702127699</v>
      </c>
    </row>
    <row r="392" spans="2:60" x14ac:dyDescent="0.25">
      <c r="B392" t="s">
        <v>224</v>
      </c>
      <c r="C392" s="16">
        <v>0.25872534142640402</v>
      </c>
      <c r="D392" s="16">
        <v>0.27906976744186002</v>
      </c>
      <c r="E392" s="16">
        <v>0.223776223776224</v>
      </c>
      <c r="F392" s="16">
        <v>0.29473684210526302</v>
      </c>
      <c r="G392" s="16">
        <v>0.27586206896551702</v>
      </c>
      <c r="H392" s="16">
        <v>0.1</v>
      </c>
      <c r="I392" s="16">
        <v>0.28571428571428598</v>
      </c>
      <c r="J392" s="16">
        <v>0.21052631578947401</v>
      </c>
      <c r="K392" s="16">
        <v>0.27397260273972601</v>
      </c>
      <c r="L392" s="16">
        <v>0.3</v>
      </c>
      <c r="M392" s="16">
        <v>0.22727272727272699</v>
      </c>
      <c r="N392" s="16">
        <v>0.24509803921568599</v>
      </c>
      <c r="O392" s="16">
        <v>0.2</v>
      </c>
      <c r="P392" s="16">
        <v>0.31666666666666698</v>
      </c>
      <c r="Q392" s="16">
        <v>0.25581395348837199</v>
      </c>
      <c r="R392" s="16">
        <v>0.22222222222222199</v>
      </c>
      <c r="S392" s="16">
        <v>0.29120879120879101</v>
      </c>
      <c r="T392" s="16">
        <v>0.22115384615384601</v>
      </c>
      <c r="U392" s="16"/>
      <c r="V392" s="16">
        <v>0.25626740947075199</v>
      </c>
      <c r="W392" s="16">
        <v>0.26486486486486499</v>
      </c>
      <c r="X392" s="16">
        <v>0.26056338028169002</v>
      </c>
      <c r="Y392" s="16">
        <v>0.25714285714285701</v>
      </c>
      <c r="Z392" s="16"/>
      <c r="AA392" s="16">
        <v>0.27559055118110198</v>
      </c>
      <c r="AB392" s="16">
        <v>0.34146341463414598</v>
      </c>
      <c r="AC392" s="16">
        <v>0.1875</v>
      </c>
      <c r="AD392" s="16">
        <v>0.33333333333333298</v>
      </c>
      <c r="AE392" s="16">
        <v>0.23529411764705899</v>
      </c>
      <c r="AF392" s="16">
        <v>0.25531914893617003</v>
      </c>
      <c r="AG392" s="16">
        <v>0.21875</v>
      </c>
      <c r="AH392" s="16">
        <v>0.25609756097560998</v>
      </c>
      <c r="AI392" s="16">
        <v>0.19811320754716999</v>
      </c>
      <c r="AJ392" s="16"/>
      <c r="AK392" s="16">
        <v>0.26395939086294401</v>
      </c>
      <c r="AL392" s="16">
        <v>0.213592233009709</v>
      </c>
      <c r="AM392" s="16">
        <v>0.22772277227722801</v>
      </c>
      <c r="AN392" s="16">
        <v>0.30716723549488101</v>
      </c>
      <c r="AO392" s="16">
        <v>0.28191489361702099</v>
      </c>
      <c r="AP392" s="16">
        <v>0.230414746543779</v>
      </c>
      <c r="AQ392" s="16">
        <v>0.206666666666667</v>
      </c>
      <c r="AR392" s="16"/>
      <c r="AS392" s="16">
        <v>0.164893617021277</v>
      </c>
      <c r="AT392" s="16">
        <v>0.27433628318584102</v>
      </c>
      <c r="AU392" s="16"/>
      <c r="AV392" s="16">
        <v>0.24472573839662401</v>
      </c>
      <c r="AW392" s="16">
        <v>0.26658767772511799</v>
      </c>
      <c r="AX392" s="16"/>
      <c r="AY392" s="16">
        <v>0.25966183574879198</v>
      </c>
      <c r="AZ392" s="16">
        <v>0.25714285714285701</v>
      </c>
      <c r="BA392" s="16"/>
      <c r="BB392" s="16">
        <v>0.24132730015083001</v>
      </c>
      <c r="BC392" s="16">
        <v>0.276335877862595</v>
      </c>
      <c r="BD392" s="16"/>
      <c r="BE392" s="16">
        <v>0.2</v>
      </c>
      <c r="BF392" s="16">
        <v>0.33431952662721898</v>
      </c>
      <c r="BG392" s="16">
        <v>0.271626297577855</v>
      </c>
      <c r="BH392" s="16">
        <v>0.16170212765957401</v>
      </c>
    </row>
    <row r="393" spans="2:60" x14ac:dyDescent="0.25">
      <c r="B393" t="s">
        <v>225</v>
      </c>
      <c r="C393" s="16">
        <v>0.122913505311077</v>
      </c>
      <c r="D393" s="16">
        <v>0.116279069767442</v>
      </c>
      <c r="E393" s="16">
        <v>0.14685314685314699</v>
      </c>
      <c r="F393" s="16">
        <v>0.115789473684211</v>
      </c>
      <c r="G393" s="16">
        <v>3.4482758620689703E-2</v>
      </c>
      <c r="H393" s="16">
        <v>0.16666666666666699</v>
      </c>
      <c r="I393" s="16">
        <v>0.12380952380952399</v>
      </c>
      <c r="J393" s="16">
        <v>0.105263157894737</v>
      </c>
      <c r="K393" s="16">
        <v>5.4794520547945202E-2</v>
      </c>
      <c r="L393" s="16">
        <v>0.233333333333333</v>
      </c>
      <c r="M393" s="16">
        <v>0.13636363636363599</v>
      </c>
      <c r="N393" s="16">
        <v>0.14705882352941199</v>
      </c>
      <c r="O393" s="16">
        <v>0.2</v>
      </c>
      <c r="P393" s="16">
        <v>0.2</v>
      </c>
      <c r="Q393" s="16">
        <v>0.209302325581395</v>
      </c>
      <c r="R393" s="16">
        <v>3.7037037037037E-2</v>
      </c>
      <c r="S393" s="16">
        <v>9.8901098901098897E-2</v>
      </c>
      <c r="T393" s="16">
        <v>8.6538461538461495E-2</v>
      </c>
      <c r="U393" s="16"/>
      <c r="V393" s="16">
        <v>0.155988857938719</v>
      </c>
      <c r="W393" s="16">
        <v>0.151351351351351</v>
      </c>
      <c r="X393" s="16">
        <v>9.5070422535211294E-2</v>
      </c>
      <c r="Y393" s="16">
        <v>0.104081632653061</v>
      </c>
      <c r="Z393" s="16"/>
      <c r="AA393" s="16">
        <v>0.14173228346456701</v>
      </c>
      <c r="AB393" s="16">
        <v>0.109756097560976</v>
      </c>
      <c r="AC393" s="16">
        <v>0.160714285714286</v>
      </c>
      <c r="AD393" s="16">
        <v>0.10077519379845</v>
      </c>
      <c r="AE393" s="16">
        <v>9.2436974789915999E-2</v>
      </c>
      <c r="AF393" s="16">
        <v>7.4468085106383003E-2</v>
      </c>
      <c r="AG393" s="16">
        <v>5.2083333333333301E-2</v>
      </c>
      <c r="AH393" s="16">
        <v>0.15853658536585399</v>
      </c>
      <c r="AI393" s="16">
        <v>0.122641509433962</v>
      </c>
      <c r="AJ393" s="16"/>
      <c r="AK393" s="16">
        <v>0.16243654822334999</v>
      </c>
      <c r="AL393" s="16">
        <v>0.13592233009708701</v>
      </c>
      <c r="AM393" s="16">
        <v>9.9009900990099001E-2</v>
      </c>
      <c r="AN393" s="16">
        <v>0.146757679180887</v>
      </c>
      <c r="AO393" s="16">
        <v>7.4468085106383003E-2</v>
      </c>
      <c r="AP393" s="16">
        <v>0.101382488479263</v>
      </c>
      <c r="AQ393" s="16">
        <v>0.133333333333333</v>
      </c>
      <c r="AR393" s="16"/>
      <c r="AS393" s="16">
        <v>3.7234042553191501E-2</v>
      </c>
      <c r="AT393" s="16">
        <v>0.13716814159292001</v>
      </c>
      <c r="AU393" s="16"/>
      <c r="AV393" s="16">
        <v>0.13713080168776401</v>
      </c>
      <c r="AW393" s="16">
        <v>0.114928909952607</v>
      </c>
      <c r="AX393" s="16"/>
      <c r="AY393" s="16">
        <v>0.13405797101449299</v>
      </c>
      <c r="AZ393" s="16">
        <v>0.104081632653061</v>
      </c>
      <c r="BA393" s="16"/>
      <c r="BB393" s="16">
        <v>8.29562594268477E-2</v>
      </c>
      <c r="BC393" s="16">
        <v>0.16335877862595399</v>
      </c>
      <c r="BD393" s="16"/>
      <c r="BE393" s="16">
        <v>0.15151515151515199</v>
      </c>
      <c r="BF393" s="16">
        <v>0.21005917159763299</v>
      </c>
      <c r="BG393" s="16">
        <v>9.5155709342560596E-2</v>
      </c>
      <c r="BH393" s="16">
        <v>4.6808510638297898E-2</v>
      </c>
    </row>
    <row r="394" spans="2:60" x14ac:dyDescent="0.25">
      <c r="B394" t="s">
        <v>226</v>
      </c>
      <c r="C394" s="16">
        <v>0.12974203338391499</v>
      </c>
      <c r="D394" s="16">
        <v>0.116279069767442</v>
      </c>
      <c r="E394" s="16">
        <v>0.18181818181818199</v>
      </c>
      <c r="F394" s="16">
        <v>0.17894736842105299</v>
      </c>
      <c r="G394" s="16">
        <v>0.15517241379310301</v>
      </c>
      <c r="H394" s="16">
        <v>0.133333333333333</v>
      </c>
      <c r="I394" s="16">
        <v>0.104761904761905</v>
      </c>
      <c r="J394" s="16">
        <v>0.157894736842105</v>
      </c>
      <c r="K394" s="16">
        <v>9.5890410958904104E-2</v>
      </c>
      <c r="L394" s="16">
        <v>0.2</v>
      </c>
      <c r="M394" s="16">
        <v>9.0909090909090898E-2</v>
      </c>
      <c r="N394" s="16">
        <v>0.14705882352941199</v>
      </c>
      <c r="O394" s="16">
        <v>0.133333333333333</v>
      </c>
      <c r="P394" s="16">
        <v>0.15</v>
      </c>
      <c r="Q394" s="16">
        <v>6.9767441860465101E-2</v>
      </c>
      <c r="R394" s="16">
        <v>0.296296296296296</v>
      </c>
      <c r="S394" s="16">
        <v>7.1428571428571397E-2</v>
      </c>
      <c r="T394" s="16">
        <v>0.125</v>
      </c>
      <c r="U394" s="16"/>
      <c r="V394" s="16">
        <v>0.22841225626740899</v>
      </c>
      <c r="W394" s="16">
        <v>0.11351351351351401</v>
      </c>
      <c r="X394" s="16">
        <v>8.0985915492957694E-2</v>
      </c>
      <c r="Y394" s="16">
        <v>9.1836734693877597E-2</v>
      </c>
      <c r="Z394" s="16"/>
      <c r="AA394" s="16">
        <v>0.186351706036745</v>
      </c>
      <c r="AB394" s="16">
        <v>0.109756097560976</v>
      </c>
      <c r="AC394" s="16">
        <v>9.8214285714285698E-2</v>
      </c>
      <c r="AD394" s="16">
        <v>4.6511627906976702E-2</v>
      </c>
      <c r="AE394" s="16">
        <v>0.11764705882352899</v>
      </c>
      <c r="AF394" s="16">
        <v>5.31914893617021E-2</v>
      </c>
      <c r="AG394" s="16">
        <v>3.125E-2</v>
      </c>
      <c r="AH394" s="16">
        <v>6.0975609756097601E-2</v>
      </c>
      <c r="AI394" s="16">
        <v>0.122641509433962</v>
      </c>
      <c r="AJ394" s="16"/>
      <c r="AK394" s="16">
        <v>0.157360406091371</v>
      </c>
      <c r="AL394" s="16">
        <v>0.15533980582524301</v>
      </c>
      <c r="AM394" s="16">
        <v>8.9108910891089105E-2</v>
      </c>
      <c r="AN394" s="16">
        <v>0.16723549488054601</v>
      </c>
      <c r="AO394" s="16">
        <v>7.9787234042553196E-2</v>
      </c>
      <c r="AP394" s="16">
        <v>5.99078341013825E-2</v>
      </c>
      <c r="AQ394" s="16">
        <v>0.14000000000000001</v>
      </c>
      <c r="AR394" s="16"/>
      <c r="AS394" s="16">
        <v>1.0638297872340399E-2</v>
      </c>
      <c r="AT394" s="16">
        <v>0.149557522123894</v>
      </c>
      <c r="AU394" s="16"/>
      <c r="AV394" s="16">
        <v>0.16244725738396601</v>
      </c>
      <c r="AW394" s="16">
        <v>0.111374407582938</v>
      </c>
      <c r="AX394" s="16"/>
      <c r="AY394" s="16">
        <v>0.15217391304347799</v>
      </c>
      <c r="AZ394" s="16">
        <v>9.1836734693877597E-2</v>
      </c>
      <c r="BA394" s="16"/>
      <c r="BB394" s="16">
        <v>7.5414781297134206E-2</v>
      </c>
      <c r="BC394" s="16">
        <v>0.18473282442748101</v>
      </c>
      <c r="BD394" s="16"/>
      <c r="BE394" s="16">
        <v>0.40606060606060601</v>
      </c>
      <c r="BF394" s="16">
        <v>0.15384615384615399</v>
      </c>
      <c r="BG394" s="16">
        <v>7.9584775086505202E-2</v>
      </c>
      <c r="BH394" s="16">
        <v>2.1276595744680899E-2</v>
      </c>
    </row>
    <row r="395" spans="2:60" x14ac:dyDescent="0.25">
      <c r="B395" t="s">
        <v>77</v>
      </c>
      <c r="C395" s="16">
        <v>1.8968133535660101E-2</v>
      </c>
      <c r="D395" s="16">
        <v>2.32558139534884E-2</v>
      </c>
      <c r="E395" s="16">
        <v>2.0979020979021001E-2</v>
      </c>
      <c r="F395" s="16">
        <v>0</v>
      </c>
      <c r="G395" s="16">
        <v>1.72413793103448E-2</v>
      </c>
      <c r="H395" s="16">
        <v>0</v>
      </c>
      <c r="I395" s="16">
        <v>4.7619047619047603E-2</v>
      </c>
      <c r="J395" s="16">
        <v>0</v>
      </c>
      <c r="K395" s="16">
        <v>2.7397260273972601E-2</v>
      </c>
      <c r="L395" s="16">
        <v>0</v>
      </c>
      <c r="M395" s="16">
        <v>4.5454545454545497E-2</v>
      </c>
      <c r="N395" s="16">
        <v>2.9411764705882401E-2</v>
      </c>
      <c r="O395" s="16">
        <v>0</v>
      </c>
      <c r="P395" s="16">
        <v>0</v>
      </c>
      <c r="Q395" s="16">
        <v>2.32558139534884E-2</v>
      </c>
      <c r="R395" s="16">
        <v>0</v>
      </c>
      <c r="S395" s="16">
        <v>0</v>
      </c>
      <c r="T395" s="16">
        <v>2.8846153846153799E-2</v>
      </c>
      <c r="U395" s="16"/>
      <c r="V395" s="16">
        <v>3.3426183844011102E-2</v>
      </c>
      <c r="W395" s="16">
        <v>1.0810810810810799E-2</v>
      </c>
      <c r="X395" s="16">
        <v>2.1126760563380299E-2</v>
      </c>
      <c r="Y395" s="16">
        <v>1.02040816326531E-2</v>
      </c>
      <c r="Z395" s="16"/>
      <c r="AA395" s="16">
        <v>2.0997375328084E-2</v>
      </c>
      <c r="AB395" s="16">
        <v>1.21951219512195E-2</v>
      </c>
      <c r="AC395" s="16">
        <v>1.7857142857142901E-2</v>
      </c>
      <c r="AD395" s="16">
        <v>3.8759689922480599E-2</v>
      </c>
      <c r="AE395" s="16">
        <v>0</v>
      </c>
      <c r="AF395" s="16">
        <v>2.1276595744680899E-2</v>
      </c>
      <c r="AG395" s="16">
        <v>1.0416666666666701E-2</v>
      </c>
      <c r="AH395" s="16">
        <v>3.65853658536585E-2</v>
      </c>
      <c r="AI395" s="16">
        <v>0</v>
      </c>
      <c r="AJ395" s="16"/>
      <c r="AK395" s="16">
        <v>2.5380710659898501E-2</v>
      </c>
      <c r="AL395" s="16">
        <v>9.7087378640776708E-3</v>
      </c>
      <c r="AM395" s="16">
        <v>2.9702970297029702E-2</v>
      </c>
      <c r="AN395" s="16">
        <v>2.0477815699658699E-2</v>
      </c>
      <c r="AO395" s="16">
        <v>1.5957446808510599E-2</v>
      </c>
      <c r="AP395" s="16">
        <v>1.3824884792626699E-2</v>
      </c>
      <c r="AQ395" s="16">
        <v>0.02</v>
      </c>
      <c r="AR395" s="16"/>
      <c r="AS395" s="16">
        <v>5.31914893617021E-3</v>
      </c>
      <c r="AT395" s="16">
        <v>2.12389380530973E-2</v>
      </c>
      <c r="AU395" s="16"/>
      <c r="AV395" s="16">
        <v>2.7426160337552699E-2</v>
      </c>
      <c r="AW395" s="16">
        <v>1.4218009478673001E-2</v>
      </c>
      <c r="AX395" s="16"/>
      <c r="AY395" s="16">
        <v>2.41545893719807E-2</v>
      </c>
      <c r="AZ395" s="16">
        <v>1.02040816326531E-2</v>
      </c>
      <c r="BA395" s="16"/>
      <c r="BB395" s="16">
        <v>9.0497737556561094E-3</v>
      </c>
      <c r="BC395" s="16">
        <v>2.90076335877863E-2</v>
      </c>
      <c r="BD395" s="16"/>
      <c r="BE395" s="16">
        <v>6.0606060606060601E-2</v>
      </c>
      <c r="BF395" s="16">
        <v>2.6627218934911202E-2</v>
      </c>
      <c r="BG395" s="16">
        <v>6.9204152249135002E-3</v>
      </c>
      <c r="BH395" s="16">
        <v>8.5106382978723406E-3</v>
      </c>
    </row>
    <row r="396" spans="2:60" x14ac:dyDescent="0.25">
      <c r="B396" t="s">
        <v>227</v>
      </c>
      <c r="C396" s="16">
        <v>0.469650986342944</v>
      </c>
      <c r="D396" s="16">
        <v>0.46511627906976699</v>
      </c>
      <c r="E396" s="16">
        <v>0.42657342657342701</v>
      </c>
      <c r="F396" s="16">
        <v>0.41052631578947402</v>
      </c>
      <c r="G396" s="16">
        <v>0.51724137931034497</v>
      </c>
      <c r="H396" s="16">
        <v>0.6</v>
      </c>
      <c r="I396" s="16">
        <v>0.43809523809523798</v>
      </c>
      <c r="J396" s="16">
        <v>0.52631578947368396</v>
      </c>
      <c r="K396" s="16">
        <v>0.54794520547945202</v>
      </c>
      <c r="L396" s="16">
        <v>0.266666666666667</v>
      </c>
      <c r="M396" s="16">
        <v>0.5</v>
      </c>
      <c r="N396" s="16">
        <v>0.43137254901960798</v>
      </c>
      <c r="O396" s="16">
        <v>0.46666666666666701</v>
      </c>
      <c r="P396" s="16">
        <v>0.33333333333333298</v>
      </c>
      <c r="Q396" s="16">
        <v>0.44186046511627902</v>
      </c>
      <c r="R396" s="16">
        <v>0.44444444444444398</v>
      </c>
      <c r="S396" s="16">
        <v>0.53846153846153899</v>
      </c>
      <c r="T396" s="16">
        <v>0.53846153846153799</v>
      </c>
      <c r="U396" s="16"/>
      <c r="V396" s="16">
        <v>0.32590529247910899</v>
      </c>
      <c r="W396" s="16">
        <v>0.45945945945945899</v>
      </c>
      <c r="X396" s="16">
        <v>0.54225352112676095</v>
      </c>
      <c r="Y396" s="16">
        <v>0.53673469387755102</v>
      </c>
      <c r="Z396" s="16"/>
      <c r="AA396" s="16">
        <v>0.37532808398950102</v>
      </c>
      <c r="AB396" s="16">
        <v>0.42682926829268297</v>
      </c>
      <c r="AC396" s="16">
        <v>0.53571428571428603</v>
      </c>
      <c r="AD396" s="16">
        <v>0.48062015503875999</v>
      </c>
      <c r="AE396" s="16">
        <v>0.55462184873949605</v>
      </c>
      <c r="AF396" s="16">
        <v>0.59574468085106402</v>
      </c>
      <c r="AG396" s="16">
        <v>0.6875</v>
      </c>
      <c r="AH396" s="16">
        <v>0.48780487804877998</v>
      </c>
      <c r="AI396" s="16">
        <v>0.55660377358490598</v>
      </c>
      <c r="AJ396" s="16"/>
      <c r="AK396" s="16">
        <v>0.390862944162437</v>
      </c>
      <c r="AL396" s="16">
        <v>0.485436893203884</v>
      </c>
      <c r="AM396" s="16">
        <v>0.55445544554455495</v>
      </c>
      <c r="AN396" s="16">
        <v>0.35836177474402697</v>
      </c>
      <c r="AO396" s="16">
        <v>0.54787234042553201</v>
      </c>
      <c r="AP396" s="16">
        <v>0.59447004608294896</v>
      </c>
      <c r="AQ396" s="16">
        <v>0.5</v>
      </c>
      <c r="AR396" s="16"/>
      <c r="AS396" s="16">
        <v>0.78191489361702105</v>
      </c>
      <c r="AT396" s="16">
        <v>0.417699115044248</v>
      </c>
      <c r="AU396" s="16"/>
      <c r="AV396" s="16">
        <v>0.42827004219409298</v>
      </c>
      <c r="AW396" s="16">
        <v>0.49289099526066399</v>
      </c>
      <c r="AX396" s="16"/>
      <c r="AY396" s="16">
        <v>0.42995169082125601</v>
      </c>
      <c r="AZ396" s="16">
        <v>0.53673469387755102</v>
      </c>
      <c r="BA396" s="16"/>
      <c r="BB396" s="16">
        <v>0.59125188536953199</v>
      </c>
      <c r="BC396" s="16">
        <v>0.34656488549618297</v>
      </c>
      <c r="BD396" s="16"/>
      <c r="BE396" s="16">
        <v>0.18181818181818199</v>
      </c>
      <c r="BF396" s="16">
        <v>0.27514792899408302</v>
      </c>
      <c r="BG396" s="16">
        <v>0.54671280276816603</v>
      </c>
      <c r="BH396" s="16">
        <v>0.76170212765957401</v>
      </c>
    </row>
    <row r="397" spans="2:60" x14ac:dyDescent="0.25">
      <c r="B397" t="s">
        <v>228</v>
      </c>
      <c r="C397" s="16">
        <v>0.25265553869499202</v>
      </c>
      <c r="D397" s="16">
        <v>0.232558139534884</v>
      </c>
      <c r="E397" s="16">
        <v>0.32867132867132898</v>
      </c>
      <c r="F397" s="16">
        <v>0.29473684210526302</v>
      </c>
      <c r="G397" s="16">
        <v>0.18965517241379301</v>
      </c>
      <c r="H397" s="16">
        <v>0.3</v>
      </c>
      <c r="I397" s="16">
        <v>0.22857142857142901</v>
      </c>
      <c r="J397" s="16">
        <v>0.26315789473684198</v>
      </c>
      <c r="K397" s="16">
        <v>0.150684931506849</v>
      </c>
      <c r="L397" s="16">
        <v>0.43333333333333302</v>
      </c>
      <c r="M397" s="16">
        <v>0.22727272727272699</v>
      </c>
      <c r="N397" s="16">
        <v>0.29411764705882398</v>
      </c>
      <c r="O397" s="16">
        <v>0.33333333333333298</v>
      </c>
      <c r="P397" s="16">
        <v>0.35</v>
      </c>
      <c r="Q397" s="16">
        <v>0.27906976744186002</v>
      </c>
      <c r="R397" s="16">
        <v>0.33333333333333298</v>
      </c>
      <c r="S397" s="16">
        <v>0.17032967032967</v>
      </c>
      <c r="T397" s="16">
        <v>0.21153846153846201</v>
      </c>
      <c r="U397" s="16"/>
      <c r="V397" s="16">
        <v>0.38440111420612799</v>
      </c>
      <c r="W397" s="16">
        <v>0.26486486486486499</v>
      </c>
      <c r="X397" s="16">
        <v>0.176056338028169</v>
      </c>
      <c r="Y397" s="16">
        <v>0.19591836734693899</v>
      </c>
      <c r="Z397" s="16"/>
      <c r="AA397" s="16">
        <v>0.32808398950131201</v>
      </c>
      <c r="AB397" s="16">
        <v>0.219512195121951</v>
      </c>
      <c r="AC397" s="16">
        <v>0.25892857142857101</v>
      </c>
      <c r="AD397" s="16">
        <v>0.14728682170542601</v>
      </c>
      <c r="AE397" s="16">
        <v>0.21008403361344499</v>
      </c>
      <c r="AF397" s="16">
        <v>0.12765957446808501</v>
      </c>
      <c r="AG397" s="16">
        <v>8.3333333333333301E-2</v>
      </c>
      <c r="AH397" s="16">
        <v>0.219512195121951</v>
      </c>
      <c r="AI397" s="16">
        <v>0.245283018867925</v>
      </c>
      <c r="AJ397" s="16"/>
      <c r="AK397" s="16">
        <v>0.31979695431472099</v>
      </c>
      <c r="AL397" s="16">
        <v>0.29126213592233002</v>
      </c>
      <c r="AM397" s="16">
        <v>0.18811881188118801</v>
      </c>
      <c r="AN397" s="16">
        <v>0.31399317406143301</v>
      </c>
      <c r="AO397" s="16">
        <v>0.154255319148936</v>
      </c>
      <c r="AP397" s="16">
        <v>0.16129032258064499</v>
      </c>
      <c r="AQ397" s="16">
        <v>0.27333333333333298</v>
      </c>
      <c r="AR397" s="16"/>
      <c r="AS397" s="16">
        <v>4.7872340425531901E-2</v>
      </c>
      <c r="AT397" s="16">
        <v>0.28672566371681402</v>
      </c>
      <c r="AU397" s="16"/>
      <c r="AV397" s="16">
        <v>0.29957805907173002</v>
      </c>
      <c r="AW397" s="16">
        <v>0.226303317535545</v>
      </c>
      <c r="AX397" s="16"/>
      <c r="AY397" s="16">
        <v>0.28623188405797101</v>
      </c>
      <c r="AZ397" s="16">
        <v>0.19591836734693899</v>
      </c>
      <c r="BA397" s="16"/>
      <c r="BB397" s="16">
        <v>0.158371040723982</v>
      </c>
      <c r="BC397" s="16">
        <v>0.34809160305343501</v>
      </c>
      <c r="BD397" s="16"/>
      <c r="BE397" s="16">
        <v>0.55757575757575795</v>
      </c>
      <c r="BF397" s="16">
        <v>0.36390532544378701</v>
      </c>
      <c r="BG397" s="16">
        <v>0.17474048442906601</v>
      </c>
      <c r="BH397" s="16">
        <v>6.8085106382978697E-2</v>
      </c>
    </row>
    <row r="398" spans="2:60" x14ac:dyDescent="0.25">
      <c r="B398" t="s">
        <v>171</v>
      </c>
      <c r="C398" s="16">
        <v>0.21699544764795101</v>
      </c>
      <c r="D398" s="16">
        <v>0.232558139534884</v>
      </c>
      <c r="E398" s="16">
        <v>9.7902097902097904E-2</v>
      </c>
      <c r="F398" s="16">
        <v>0.11578947368421</v>
      </c>
      <c r="G398" s="16">
        <v>0.32758620689655199</v>
      </c>
      <c r="H398" s="16">
        <v>0.3</v>
      </c>
      <c r="I398" s="16">
        <v>0.20952380952381</v>
      </c>
      <c r="J398" s="16">
        <v>0.26315789473684198</v>
      </c>
      <c r="K398" s="16">
        <v>0.397260273972603</v>
      </c>
      <c r="L398" s="16">
        <v>-0.16666666666666699</v>
      </c>
      <c r="M398" s="16">
        <v>0.27272727272727298</v>
      </c>
      <c r="N398" s="16">
        <v>0.13725490196078399</v>
      </c>
      <c r="O398" s="16">
        <v>0.133333333333333</v>
      </c>
      <c r="P398" s="16">
        <v>-1.6666666666666601E-2</v>
      </c>
      <c r="Q398" s="16">
        <v>0.162790697674419</v>
      </c>
      <c r="R398" s="16">
        <v>0.11111111111111099</v>
      </c>
      <c r="S398" s="16">
        <v>0.36813186813186799</v>
      </c>
      <c r="T398" s="16">
        <v>0.32692307692307698</v>
      </c>
      <c r="U398" s="16"/>
      <c r="V398" s="16">
        <v>-5.8495821727019497E-2</v>
      </c>
      <c r="W398" s="16">
        <v>0.19459459459459499</v>
      </c>
      <c r="X398" s="16">
        <v>0.36619718309859201</v>
      </c>
      <c r="Y398" s="16">
        <v>0.340816326530612</v>
      </c>
      <c r="Z398" s="16"/>
      <c r="AA398" s="16">
        <v>4.7244094488188997E-2</v>
      </c>
      <c r="AB398" s="16">
        <v>0.207317073170732</v>
      </c>
      <c r="AC398" s="16">
        <v>0.27678571428571402</v>
      </c>
      <c r="AD398" s="16">
        <v>0.33333333333333298</v>
      </c>
      <c r="AE398" s="16">
        <v>0.34453781512604997</v>
      </c>
      <c r="AF398" s="16">
        <v>0.46808510638297901</v>
      </c>
      <c r="AG398" s="16">
        <v>0.60416666666666696</v>
      </c>
      <c r="AH398" s="16">
        <v>0.26829268292682901</v>
      </c>
      <c r="AI398" s="16">
        <v>0.31132075471698101</v>
      </c>
      <c r="AJ398" s="16"/>
      <c r="AK398" s="16">
        <v>7.1065989847715796E-2</v>
      </c>
      <c r="AL398" s="16">
        <v>0.19417475728155301</v>
      </c>
      <c r="AM398" s="16">
        <v>0.366336633663366</v>
      </c>
      <c r="AN398" s="16">
        <v>4.4368600682593899E-2</v>
      </c>
      <c r="AO398" s="16">
        <v>0.39361702127659598</v>
      </c>
      <c r="AP398" s="16">
        <v>0.43317972350230399</v>
      </c>
      <c r="AQ398" s="16">
        <v>0.22666666666666699</v>
      </c>
      <c r="AR398" s="16"/>
      <c r="AS398" s="16">
        <v>0.73404255319148903</v>
      </c>
      <c r="AT398" s="16">
        <v>0.13097345132743399</v>
      </c>
      <c r="AU398" s="16"/>
      <c r="AV398" s="16">
        <v>0.12869198312236299</v>
      </c>
      <c r="AW398" s="16">
        <v>0.26658767772511899</v>
      </c>
      <c r="AX398" s="16"/>
      <c r="AY398" s="16">
        <v>0.143719806763285</v>
      </c>
      <c r="AZ398" s="16">
        <v>0.340816326530612</v>
      </c>
      <c r="BA398" s="16"/>
      <c r="BB398" s="16">
        <v>0.43288084464554999</v>
      </c>
      <c r="BC398" s="16">
        <v>-1.52671755725187E-3</v>
      </c>
      <c r="BD398" s="16"/>
      <c r="BE398" s="16">
        <v>-0.37575757575757601</v>
      </c>
      <c r="BF398" s="16">
        <v>-8.8757396449704096E-2</v>
      </c>
      <c r="BG398" s="16">
        <v>0.37197231833909999</v>
      </c>
      <c r="BH398" s="16">
        <v>0.69361702127659597</v>
      </c>
    </row>
    <row r="399" spans="2:60" x14ac:dyDescent="0.25">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row>
    <row r="400" spans="2:60" x14ac:dyDescent="0.25">
      <c r="B400" s="6" t="s">
        <v>240</v>
      </c>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row>
    <row r="401" spans="2:60" x14ac:dyDescent="0.25">
      <c r="B401" s="23" t="s">
        <v>79</v>
      </c>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row>
    <row r="402" spans="2:60" x14ac:dyDescent="0.25">
      <c r="B402" t="s">
        <v>222</v>
      </c>
      <c r="C402" s="16">
        <v>0.19347496206373299</v>
      </c>
      <c r="D402" s="16">
        <v>0.13178294573643401</v>
      </c>
      <c r="E402" s="16">
        <v>0.15384615384615399</v>
      </c>
      <c r="F402" s="16">
        <v>0.17894736842105299</v>
      </c>
      <c r="G402" s="16">
        <v>0.13793103448275901</v>
      </c>
      <c r="H402" s="16">
        <v>0.233333333333333</v>
      </c>
      <c r="I402" s="16">
        <v>0.22857142857142901</v>
      </c>
      <c r="J402" s="16">
        <v>0.157894736842105</v>
      </c>
      <c r="K402" s="16">
        <v>0.28767123287671198</v>
      </c>
      <c r="L402" s="16">
        <v>0.16666666666666699</v>
      </c>
      <c r="M402" s="16">
        <v>0.18181818181818199</v>
      </c>
      <c r="N402" s="16">
        <v>0.19607843137254899</v>
      </c>
      <c r="O402" s="16">
        <v>6.6666666666666693E-2</v>
      </c>
      <c r="P402" s="16">
        <v>0.2</v>
      </c>
      <c r="Q402" s="16">
        <v>0.27906976744186002</v>
      </c>
      <c r="R402" s="16">
        <v>0.148148148148148</v>
      </c>
      <c r="S402" s="16">
        <v>0.25274725274725302</v>
      </c>
      <c r="T402" s="16">
        <v>0.18269230769230799</v>
      </c>
      <c r="U402" s="16"/>
      <c r="V402" s="16">
        <v>0.119777158774373</v>
      </c>
      <c r="W402" s="16">
        <v>0.19459459459459499</v>
      </c>
      <c r="X402" s="16">
        <v>0.20774647887323899</v>
      </c>
      <c r="Y402" s="16">
        <v>0.238775510204082</v>
      </c>
      <c r="Z402" s="16"/>
      <c r="AA402" s="16">
        <v>0.17322834645669299</v>
      </c>
      <c r="AB402" s="16">
        <v>0.109756097560976</v>
      </c>
      <c r="AC402" s="16">
        <v>0.23214285714285701</v>
      </c>
      <c r="AD402" s="16">
        <v>0.170542635658915</v>
      </c>
      <c r="AE402" s="16">
        <v>0.184873949579832</v>
      </c>
      <c r="AF402" s="16">
        <v>0.22340425531914901</v>
      </c>
      <c r="AG402" s="16">
        <v>0.29166666666666702</v>
      </c>
      <c r="AH402" s="16">
        <v>0.26829268292682901</v>
      </c>
      <c r="AI402" s="16">
        <v>0.27358490566037702</v>
      </c>
      <c r="AJ402" s="16"/>
      <c r="AK402" s="16">
        <v>0.16751269035533001</v>
      </c>
      <c r="AL402" s="16">
        <v>0.20388349514563101</v>
      </c>
      <c r="AM402" s="16">
        <v>0.22772277227722801</v>
      </c>
      <c r="AN402" s="16">
        <v>0.109215017064846</v>
      </c>
      <c r="AO402" s="16">
        <v>0.24468085106383</v>
      </c>
      <c r="AP402" s="16">
        <v>0.26728110599078297</v>
      </c>
      <c r="AQ402" s="16">
        <v>0.233333333333333</v>
      </c>
      <c r="AR402" s="16"/>
      <c r="AS402" s="16">
        <v>0.37234042553191499</v>
      </c>
      <c r="AT402" s="16">
        <v>0.16371681415929201</v>
      </c>
      <c r="AU402" s="16"/>
      <c r="AV402" s="16">
        <v>0.164556962025316</v>
      </c>
      <c r="AW402" s="16">
        <v>0.20971563981042701</v>
      </c>
      <c r="AX402" s="16"/>
      <c r="AY402" s="16">
        <v>0.16666666666666699</v>
      </c>
      <c r="AZ402" s="16">
        <v>0.238775510204082</v>
      </c>
      <c r="BA402" s="16"/>
      <c r="BB402" s="16">
        <v>0.26546003016591302</v>
      </c>
      <c r="BC402" s="16">
        <v>0.12061068702290099</v>
      </c>
      <c r="BD402" s="16"/>
      <c r="BE402" s="16">
        <v>4.2424242424242399E-2</v>
      </c>
      <c r="BF402" s="16">
        <v>0.133136094674556</v>
      </c>
      <c r="BG402" s="16">
        <v>0.19377162629757799</v>
      </c>
      <c r="BH402" s="16">
        <v>0.38723404255319099</v>
      </c>
    </row>
    <row r="403" spans="2:60" x14ac:dyDescent="0.25">
      <c r="B403" t="s">
        <v>223</v>
      </c>
      <c r="C403" s="16">
        <v>0.20333839150227601</v>
      </c>
      <c r="D403" s="16">
        <v>0.27906976744186002</v>
      </c>
      <c r="E403" s="16">
        <v>0.160839160839161</v>
      </c>
      <c r="F403" s="16">
        <v>0.18947368421052599</v>
      </c>
      <c r="G403" s="16">
        <v>0.24137931034482801</v>
      </c>
      <c r="H403" s="16">
        <v>0.3</v>
      </c>
      <c r="I403" s="16">
        <v>0.14285714285714299</v>
      </c>
      <c r="J403" s="16">
        <v>0.26315789473684198</v>
      </c>
      <c r="K403" s="16">
        <v>0.19178082191780799</v>
      </c>
      <c r="L403" s="16">
        <v>6.6666666666666693E-2</v>
      </c>
      <c r="M403" s="16">
        <v>0.15909090909090901</v>
      </c>
      <c r="N403" s="16">
        <v>0.19607843137254899</v>
      </c>
      <c r="O403" s="16">
        <v>0.233333333333333</v>
      </c>
      <c r="P403" s="16">
        <v>0.116666666666667</v>
      </c>
      <c r="Q403" s="16">
        <v>9.3023255813953501E-2</v>
      </c>
      <c r="R403" s="16">
        <v>0.25925925925925902</v>
      </c>
      <c r="S403" s="16">
        <v>0.230769230769231</v>
      </c>
      <c r="T403" s="16">
        <v>0.29807692307692302</v>
      </c>
      <c r="U403" s="16"/>
      <c r="V403" s="16">
        <v>9.7493036211699205E-2</v>
      </c>
      <c r="W403" s="16">
        <v>0.15675675675675699</v>
      </c>
      <c r="X403" s="16">
        <v>0.28169014084506999</v>
      </c>
      <c r="Y403" s="16">
        <v>0.25306122448979601</v>
      </c>
      <c r="Z403" s="16"/>
      <c r="AA403" s="16">
        <v>0.118110236220472</v>
      </c>
      <c r="AB403" s="16">
        <v>0.28048780487804897</v>
      </c>
      <c r="AC403" s="16">
        <v>0.223214285714286</v>
      </c>
      <c r="AD403" s="16">
        <v>0.224806201550388</v>
      </c>
      <c r="AE403" s="16">
        <v>0.26050420168067201</v>
      </c>
      <c r="AF403" s="16">
        <v>0.21276595744680901</v>
      </c>
      <c r="AG403" s="16">
        <v>0.30208333333333298</v>
      </c>
      <c r="AH403" s="16">
        <v>0.17073170731707299</v>
      </c>
      <c r="AI403" s="16">
        <v>0.339622641509434</v>
      </c>
      <c r="AJ403" s="16"/>
      <c r="AK403" s="16">
        <v>0.16751269035533001</v>
      </c>
      <c r="AL403" s="16">
        <v>0.223300970873786</v>
      </c>
      <c r="AM403" s="16">
        <v>0.22772277227722801</v>
      </c>
      <c r="AN403" s="16">
        <v>0.15699658703071701</v>
      </c>
      <c r="AO403" s="16">
        <v>0.26063829787234</v>
      </c>
      <c r="AP403" s="16">
        <v>0.244239631336406</v>
      </c>
      <c r="AQ403" s="16">
        <v>0.2</v>
      </c>
      <c r="AR403" s="16"/>
      <c r="AS403" s="16">
        <v>0.36702127659574502</v>
      </c>
      <c r="AT403" s="16">
        <v>0.17610619469026501</v>
      </c>
      <c r="AU403" s="16"/>
      <c r="AV403" s="16">
        <v>0.18776371308016901</v>
      </c>
      <c r="AW403" s="16">
        <v>0.21208530805687201</v>
      </c>
      <c r="AX403" s="16"/>
      <c r="AY403" s="16">
        <v>0.173913043478261</v>
      </c>
      <c r="AZ403" s="16">
        <v>0.25306122448979601</v>
      </c>
      <c r="BA403" s="16"/>
      <c r="BB403" s="16">
        <v>0.23529411764705899</v>
      </c>
      <c r="BC403" s="16">
        <v>0.17099236641221399</v>
      </c>
      <c r="BD403" s="16"/>
      <c r="BE403" s="16">
        <v>4.2424242424242399E-2</v>
      </c>
      <c r="BF403" s="16">
        <v>0.112426035502959</v>
      </c>
      <c r="BG403" s="16">
        <v>0.26816608996539798</v>
      </c>
      <c r="BH403" s="16">
        <v>0.28510638297872298</v>
      </c>
    </row>
    <row r="404" spans="2:60" x14ac:dyDescent="0.25">
      <c r="B404" t="s">
        <v>224</v>
      </c>
      <c r="C404" s="16">
        <v>0.21471927162367199</v>
      </c>
      <c r="D404" s="16">
        <v>0.209302325581395</v>
      </c>
      <c r="E404" s="16">
        <v>0.132867132867133</v>
      </c>
      <c r="F404" s="16">
        <v>0.221052631578947</v>
      </c>
      <c r="G404" s="16">
        <v>0.29310344827586199</v>
      </c>
      <c r="H404" s="16">
        <v>0.233333333333333</v>
      </c>
      <c r="I404" s="16">
        <v>0.19047619047618999</v>
      </c>
      <c r="J404" s="16">
        <v>0.157894736842105</v>
      </c>
      <c r="K404" s="16">
        <v>0.20547945205479501</v>
      </c>
      <c r="L404" s="16">
        <v>0.133333333333333</v>
      </c>
      <c r="M404" s="16">
        <v>0.27272727272727298</v>
      </c>
      <c r="N404" s="16">
        <v>0.16666666666666699</v>
      </c>
      <c r="O404" s="16">
        <v>0.3</v>
      </c>
      <c r="P404" s="16">
        <v>0.16666666666666699</v>
      </c>
      <c r="Q404" s="16">
        <v>0.27906976744186002</v>
      </c>
      <c r="R404" s="16">
        <v>0.22222222222222199</v>
      </c>
      <c r="S404" s="16">
        <v>0.28571428571428598</v>
      </c>
      <c r="T404" s="16">
        <v>0.19230769230769201</v>
      </c>
      <c r="U404" s="16"/>
      <c r="V404" s="16">
        <v>0.158774373259053</v>
      </c>
      <c r="W404" s="16">
        <v>0.27027027027027001</v>
      </c>
      <c r="X404" s="16">
        <v>0.190140845070423</v>
      </c>
      <c r="Y404" s="16">
        <v>0.24897959183673499</v>
      </c>
      <c r="Z404" s="16"/>
      <c r="AA404" s="16">
        <v>0.17585301837270301</v>
      </c>
      <c r="AB404" s="16">
        <v>0.23170731707317099</v>
      </c>
      <c r="AC404" s="16">
        <v>0.1875</v>
      </c>
      <c r="AD404" s="16">
        <v>0.31007751937984501</v>
      </c>
      <c r="AE404" s="16">
        <v>0.20168067226890801</v>
      </c>
      <c r="AF404" s="16">
        <v>0.30851063829787201</v>
      </c>
      <c r="AG404" s="16">
        <v>0.25</v>
      </c>
      <c r="AH404" s="16">
        <v>0.219512195121951</v>
      </c>
      <c r="AI404" s="16">
        <v>0.15094339622641501</v>
      </c>
      <c r="AJ404" s="16"/>
      <c r="AK404" s="16">
        <v>0.20304568527918801</v>
      </c>
      <c r="AL404" s="16">
        <v>0.213592233009709</v>
      </c>
      <c r="AM404" s="16">
        <v>0.21782178217821799</v>
      </c>
      <c r="AN404" s="16">
        <v>0.215017064846416</v>
      </c>
      <c r="AO404" s="16">
        <v>0.22340425531914901</v>
      </c>
      <c r="AP404" s="16">
        <v>0.235023041474654</v>
      </c>
      <c r="AQ404" s="16">
        <v>0.22</v>
      </c>
      <c r="AR404" s="16"/>
      <c r="AS404" s="16">
        <v>0.18617021276595699</v>
      </c>
      <c r="AT404" s="16">
        <v>0.21946902654867301</v>
      </c>
      <c r="AU404" s="16"/>
      <c r="AV404" s="16">
        <v>0.20042194092827001</v>
      </c>
      <c r="AW404" s="16">
        <v>0.222748815165877</v>
      </c>
      <c r="AX404" s="16"/>
      <c r="AY404" s="16">
        <v>0.194444444444444</v>
      </c>
      <c r="AZ404" s="16">
        <v>0.24897959183673499</v>
      </c>
      <c r="BA404" s="16"/>
      <c r="BB404" s="16">
        <v>0.203619909502262</v>
      </c>
      <c r="BC404" s="16">
        <v>0.22595419847328199</v>
      </c>
      <c r="BD404" s="16"/>
      <c r="BE404" s="16">
        <v>0.12727272727272701</v>
      </c>
      <c r="BF404" s="16">
        <v>0.183431952662722</v>
      </c>
      <c r="BG404" s="16">
        <v>0.25259515570934299</v>
      </c>
      <c r="BH404" s="16">
        <v>0.229787234042553</v>
      </c>
    </row>
    <row r="405" spans="2:60" x14ac:dyDescent="0.25">
      <c r="B405" t="s">
        <v>225</v>
      </c>
      <c r="C405" s="16">
        <v>0.13125948406676799</v>
      </c>
      <c r="D405" s="16">
        <v>0.124031007751938</v>
      </c>
      <c r="E405" s="16">
        <v>0.20279720279720301</v>
      </c>
      <c r="F405" s="16">
        <v>0.115789473684211</v>
      </c>
      <c r="G405" s="16">
        <v>0.13793103448275901</v>
      </c>
      <c r="H405" s="16">
        <v>3.3333333333333298E-2</v>
      </c>
      <c r="I405" s="16">
        <v>0.161904761904762</v>
      </c>
      <c r="J405" s="16">
        <v>0.21052631578947401</v>
      </c>
      <c r="K405" s="16">
        <v>8.2191780821917804E-2</v>
      </c>
      <c r="L405" s="16">
        <v>0.266666666666667</v>
      </c>
      <c r="M405" s="16">
        <v>0.13636363636363599</v>
      </c>
      <c r="N405" s="16">
        <v>0.14705882352941199</v>
      </c>
      <c r="O405" s="16">
        <v>0.16666666666666699</v>
      </c>
      <c r="P405" s="16">
        <v>0.18333333333333299</v>
      </c>
      <c r="Q405" s="16">
        <v>0.13953488372093001</v>
      </c>
      <c r="R405" s="16">
        <v>7.4074074074074098E-2</v>
      </c>
      <c r="S405" s="16">
        <v>7.69230769230769E-2</v>
      </c>
      <c r="T405" s="16">
        <v>7.69230769230769E-2</v>
      </c>
      <c r="U405" s="16"/>
      <c r="V405" s="16">
        <v>0.16991643454038999</v>
      </c>
      <c r="W405" s="16">
        <v>0.124324324324324</v>
      </c>
      <c r="X405" s="16">
        <v>0.13732394366197201</v>
      </c>
      <c r="Y405" s="16">
        <v>0.102040816326531</v>
      </c>
      <c r="Z405" s="16"/>
      <c r="AA405" s="16">
        <v>0.17585301837270301</v>
      </c>
      <c r="AB405" s="16">
        <v>0.134146341463415</v>
      </c>
      <c r="AC405" s="16">
        <v>0.125</v>
      </c>
      <c r="AD405" s="16">
        <v>0.124031007751938</v>
      </c>
      <c r="AE405" s="16">
        <v>0.10084033613445401</v>
      </c>
      <c r="AF405" s="16">
        <v>0.117021276595745</v>
      </c>
      <c r="AG405" s="16">
        <v>7.2916666666666699E-2</v>
      </c>
      <c r="AH405" s="16">
        <v>0.146341463414634</v>
      </c>
      <c r="AI405" s="16">
        <v>6.6037735849056603E-2</v>
      </c>
      <c r="AJ405" s="16"/>
      <c r="AK405" s="16">
        <v>0.16751269035533001</v>
      </c>
      <c r="AL405" s="16">
        <v>0.13592233009708701</v>
      </c>
      <c r="AM405" s="16">
        <v>0.118811881188119</v>
      </c>
      <c r="AN405" s="16">
        <v>0.18088737201365199</v>
      </c>
      <c r="AO405" s="16">
        <v>0.10638297872340401</v>
      </c>
      <c r="AP405" s="16">
        <v>9.6774193548387094E-2</v>
      </c>
      <c r="AQ405" s="16">
        <v>0.1</v>
      </c>
      <c r="AR405" s="16"/>
      <c r="AS405" s="16">
        <v>3.7234042553191501E-2</v>
      </c>
      <c r="AT405" s="16">
        <v>0.14690265486725701</v>
      </c>
      <c r="AU405" s="16"/>
      <c r="AV405" s="16">
        <v>0.13502109704641299</v>
      </c>
      <c r="AW405" s="16">
        <v>0.12914691943128001</v>
      </c>
      <c r="AX405" s="16"/>
      <c r="AY405" s="16">
        <v>0.14855072463768099</v>
      </c>
      <c r="AZ405" s="16">
        <v>0.102040816326531</v>
      </c>
      <c r="BA405" s="16"/>
      <c r="BB405" s="16">
        <v>0.107088989441931</v>
      </c>
      <c r="BC405" s="16">
        <v>0.15572519083969499</v>
      </c>
      <c r="BD405" s="16"/>
      <c r="BE405" s="16">
        <v>0.218181818181818</v>
      </c>
      <c r="BF405" s="16">
        <v>0.165680473372781</v>
      </c>
      <c r="BG405" s="16">
        <v>0.11764705882352899</v>
      </c>
      <c r="BH405" s="16">
        <v>5.5319148936170202E-2</v>
      </c>
    </row>
    <row r="406" spans="2:60" x14ac:dyDescent="0.25">
      <c r="B406" t="s">
        <v>226</v>
      </c>
      <c r="C406" s="16">
        <v>0.22078907435508299</v>
      </c>
      <c r="D406" s="16">
        <v>0.224806201550388</v>
      </c>
      <c r="E406" s="16">
        <v>0.30769230769230799</v>
      </c>
      <c r="F406" s="16">
        <v>0.26315789473684198</v>
      </c>
      <c r="G406" s="16">
        <v>0.12068965517241401</v>
      </c>
      <c r="H406" s="16">
        <v>0.2</v>
      </c>
      <c r="I406" s="16">
        <v>0.24761904761904799</v>
      </c>
      <c r="J406" s="16">
        <v>0.21052631578947401</v>
      </c>
      <c r="K406" s="16">
        <v>0.164383561643836</v>
      </c>
      <c r="L406" s="16">
        <v>0.36666666666666697</v>
      </c>
      <c r="M406" s="16">
        <v>0.19318181818181801</v>
      </c>
      <c r="N406" s="16">
        <v>0.24509803921568599</v>
      </c>
      <c r="O406" s="16">
        <v>0.233333333333333</v>
      </c>
      <c r="P406" s="16">
        <v>0.33333333333333298</v>
      </c>
      <c r="Q406" s="16">
        <v>0.116279069767442</v>
      </c>
      <c r="R406" s="16">
        <v>0.22222222222222199</v>
      </c>
      <c r="S406" s="16">
        <v>0.13186813186813201</v>
      </c>
      <c r="T406" s="16">
        <v>0.22115384615384601</v>
      </c>
      <c r="U406" s="16"/>
      <c r="V406" s="16">
        <v>0.36490250696378801</v>
      </c>
      <c r="W406" s="16">
        <v>0.232432432432432</v>
      </c>
      <c r="X406" s="16">
        <v>0.154929577464789</v>
      </c>
      <c r="Y406" s="16">
        <v>0.14897959183673501</v>
      </c>
      <c r="Z406" s="16"/>
      <c r="AA406" s="16">
        <v>0.28608923884514398</v>
      </c>
      <c r="AB406" s="16">
        <v>0.23170731707317099</v>
      </c>
      <c r="AC406" s="16">
        <v>0.20535714285714299</v>
      </c>
      <c r="AD406" s="16">
        <v>0.13953488372093001</v>
      </c>
      <c r="AE406" s="16">
        <v>0.24369747899159699</v>
      </c>
      <c r="AF406" s="16">
        <v>0.117021276595745</v>
      </c>
      <c r="AG406" s="16">
        <v>7.2916666666666699E-2</v>
      </c>
      <c r="AH406" s="16">
        <v>0.18292682926829301</v>
      </c>
      <c r="AI406" s="16">
        <v>0.169811320754717</v>
      </c>
      <c r="AJ406" s="16"/>
      <c r="AK406" s="16">
        <v>0.23857868020304601</v>
      </c>
      <c r="AL406" s="16">
        <v>0.19417475728155301</v>
      </c>
      <c r="AM406" s="16">
        <v>0.16831683168316799</v>
      </c>
      <c r="AN406" s="16">
        <v>0.296928327645051</v>
      </c>
      <c r="AO406" s="16">
        <v>0.154255319148936</v>
      </c>
      <c r="AP406" s="16">
        <v>0.14285714285714299</v>
      </c>
      <c r="AQ406" s="16">
        <v>0.206666666666667</v>
      </c>
      <c r="AR406" s="16"/>
      <c r="AS406" s="16">
        <v>3.1914893617021302E-2</v>
      </c>
      <c r="AT406" s="16">
        <v>0.25221238938053098</v>
      </c>
      <c r="AU406" s="16"/>
      <c r="AV406" s="16">
        <v>0.253164556962025</v>
      </c>
      <c r="AW406" s="16">
        <v>0.20260663507109</v>
      </c>
      <c r="AX406" s="16"/>
      <c r="AY406" s="16">
        <v>0.26328502415458899</v>
      </c>
      <c r="AZ406" s="16">
        <v>0.14897959183673501</v>
      </c>
      <c r="BA406" s="16"/>
      <c r="BB406" s="16">
        <v>0.16289592760180999</v>
      </c>
      <c r="BC406" s="16">
        <v>0.27938931297709901</v>
      </c>
      <c r="BD406" s="16"/>
      <c r="BE406" s="16">
        <v>0.44848484848484799</v>
      </c>
      <c r="BF406" s="16">
        <v>0.34319526627218899</v>
      </c>
      <c r="BG406" s="16">
        <v>0.15916955017300999</v>
      </c>
      <c r="BH406" s="16">
        <v>3.4042553191489397E-2</v>
      </c>
    </row>
    <row r="407" spans="2:60" x14ac:dyDescent="0.25">
      <c r="B407" t="s">
        <v>77</v>
      </c>
      <c r="C407" s="16">
        <v>3.6418816388467397E-2</v>
      </c>
      <c r="D407" s="16">
        <v>3.1007751937984499E-2</v>
      </c>
      <c r="E407" s="16">
        <v>4.1958041958042001E-2</v>
      </c>
      <c r="F407" s="16">
        <v>3.1578947368421102E-2</v>
      </c>
      <c r="G407" s="16">
        <v>6.8965517241379296E-2</v>
      </c>
      <c r="H407" s="16">
        <v>0</v>
      </c>
      <c r="I407" s="16">
        <v>2.8571428571428598E-2</v>
      </c>
      <c r="J407" s="16">
        <v>0</v>
      </c>
      <c r="K407" s="16">
        <v>6.8493150684931503E-2</v>
      </c>
      <c r="L407" s="16">
        <v>0</v>
      </c>
      <c r="M407" s="16">
        <v>5.6818181818181802E-2</v>
      </c>
      <c r="N407" s="16">
        <v>4.9019607843137303E-2</v>
      </c>
      <c r="O407" s="16">
        <v>0</v>
      </c>
      <c r="P407" s="16">
        <v>0</v>
      </c>
      <c r="Q407" s="16">
        <v>9.3023255813953501E-2</v>
      </c>
      <c r="R407" s="16">
        <v>7.4074074074074098E-2</v>
      </c>
      <c r="S407" s="16">
        <v>2.1978021978022001E-2</v>
      </c>
      <c r="T407" s="16">
        <v>2.8846153846153799E-2</v>
      </c>
      <c r="U407" s="16"/>
      <c r="V407" s="16">
        <v>8.9136490250696407E-2</v>
      </c>
      <c r="W407" s="16">
        <v>2.1621621621621599E-2</v>
      </c>
      <c r="X407" s="16">
        <v>2.8169014084507001E-2</v>
      </c>
      <c r="Y407" s="16">
        <v>8.1632653061224497E-3</v>
      </c>
      <c r="Z407" s="16"/>
      <c r="AA407" s="16">
        <v>7.0866141732283505E-2</v>
      </c>
      <c r="AB407" s="16">
        <v>1.21951219512195E-2</v>
      </c>
      <c r="AC407" s="16">
        <v>2.6785714285714302E-2</v>
      </c>
      <c r="AD407" s="16">
        <v>3.1007751937984499E-2</v>
      </c>
      <c r="AE407" s="16">
        <v>8.4033613445378096E-3</v>
      </c>
      <c r="AF407" s="16">
        <v>2.1276595744680899E-2</v>
      </c>
      <c r="AG407" s="16">
        <v>1.0416666666666701E-2</v>
      </c>
      <c r="AH407" s="16">
        <v>1.21951219512195E-2</v>
      </c>
      <c r="AI407" s="16">
        <v>0</v>
      </c>
      <c r="AJ407" s="16"/>
      <c r="AK407" s="16">
        <v>5.5837563451776699E-2</v>
      </c>
      <c r="AL407" s="16">
        <v>2.9126213592233E-2</v>
      </c>
      <c r="AM407" s="16">
        <v>3.9603960396039598E-2</v>
      </c>
      <c r="AN407" s="16">
        <v>4.0955631399317398E-2</v>
      </c>
      <c r="AO407" s="16">
        <v>1.0638297872340399E-2</v>
      </c>
      <c r="AP407" s="16">
        <v>1.3824884792626699E-2</v>
      </c>
      <c r="AQ407" s="16">
        <v>0.04</v>
      </c>
      <c r="AR407" s="16"/>
      <c r="AS407" s="16">
        <v>5.31914893617021E-3</v>
      </c>
      <c r="AT407" s="16">
        <v>4.15929203539823E-2</v>
      </c>
      <c r="AU407" s="16"/>
      <c r="AV407" s="16">
        <v>5.90717299578059E-2</v>
      </c>
      <c r="AW407" s="16">
        <v>2.3696682464454999E-2</v>
      </c>
      <c r="AX407" s="16"/>
      <c r="AY407" s="16">
        <v>5.3140096618357502E-2</v>
      </c>
      <c r="AZ407" s="16">
        <v>8.1632653061224497E-3</v>
      </c>
      <c r="BA407" s="16"/>
      <c r="BB407" s="16">
        <v>2.5641025641025599E-2</v>
      </c>
      <c r="BC407" s="16">
        <v>4.7328244274809202E-2</v>
      </c>
      <c r="BD407" s="16"/>
      <c r="BE407" s="16">
        <v>0.12121212121212099</v>
      </c>
      <c r="BF407" s="16">
        <v>6.2130177514792898E-2</v>
      </c>
      <c r="BG407" s="16">
        <v>8.6505190311418692E-3</v>
      </c>
      <c r="BH407" s="16">
        <v>8.5106382978723406E-3</v>
      </c>
    </row>
    <row r="408" spans="2:60" x14ac:dyDescent="0.25">
      <c r="B408" t="s">
        <v>227</v>
      </c>
      <c r="C408" s="16">
        <v>0.396813353566009</v>
      </c>
      <c r="D408" s="16">
        <v>0.41085271317829503</v>
      </c>
      <c r="E408" s="16">
        <v>0.31468531468531502</v>
      </c>
      <c r="F408" s="16">
        <v>0.36842105263157898</v>
      </c>
      <c r="G408" s="16">
        <v>0.37931034482758602</v>
      </c>
      <c r="H408" s="16">
        <v>0.53333333333333299</v>
      </c>
      <c r="I408" s="16">
        <v>0.371428571428571</v>
      </c>
      <c r="J408" s="16">
        <v>0.42105263157894701</v>
      </c>
      <c r="K408" s="16">
        <v>0.47945205479452102</v>
      </c>
      <c r="L408" s="16">
        <v>0.233333333333333</v>
      </c>
      <c r="M408" s="16">
        <v>0.34090909090909099</v>
      </c>
      <c r="N408" s="16">
        <v>0.39215686274509798</v>
      </c>
      <c r="O408" s="16">
        <v>0.3</v>
      </c>
      <c r="P408" s="16">
        <v>0.31666666666666698</v>
      </c>
      <c r="Q408" s="16">
        <v>0.372093023255814</v>
      </c>
      <c r="R408" s="16">
        <v>0.407407407407407</v>
      </c>
      <c r="S408" s="16">
        <v>0.48351648351648402</v>
      </c>
      <c r="T408" s="16">
        <v>0.480769230769231</v>
      </c>
      <c r="U408" s="16"/>
      <c r="V408" s="16">
        <v>0.217270194986072</v>
      </c>
      <c r="W408" s="16">
        <v>0.35135135135135098</v>
      </c>
      <c r="X408" s="16">
        <v>0.48943661971830998</v>
      </c>
      <c r="Y408" s="16">
        <v>0.49183673469387801</v>
      </c>
      <c r="Z408" s="16"/>
      <c r="AA408" s="16">
        <v>0.291338582677165</v>
      </c>
      <c r="AB408" s="16">
        <v>0.39024390243902402</v>
      </c>
      <c r="AC408" s="16">
        <v>0.45535714285714302</v>
      </c>
      <c r="AD408" s="16">
        <v>0.39534883720930197</v>
      </c>
      <c r="AE408" s="16">
        <v>0.44537815126050401</v>
      </c>
      <c r="AF408" s="16">
        <v>0.43617021276595702</v>
      </c>
      <c r="AG408" s="16">
        <v>0.59375</v>
      </c>
      <c r="AH408" s="16">
        <v>0.439024390243902</v>
      </c>
      <c r="AI408" s="16">
        <v>0.61320754716981096</v>
      </c>
      <c r="AJ408" s="16"/>
      <c r="AK408" s="16">
        <v>0.33502538071066001</v>
      </c>
      <c r="AL408" s="16">
        <v>0.42718446601941801</v>
      </c>
      <c r="AM408" s="16">
        <v>0.45544554455445502</v>
      </c>
      <c r="AN408" s="16">
        <v>0.26621160409556299</v>
      </c>
      <c r="AO408" s="16">
        <v>0.50531914893617003</v>
      </c>
      <c r="AP408" s="16">
        <v>0.51152073732718895</v>
      </c>
      <c r="AQ408" s="16">
        <v>0.43333333333333302</v>
      </c>
      <c r="AR408" s="16"/>
      <c r="AS408" s="16">
        <v>0.73936170212765995</v>
      </c>
      <c r="AT408" s="16">
        <v>0.33982300884955802</v>
      </c>
      <c r="AU408" s="16"/>
      <c r="AV408" s="16">
        <v>0.35232067510548498</v>
      </c>
      <c r="AW408" s="16">
        <v>0.42180094786729899</v>
      </c>
      <c r="AX408" s="16"/>
      <c r="AY408" s="16">
        <v>0.34057971014492699</v>
      </c>
      <c r="AZ408" s="16">
        <v>0.49183673469387801</v>
      </c>
      <c r="BA408" s="16"/>
      <c r="BB408" s="16">
        <v>0.50075414781297101</v>
      </c>
      <c r="BC408" s="16">
        <v>0.291603053435115</v>
      </c>
      <c r="BD408" s="16"/>
      <c r="BE408" s="16">
        <v>8.4848484848484895E-2</v>
      </c>
      <c r="BF408" s="16">
        <v>0.24556213017751499</v>
      </c>
      <c r="BG408" s="16">
        <v>0.46193771626297597</v>
      </c>
      <c r="BH408" s="16">
        <v>0.67234042553191498</v>
      </c>
    </row>
    <row r="409" spans="2:60" x14ac:dyDescent="0.25">
      <c r="B409" t="s">
        <v>228</v>
      </c>
      <c r="C409" s="16">
        <v>0.35204855842185101</v>
      </c>
      <c r="D409" s="16">
        <v>0.34883720930232598</v>
      </c>
      <c r="E409" s="16">
        <v>0.51048951048951097</v>
      </c>
      <c r="F409" s="16">
        <v>0.37894736842105298</v>
      </c>
      <c r="G409" s="16">
        <v>0.25862068965517199</v>
      </c>
      <c r="H409" s="16">
        <v>0.233333333333333</v>
      </c>
      <c r="I409" s="16">
        <v>0.40952380952381001</v>
      </c>
      <c r="J409" s="16">
        <v>0.42105263157894701</v>
      </c>
      <c r="K409" s="16">
        <v>0.24657534246575299</v>
      </c>
      <c r="L409" s="16">
        <v>0.63333333333333297</v>
      </c>
      <c r="M409" s="16">
        <v>0.32954545454545497</v>
      </c>
      <c r="N409" s="16">
        <v>0.39215686274509798</v>
      </c>
      <c r="O409" s="16">
        <v>0.4</v>
      </c>
      <c r="P409" s="16">
        <v>0.51666666666666705</v>
      </c>
      <c r="Q409" s="16">
        <v>0.25581395348837199</v>
      </c>
      <c r="R409" s="16">
        <v>0.296296296296296</v>
      </c>
      <c r="S409" s="16">
        <v>0.20879120879120899</v>
      </c>
      <c r="T409" s="16">
        <v>0.29807692307692302</v>
      </c>
      <c r="U409" s="16"/>
      <c r="V409" s="16">
        <v>0.53481894150417797</v>
      </c>
      <c r="W409" s="16">
        <v>0.356756756756757</v>
      </c>
      <c r="X409" s="16">
        <v>0.29225352112676101</v>
      </c>
      <c r="Y409" s="16">
        <v>0.25102040816326499</v>
      </c>
      <c r="Z409" s="16"/>
      <c r="AA409" s="16">
        <v>0.46194225721784798</v>
      </c>
      <c r="AB409" s="16">
        <v>0.36585365853658502</v>
      </c>
      <c r="AC409" s="16">
        <v>0.33035714285714302</v>
      </c>
      <c r="AD409" s="16">
        <v>0.26356589147286802</v>
      </c>
      <c r="AE409" s="16">
        <v>0.34453781512604997</v>
      </c>
      <c r="AF409" s="16">
        <v>0.23404255319148901</v>
      </c>
      <c r="AG409" s="16">
        <v>0.14583333333333301</v>
      </c>
      <c r="AH409" s="16">
        <v>0.32926829268292701</v>
      </c>
      <c r="AI409" s="16">
        <v>0.235849056603774</v>
      </c>
      <c r="AJ409" s="16"/>
      <c r="AK409" s="16">
        <v>0.40609137055837602</v>
      </c>
      <c r="AL409" s="16">
        <v>0.33009708737864102</v>
      </c>
      <c r="AM409" s="16">
        <v>0.287128712871287</v>
      </c>
      <c r="AN409" s="16">
        <v>0.47781569965870302</v>
      </c>
      <c r="AO409" s="16">
        <v>0.26063829787234</v>
      </c>
      <c r="AP409" s="16">
        <v>0.23963133640553</v>
      </c>
      <c r="AQ409" s="16">
        <v>0.30666666666666698</v>
      </c>
      <c r="AR409" s="16"/>
      <c r="AS409" s="16">
        <v>6.9148936170212796E-2</v>
      </c>
      <c r="AT409" s="16">
        <v>0.39911504424778799</v>
      </c>
      <c r="AU409" s="16"/>
      <c r="AV409" s="16">
        <v>0.38818565400843902</v>
      </c>
      <c r="AW409" s="16">
        <v>0.33175355450236999</v>
      </c>
      <c r="AX409" s="16"/>
      <c r="AY409" s="16">
        <v>0.41183574879227097</v>
      </c>
      <c r="AZ409" s="16">
        <v>0.25102040816326499</v>
      </c>
      <c r="BA409" s="16"/>
      <c r="BB409" s="16">
        <v>0.269984917043741</v>
      </c>
      <c r="BC409" s="16">
        <v>0.43511450381679401</v>
      </c>
      <c r="BD409" s="16"/>
      <c r="BE409" s="16">
        <v>0.66666666666666696</v>
      </c>
      <c r="BF409" s="16">
        <v>0.50887573964497002</v>
      </c>
      <c r="BG409" s="16">
        <v>0.27681660899653998</v>
      </c>
      <c r="BH409" s="16">
        <v>8.9361702127659606E-2</v>
      </c>
    </row>
    <row r="410" spans="2:60" x14ac:dyDescent="0.25">
      <c r="B410" t="s">
        <v>171</v>
      </c>
      <c r="C410" s="16">
        <v>4.47647951441578E-2</v>
      </c>
      <c r="D410" s="16">
        <v>6.2015503875968998E-2</v>
      </c>
      <c r="E410" s="16">
        <v>-0.195804195804196</v>
      </c>
      <c r="F410" s="16">
        <v>-1.0526315789473601E-2</v>
      </c>
      <c r="G410" s="16">
        <v>0.12068965517241401</v>
      </c>
      <c r="H410" s="16">
        <v>0.3</v>
      </c>
      <c r="I410" s="16">
        <v>-3.8095238095238099E-2</v>
      </c>
      <c r="J410" s="16">
        <v>0</v>
      </c>
      <c r="K410" s="16">
        <v>0.232876712328767</v>
      </c>
      <c r="L410" s="16">
        <v>-0.4</v>
      </c>
      <c r="M410" s="16">
        <v>1.13636363636364E-2</v>
      </c>
      <c r="N410" s="16">
        <v>0</v>
      </c>
      <c r="O410" s="16">
        <v>-0.1</v>
      </c>
      <c r="P410" s="16">
        <v>-0.2</v>
      </c>
      <c r="Q410" s="16">
        <v>0.116279069767442</v>
      </c>
      <c r="R410" s="16">
        <v>0.11111111111111099</v>
      </c>
      <c r="S410" s="16">
        <v>0.27472527472527503</v>
      </c>
      <c r="T410" s="16">
        <v>0.18269230769230799</v>
      </c>
      <c r="U410" s="16"/>
      <c r="V410" s="16">
        <v>-0.317548746518106</v>
      </c>
      <c r="W410" s="16">
        <v>-5.40540540540541E-3</v>
      </c>
      <c r="X410" s="16">
        <v>0.19718309859154901</v>
      </c>
      <c r="Y410" s="16">
        <v>0.240816326530612</v>
      </c>
      <c r="Z410" s="16"/>
      <c r="AA410" s="16">
        <v>-0.17060367454068201</v>
      </c>
      <c r="AB410" s="16">
        <v>2.4390243902439001E-2</v>
      </c>
      <c r="AC410" s="16">
        <v>0.125</v>
      </c>
      <c r="AD410" s="16">
        <v>0.13178294573643401</v>
      </c>
      <c r="AE410" s="16">
        <v>0.10084033613445401</v>
      </c>
      <c r="AF410" s="16">
        <v>0.20212765957446799</v>
      </c>
      <c r="AG410" s="16">
        <v>0.44791666666666702</v>
      </c>
      <c r="AH410" s="16">
        <v>0.109756097560976</v>
      </c>
      <c r="AI410" s="16">
        <v>0.37735849056603799</v>
      </c>
      <c r="AJ410" s="16"/>
      <c r="AK410" s="16">
        <v>-7.1065989847715699E-2</v>
      </c>
      <c r="AL410" s="16">
        <v>9.7087378640776795E-2</v>
      </c>
      <c r="AM410" s="16">
        <v>0.16831683168316799</v>
      </c>
      <c r="AN410" s="16">
        <v>-0.21160409556314</v>
      </c>
      <c r="AO410" s="16">
        <v>0.24468085106383</v>
      </c>
      <c r="AP410" s="16">
        <v>0.27188940092165897</v>
      </c>
      <c r="AQ410" s="16">
        <v>0.12666666666666701</v>
      </c>
      <c r="AR410" s="16"/>
      <c r="AS410" s="16">
        <v>0.67021276595744705</v>
      </c>
      <c r="AT410" s="16">
        <v>-5.9292035398230102E-2</v>
      </c>
      <c r="AU410" s="16"/>
      <c r="AV410" s="16">
        <v>-3.58649789029536E-2</v>
      </c>
      <c r="AW410" s="16">
        <v>9.0047393364928993E-2</v>
      </c>
      <c r="AX410" s="16"/>
      <c r="AY410" s="16">
        <v>-7.1256038647343006E-2</v>
      </c>
      <c r="AZ410" s="16">
        <v>0.240816326530612</v>
      </c>
      <c r="BA410" s="16"/>
      <c r="BB410" s="16">
        <v>0.230769230769231</v>
      </c>
      <c r="BC410" s="16">
        <v>-0.14351145038167901</v>
      </c>
      <c r="BD410" s="16"/>
      <c r="BE410" s="16">
        <v>-0.58181818181818201</v>
      </c>
      <c r="BF410" s="16">
        <v>-0.26331360946745602</v>
      </c>
      <c r="BG410" s="16">
        <v>0.18512110726643599</v>
      </c>
      <c r="BH410" s="16">
        <v>0.58297872340425505</v>
      </c>
    </row>
    <row r="411" spans="2:60" x14ac:dyDescent="0.25">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row>
    <row r="412" spans="2:60" x14ac:dyDescent="0.25">
      <c r="B412" s="6" t="s">
        <v>241</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row>
    <row r="413" spans="2:60" x14ac:dyDescent="0.25">
      <c r="B413" s="23" t="s">
        <v>79</v>
      </c>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row>
    <row r="414" spans="2:60" x14ac:dyDescent="0.25">
      <c r="B414" t="s">
        <v>222</v>
      </c>
      <c r="C414" s="16">
        <v>0.117602427921093</v>
      </c>
      <c r="D414" s="16">
        <v>0.116279069767442</v>
      </c>
      <c r="E414" s="16">
        <v>9.7902097902097904E-2</v>
      </c>
      <c r="F414" s="16">
        <v>0.115789473684211</v>
      </c>
      <c r="G414" s="16">
        <v>0.15517241379310301</v>
      </c>
      <c r="H414" s="16">
        <v>3.3333333333333298E-2</v>
      </c>
      <c r="I414" s="16">
        <v>9.5238095238095205E-2</v>
      </c>
      <c r="J414" s="16">
        <v>0.157894736842105</v>
      </c>
      <c r="K414" s="16">
        <v>0.123287671232877</v>
      </c>
      <c r="L414" s="16">
        <v>0.133333333333333</v>
      </c>
      <c r="M414" s="16">
        <v>0.14772727272727301</v>
      </c>
      <c r="N414" s="16">
        <v>6.8627450980392204E-2</v>
      </c>
      <c r="O414" s="16">
        <v>0.233333333333333</v>
      </c>
      <c r="P414" s="16">
        <v>6.6666666666666693E-2</v>
      </c>
      <c r="Q414" s="16">
        <v>0.162790697674419</v>
      </c>
      <c r="R414" s="16">
        <v>7.4074074074074098E-2</v>
      </c>
      <c r="S414" s="16">
        <v>0.159340659340659</v>
      </c>
      <c r="T414" s="16">
        <v>9.6153846153846201E-2</v>
      </c>
      <c r="U414" s="16"/>
      <c r="V414" s="16">
        <v>4.4568245125348203E-2</v>
      </c>
      <c r="W414" s="16">
        <v>8.6486486486486505E-2</v>
      </c>
      <c r="X414" s="16">
        <v>0.105633802816901</v>
      </c>
      <c r="Y414" s="16">
        <v>0.18979591836734699</v>
      </c>
      <c r="Z414" s="16"/>
      <c r="AA414" s="16">
        <v>7.6115485564304503E-2</v>
      </c>
      <c r="AB414" s="16">
        <v>4.8780487804878099E-2</v>
      </c>
      <c r="AC414" s="16">
        <v>0.125</v>
      </c>
      <c r="AD414" s="16">
        <v>9.3023255813953501E-2</v>
      </c>
      <c r="AE414" s="16">
        <v>0.159663865546218</v>
      </c>
      <c r="AF414" s="16">
        <v>0.159574468085106</v>
      </c>
      <c r="AG414" s="16">
        <v>0.22916666666666699</v>
      </c>
      <c r="AH414" s="16">
        <v>0.24390243902438999</v>
      </c>
      <c r="AI414" s="16">
        <v>0.160377358490566</v>
      </c>
      <c r="AJ414" s="16"/>
      <c r="AK414" s="16">
        <v>7.1065989847715699E-2</v>
      </c>
      <c r="AL414" s="16">
        <v>9.7087378640776698E-2</v>
      </c>
      <c r="AM414" s="16">
        <v>0.12871287128712899</v>
      </c>
      <c r="AN414" s="16">
        <v>8.1911262798634796E-2</v>
      </c>
      <c r="AO414" s="16">
        <v>0.13829787234042601</v>
      </c>
      <c r="AP414" s="16">
        <v>0.18433179723502299</v>
      </c>
      <c r="AQ414" s="16">
        <v>0.17333333333333301</v>
      </c>
      <c r="AR414" s="16"/>
      <c r="AS414" s="16">
        <v>0.27127659574468099</v>
      </c>
      <c r="AT414" s="16">
        <v>9.2035398230088494E-2</v>
      </c>
      <c r="AU414" s="16"/>
      <c r="AV414" s="16">
        <v>0.105485232067511</v>
      </c>
      <c r="AW414" s="16">
        <v>0.12440758293838899</v>
      </c>
      <c r="AX414" s="16"/>
      <c r="AY414" s="16">
        <v>7.4879227053140096E-2</v>
      </c>
      <c r="AZ414" s="16">
        <v>0.18979591836734699</v>
      </c>
      <c r="BA414" s="16"/>
      <c r="BB414" s="16">
        <v>0.16591251885369501</v>
      </c>
      <c r="BC414" s="16">
        <v>6.8702290076335895E-2</v>
      </c>
      <c r="BD414" s="16"/>
      <c r="BE414" s="16">
        <v>2.4242424242424201E-2</v>
      </c>
      <c r="BF414" s="16">
        <v>6.2130177514792898E-2</v>
      </c>
      <c r="BG414" s="16">
        <v>9.8615916955017299E-2</v>
      </c>
      <c r="BH414" s="16">
        <v>0.31063829787233999</v>
      </c>
    </row>
    <row r="415" spans="2:60" x14ac:dyDescent="0.25">
      <c r="B415" t="s">
        <v>223</v>
      </c>
      <c r="C415" s="16">
        <v>0.20030349013657101</v>
      </c>
      <c r="D415" s="16">
        <v>0.217054263565891</v>
      </c>
      <c r="E415" s="16">
        <v>0.14685314685314699</v>
      </c>
      <c r="F415" s="16">
        <v>0.157894736842105</v>
      </c>
      <c r="G415" s="16">
        <v>0.10344827586206901</v>
      </c>
      <c r="H415" s="16">
        <v>0.2</v>
      </c>
      <c r="I415" s="16">
        <v>0.161904761904762</v>
      </c>
      <c r="J415" s="16">
        <v>0.26315789473684198</v>
      </c>
      <c r="K415" s="16">
        <v>0.27397260273972601</v>
      </c>
      <c r="L415" s="16">
        <v>6.6666666666666693E-2</v>
      </c>
      <c r="M415" s="16">
        <v>0.21590909090909099</v>
      </c>
      <c r="N415" s="16">
        <v>0.25490196078431399</v>
      </c>
      <c r="O415" s="16">
        <v>0.133333333333333</v>
      </c>
      <c r="P415" s="16">
        <v>0.2</v>
      </c>
      <c r="Q415" s="16">
        <v>0.116279069767442</v>
      </c>
      <c r="R415" s="16">
        <v>0.22222222222222199</v>
      </c>
      <c r="S415" s="16">
        <v>0.23626373626373601</v>
      </c>
      <c r="T415" s="16">
        <v>0.27884615384615402</v>
      </c>
      <c r="U415" s="16"/>
      <c r="V415" s="16">
        <v>0.10306406685236801</v>
      </c>
      <c r="W415" s="16">
        <v>0.19459459459459499</v>
      </c>
      <c r="X415" s="16">
        <v>0.242957746478873</v>
      </c>
      <c r="Y415" s="16">
        <v>0.24897959183673499</v>
      </c>
      <c r="Z415" s="16"/>
      <c r="AA415" s="16">
        <v>0.128608923884514</v>
      </c>
      <c r="AB415" s="16">
        <v>0.219512195121951</v>
      </c>
      <c r="AC415" s="16">
        <v>0.17857142857142899</v>
      </c>
      <c r="AD415" s="16">
        <v>0.25581395348837199</v>
      </c>
      <c r="AE415" s="16">
        <v>0.218487394957983</v>
      </c>
      <c r="AF415" s="16">
        <v>0.22340425531914901</v>
      </c>
      <c r="AG415" s="16">
        <v>0.25</v>
      </c>
      <c r="AH415" s="16">
        <v>0.23170731707317099</v>
      </c>
      <c r="AI415" s="16">
        <v>0.36792452830188699</v>
      </c>
      <c r="AJ415" s="16"/>
      <c r="AK415" s="16">
        <v>0.157360406091371</v>
      </c>
      <c r="AL415" s="16">
        <v>0.20388349514563101</v>
      </c>
      <c r="AM415" s="16">
        <v>0.198019801980198</v>
      </c>
      <c r="AN415" s="16">
        <v>0.150170648464164</v>
      </c>
      <c r="AO415" s="16">
        <v>0.28191489361702099</v>
      </c>
      <c r="AP415" s="16">
        <v>0.26728110599078297</v>
      </c>
      <c r="AQ415" s="16">
        <v>0.2</v>
      </c>
      <c r="AR415" s="16"/>
      <c r="AS415" s="16">
        <v>0.37765957446808501</v>
      </c>
      <c r="AT415" s="16">
        <v>0.17079646017699099</v>
      </c>
      <c r="AU415" s="16"/>
      <c r="AV415" s="16">
        <v>0.18565400843881899</v>
      </c>
      <c r="AW415" s="16">
        <v>0.208530805687204</v>
      </c>
      <c r="AX415" s="16"/>
      <c r="AY415" s="16">
        <v>0.17149758454106301</v>
      </c>
      <c r="AZ415" s="16">
        <v>0.24897959183673499</v>
      </c>
      <c r="BA415" s="16"/>
      <c r="BB415" s="16">
        <v>0.256410256410256</v>
      </c>
      <c r="BC415" s="16">
        <v>0.14351145038167901</v>
      </c>
      <c r="BD415" s="16"/>
      <c r="BE415" s="16">
        <v>2.4242424242424201E-2</v>
      </c>
      <c r="BF415" s="16">
        <v>0.106508875739645</v>
      </c>
      <c r="BG415" s="16">
        <v>0.245674740484429</v>
      </c>
      <c r="BH415" s="16">
        <v>0.34468085106383001</v>
      </c>
    </row>
    <row r="416" spans="2:60" x14ac:dyDescent="0.25">
      <c r="B416" t="s">
        <v>224</v>
      </c>
      <c r="C416" s="16">
        <v>0.22306525037936301</v>
      </c>
      <c r="D416" s="16">
        <v>0.24031007751937999</v>
      </c>
      <c r="E416" s="16">
        <v>0.20979020979021001</v>
      </c>
      <c r="F416" s="16">
        <v>0.157894736842105</v>
      </c>
      <c r="G416" s="16">
        <v>0.32758620689655199</v>
      </c>
      <c r="H416" s="16">
        <v>0.266666666666667</v>
      </c>
      <c r="I416" s="16">
        <v>0.180952380952381</v>
      </c>
      <c r="J416" s="16">
        <v>0.105263157894737</v>
      </c>
      <c r="K416" s="16">
        <v>0.27397260273972601</v>
      </c>
      <c r="L416" s="16">
        <v>0.233333333333333</v>
      </c>
      <c r="M416" s="16">
        <v>0.25</v>
      </c>
      <c r="N416" s="16">
        <v>0.22549019607843099</v>
      </c>
      <c r="O416" s="16">
        <v>0.16666666666666699</v>
      </c>
      <c r="P416" s="16">
        <v>0.21666666666666701</v>
      </c>
      <c r="Q416" s="16">
        <v>0.30232558139534899</v>
      </c>
      <c r="R416" s="16">
        <v>0.11111111111111099</v>
      </c>
      <c r="S416" s="16">
        <v>0.21978021978022</v>
      </c>
      <c r="T416" s="16">
        <v>0.230769230769231</v>
      </c>
      <c r="U416" s="16"/>
      <c r="V416" s="16">
        <v>0.17270194986072401</v>
      </c>
      <c r="W416" s="16">
        <v>0.25945945945945897</v>
      </c>
      <c r="X416" s="16">
        <v>0.26760563380281699</v>
      </c>
      <c r="Y416" s="16">
        <v>0.22040816326530599</v>
      </c>
      <c r="Z416" s="16"/>
      <c r="AA416" s="16">
        <v>0.20209973753280799</v>
      </c>
      <c r="AB416" s="16">
        <v>0.31707317073170699</v>
      </c>
      <c r="AC416" s="16">
        <v>0.28571428571428598</v>
      </c>
      <c r="AD416" s="16">
        <v>0.28682170542635699</v>
      </c>
      <c r="AE416" s="16">
        <v>0.23529411764705899</v>
      </c>
      <c r="AF416" s="16">
        <v>0.25531914893617003</v>
      </c>
      <c r="AG416" s="16">
        <v>0.25</v>
      </c>
      <c r="AH416" s="16">
        <v>0.15853658536585399</v>
      </c>
      <c r="AI416" s="16">
        <v>0.14150943396226401</v>
      </c>
      <c r="AJ416" s="16"/>
      <c r="AK416" s="16">
        <v>0.243654822335025</v>
      </c>
      <c r="AL416" s="16">
        <v>0.27184466019417503</v>
      </c>
      <c r="AM416" s="16">
        <v>0.287128712871287</v>
      </c>
      <c r="AN416" s="16">
        <v>0.215017064846416</v>
      </c>
      <c r="AO416" s="16">
        <v>0.23404255319148901</v>
      </c>
      <c r="AP416" s="16">
        <v>0.216589861751152</v>
      </c>
      <c r="AQ416" s="16">
        <v>0.15333333333333299</v>
      </c>
      <c r="AR416" s="16"/>
      <c r="AS416" s="16">
        <v>0.154255319148936</v>
      </c>
      <c r="AT416" s="16">
        <v>0.234513274336283</v>
      </c>
      <c r="AU416" s="16"/>
      <c r="AV416" s="16">
        <v>0.18143459915611801</v>
      </c>
      <c r="AW416" s="16">
        <v>0.24644549763033199</v>
      </c>
      <c r="AX416" s="16"/>
      <c r="AY416" s="16">
        <v>0.22463768115942001</v>
      </c>
      <c r="AZ416" s="16">
        <v>0.22040816326530599</v>
      </c>
      <c r="BA416" s="16"/>
      <c r="BB416" s="16">
        <v>0.217194570135747</v>
      </c>
      <c r="BC416" s="16">
        <v>0.229007633587786</v>
      </c>
      <c r="BD416" s="16"/>
      <c r="BE416" s="16">
        <v>0.15757575757575801</v>
      </c>
      <c r="BF416" s="16">
        <v>0.16863905325443801</v>
      </c>
      <c r="BG416" s="16">
        <v>0.28373702422145303</v>
      </c>
      <c r="BH416" s="16">
        <v>0.2</v>
      </c>
    </row>
    <row r="417" spans="2:60" x14ac:dyDescent="0.25">
      <c r="B417" t="s">
        <v>225</v>
      </c>
      <c r="C417" s="16">
        <v>0.14491654021244299</v>
      </c>
      <c r="D417" s="16">
        <v>0.13953488372093001</v>
      </c>
      <c r="E417" s="16">
        <v>0.18181818181818199</v>
      </c>
      <c r="F417" s="16">
        <v>0.231578947368421</v>
      </c>
      <c r="G417" s="16">
        <v>0.15517241379310301</v>
      </c>
      <c r="H417" s="16">
        <v>0.133333333333333</v>
      </c>
      <c r="I417" s="16">
        <v>0.12380952380952399</v>
      </c>
      <c r="J417" s="16">
        <v>0.21052631578947401</v>
      </c>
      <c r="K417" s="16">
        <v>8.2191780821917804E-2</v>
      </c>
      <c r="L417" s="16">
        <v>0.2</v>
      </c>
      <c r="M417" s="16">
        <v>0.14772727272727301</v>
      </c>
      <c r="N417" s="16">
        <v>8.8235294117647106E-2</v>
      </c>
      <c r="O417" s="16">
        <v>0.233333333333333</v>
      </c>
      <c r="P417" s="16">
        <v>0.133333333333333</v>
      </c>
      <c r="Q417" s="16">
        <v>0.162790697674419</v>
      </c>
      <c r="R417" s="16">
        <v>0.11111111111111099</v>
      </c>
      <c r="S417" s="16">
        <v>0.14835164835164799</v>
      </c>
      <c r="T417" s="16">
        <v>8.6538461538461495E-2</v>
      </c>
      <c r="U417" s="16"/>
      <c r="V417" s="16">
        <v>0.17270194986072401</v>
      </c>
      <c r="W417" s="16">
        <v>0.12972972972972999</v>
      </c>
      <c r="X417" s="16">
        <v>0.169014084507042</v>
      </c>
      <c r="Y417" s="16">
        <v>0.116326530612245</v>
      </c>
      <c r="Z417" s="16"/>
      <c r="AA417" s="16">
        <v>0.15485564304461899</v>
      </c>
      <c r="AB417" s="16">
        <v>0.134146341463415</v>
      </c>
      <c r="AC417" s="16">
        <v>0.1875</v>
      </c>
      <c r="AD417" s="16">
        <v>0.124031007751938</v>
      </c>
      <c r="AE417" s="16">
        <v>0.151260504201681</v>
      </c>
      <c r="AF417" s="16">
        <v>0.159574468085106</v>
      </c>
      <c r="AG417" s="16">
        <v>0.104166666666667</v>
      </c>
      <c r="AH417" s="16">
        <v>0.17073170731707299</v>
      </c>
      <c r="AI417" s="16">
        <v>7.5471698113207503E-2</v>
      </c>
      <c r="AJ417" s="16"/>
      <c r="AK417" s="16">
        <v>0.157360406091371</v>
      </c>
      <c r="AL417" s="16">
        <v>0.12621359223301001</v>
      </c>
      <c r="AM417" s="16">
        <v>0.14851485148514901</v>
      </c>
      <c r="AN417" s="16">
        <v>0.17064846416382301</v>
      </c>
      <c r="AO417" s="16">
        <v>0.12765957446808501</v>
      </c>
      <c r="AP417" s="16">
        <v>0.13364055299539199</v>
      </c>
      <c r="AQ417" s="16">
        <v>0.12</v>
      </c>
      <c r="AR417" s="16"/>
      <c r="AS417" s="16">
        <v>9.5744680851063801E-2</v>
      </c>
      <c r="AT417" s="16">
        <v>0.15309734513274301</v>
      </c>
      <c r="AU417" s="16"/>
      <c r="AV417" s="16">
        <v>0.12869198312236299</v>
      </c>
      <c r="AW417" s="16">
        <v>0.15402843601895699</v>
      </c>
      <c r="AX417" s="16"/>
      <c r="AY417" s="16">
        <v>0.161835748792271</v>
      </c>
      <c r="AZ417" s="16">
        <v>0.116326530612245</v>
      </c>
      <c r="BA417" s="16"/>
      <c r="BB417" s="16">
        <v>0.11915535444947201</v>
      </c>
      <c r="BC417" s="16">
        <v>0.17099236641221399</v>
      </c>
      <c r="BD417" s="16"/>
      <c r="BE417" s="16">
        <v>0.12727272727272701</v>
      </c>
      <c r="BF417" s="16">
        <v>0.21005917159763299</v>
      </c>
      <c r="BG417" s="16">
        <v>0.13840830449826999</v>
      </c>
      <c r="BH417" s="16">
        <v>8.0851063829787198E-2</v>
      </c>
    </row>
    <row r="418" spans="2:60" x14ac:dyDescent="0.25">
      <c r="B418" t="s">
        <v>226</v>
      </c>
      <c r="C418" s="16">
        <v>0.22610015174506801</v>
      </c>
      <c r="D418" s="16">
        <v>0.201550387596899</v>
      </c>
      <c r="E418" s="16">
        <v>0.27272727272727298</v>
      </c>
      <c r="F418" s="16">
        <v>0.27368421052631597</v>
      </c>
      <c r="G418" s="16">
        <v>0.22413793103448301</v>
      </c>
      <c r="H418" s="16">
        <v>0.2</v>
      </c>
      <c r="I418" s="16">
        <v>0.314285714285714</v>
      </c>
      <c r="J418" s="16">
        <v>0.21052631578947401</v>
      </c>
      <c r="K418" s="16">
        <v>0.17808219178082199</v>
      </c>
      <c r="L418" s="16">
        <v>0.266666666666667</v>
      </c>
      <c r="M418" s="16">
        <v>0.170454545454545</v>
      </c>
      <c r="N418" s="16">
        <v>0.26470588235294101</v>
      </c>
      <c r="O418" s="16">
        <v>0.2</v>
      </c>
      <c r="P418" s="16">
        <v>0.233333333333333</v>
      </c>
      <c r="Q418" s="16">
        <v>0.162790697674419</v>
      </c>
      <c r="R418" s="16">
        <v>0.407407407407407</v>
      </c>
      <c r="S418" s="16">
        <v>0.164835164835165</v>
      </c>
      <c r="T418" s="16">
        <v>0.19230769230769201</v>
      </c>
      <c r="U418" s="16"/>
      <c r="V418" s="16">
        <v>0.309192200557103</v>
      </c>
      <c r="W418" s="16">
        <v>0.27027027027027001</v>
      </c>
      <c r="X418" s="16">
        <v>0.154929577464789</v>
      </c>
      <c r="Y418" s="16">
        <v>0.18979591836734699</v>
      </c>
      <c r="Z418" s="16"/>
      <c r="AA418" s="16">
        <v>0.291338582677165</v>
      </c>
      <c r="AB418" s="16">
        <v>0.219512195121951</v>
      </c>
      <c r="AC418" s="16">
        <v>0.14285714285714299</v>
      </c>
      <c r="AD418" s="16">
        <v>0.193798449612403</v>
      </c>
      <c r="AE418" s="16">
        <v>0.16806722689075601</v>
      </c>
      <c r="AF418" s="16">
        <v>0.14893617021276601</v>
      </c>
      <c r="AG418" s="16">
        <v>0.13541666666666699</v>
      </c>
      <c r="AH418" s="16">
        <v>0.17073170731707299</v>
      </c>
      <c r="AI418" s="16">
        <v>0.22641509433962301</v>
      </c>
      <c r="AJ418" s="16"/>
      <c r="AK418" s="16">
        <v>0.20304568527918801</v>
      </c>
      <c r="AL418" s="16">
        <v>0.25242718446601897</v>
      </c>
      <c r="AM418" s="16">
        <v>0.16831683168316799</v>
      </c>
      <c r="AN418" s="16">
        <v>0.286689419795222</v>
      </c>
      <c r="AO418" s="16">
        <v>0.159574468085106</v>
      </c>
      <c r="AP418" s="16">
        <v>0.15207373271889399</v>
      </c>
      <c r="AQ418" s="16">
        <v>0.266666666666667</v>
      </c>
      <c r="AR418" s="16"/>
      <c r="AS418" s="16">
        <v>8.5106382978723402E-2</v>
      </c>
      <c r="AT418" s="16">
        <v>0.24955752212389401</v>
      </c>
      <c r="AU418" s="16"/>
      <c r="AV418" s="16">
        <v>0.284810126582278</v>
      </c>
      <c r="AW418" s="16">
        <v>0.193127962085308</v>
      </c>
      <c r="AX418" s="16"/>
      <c r="AY418" s="16">
        <v>0.247584541062802</v>
      </c>
      <c r="AZ418" s="16">
        <v>0.18979591836734699</v>
      </c>
      <c r="BA418" s="16"/>
      <c r="BB418" s="16">
        <v>0.167420814479638</v>
      </c>
      <c r="BC418" s="16">
        <v>0.28549618320610698</v>
      </c>
      <c r="BD418" s="16"/>
      <c r="BE418" s="16">
        <v>0.43636363636363601</v>
      </c>
      <c r="BF418" s="16">
        <v>0.31360946745562102</v>
      </c>
      <c r="BG418" s="16">
        <v>0.18512110726643599</v>
      </c>
      <c r="BH418" s="16">
        <v>5.1063829787233998E-2</v>
      </c>
    </row>
    <row r="419" spans="2:60" x14ac:dyDescent="0.25">
      <c r="B419" t="s">
        <v>77</v>
      </c>
      <c r="C419" s="16">
        <v>8.8012139605462794E-2</v>
      </c>
      <c r="D419" s="16">
        <v>8.5271317829457405E-2</v>
      </c>
      <c r="E419" s="16">
        <v>9.0909090909090898E-2</v>
      </c>
      <c r="F419" s="16">
        <v>6.3157894736842093E-2</v>
      </c>
      <c r="G419" s="16">
        <v>3.4482758620689703E-2</v>
      </c>
      <c r="H419" s="16">
        <v>0.16666666666666699</v>
      </c>
      <c r="I419" s="16">
        <v>0.12380952380952399</v>
      </c>
      <c r="J419" s="16">
        <v>5.2631578947368397E-2</v>
      </c>
      <c r="K419" s="16">
        <v>6.8493150684931503E-2</v>
      </c>
      <c r="L419" s="16">
        <v>0.1</v>
      </c>
      <c r="M419" s="16">
        <v>6.8181818181818205E-2</v>
      </c>
      <c r="N419" s="16">
        <v>9.8039215686274495E-2</v>
      </c>
      <c r="O419" s="16">
        <v>3.3333333333333298E-2</v>
      </c>
      <c r="P419" s="16">
        <v>0.15</v>
      </c>
      <c r="Q419" s="16">
        <v>9.3023255813953501E-2</v>
      </c>
      <c r="R419" s="16">
        <v>7.4074074074074098E-2</v>
      </c>
      <c r="S419" s="16">
        <v>7.1428571428571397E-2</v>
      </c>
      <c r="T419" s="16">
        <v>0.115384615384615</v>
      </c>
      <c r="U419" s="16"/>
      <c r="V419" s="16">
        <v>0.19777158774373299</v>
      </c>
      <c r="W419" s="16">
        <v>5.9459459459459497E-2</v>
      </c>
      <c r="X419" s="16">
        <v>5.9859154929577503E-2</v>
      </c>
      <c r="Y419" s="16">
        <v>3.4693877551020401E-2</v>
      </c>
      <c r="Z419" s="16"/>
      <c r="AA419" s="16">
        <v>0.14698162729658801</v>
      </c>
      <c r="AB419" s="16">
        <v>6.0975609756097601E-2</v>
      </c>
      <c r="AC419" s="16">
        <v>8.0357142857142905E-2</v>
      </c>
      <c r="AD419" s="16">
        <v>4.6511627906976702E-2</v>
      </c>
      <c r="AE419" s="16">
        <v>6.7226890756302504E-2</v>
      </c>
      <c r="AF419" s="16">
        <v>5.31914893617021E-2</v>
      </c>
      <c r="AG419" s="16">
        <v>3.125E-2</v>
      </c>
      <c r="AH419" s="16">
        <v>2.4390243902439001E-2</v>
      </c>
      <c r="AI419" s="16">
        <v>2.83018867924528E-2</v>
      </c>
      <c r="AJ419" s="16"/>
      <c r="AK419" s="16">
        <v>0.16751269035533001</v>
      </c>
      <c r="AL419" s="16">
        <v>4.85436893203883E-2</v>
      </c>
      <c r="AM419" s="16">
        <v>6.9306930693069299E-2</v>
      </c>
      <c r="AN419" s="16">
        <v>9.5563139931740607E-2</v>
      </c>
      <c r="AO419" s="16">
        <v>5.85106382978723E-2</v>
      </c>
      <c r="AP419" s="16">
        <v>4.6082949308755797E-2</v>
      </c>
      <c r="AQ419" s="16">
        <v>8.6666666666666697E-2</v>
      </c>
      <c r="AR419" s="16"/>
      <c r="AS419" s="16">
        <v>1.5957446808510599E-2</v>
      </c>
      <c r="AT419" s="16">
        <v>0.1</v>
      </c>
      <c r="AU419" s="16"/>
      <c r="AV419" s="16">
        <v>0.113924050632911</v>
      </c>
      <c r="AW419" s="16">
        <v>7.3459715639810394E-2</v>
      </c>
      <c r="AX419" s="16"/>
      <c r="AY419" s="16">
        <v>0.119565217391304</v>
      </c>
      <c r="AZ419" s="16">
        <v>3.4693877551020401E-2</v>
      </c>
      <c r="BA419" s="16"/>
      <c r="BB419" s="16">
        <v>7.3906485671191596E-2</v>
      </c>
      <c r="BC419" s="16">
        <v>0.102290076335878</v>
      </c>
      <c r="BD419" s="16"/>
      <c r="BE419" s="16">
        <v>0.23030303030303001</v>
      </c>
      <c r="BF419" s="16">
        <v>0.13905325443787001</v>
      </c>
      <c r="BG419" s="16">
        <v>4.8442906574394498E-2</v>
      </c>
      <c r="BH419" s="16">
        <v>1.27659574468085E-2</v>
      </c>
    </row>
    <row r="420" spans="2:60" x14ac:dyDescent="0.25">
      <c r="B420" t="s">
        <v>227</v>
      </c>
      <c r="C420" s="16">
        <v>0.317905918057663</v>
      </c>
      <c r="D420" s="16">
        <v>0.33333333333333298</v>
      </c>
      <c r="E420" s="16">
        <v>0.24475524475524499</v>
      </c>
      <c r="F420" s="16">
        <v>0.27368421052631597</v>
      </c>
      <c r="G420" s="16">
        <v>0.25862068965517199</v>
      </c>
      <c r="H420" s="16">
        <v>0.233333333333333</v>
      </c>
      <c r="I420" s="16">
        <v>0.25714285714285701</v>
      </c>
      <c r="J420" s="16">
        <v>0.42105263157894701</v>
      </c>
      <c r="K420" s="16">
        <v>0.397260273972603</v>
      </c>
      <c r="L420" s="16">
        <v>0.2</v>
      </c>
      <c r="M420" s="16">
        <v>0.36363636363636398</v>
      </c>
      <c r="N420" s="16">
        <v>0.32352941176470601</v>
      </c>
      <c r="O420" s="16">
        <v>0.36666666666666697</v>
      </c>
      <c r="P420" s="16">
        <v>0.266666666666667</v>
      </c>
      <c r="Q420" s="16">
        <v>0.27906976744186002</v>
      </c>
      <c r="R420" s="16">
        <v>0.296296296296296</v>
      </c>
      <c r="S420" s="16">
        <v>0.39560439560439598</v>
      </c>
      <c r="T420" s="16">
        <v>0.375</v>
      </c>
      <c r="U420" s="16"/>
      <c r="V420" s="16">
        <v>0.14763231197771601</v>
      </c>
      <c r="W420" s="16">
        <v>0.28108108108108099</v>
      </c>
      <c r="X420" s="16">
        <v>0.34859154929577502</v>
      </c>
      <c r="Y420" s="16">
        <v>0.43877551020408201</v>
      </c>
      <c r="Z420" s="16"/>
      <c r="AA420" s="16">
        <v>0.20472440944881901</v>
      </c>
      <c r="AB420" s="16">
        <v>0.26829268292682901</v>
      </c>
      <c r="AC420" s="16">
        <v>0.30357142857142899</v>
      </c>
      <c r="AD420" s="16">
        <v>0.34883720930232598</v>
      </c>
      <c r="AE420" s="16">
        <v>0.378151260504202</v>
      </c>
      <c r="AF420" s="16">
        <v>0.38297872340425498</v>
      </c>
      <c r="AG420" s="16">
        <v>0.47916666666666702</v>
      </c>
      <c r="AH420" s="16">
        <v>0.47560975609756101</v>
      </c>
      <c r="AI420" s="16">
        <v>0.52830188679245305</v>
      </c>
      <c r="AJ420" s="16"/>
      <c r="AK420" s="16">
        <v>0.22842639593908601</v>
      </c>
      <c r="AL420" s="16">
        <v>0.30097087378640802</v>
      </c>
      <c r="AM420" s="16">
        <v>0.32673267326732702</v>
      </c>
      <c r="AN420" s="16">
        <v>0.23208191126279901</v>
      </c>
      <c r="AO420" s="16">
        <v>0.420212765957447</v>
      </c>
      <c r="AP420" s="16">
        <v>0.45161290322580599</v>
      </c>
      <c r="AQ420" s="16">
        <v>0.37333333333333302</v>
      </c>
      <c r="AR420" s="16"/>
      <c r="AS420" s="16">
        <v>0.64893617021276595</v>
      </c>
      <c r="AT420" s="16">
        <v>0.26283185840708001</v>
      </c>
      <c r="AU420" s="16"/>
      <c r="AV420" s="16">
        <v>0.291139240506329</v>
      </c>
      <c r="AW420" s="16">
        <v>0.332938388625592</v>
      </c>
      <c r="AX420" s="16"/>
      <c r="AY420" s="16">
        <v>0.24637681159420299</v>
      </c>
      <c r="AZ420" s="16">
        <v>0.43877551020408201</v>
      </c>
      <c r="BA420" s="16"/>
      <c r="BB420" s="16">
        <v>0.42232277526395201</v>
      </c>
      <c r="BC420" s="16">
        <v>0.212213740458015</v>
      </c>
      <c r="BD420" s="16"/>
      <c r="BE420" s="16">
        <v>4.8484848484848499E-2</v>
      </c>
      <c r="BF420" s="16">
        <v>0.16863905325443801</v>
      </c>
      <c r="BG420" s="16">
        <v>0.34429065743944598</v>
      </c>
      <c r="BH420" s="16">
        <v>0.65531914893617005</v>
      </c>
    </row>
    <row r="421" spans="2:60" x14ac:dyDescent="0.25">
      <c r="B421" t="s">
        <v>228</v>
      </c>
      <c r="C421" s="16">
        <v>0.37101669195751102</v>
      </c>
      <c r="D421" s="16">
        <v>0.34108527131782901</v>
      </c>
      <c r="E421" s="16">
        <v>0.45454545454545497</v>
      </c>
      <c r="F421" s="16">
        <v>0.50526315789473697</v>
      </c>
      <c r="G421" s="16">
        <v>0.37931034482758602</v>
      </c>
      <c r="H421" s="16">
        <v>0.33333333333333298</v>
      </c>
      <c r="I421" s="16">
        <v>0.43809523809523798</v>
      </c>
      <c r="J421" s="16">
        <v>0.42105263157894701</v>
      </c>
      <c r="K421" s="16">
        <v>0.26027397260273999</v>
      </c>
      <c r="L421" s="16">
        <v>0.46666666666666701</v>
      </c>
      <c r="M421" s="16">
        <v>0.31818181818181801</v>
      </c>
      <c r="N421" s="16">
        <v>0.35294117647058798</v>
      </c>
      <c r="O421" s="16">
        <v>0.43333333333333302</v>
      </c>
      <c r="P421" s="16">
        <v>0.36666666666666697</v>
      </c>
      <c r="Q421" s="16">
        <v>0.32558139534883701</v>
      </c>
      <c r="R421" s="16">
        <v>0.51851851851851805</v>
      </c>
      <c r="S421" s="16">
        <v>0.31318681318681302</v>
      </c>
      <c r="T421" s="16">
        <v>0.27884615384615402</v>
      </c>
      <c r="U421" s="16"/>
      <c r="V421" s="16">
        <v>0.48189415041782702</v>
      </c>
      <c r="W421" s="16">
        <v>0.4</v>
      </c>
      <c r="X421" s="16">
        <v>0.323943661971831</v>
      </c>
      <c r="Y421" s="16">
        <v>0.30612244897959201</v>
      </c>
      <c r="Z421" s="16"/>
      <c r="AA421" s="16">
        <v>0.44619422572178502</v>
      </c>
      <c r="AB421" s="16">
        <v>0.353658536585366</v>
      </c>
      <c r="AC421" s="16">
        <v>0.33035714285714302</v>
      </c>
      <c r="AD421" s="16">
        <v>0.31782945736434098</v>
      </c>
      <c r="AE421" s="16">
        <v>0.31932773109243701</v>
      </c>
      <c r="AF421" s="16">
        <v>0.30851063829787201</v>
      </c>
      <c r="AG421" s="16">
        <v>0.23958333333333301</v>
      </c>
      <c r="AH421" s="16">
        <v>0.34146341463414598</v>
      </c>
      <c r="AI421" s="16">
        <v>0.30188679245283001</v>
      </c>
      <c r="AJ421" s="16"/>
      <c r="AK421" s="16">
        <v>0.36040609137055801</v>
      </c>
      <c r="AL421" s="16">
        <v>0.37864077669902901</v>
      </c>
      <c r="AM421" s="16">
        <v>0.316831683168317</v>
      </c>
      <c r="AN421" s="16">
        <v>0.45733788395904401</v>
      </c>
      <c r="AO421" s="16">
        <v>0.28723404255319201</v>
      </c>
      <c r="AP421" s="16">
        <v>0.28571428571428598</v>
      </c>
      <c r="AQ421" s="16">
        <v>0.38666666666666699</v>
      </c>
      <c r="AR421" s="16"/>
      <c r="AS421" s="16">
        <v>0.180851063829787</v>
      </c>
      <c r="AT421" s="16">
        <v>0.40265486725663702</v>
      </c>
      <c r="AU421" s="16"/>
      <c r="AV421" s="16">
        <v>0.41350210970464102</v>
      </c>
      <c r="AW421" s="16">
        <v>0.34715639810426502</v>
      </c>
      <c r="AX421" s="16"/>
      <c r="AY421" s="16">
        <v>0.40942028985507201</v>
      </c>
      <c r="AZ421" s="16">
        <v>0.30612244897959201</v>
      </c>
      <c r="BA421" s="16"/>
      <c r="BB421" s="16">
        <v>0.28657616892910998</v>
      </c>
      <c r="BC421" s="16">
        <v>0.45648854961832103</v>
      </c>
      <c r="BD421" s="16"/>
      <c r="BE421" s="16">
        <v>0.56363636363636405</v>
      </c>
      <c r="BF421" s="16">
        <v>0.523668639053254</v>
      </c>
      <c r="BG421" s="16">
        <v>0.32352941176470601</v>
      </c>
      <c r="BH421" s="16">
        <v>0.131914893617021</v>
      </c>
    </row>
    <row r="422" spans="2:60" x14ac:dyDescent="0.25">
      <c r="B422" t="s">
        <v>171</v>
      </c>
      <c r="C422" s="16">
        <v>-5.31107738998483E-2</v>
      </c>
      <c r="D422" s="16">
        <v>-7.7519379844961404E-3</v>
      </c>
      <c r="E422" s="16">
        <v>-0.20979020979021001</v>
      </c>
      <c r="F422" s="16">
        <v>-0.231578947368421</v>
      </c>
      <c r="G422" s="16">
        <v>-0.12068965517241401</v>
      </c>
      <c r="H422" s="16">
        <v>-0.1</v>
      </c>
      <c r="I422" s="16">
        <v>-0.180952380952381</v>
      </c>
      <c r="J422" s="16">
        <v>0</v>
      </c>
      <c r="K422" s="16">
        <v>0.13698630136986301</v>
      </c>
      <c r="L422" s="16">
        <v>-0.266666666666667</v>
      </c>
      <c r="M422" s="16">
        <v>4.5454545454545497E-2</v>
      </c>
      <c r="N422" s="16">
        <v>-2.9411764705882401E-2</v>
      </c>
      <c r="O422" s="16">
        <v>-6.6666666666666693E-2</v>
      </c>
      <c r="P422" s="16">
        <v>-0.1</v>
      </c>
      <c r="Q422" s="16">
        <v>-4.6511627906976799E-2</v>
      </c>
      <c r="R422" s="16">
        <v>-0.22222222222222199</v>
      </c>
      <c r="S422" s="16">
        <v>8.2417582417582402E-2</v>
      </c>
      <c r="T422" s="16">
        <v>9.6153846153846104E-2</v>
      </c>
      <c r="U422" s="16"/>
      <c r="V422" s="16">
        <v>-0.33426183844011098</v>
      </c>
      <c r="W422" s="16">
        <v>-0.11891891891891899</v>
      </c>
      <c r="X422" s="16">
        <v>2.4647887323943601E-2</v>
      </c>
      <c r="Y422" s="16">
        <v>0.13265306122449</v>
      </c>
      <c r="Z422" s="16"/>
      <c r="AA422" s="16">
        <v>-0.24146981627296599</v>
      </c>
      <c r="AB422" s="16">
        <v>-8.5365853658536606E-2</v>
      </c>
      <c r="AC422" s="16">
        <v>-2.6785714285714201E-2</v>
      </c>
      <c r="AD422" s="16">
        <v>3.1007751937984499E-2</v>
      </c>
      <c r="AE422" s="16">
        <v>5.8823529411764698E-2</v>
      </c>
      <c r="AF422" s="16">
        <v>7.4468085106383003E-2</v>
      </c>
      <c r="AG422" s="16">
        <v>0.23958333333333301</v>
      </c>
      <c r="AH422" s="16">
        <v>0.134146341463415</v>
      </c>
      <c r="AI422" s="16">
        <v>0.22641509433962301</v>
      </c>
      <c r="AJ422" s="16"/>
      <c r="AK422" s="16">
        <v>-0.131979695431472</v>
      </c>
      <c r="AL422" s="16">
        <v>-7.7669902912621394E-2</v>
      </c>
      <c r="AM422" s="16">
        <v>9.9009900990099098E-3</v>
      </c>
      <c r="AN422" s="16">
        <v>-0.225255972696246</v>
      </c>
      <c r="AO422" s="16">
        <v>0.13297872340425501</v>
      </c>
      <c r="AP422" s="16">
        <v>0.16589861751152099</v>
      </c>
      <c r="AQ422" s="16">
        <v>-1.3333333333333299E-2</v>
      </c>
      <c r="AR422" s="16"/>
      <c r="AS422" s="16">
        <v>0.46808510638297901</v>
      </c>
      <c r="AT422" s="16">
        <v>-0.13982300884955801</v>
      </c>
      <c r="AU422" s="16"/>
      <c r="AV422" s="16">
        <v>-0.122362869198312</v>
      </c>
      <c r="AW422" s="16">
        <v>-1.4218009478673001E-2</v>
      </c>
      <c r="AX422" s="16"/>
      <c r="AY422" s="16">
        <v>-0.16304347826087001</v>
      </c>
      <c r="AZ422" s="16">
        <v>0.13265306122449</v>
      </c>
      <c r="BA422" s="16"/>
      <c r="BB422" s="16">
        <v>0.13574660633484201</v>
      </c>
      <c r="BC422" s="16">
        <v>-0.244274809160305</v>
      </c>
      <c r="BD422" s="16"/>
      <c r="BE422" s="16">
        <v>-0.51515151515151503</v>
      </c>
      <c r="BF422" s="16">
        <v>-0.35502958579881699</v>
      </c>
      <c r="BG422" s="16">
        <v>2.0761245674740501E-2</v>
      </c>
      <c r="BH422" s="16">
        <v>0.52340425531914903</v>
      </c>
    </row>
    <row r="423" spans="2:60" x14ac:dyDescent="0.25">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row>
    <row r="424" spans="2:60" x14ac:dyDescent="0.25">
      <c r="B424" s="6" t="s">
        <v>245</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row>
    <row r="425" spans="2:60" x14ac:dyDescent="0.25">
      <c r="B425" s="23" t="s">
        <v>79</v>
      </c>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row>
    <row r="426" spans="2:60" x14ac:dyDescent="0.25">
      <c r="B426" t="s">
        <v>242</v>
      </c>
      <c r="C426" s="16">
        <v>0.50303490136570606</v>
      </c>
      <c r="D426" s="16">
        <v>0.50387596899224796</v>
      </c>
      <c r="E426" s="16">
        <v>0.482517482517482</v>
      </c>
      <c r="F426" s="16">
        <v>0.4</v>
      </c>
      <c r="G426" s="16">
        <v>0.5</v>
      </c>
      <c r="H426" s="16">
        <v>0.5</v>
      </c>
      <c r="I426" s="16">
        <v>0.476190476190476</v>
      </c>
      <c r="J426" s="16">
        <v>0.57894736842105299</v>
      </c>
      <c r="K426" s="16">
        <v>0.534246575342466</v>
      </c>
      <c r="L426" s="16">
        <v>0.3</v>
      </c>
      <c r="M426" s="16">
        <v>0.47727272727272702</v>
      </c>
      <c r="N426" s="16">
        <v>0.43137254901960798</v>
      </c>
      <c r="O426" s="16">
        <v>0.56666666666666698</v>
      </c>
      <c r="P426" s="16">
        <v>0.5</v>
      </c>
      <c r="Q426" s="16">
        <v>0.46511627906976699</v>
      </c>
      <c r="R426" s="16">
        <v>0.66666666666666696</v>
      </c>
      <c r="S426" s="16">
        <v>0.60439560439560402</v>
      </c>
      <c r="T426" s="16">
        <v>0.54807692307692302</v>
      </c>
      <c r="U426" s="16"/>
      <c r="V426" s="16">
        <v>0.373259052924791</v>
      </c>
      <c r="W426" s="16">
        <v>0.51891891891891895</v>
      </c>
      <c r="X426" s="16">
        <v>0.51408450704225395</v>
      </c>
      <c r="Y426" s="16">
        <v>0.58571428571428596</v>
      </c>
      <c r="Z426" s="16"/>
      <c r="AA426" s="16">
        <v>0.41994750656168001</v>
      </c>
      <c r="AB426" s="16">
        <v>0.51219512195121997</v>
      </c>
      <c r="AC426" s="16">
        <v>0.64285714285714302</v>
      </c>
      <c r="AD426" s="16">
        <v>0.50387596899224796</v>
      </c>
      <c r="AE426" s="16">
        <v>0.54621848739495804</v>
      </c>
      <c r="AF426" s="16">
        <v>0.47872340425531901</v>
      </c>
      <c r="AG426" s="16">
        <v>0.60416666666666696</v>
      </c>
      <c r="AH426" s="16">
        <v>0.59756097560975596</v>
      </c>
      <c r="AI426" s="16">
        <v>0.660377358490566</v>
      </c>
      <c r="AJ426" s="16"/>
      <c r="AK426" s="16">
        <v>0.42639593908629397</v>
      </c>
      <c r="AL426" s="16">
        <v>0.485436893203884</v>
      </c>
      <c r="AM426" s="16">
        <v>0.37623762376237602</v>
      </c>
      <c r="AN426" s="16">
        <v>0.416382252559727</v>
      </c>
      <c r="AO426" s="16">
        <v>0.61702127659574502</v>
      </c>
      <c r="AP426" s="16">
        <v>0.59907834101382496</v>
      </c>
      <c r="AQ426" s="16">
        <v>0.65333333333333299</v>
      </c>
      <c r="AR426" s="16"/>
      <c r="AS426" s="16">
        <v>0.71276595744680804</v>
      </c>
      <c r="AT426" s="16">
        <v>0.46814159292035401</v>
      </c>
      <c r="AU426" s="16"/>
      <c r="AV426" s="16">
        <v>0.481012658227848</v>
      </c>
      <c r="AW426" s="16">
        <v>0.51540284360189603</v>
      </c>
      <c r="AX426" s="16"/>
      <c r="AY426" s="16">
        <v>0.45410628019323701</v>
      </c>
      <c r="AZ426" s="16">
        <v>0.58571428571428596</v>
      </c>
      <c r="BA426" s="16"/>
      <c r="BB426" s="16">
        <v>1</v>
      </c>
      <c r="BC426" s="16">
        <v>0</v>
      </c>
      <c r="BD426" s="16"/>
      <c r="BE426" s="16">
        <v>0.22424242424242399</v>
      </c>
      <c r="BF426" s="16">
        <v>0.40532544378698199</v>
      </c>
      <c r="BG426" s="16">
        <v>0.54325259515570901</v>
      </c>
      <c r="BH426" s="16">
        <v>0.74042553191489402</v>
      </c>
    </row>
    <row r="427" spans="2:60" x14ac:dyDescent="0.25">
      <c r="B427" t="s">
        <v>243</v>
      </c>
      <c r="C427" s="16">
        <v>0.42412746585736</v>
      </c>
      <c r="D427" s="16">
        <v>0.45736434108527102</v>
      </c>
      <c r="E427" s="16">
        <v>0.44055944055944102</v>
      </c>
      <c r="F427" s="16">
        <v>0.52631578947368396</v>
      </c>
      <c r="G427" s="16">
        <v>0.37931034482758602</v>
      </c>
      <c r="H427" s="16">
        <v>0.5</v>
      </c>
      <c r="I427" s="16">
        <v>0.43809523809523798</v>
      </c>
      <c r="J427" s="16">
        <v>0.26315789473684198</v>
      </c>
      <c r="K427" s="16">
        <v>0.36986301369863001</v>
      </c>
      <c r="L427" s="16">
        <v>0.6</v>
      </c>
      <c r="M427" s="16">
        <v>0.42045454545454503</v>
      </c>
      <c r="N427" s="16">
        <v>0.480392156862745</v>
      </c>
      <c r="O427" s="16">
        <v>0.36666666666666697</v>
      </c>
      <c r="P427" s="16">
        <v>0.45</v>
      </c>
      <c r="Q427" s="16">
        <v>0.51162790697674398</v>
      </c>
      <c r="R427" s="16">
        <v>0.296296296296296</v>
      </c>
      <c r="S427" s="16">
        <v>0.34615384615384598</v>
      </c>
      <c r="T427" s="16">
        <v>0.355769230769231</v>
      </c>
      <c r="U427" s="16"/>
      <c r="V427" s="16">
        <v>0.49025069637883001</v>
      </c>
      <c r="W427" s="16">
        <v>0.42162162162162198</v>
      </c>
      <c r="X427" s="16">
        <v>0.41549295774647899</v>
      </c>
      <c r="Y427" s="16">
        <v>0.38163265306122501</v>
      </c>
      <c r="Z427" s="16"/>
      <c r="AA427" s="16">
        <v>0.464566929133858</v>
      </c>
      <c r="AB427" s="16">
        <v>0.45121951219512202</v>
      </c>
      <c r="AC427" s="16">
        <v>0.27678571428571402</v>
      </c>
      <c r="AD427" s="16">
        <v>0.44961240310077499</v>
      </c>
      <c r="AE427" s="16">
        <v>0.40336134453781503</v>
      </c>
      <c r="AF427" s="16">
        <v>0.46808510638297901</v>
      </c>
      <c r="AG427" s="16">
        <v>0.36458333333333298</v>
      </c>
      <c r="AH427" s="16">
        <v>0.36585365853658502</v>
      </c>
      <c r="AI427" s="16">
        <v>0.31132075471698101</v>
      </c>
      <c r="AJ427" s="16"/>
      <c r="AK427" s="16">
        <v>0.461928934010152</v>
      </c>
      <c r="AL427" s="16">
        <v>0.43689320388349501</v>
      </c>
      <c r="AM427" s="16">
        <v>0.524752475247525</v>
      </c>
      <c r="AN427" s="16">
        <v>0.50170648464163803</v>
      </c>
      <c r="AO427" s="16">
        <v>0.34574468085106402</v>
      </c>
      <c r="AP427" s="16">
        <v>0.37327188940092199</v>
      </c>
      <c r="AQ427" s="16">
        <v>0.3</v>
      </c>
      <c r="AR427" s="16"/>
      <c r="AS427" s="16">
        <v>0.26063829787234</v>
      </c>
      <c r="AT427" s="16">
        <v>0.45132743362831901</v>
      </c>
      <c r="AU427" s="16"/>
      <c r="AV427" s="16">
        <v>0.42194092827004198</v>
      </c>
      <c r="AW427" s="16">
        <v>0.42535545023696703</v>
      </c>
      <c r="AX427" s="16"/>
      <c r="AY427" s="16">
        <v>0.44927536231884102</v>
      </c>
      <c r="AZ427" s="16">
        <v>0.38163265306122501</v>
      </c>
      <c r="BA427" s="16"/>
      <c r="BB427" s="16">
        <v>0</v>
      </c>
      <c r="BC427" s="16">
        <v>0.85343511450381704</v>
      </c>
      <c r="BD427" s="16"/>
      <c r="BE427" s="16">
        <v>0.51515151515151503</v>
      </c>
      <c r="BF427" s="16">
        <v>0.49112426035502998</v>
      </c>
      <c r="BG427" s="16">
        <v>0.43598615916955002</v>
      </c>
      <c r="BH427" s="16">
        <v>0.23404255319148901</v>
      </c>
    </row>
    <row r="428" spans="2:60" x14ac:dyDescent="0.25">
      <c r="B428" t="s">
        <v>244</v>
      </c>
      <c r="C428" s="16">
        <v>5.31107738998483E-2</v>
      </c>
      <c r="D428" s="16">
        <v>2.32558139534884E-2</v>
      </c>
      <c r="E428" s="16">
        <v>6.9930069930069894E-2</v>
      </c>
      <c r="F428" s="16">
        <v>6.3157894736842093E-2</v>
      </c>
      <c r="G428" s="16">
        <v>6.8965517241379296E-2</v>
      </c>
      <c r="H428" s="16">
        <v>0</v>
      </c>
      <c r="I428" s="16">
        <v>6.6666666666666693E-2</v>
      </c>
      <c r="J428" s="16">
        <v>0.105263157894737</v>
      </c>
      <c r="K428" s="16">
        <v>5.4794520547945202E-2</v>
      </c>
      <c r="L428" s="16">
        <v>3.3333333333333298E-2</v>
      </c>
      <c r="M428" s="16">
        <v>6.8181818181818205E-2</v>
      </c>
      <c r="N428" s="16">
        <v>8.8235294117647106E-2</v>
      </c>
      <c r="O428" s="16">
        <v>3.3333333333333298E-2</v>
      </c>
      <c r="P428" s="16">
        <v>3.3333333333333298E-2</v>
      </c>
      <c r="Q428" s="16">
        <v>0</v>
      </c>
      <c r="R428" s="16">
        <v>0</v>
      </c>
      <c r="S428" s="16">
        <v>3.8461538461538498E-2</v>
      </c>
      <c r="T428" s="16">
        <v>7.69230769230769E-2</v>
      </c>
      <c r="U428" s="16"/>
      <c r="V428" s="16">
        <v>8.9136490250696407E-2</v>
      </c>
      <c r="W428" s="16">
        <v>4.86486486486487E-2</v>
      </c>
      <c r="X428" s="16">
        <v>4.92957746478873E-2</v>
      </c>
      <c r="Y428" s="16">
        <v>3.06122448979592E-2</v>
      </c>
      <c r="Z428" s="16"/>
      <c r="AA428" s="16">
        <v>6.8241469816273007E-2</v>
      </c>
      <c r="AB428" s="16">
        <v>3.65853658536585E-2</v>
      </c>
      <c r="AC428" s="16">
        <v>6.25E-2</v>
      </c>
      <c r="AD428" s="16">
        <v>3.8759689922480599E-2</v>
      </c>
      <c r="AE428" s="16">
        <v>4.20168067226891E-2</v>
      </c>
      <c r="AF428" s="16">
        <v>4.2553191489361701E-2</v>
      </c>
      <c r="AG428" s="16">
        <v>3.125E-2</v>
      </c>
      <c r="AH428" s="16">
        <v>3.65853658536585E-2</v>
      </c>
      <c r="AI428" s="16">
        <v>2.83018867924528E-2</v>
      </c>
      <c r="AJ428" s="16"/>
      <c r="AK428" s="16">
        <v>7.6142131979695396E-2</v>
      </c>
      <c r="AL428" s="16">
        <v>3.8834951456310697E-2</v>
      </c>
      <c r="AM428" s="16">
        <v>8.9108910891089105E-2</v>
      </c>
      <c r="AN428" s="16">
        <v>6.14334470989761E-2</v>
      </c>
      <c r="AO428" s="16">
        <v>2.6595744680851099E-2</v>
      </c>
      <c r="AP428" s="16">
        <v>1.8433179723502301E-2</v>
      </c>
      <c r="AQ428" s="16">
        <v>4.6666666666666697E-2</v>
      </c>
      <c r="AR428" s="16"/>
      <c r="AS428" s="16">
        <v>2.1276595744680899E-2</v>
      </c>
      <c r="AT428" s="16">
        <v>5.8407079646017698E-2</v>
      </c>
      <c r="AU428" s="16"/>
      <c r="AV428" s="16">
        <v>6.7510548523206704E-2</v>
      </c>
      <c r="AW428" s="16">
        <v>4.5023696682464497E-2</v>
      </c>
      <c r="AX428" s="16"/>
      <c r="AY428" s="16">
        <v>6.6425120772946905E-2</v>
      </c>
      <c r="AZ428" s="16">
        <v>3.06122448979592E-2</v>
      </c>
      <c r="BA428" s="16"/>
      <c r="BB428" s="16">
        <v>0</v>
      </c>
      <c r="BC428" s="16">
        <v>0.106870229007634</v>
      </c>
      <c r="BD428" s="16"/>
      <c r="BE428" s="16">
        <v>0.15757575757575801</v>
      </c>
      <c r="BF428" s="16">
        <v>7.69230769230769E-2</v>
      </c>
      <c r="BG428" s="16">
        <v>2.0761245674740501E-2</v>
      </c>
      <c r="BH428" s="16">
        <v>2.5531914893616999E-2</v>
      </c>
    </row>
    <row r="429" spans="2:60" x14ac:dyDescent="0.25">
      <c r="B429" t="s">
        <v>77</v>
      </c>
      <c r="C429" s="16">
        <v>1.9726858877086501E-2</v>
      </c>
      <c r="D429" s="16">
        <v>1.5503875968992199E-2</v>
      </c>
      <c r="E429" s="16">
        <v>6.9930069930069904E-3</v>
      </c>
      <c r="F429" s="16">
        <v>1.05263157894737E-2</v>
      </c>
      <c r="G429" s="16">
        <v>5.1724137931034503E-2</v>
      </c>
      <c r="H429" s="16">
        <v>0</v>
      </c>
      <c r="I429" s="16">
        <v>1.9047619047619001E-2</v>
      </c>
      <c r="J429" s="16">
        <v>5.2631578947368397E-2</v>
      </c>
      <c r="K429" s="16">
        <v>4.1095890410958902E-2</v>
      </c>
      <c r="L429" s="16">
        <v>6.6666666666666693E-2</v>
      </c>
      <c r="M429" s="16">
        <v>3.4090909090909102E-2</v>
      </c>
      <c r="N429" s="16">
        <v>0</v>
      </c>
      <c r="O429" s="16">
        <v>3.3333333333333298E-2</v>
      </c>
      <c r="P429" s="16">
        <v>1.6666666666666701E-2</v>
      </c>
      <c r="Q429" s="16">
        <v>2.32558139534884E-2</v>
      </c>
      <c r="R429" s="16">
        <v>3.7037037037037E-2</v>
      </c>
      <c r="S429" s="16">
        <v>1.0989010989011E-2</v>
      </c>
      <c r="T429" s="16">
        <v>1.9230769230769201E-2</v>
      </c>
      <c r="U429" s="16"/>
      <c r="V429" s="16">
        <v>4.73537604456825E-2</v>
      </c>
      <c r="W429" s="16">
        <v>1.0810810810810799E-2</v>
      </c>
      <c r="X429" s="16">
        <v>2.1126760563380299E-2</v>
      </c>
      <c r="Y429" s="16">
        <v>2.0408163265306098E-3</v>
      </c>
      <c r="Z429" s="16"/>
      <c r="AA429" s="16">
        <v>4.7244094488188997E-2</v>
      </c>
      <c r="AB429" s="16">
        <v>0</v>
      </c>
      <c r="AC429" s="16">
        <v>1.7857142857142901E-2</v>
      </c>
      <c r="AD429" s="16">
        <v>7.7519379844961196E-3</v>
      </c>
      <c r="AE429" s="16">
        <v>8.4033613445378096E-3</v>
      </c>
      <c r="AF429" s="16">
        <v>1.0638297872340399E-2</v>
      </c>
      <c r="AG429" s="16">
        <v>0</v>
      </c>
      <c r="AH429" s="16">
        <v>0</v>
      </c>
      <c r="AI429" s="16">
        <v>0</v>
      </c>
      <c r="AJ429" s="16"/>
      <c r="AK429" s="16">
        <v>3.5532994923857898E-2</v>
      </c>
      <c r="AL429" s="16">
        <v>3.8834951456310697E-2</v>
      </c>
      <c r="AM429" s="16">
        <v>9.9009900990098994E-3</v>
      </c>
      <c r="AN429" s="16">
        <v>2.0477815699658699E-2</v>
      </c>
      <c r="AO429" s="16">
        <v>1.0638297872340399E-2</v>
      </c>
      <c r="AP429" s="16">
        <v>9.2165898617511503E-3</v>
      </c>
      <c r="AQ429" s="16">
        <v>0</v>
      </c>
      <c r="AR429" s="16"/>
      <c r="AS429" s="16">
        <v>5.31914893617021E-3</v>
      </c>
      <c r="AT429" s="16">
        <v>2.21238938053097E-2</v>
      </c>
      <c r="AU429" s="16"/>
      <c r="AV429" s="16">
        <v>2.9535864978902999E-2</v>
      </c>
      <c r="AW429" s="16">
        <v>1.4218009478673001E-2</v>
      </c>
      <c r="AX429" s="16"/>
      <c r="AY429" s="16">
        <v>3.0193236714975799E-2</v>
      </c>
      <c r="AZ429" s="16">
        <v>2.0408163265306098E-3</v>
      </c>
      <c r="BA429" s="16"/>
      <c r="BB429" s="16">
        <v>0</v>
      </c>
      <c r="BC429" s="16">
        <v>3.9694656488549598E-2</v>
      </c>
      <c r="BD429" s="16"/>
      <c r="BE429" s="16">
        <v>0.103030303030303</v>
      </c>
      <c r="BF429" s="16">
        <v>2.6627218934911202E-2</v>
      </c>
      <c r="BG429" s="16">
        <v>0</v>
      </c>
      <c r="BH429" s="16">
        <v>0</v>
      </c>
    </row>
    <row r="430" spans="2:60" x14ac:dyDescent="0.25">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row>
    <row r="431" spans="2:60" x14ac:dyDescent="0.25">
      <c r="B431" s="6" t="s">
        <v>246</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row>
    <row r="432" spans="2:60" x14ac:dyDescent="0.25">
      <c r="B432" s="23" t="s">
        <v>79</v>
      </c>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row>
    <row r="433" spans="2:60" x14ac:dyDescent="0.25">
      <c r="B433" t="s">
        <v>136</v>
      </c>
      <c r="C433" s="16">
        <v>0.26555386949924098</v>
      </c>
      <c r="D433" s="16">
        <v>0.178294573643411</v>
      </c>
      <c r="E433" s="16">
        <v>0.34265734265734299</v>
      </c>
      <c r="F433" s="16">
        <v>0.30526315789473701</v>
      </c>
      <c r="G433" s="16">
        <v>0.24137931034482801</v>
      </c>
      <c r="H433" s="16">
        <v>0.133333333333333</v>
      </c>
      <c r="I433" s="16">
        <v>0.28571428571428598</v>
      </c>
      <c r="J433" s="16">
        <v>0.31578947368421101</v>
      </c>
      <c r="K433" s="16">
        <v>0.397260273972603</v>
      </c>
      <c r="L433" s="16">
        <v>0.4</v>
      </c>
      <c r="M433" s="16">
        <v>0.34090909090909099</v>
      </c>
      <c r="N433" s="16">
        <v>0.26470588235294101</v>
      </c>
      <c r="O433" s="16">
        <v>0.2</v>
      </c>
      <c r="P433" s="16">
        <v>0.31666666666666698</v>
      </c>
      <c r="Q433" s="16">
        <v>0.372093023255814</v>
      </c>
      <c r="R433" s="16">
        <v>0.44444444444444398</v>
      </c>
      <c r="S433" s="16">
        <v>0.14835164835164799</v>
      </c>
      <c r="T433" s="16">
        <v>0.16346153846153799</v>
      </c>
      <c r="U433" s="16"/>
      <c r="V433" s="16">
        <v>0.71309192200557103</v>
      </c>
      <c r="W433" s="16">
        <v>0.29189189189189202</v>
      </c>
      <c r="X433" s="16">
        <v>0.102112676056338</v>
      </c>
      <c r="Y433" s="16">
        <v>2.2448979591836699E-2</v>
      </c>
      <c r="Z433" s="16"/>
      <c r="AA433" s="16">
        <v>0.66404199475065595</v>
      </c>
      <c r="AB433" s="16">
        <v>0.26829268292682901</v>
      </c>
      <c r="AC433" s="16">
        <v>0.1875</v>
      </c>
      <c r="AD433" s="16">
        <v>0.14728682170542601</v>
      </c>
      <c r="AE433" s="16">
        <v>0.10084033613445401</v>
      </c>
      <c r="AF433" s="16">
        <v>8.5106382978723402E-2</v>
      </c>
      <c r="AG433" s="16">
        <v>0</v>
      </c>
      <c r="AH433" s="16">
        <v>2.4390243902439001E-2</v>
      </c>
      <c r="AI433" s="16">
        <v>0</v>
      </c>
      <c r="AJ433" s="16"/>
      <c r="AK433" s="16">
        <v>0.538071065989848</v>
      </c>
      <c r="AL433" s="16">
        <v>0.28155339805825202</v>
      </c>
      <c r="AM433" s="16">
        <v>0.29702970297029702</v>
      </c>
      <c r="AN433" s="16">
        <v>0.33788395904436902</v>
      </c>
      <c r="AO433" s="16">
        <v>0.10638297872340401</v>
      </c>
      <c r="AP433" s="16">
        <v>0.124423963133641</v>
      </c>
      <c r="AQ433" s="16">
        <v>0.17333333333333301</v>
      </c>
      <c r="AR433" s="16"/>
      <c r="AS433" s="16">
        <v>2.1276595744680899E-2</v>
      </c>
      <c r="AT433" s="16">
        <v>0.30619469026548701</v>
      </c>
      <c r="AU433" s="16"/>
      <c r="AV433" s="16">
        <v>0.354430379746835</v>
      </c>
      <c r="AW433" s="16">
        <v>0.21563981042654001</v>
      </c>
      <c r="AX433" s="16"/>
      <c r="AY433" s="16">
        <v>0.40942028985507201</v>
      </c>
      <c r="AZ433" s="16">
        <v>2.2448979591836699E-2</v>
      </c>
      <c r="BA433" s="16"/>
      <c r="BB433" s="16">
        <v>0.20211161387632001</v>
      </c>
      <c r="BC433" s="16">
        <v>0.329770992366412</v>
      </c>
      <c r="BD433" s="16"/>
      <c r="BE433" s="16">
        <v>0.63636363636363602</v>
      </c>
      <c r="BF433" s="16">
        <v>0.43195266272189298</v>
      </c>
      <c r="BG433" s="16">
        <v>0.152249134948097</v>
      </c>
      <c r="BH433" s="16">
        <v>4.6808510638297898E-2</v>
      </c>
    </row>
    <row r="434" spans="2:60" x14ac:dyDescent="0.25">
      <c r="B434" t="s">
        <v>137</v>
      </c>
      <c r="C434" s="16">
        <v>0.110015174506829</v>
      </c>
      <c r="D434" s="16">
        <v>5.4263565891472902E-2</v>
      </c>
      <c r="E434" s="16">
        <v>9.0909090909090898E-2</v>
      </c>
      <c r="F434" s="16">
        <v>0.115789473684211</v>
      </c>
      <c r="G434" s="16">
        <v>0.12068965517241401</v>
      </c>
      <c r="H434" s="16">
        <v>0.133333333333333</v>
      </c>
      <c r="I434" s="16">
        <v>0.12380952380952399</v>
      </c>
      <c r="J434" s="16">
        <v>5.2631578947368397E-2</v>
      </c>
      <c r="K434" s="16">
        <v>0.123287671232877</v>
      </c>
      <c r="L434" s="16">
        <v>0.133333333333333</v>
      </c>
      <c r="M434" s="16">
        <v>0.11363636363636399</v>
      </c>
      <c r="N434" s="16">
        <v>0.10784313725490199</v>
      </c>
      <c r="O434" s="16">
        <v>0.1</v>
      </c>
      <c r="P434" s="16">
        <v>0.1</v>
      </c>
      <c r="Q434" s="16">
        <v>0.116279069767442</v>
      </c>
      <c r="R434" s="16">
        <v>0.22222222222222199</v>
      </c>
      <c r="S434" s="16">
        <v>0.104395604395604</v>
      </c>
      <c r="T434" s="16">
        <v>0.15384615384615399</v>
      </c>
      <c r="U434" s="16"/>
      <c r="V434" s="16">
        <v>8.3565459610027898E-2</v>
      </c>
      <c r="W434" s="16">
        <v>0.2</v>
      </c>
      <c r="X434" s="16">
        <v>0.176056338028169</v>
      </c>
      <c r="Y434" s="16">
        <v>5.7142857142857099E-2</v>
      </c>
      <c r="Z434" s="16"/>
      <c r="AA434" s="16">
        <v>0.102362204724409</v>
      </c>
      <c r="AB434" s="16">
        <v>0.19512195121951201</v>
      </c>
      <c r="AC434" s="16">
        <v>0.25</v>
      </c>
      <c r="AD434" s="16">
        <v>0.15503875968992201</v>
      </c>
      <c r="AE434" s="16">
        <v>0.126050420168067</v>
      </c>
      <c r="AF434" s="16">
        <v>9.5744680851063801E-2</v>
      </c>
      <c r="AG434" s="16">
        <v>0.13541666666666699</v>
      </c>
      <c r="AH434" s="16">
        <v>1.21951219512195E-2</v>
      </c>
      <c r="AI434" s="16">
        <v>1.88679245283019E-2</v>
      </c>
      <c r="AJ434" s="16"/>
      <c r="AK434" s="16">
        <v>0.10659898477157401</v>
      </c>
      <c r="AL434" s="16">
        <v>9.7087378640776698E-2</v>
      </c>
      <c r="AM434" s="16">
        <v>0.158415841584158</v>
      </c>
      <c r="AN434" s="16">
        <v>9.8976109215017094E-2</v>
      </c>
      <c r="AO434" s="16">
        <v>0.122340425531915</v>
      </c>
      <c r="AP434" s="16">
        <v>0.124423963133641</v>
      </c>
      <c r="AQ434" s="16">
        <v>0.10666666666666701</v>
      </c>
      <c r="AR434" s="16"/>
      <c r="AS434" s="16">
        <v>6.3829787234042507E-2</v>
      </c>
      <c r="AT434" s="16">
        <v>0.117699115044248</v>
      </c>
      <c r="AU434" s="16"/>
      <c r="AV434" s="16">
        <v>9.2827004219409301E-2</v>
      </c>
      <c r="AW434" s="16">
        <v>0.11966824644549801</v>
      </c>
      <c r="AX434" s="16"/>
      <c r="AY434" s="16">
        <v>0.141304347826087</v>
      </c>
      <c r="AZ434" s="16">
        <v>5.7142857142857099E-2</v>
      </c>
      <c r="BA434" s="16"/>
      <c r="BB434" s="16">
        <v>0.11915535444947201</v>
      </c>
      <c r="BC434" s="16">
        <v>0.10076335877862599</v>
      </c>
      <c r="BD434" s="16"/>
      <c r="BE434" s="16">
        <v>3.6363636363636397E-2</v>
      </c>
      <c r="BF434" s="16">
        <v>0.103550295857988</v>
      </c>
      <c r="BG434" s="16">
        <v>0.143598615916955</v>
      </c>
      <c r="BH434" s="16">
        <v>8.5106382978723402E-2</v>
      </c>
    </row>
    <row r="435" spans="2:60" x14ac:dyDescent="0.25">
      <c r="B435" t="s">
        <v>138</v>
      </c>
      <c r="C435" s="16">
        <v>0.100910470409712</v>
      </c>
      <c r="D435" s="16">
        <v>0.14728682170542601</v>
      </c>
      <c r="E435" s="16">
        <v>5.5944055944055902E-2</v>
      </c>
      <c r="F435" s="16">
        <v>8.42105263157895E-2</v>
      </c>
      <c r="G435" s="16">
        <v>0.12068965517241401</v>
      </c>
      <c r="H435" s="16">
        <v>0.133333333333333</v>
      </c>
      <c r="I435" s="16">
        <v>0.12380952380952399</v>
      </c>
      <c r="J435" s="16">
        <v>5.2631578947368397E-2</v>
      </c>
      <c r="K435" s="16">
        <v>2.7397260273972601E-2</v>
      </c>
      <c r="L435" s="16">
        <v>6.6666666666666693E-2</v>
      </c>
      <c r="M435" s="16">
        <v>0.13636363636363599</v>
      </c>
      <c r="N435" s="16">
        <v>0.10784313725490199</v>
      </c>
      <c r="O435" s="16">
        <v>0.2</v>
      </c>
      <c r="P435" s="16">
        <v>0.116666666666667</v>
      </c>
      <c r="Q435" s="16">
        <v>0.13953488372093001</v>
      </c>
      <c r="R435" s="16">
        <v>7.4074074074074098E-2</v>
      </c>
      <c r="S435" s="16">
        <v>9.3406593406593394E-2</v>
      </c>
      <c r="T435" s="16">
        <v>7.69230769230769E-2</v>
      </c>
      <c r="U435" s="16"/>
      <c r="V435" s="16">
        <v>1.9498607242339799E-2</v>
      </c>
      <c r="W435" s="16">
        <v>0.124324324324324</v>
      </c>
      <c r="X435" s="16">
        <v>0.20070422535211299</v>
      </c>
      <c r="Y435" s="16">
        <v>9.3877551020408206E-2</v>
      </c>
      <c r="Z435" s="16"/>
      <c r="AA435" s="16">
        <v>5.5118110236220499E-2</v>
      </c>
      <c r="AB435" s="16">
        <v>0.25609756097560998</v>
      </c>
      <c r="AC435" s="16">
        <v>0.17857142857142899</v>
      </c>
      <c r="AD435" s="16">
        <v>0.15503875968992201</v>
      </c>
      <c r="AE435" s="16">
        <v>0.109243697478992</v>
      </c>
      <c r="AF435" s="16">
        <v>0.10638297872340401</v>
      </c>
      <c r="AG435" s="16">
        <v>9.375E-2</v>
      </c>
      <c r="AH435" s="16">
        <v>9.7560975609756101E-2</v>
      </c>
      <c r="AI435" s="16">
        <v>7.5471698113207503E-2</v>
      </c>
      <c r="AJ435" s="16"/>
      <c r="AK435" s="16">
        <v>6.0913705583756299E-2</v>
      </c>
      <c r="AL435" s="16">
        <v>0.19417475728155301</v>
      </c>
      <c r="AM435" s="16">
        <v>8.9108910891089105E-2</v>
      </c>
      <c r="AN435" s="16">
        <v>7.16723549488055E-2</v>
      </c>
      <c r="AO435" s="16">
        <v>0.159574468085106</v>
      </c>
      <c r="AP435" s="16">
        <v>0.115207373271889</v>
      </c>
      <c r="AQ435" s="16">
        <v>9.3333333333333296E-2</v>
      </c>
      <c r="AR435" s="16"/>
      <c r="AS435" s="16">
        <v>0.18617021276595699</v>
      </c>
      <c r="AT435" s="16">
        <v>8.67256637168142E-2</v>
      </c>
      <c r="AU435" s="16"/>
      <c r="AV435" s="16">
        <v>9.7046413502109699E-2</v>
      </c>
      <c r="AW435" s="16">
        <v>0.103080568720379</v>
      </c>
      <c r="AX435" s="16"/>
      <c r="AY435" s="16">
        <v>0.10507246376811601</v>
      </c>
      <c r="AZ435" s="16">
        <v>9.3877551020408206E-2</v>
      </c>
      <c r="BA435" s="16"/>
      <c r="BB435" s="16">
        <v>0.11613876319758699</v>
      </c>
      <c r="BC435" s="16">
        <v>8.5496183206106899E-2</v>
      </c>
      <c r="BD435" s="16"/>
      <c r="BE435" s="16">
        <v>0</v>
      </c>
      <c r="BF435" s="16">
        <v>7.9881656804733706E-2</v>
      </c>
      <c r="BG435" s="16">
        <v>0.119377162629758</v>
      </c>
      <c r="BH435" s="16">
        <v>0.15319148936170199</v>
      </c>
    </row>
    <row r="436" spans="2:60" x14ac:dyDescent="0.25">
      <c r="B436" t="s">
        <v>139</v>
      </c>
      <c r="C436" s="16">
        <v>0.116843702579666</v>
      </c>
      <c r="D436" s="16">
        <v>0.124031007751938</v>
      </c>
      <c r="E436" s="16">
        <v>9.7902097902097904E-2</v>
      </c>
      <c r="F436" s="16">
        <v>5.2631578947368397E-2</v>
      </c>
      <c r="G436" s="16">
        <v>0.12068965517241401</v>
      </c>
      <c r="H436" s="16">
        <v>0.133333333333333</v>
      </c>
      <c r="I436" s="16">
        <v>9.5238095238095205E-2</v>
      </c>
      <c r="J436" s="16">
        <v>0.105263157894737</v>
      </c>
      <c r="K436" s="16">
        <v>0.123287671232877</v>
      </c>
      <c r="L436" s="16">
        <v>0.1</v>
      </c>
      <c r="M436" s="16">
        <v>7.9545454545454503E-2</v>
      </c>
      <c r="N436" s="16">
        <v>7.8431372549019607E-2</v>
      </c>
      <c r="O436" s="16">
        <v>0.1</v>
      </c>
      <c r="P436" s="16">
        <v>0.15</v>
      </c>
      <c r="Q436" s="16">
        <v>9.3023255813953501E-2</v>
      </c>
      <c r="R436" s="16">
        <v>7.4074074074074098E-2</v>
      </c>
      <c r="S436" s="16">
        <v>0.19780219780219799</v>
      </c>
      <c r="T436" s="16">
        <v>0.144230769230769</v>
      </c>
      <c r="U436" s="16"/>
      <c r="V436" s="16">
        <v>2.2284122562674102E-2</v>
      </c>
      <c r="W436" s="16">
        <v>7.5675675675675694E-2</v>
      </c>
      <c r="X436" s="16">
        <v>0.15140845070422501</v>
      </c>
      <c r="Y436" s="16">
        <v>0.181632653061225</v>
      </c>
      <c r="Z436" s="16"/>
      <c r="AA436" s="16">
        <v>3.9370078740157501E-2</v>
      </c>
      <c r="AB436" s="16">
        <v>7.3170731707317097E-2</v>
      </c>
      <c r="AC436" s="16">
        <v>0.20535714285714299</v>
      </c>
      <c r="AD436" s="16">
        <v>0.25581395348837199</v>
      </c>
      <c r="AE436" s="16">
        <v>0.151260504201681</v>
      </c>
      <c r="AF436" s="16">
        <v>0.20212765957446799</v>
      </c>
      <c r="AG436" s="16">
        <v>0.14583333333333301</v>
      </c>
      <c r="AH436" s="16">
        <v>0.207317073170732</v>
      </c>
      <c r="AI436" s="16">
        <v>6.6037735849056603E-2</v>
      </c>
      <c r="AJ436" s="16"/>
      <c r="AK436" s="16">
        <v>1.5228426395939101E-2</v>
      </c>
      <c r="AL436" s="16">
        <v>0.12621359223301001</v>
      </c>
      <c r="AM436" s="16">
        <v>0.13861386138613899</v>
      </c>
      <c r="AN436" s="16">
        <v>0.133105802047782</v>
      </c>
      <c r="AO436" s="16">
        <v>0.18617021276595699</v>
      </c>
      <c r="AP436" s="16">
        <v>0.17511520737327199</v>
      </c>
      <c r="AQ436" s="16">
        <v>0.08</v>
      </c>
      <c r="AR436" s="16"/>
      <c r="AS436" s="16">
        <v>0.117021276595745</v>
      </c>
      <c r="AT436" s="16">
        <v>0.11681415929203499</v>
      </c>
      <c r="AU436" s="16"/>
      <c r="AV436" s="16">
        <v>9.49367088607595E-2</v>
      </c>
      <c r="AW436" s="16">
        <v>0.12914691943128001</v>
      </c>
      <c r="AX436" s="16"/>
      <c r="AY436" s="16">
        <v>7.85024154589372E-2</v>
      </c>
      <c r="AZ436" s="16">
        <v>0.181632653061225</v>
      </c>
      <c r="BA436" s="16"/>
      <c r="BB436" s="16">
        <v>0.120663650075415</v>
      </c>
      <c r="BC436" s="16">
        <v>0.112977099236641</v>
      </c>
      <c r="BD436" s="16"/>
      <c r="BE436" s="16">
        <v>3.03030303030303E-2</v>
      </c>
      <c r="BF436" s="16">
        <v>5.6213017751479299E-2</v>
      </c>
      <c r="BG436" s="16">
        <v>0.16262975778546701</v>
      </c>
      <c r="BH436" s="16">
        <v>0.15319148936170199</v>
      </c>
    </row>
    <row r="437" spans="2:60" x14ac:dyDescent="0.25">
      <c r="B437" t="s">
        <v>40</v>
      </c>
      <c r="C437" s="16">
        <v>8.4218512898330794E-2</v>
      </c>
      <c r="D437" s="16">
        <v>7.7519379844961198E-2</v>
      </c>
      <c r="E437" s="16">
        <v>8.3916083916083906E-2</v>
      </c>
      <c r="F437" s="16">
        <v>6.3157894736842093E-2</v>
      </c>
      <c r="G437" s="16">
        <v>0.10344827586206901</v>
      </c>
      <c r="H437" s="16">
        <v>6.6666666666666693E-2</v>
      </c>
      <c r="I437" s="16">
        <v>5.7142857142857099E-2</v>
      </c>
      <c r="J437" s="16">
        <v>5.2631578947368397E-2</v>
      </c>
      <c r="K437" s="16">
        <v>0</v>
      </c>
      <c r="L437" s="16">
        <v>3.3333333333333298E-2</v>
      </c>
      <c r="M437" s="16">
        <v>0.13636363636363599</v>
      </c>
      <c r="N437" s="16">
        <v>9.8039215686274495E-2</v>
      </c>
      <c r="O437" s="16">
        <v>6.6666666666666693E-2</v>
      </c>
      <c r="P437" s="16">
        <v>0.1</v>
      </c>
      <c r="Q437" s="16">
        <v>4.6511627906976702E-2</v>
      </c>
      <c r="R437" s="16">
        <v>3.7037037037037E-2</v>
      </c>
      <c r="S437" s="16">
        <v>0.120879120879121</v>
      </c>
      <c r="T437" s="16">
        <v>0.115384615384615</v>
      </c>
      <c r="U437" s="16"/>
      <c r="V437" s="16">
        <v>1.39275766016713E-2</v>
      </c>
      <c r="W437" s="16">
        <v>4.86486486486487E-2</v>
      </c>
      <c r="X437" s="16">
        <v>8.8028169014084501E-2</v>
      </c>
      <c r="Y437" s="16">
        <v>0.14693877551020401</v>
      </c>
      <c r="Z437" s="16"/>
      <c r="AA437" s="16">
        <v>1.8372703412073501E-2</v>
      </c>
      <c r="AB437" s="16">
        <v>2.4390243902439001E-2</v>
      </c>
      <c r="AC437" s="16">
        <v>8.9285714285714302E-2</v>
      </c>
      <c r="AD437" s="16">
        <v>8.5271317829457405E-2</v>
      </c>
      <c r="AE437" s="16">
        <v>0.184873949579832</v>
      </c>
      <c r="AF437" s="16">
        <v>0.159574468085106</v>
      </c>
      <c r="AG437" s="16">
        <v>0.19791666666666699</v>
      </c>
      <c r="AH437" s="16">
        <v>0.109756097560976</v>
      </c>
      <c r="AI437" s="16">
        <v>0.13207547169811301</v>
      </c>
      <c r="AJ437" s="16"/>
      <c r="AK437" s="16">
        <v>8.6294416243654803E-2</v>
      </c>
      <c r="AL437" s="16">
        <v>8.7378640776699004E-2</v>
      </c>
      <c r="AM437" s="16">
        <v>0.10891089108910899</v>
      </c>
      <c r="AN437" s="16">
        <v>6.4846416382252595E-2</v>
      </c>
      <c r="AO437" s="16">
        <v>0.117021276595745</v>
      </c>
      <c r="AP437" s="16">
        <v>8.2949308755760398E-2</v>
      </c>
      <c r="AQ437" s="16">
        <v>0.1</v>
      </c>
      <c r="AR437" s="16"/>
      <c r="AS437" s="16">
        <v>0.14893617021276601</v>
      </c>
      <c r="AT437" s="16">
        <v>7.3451327433628297E-2</v>
      </c>
      <c r="AU437" s="16"/>
      <c r="AV437" s="16">
        <v>7.1729957805907199E-2</v>
      </c>
      <c r="AW437" s="16">
        <v>9.1232227488151699E-2</v>
      </c>
      <c r="AX437" s="16"/>
      <c r="AY437" s="16">
        <v>4.7101449275362299E-2</v>
      </c>
      <c r="AZ437" s="16">
        <v>0.14693877551020401</v>
      </c>
      <c r="BA437" s="16"/>
      <c r="BB437" s="16">
        <v>9.8039215686274495E-2</v>
      </c>
      <c r="BC437" s="16">
        <v>7.0229007633587803E-2</v>
      </c>
      <c r="BD437" s="16"/>
      <c r="BE437" s="16">
        <v>0</v>
      </c>
      <c r="BF437" s="16">
        <v>3.25443786982249E-2</v>
      </c>
      <c r="BG437" s="16">
        <v>0.10899653979238801</v>
      </c>
      <c r="BH437" s="16">
        <v>0.157446808510638</v>
      </c>
    </row>
    <row r="438" spans="2:60" x14ac:dyDescent="0.25">
      <c r="B438" t="s">
        <v>41</v>
      </c>
      <c r="C438" s="16">
        <v>5.9180576631259502E-2</v>
      </c>
      <c r="D438" s="16">
        <v>2.32558139534884E-2</v>
      </c>
      <c r="E438" s="16">
        <v>4.8951048951049E-2</v>
      </c>
      <c r="F438" s="16">
        <v>0.12631578947368399</v>
      </c>
      <c r="G438" s="16">
        <v>6.8965517241379296E-2</v>
      </c>
      <c r="H438" s="16">
        <v>0.133333333333333</v>
      </c>
      <c r="I438" s="16">
        <v>6.6666666666666693E-2</v>
      </c>
      <c r="J438" s="16">
        <v>0.105263157894737</v>
      </c>
      <c r="K438" s="16">
        <v>4.1095890410958902E-2</v>
      </c>
      <c r="L438" s="16">
        <v>3.3333333333333298E-2</v>
      </c>
      <c r="M438" s="16">
        <v>1.13636363636364E-2</v>
      </c>
      <c r="N438" s="16">
        <v>5.8823529411764698E-2</v>
      </c>
      <c r="O438" s="16">
        <v>6.6666666666666693E-2</v>
      </c>
      <c r="P438" s="16">
        <v>1.6666666666666701E-2</v>
      </c>
      <c r="Q438" s="16">
        <v>2.32558139534884E-2</v>
      </c>
      <c r="R438" s="16">
        <v>3.7037037037037E-2</v>
      </c>
      <c r="S438" s="16">
        <v>8.2417582417582402E-2</v>
      </c>
      <c r="T438" s="16">
        <v>7.69230769230769E-2</v>
      </c>
      <c r="U438" s="16"/>
      <c r="V438" s="16">
        <v>0</v>
      </c>
      <c r="W438" s="16">
        <v>3.24324324324324E-2</v>
      </c>
      <c r="X438" s="16">
        <v>7.0422535211267595E-2</v>
      </c>
      <c r="Y438" s="16">
        <v>0.106122448979592</v>
      </c>
      <c r="Z438" s="16"/>
      <c r="AA438" s="16">
        <v>7.8740157480314994E-3</v>
      </c>
      <c r="AB438" s="16">
        <v>4.8780487804878099E-2</v>
      </c>
      <c r="AC438" s="16">
        <v>2.6785714285714302E-2</v>
      </c>
      <c r="AD438" s="16">
        <v>3.8759689922480599E-2</v>
      </c>
      <c r="AE438" s="16">
        <v>0.10084033613445401</v>
      </c>
      <c r="AF438" s="16">
        <v>0.159574468085106</v>
      </c>
      <c r="AG438" s="16">
        <v>0.14583333333333301</v>
      </c>
      <c r="AH438" s="16">
        <v>0.134146341463415</v>
      </c>
      <c r="AI438" s="16">
        <v>8.4905660377358499E-2</v>
      </c>
      <c r="AJ438" s="16"/>
      <c r="AK438" s="16">
        <v>4.5685279187817299E-2</v>
      </c>
      <c r="AL438" s="16">
        <v>6.7961165048543701E-2</v>
      </c>
      <c r="AM438" s="16">
        <v>4.95049504950495E-2</v>
      </c>
      <c r="AN438" s="16">
        <v>3.4129692832764499E-2</v>
      </c>
      <c r="AO438" s="16">
        <v>7.4468085106383003E-2</v>
      </c>
      <c r="AP438" s="16">
        <v>0.105990783410138</v>
      </c>
      <c r="AQ438" s="16">
        <v>6.6666666666666693E-2</v>
      </c>
      <c r="AR438" s="16"/>
      <c r="AS438" s="16">
        <v>0.159574468085106</v>
      </c>
      <c r="AT438" s="16">
        <v>4.2477876106194697E-2</v>
      </c>
      <c r="AU438" s="16"/>
      <c r="AV438" s="16">
        <v>3.37552742616034E-2</v>
      </c>
      <c r="AW438" s="16">
        <v>7.3459715639810394E-2</v>
      </c>
      <c r="AX438" s="16"/>
      <c r="AY438" s="16">
        <v>3.1400966183574901E-2</v>
      </c>
      <c r="AZ438" s="16">
        <v>0.106122448979592</v>
      </c>
      <c r="BA438" s="16"/>
      <c r="BB438" s="16">
        <v>7.8431372549019607E-2</v>
      </c>
      <c r="BC438" s="16">
        <v>3.9694656488549598E-2</v>
      </c>
      <c r="BD438" s="16"/>
      <c r="BE438" s="16">
        <v>1.8181818181818198E-2</v>
      </c>
      <c r="BF438" s="16">
        <v>3.25443786982249E-2</v>
      </c>
      <c r="BG438" s="16">
        <v>6.4013840830449795E-2</v>
      </c>
      <c r="BH438" s="16">
        <v>0.114893617021277</v>
      </c>
    </row>
    <row r="439" spans="2:60" x14ac:dyDescent="0.25">
      <c r="B439" t="s">
        <v>42</v>
      </c>
      <c r="C439" s="16">
        <v>2.80728376327769E-2</v>
      </c>
      <c r="D439" s="16">
        <v>1.5503875968992199E-2</v>
      </c>
      <c r="E439" s="16">
        <v>1.3986013986014E-2</v>
      </c>
      <c r="F439" s="16">
        <v>4.2105263157894701E-2</v>
      </c>
      <c r="G439" s="16">
        <v>0</v>
      </c>
      <c r="H439" s="16">
        <v>0</v>
      </c>
      <c r="I439" s="16">
        <v>2.8571428571428598E-2</v>
      </c>
      <c r="J439" s="16">
        <v>5.2631578947368397E-2</v>
      </c>
      <c r="K439" s="16">
        <v>4.1095890410958902E-2</v>
      </c>
      <c r="L439" s="16">
        <v>3.3333333333333298E-2</v>
      </c>
      <c r="M439" s="16">
        <v>1.13636363636364E-2</v>
      </c>
      <c r="N439" s="16">
        <v>2.9411764705882401E-2</v>
      </c>
      <c r="O439" s="16">
        <v>3.3333333333333298E-2</v>
      </c>
      <c r="P439" s="16">
        <v>0</v>
      </c>
      <c r="Q439" s="16">
        <v>4.6511627906976702E-2</v>
      </c>
      <c r="R439" s="16">
        <v>3.7037037037037E-2</v>
      </c>
      <c r="S439" s="16">
        <v>3.2967032967033003E-2</v>
      </c>
      <c r="T439" s="16">
        <v>6.7307692307692304E-2</v>
      </c>
      <c r="U439" s="16"/>
      <c r="V439" s="16">
        <v>0</v>
      </c>
      <c r="W439" s="16">
        <v>1.0810810810810799E-2</v>
      </c>
      <c r="X439" s="16">
        <v>1.7605633802816899E-2</v>
      </c>
      <c r="Y439" s="16">
        <v>6.1224489795918401E-2</v>
      </c>
      <c r="Z439" s="16"/>
      <c r="AA439" s="16">
        <v>5.2493438320209999E-3</v>
      </c>
      <c r="AB439" s="16">
        <v>0</v>
      </c>
      <c r="AC439" s="16">
        <v>0</v>
      </c>
      <c r="AD439" s="16">
        <v>4.6511627906976702E-2</v>
      </c>
      <c r="AE439" s="16">
        <v>5.8823529411764698E-2</v>
      </c>
      <c r="AF439" s="16">
        <v>5.31914893617021E-2</v>
      </c>
      <c r="AG439" s="16">
        <v>7.2916666666666699E-2</v>
      </c>
      <c r="AH439" s="16">
        <v>8.5365853658536606E-2</v>
      </c>
      <c r="AI439" s="16">
        <v>2.83018867924528E-2</v>
      </c>
      <c r="AJ439" s="16"/>
      <c r="AK439" s="16">
        <v>1.01522842639594E-2</v>
      </c>
      <c r="AL439" s="16">
        <v>9.7087378640776708E-3</v>
      </c>
      <c r="AM439" s="16">
        <v>9.9009900990098994E-3</v>
      </c>
      <c r="AN439" s="16">
        <v>6.8259385665529002E-3</v>
      </c>
      <c r="AO439" s="16">
        <v>3.1914893617021302E-2</v>
      </c>
      <c r="AP439" s="16">
        <v>5.99078341013825E-2</v>
      </c>
      <c r="AQ439" s="16">
        <v>0.08</v>
      </c>
      <c r="AR439" s="16"/>
      <c r="AS439" s="16">
        <v>4.7872340425531901E-2</v>
      </c>
      <c r="AT439" s="16">
        <v>2.4778761061946899E-2</v>
      </c>
      <c r="AU439" s="16"/>
      <c r="AV439" s="16">
        <v>1.26582278481013E-2</v>
      </c>
      <c r="AW439" s="16">
        <v>3.6729857819905197E-2</v>
      </c>
      <c r="AX439" s="16"/>
      <c r="AY439" s="16">
        <v>8.4541062801932396E-3</v>
      </c>
      <c r="AZ439" s="16">
        <v>6.1224489795918401E-2</v>
      </c>
      <c r="BA439" s="16"/>
      <c r="BB439" s="16">
        <v>4.2232277526395197E-2</v>
      </c>
      <c r="BC439" s="16">
        <v>1.3740458015267199E-2</v>
      </c>
      <c r="BD439" s="16"/>
      <c r="BE439" s="16">
        <v>0</v>
      </c>
      <c r="BF439" s="16">
        <v>8.8757396449704092E-3</v>
      </c>
      <c r="BG439" s="16">
        <v>3.8062283737024201E-2</v>
      </c>
      <c r="BH439" s="16">
        <v>5.1063829787233998E-2</v>
      </c>
    </row>
    <row r="440" spans="2:60" x14ac:dyDescent="0.25">
      <c r="B440" t="s">
        <v>43</v>
      </c>
      <c r="C440" s="16">
        <v>2.5796661608497699E-2</v>
      </c>
      <c r="D440" s="16">
        <v>6.2015503875968998E-2</v>
      </c>
      <c r="E440" s="16">
        <v>2.0979020979021001E-2</v>
      </c>
      <c r="F440" s="16">
        <v>3.1578947368421102E-2</v>
      </c>
      <c r="G440" s="16">
        <v>0</v>
      </c>
      <c r="H440" s="16">
        <v>0</v>
      </c>
      <c r="I440" s="16">
        <v>3.8095238095238099E-2</v>
      </c>
      <c r="J440" s="16">
        <v>0</v>
      </c>
      <c r="K440" s="16">
        <v>2.7397260273972601E-2</v>
      </c>
      <c r="L440" s="16">
        <v>0</v>
      </c>
      <c r="M440" s="16">
        <v>0</v>
      </c>
      <c r="N440" s="16">
        <v>2.9411764705882401E-2</v>
      </c>
      <c r="O440" s="16">
        <v>0</v>
      </c>
      <c r="P440" s="16">
        <v>1.6666666666666701E-2</v>
      </c>
      <c r="Q440" s="16">
        <v>4.6511627906976702E-2</v>
      </c>
      <c r="R440" s="16">
        <v>0</v>
      </c>
      <c r="S440" s="16">
        <v>2.1978021978022001E-2</v>
      </c>
      <c r="T440" s="16">
        <v>3.8461538461538498E-2</v>
      </c>
      <c r="U440" s="16"/>
      <c r="V440" s="16">
        <v>0</v>
      </c>
      <c r="W440" s="16">
        <v>0</v>
      </c>
      <c r="X440" s="16">
        <v>7.0422535211267599E-3</v>
      </c>
      <c r="Y440" s="16">
        <v>6.5306122448979598E-2</v>
      </c>
      <c r="Z440" s="16"/>
      <c r="AA440" s="16">
        <v>2.6246719160105E-3</v>
      </c>
      <c r="AB440" s="16">
        <v>0</v>
      </c>
      <c r="AC440" s="16">
        <v>0</v>
      </c>
      <c r="AD440" s="16">
        <v>1.5503875968992199E-2</v>
      </c>
      <c r="AE440" s="16">
        <v>3.3613445378151301E-2</v>
      </c>
      <c r="AF440" s="16">
        <v>1.0638297872340399E-2</v>
      </c>
      <c r="AG440" s="16">
        <v>8.3333333333333301E-2</v>
      </c>
      <c r="AH440" s="16">
        <v>9.7560975609756101E-2</v>
      </c>
      <c r="AI440" s="16">
        <v>8.4905660377358499E-2</v>
      </c>
      <c r="AJ440" s="16"/>
      <c r="AK440" s="16">
        <v>0</v>
      </c>
      <c r="AL440" s="16">
        <v>2.9126213592233E-2</v>
      </c>
      <c r="AM440" s="16">
        <v>2.9702970297029702E-2</v>
      </c>
      <c r="AN440" s="16">
        <v>1.7064846416382298E-2</v>
      </c>
      <c r="AO440" s="16">
        <v>3.7234042553191501E-2</v>
      </c>
      <c r="AP440" s="16">
        <v>3.2258064516128997E-2</v>
      </c>
      <c r="AQ440" s="16">
        <v>4.6666666666666697E-2</v>
      </c>
      <c r="AR440" s="16"/>
      <c r="AS440" s="16">
        <v>6.3829787234042507E-2</v>
      </c>
      <c r="AT440" s="16">
        <v>1.9469026548672601E-2</v>
      </c>
      <c r="AU440" s="16"/>
      <c r="AV440" s="16">
        <v>2.3206751054852301E-2</v>
      </c>
      <c r="AW440" s="16">
        <v>2.7251184834123199E-2</v>
      </c>
      <c r="AX440" s="16"/>
      <c r="AY440" s="16">
        <v>2.4154589371980701E-3</v>
      </c>
      <c r="AZ440" s="16">
        <v>6.5306122448979598E-2</v>
      </c>
      <c r="BA440" s="16"/>
      <c r="BB440" s="16">
        <v>3.9215686274509803E-2</v>
      </c>
      <c r="BC440" s="16">
        <v>1.22137404580153E-2</v>
      </c>
      <c r="BD440" s="16"/>
      <c r="BE440" s="16">
        <v>0</v>
      </c>
      <c r="BF440" s="16">
        <v>8.8757396449704092E-3</v>
      </c>
      <c r="BG440" s="16">
        <v>2.5951557093425601E-2</v>
      </c>
      <c r="BH440" s="16">
        <v>6.8085106382978697E-2</v>
      </c>
    </row>
    <row r="441" spans="2:60" x14ac:dyDescent="0.25">
      <c r="B441" t="s">
        <v>44</v>
      </c>
      <c r="C441" s="16">
        <v>1.44157814871017E-2</v>
      </c>
      <c r="D441" s="16">
        <v>2.32558139534884E-2</v>
      </c>
      <c r="E441" s="16">
        <v>6.9930069930069904E-3</v>
      </c>
      <c r="F441" s="16">
        <v>0</v>
      </c>
      <c r="G441" s="16">
        <v>0</v>
      </c>
      <c r="H441" s="16">
        <v>0</v>
      </c>
      <c r="I441" s="16">
        <v>1.9047619047619001E-2</v>
      </c>
      <c r="J441" s="16">
        <v>0</v>
      </c>
      <c r="K441" s="16">
        <v>1.3698630136986301E-2</v>
      </c>
      <c r="L441" s="16">
        <v>0</v>
      </c>
      <c r="M441" s="16">
        <v>0</v>
      </c>
      <c r="N441" s="16">
        <v>1.9607843137254902E-2</v>
      </c>
      <c r="O441" s="16">
        <v>3.3333333333333298E-2</v>
      </c>
      <c r="P441" s="16">
        <v>1.6666666666666701E-2</v>
      </c>
      <c r="Q441" s="16">
        <v>0</v>
      </c>
      <c r="R441" s="16">
        <v>0</v>
      </c>
      <c r="S441" s="16">
        <v>4.3956043956044001E-2</v>
      </c>
      <c r="T441" s="16">
        <v>0</v>
      </c>
      <c r="U441" s="16"/>
      <c r="V441" s="16">
        <v>0</v>
      </c>
      <c r="W441" s="16">
        <v>0</v>
      </c>
      <c r="X441" s="16">
        <v>3.5211267605633799E-3</v>
      </c>
      <c r="Y441" s="16">
        <v>3.6734693877551003E-2</v>
      </c>
      <c r="Z441" s="16"/>
      <c r="AA441" s="16">
        <v>0</v>
      </c>
      <c r="AB441" s="16">
        <v>0</v>
      </c>
      <c r="AC441" s="16">
        <v>0</v>
      </c>
      <c r="AD441" s="16">
        <v>0</v>
      </c>
      <c r="AE441" s="16">
        <v>0</v>
      </c>
      <c r="AF441" s="16">
        <v>4.2553191489361701E-2</v>
      </c>
      <c r="AG441" s="16">
        <v>3.125E-2</v>
      </c>
      <c r="AH441" s="16">
        <v>1.21951219512195E-2</v>
      </c>
      <c r="AI441" s="16">
        <v>0.10377358490565999</v>
      </c>
      <c r="AJ441" s="16"/>
      <c r="AK441" s="16">
        <v>5.0761421319797002E-3</v>
      </c>
      <c r="AL441" s="16">
        <v>0</v>
      </c>
      <c r="AM441" s="16">
        <v>0</v>
      </c>
      <c r="AN441" s="16">
        <v>1.02389078498294E-2</v>
      </c>
      <c r="AO441" s="16">
        <v>1.5957446808510599E-2</v>
      </c>
      <c r="AP441" s="16">
        <v>2.76497695852535E-2</v>
      </c>
      <c r="AQ441" s="16">
        <v>0.04</v>
      </c>
      <c r="AR441" s="16"/>
      <c r="AS441" s="16">
        <v>3.1914893617021302E-2</v>
      </c>
      <c r="AT441" s="16">
        <v>1.15044247787611E-2</v>
      </c>
      <c r="AU441" s="16"/>
      <c r="AV441" s="16">
        <v>6.3291139240506302E-3</v>
      </c>
      <c r="AW441" s="16">
        <v>1.8957345971564E-2</v>
      </c>
      <c r="AX441" s="16"/>
      <c r="AY441" s="16">
        <v>1.2077294685990301E-3</v>
      </c>
      <c r="AZ441" s="16">
        <v>3.6734693877551003E-2</v>
      </c>
      <c r="BA441" s="16"/>
      <c r="BB441" s="16">
        <v>2.5641025641025599E-2</v>
      </c>
      <c r="BC441" s="16">
        <v>3.0534351145038198E-3</v>
      </c>
      <c r="BD441" s="16"/>
      <c r="BE441" s="16">
        <v>0</v>
      </c>
      <c r="BF441" s="16">
        <v>5.9171597633136102E-3</v>
      </c>
      <c r="BG441" s="16">
        <v>1.3840830449827E-2</v>
      </c>
      <c r="BH441" s="16">
        <v>3.8297872340425497E-2</v>
      </c>
    </row>
    <row r="442" spans="2:60" x14ac:dyDescent="0.25">
      <c r="B442" t="s">
        <v>45</v>
      </c>
      <c r="C442" s="16">
        <v>7.5872534142640401E-3</v>
      </c>
      <c r="D442" s="16">
        <v>3.1007751937984499E-2</v>
      </c>
      <c r="E442" s="16">
        <v>0</v>
      </c>
      <c r="F442" s="16">
        <v>0</v>
      </c>
      <c r="G442" s="16">
        <v>1.72413793103448E-2</v>
      </c>
      <c r="H442" s="16">
        <v>0</v>
      </c>
      <c r="I442" s="16">
        <v>0</v>
      </c>
      <c r="J442" s="16">
        <v>0</v>
      </c>
      <c r="K442" s="16">
        <v>0</v>
      </c>
      <c r="L442" s="16">
        <v>0</v>
      </c>
      <c r="M442" s="16">
        <v>0</v>
      </c>
      <c r="N442" s="16">
        <v>1.9607843137254902E-2</v>
      </c>
      <c r="O442" s="16">
        <v>0</v>
      </c>
      <c r="P442" s="16">
        <v>0</v>
      </c>
      <c r="Q442" s="16">
        <v>2.32558139534884E-2</v>
      </c>
      <c r="R442" s="16">
        <v>0</v>
      </c>
      <c r="S442" s="16">
        <v>1.0989010989011E-2</v>
      </c>
      <c r="T442" s="16">
        <v>0</v>
      </c>
      <c r="U442" s="16"/>
      <c r="V442" s="16">
        <v>0</v>
      </c>
      <c r="W442" s="16">
        <v>0</v>
      </c>
      <c r="X442" s="16">
        <v>0</v>
      </c>
      <c r="Y442" s="16">
        <v>2.04081632653061E-2</v>
      </c>
      <c r="Z442" s="16"/>
      <c r="AA442" s="16">
        <v>0</v>
      </c>
      <c r="AB442" s="16">
        <v>0</v>
      </c>
      <c r="AC442" s="16">
        <v>0</v>
      </c>
      <c r="AD442" s="16">
        <v>0</v>
      </c>
      <c r="AE442" s="16">
        <v>0</v>
      </c>
      <c r="AF442" s="16">
        <v>0</v>
      </c>
      <c r="AG442" s="16">
        <v>4.1666666666666699E-2</v>
      </c>
      <c r="AH442" s="16">
        <v>2.4390243902439001E-2</v>
      </c>
      <c r="AI442" s="16">
        <v>3.77358490566038E-2</v>
      </c>
      <c r="AJ442" s="16"/>
      <c r="AK442" s="16">
        <v>0</v>
      </c>
      <c r="AL442" s="16">
        <v>0</v>
      </c>
      <c r="AM442" s="16">
        <v>9.9009900990098994E-3</v>
      </c>
      <c r="AN442" s="16">
        <v>6.8259385665529002E-3</v>
      </c>
      <c r="AO442" s="16">
        <v>5.31914893617021E-3</v>
      </c>
      <c r="AP442" s="16">
        <v>4.6082949308755804E-3</v>
      </c>
      <c r="AQ442" s="16">
        <v>3.3333333333333298E-2</v>
      </c>
      <c r="AR442" s="16"/>
      <c r="AS442" s="16">
        <v>2.6595744680851099E-2</v>
      </c>
      <c r="AT442" s="16">
        <v>4.4247787610619503E-3</v>
      </c>
      <c r="AU442" s="16"/>
      <c r="AV442" s="16">
        <v>4.2194092827004199E-3</v>
      </c>
      <c r="AW442" s="16">
        <v>9.4786729857819895E-3</v>
      </c>
      <c r="AX442" s="16"/>
      <c r="AY442" s="16">
        <v>0</v>
      </c>
      <c r="AZ442" s="16">
        <v>2.04081632653061E-2</v>
      </c>
      <c r="BA442" s="16"/>
      <c r="BB442" s="16">
        <v>1.0558069381598799E-2</v>
      </c>
      <c r="BC442" s="16">
        <v>4.5801526717557297E-3</v>
      </c>
      <c r="BD442" s="16"/>
      <c r="BE442" s="16">
        <v>0</v>
      </c>
      <c r="BF442" s="16">
        <v>5.9171597633136102E-3</v>
      </c>
      <c r="BG442" s="16">
        <v>6.9204152249135002E-3</v>
      </c>
      <c r="BH442" s="16">
        <v>1.7021276595744698E-2</v>
      </c>
    </row>
    <row r="443" spans="2:60" x14ac:dyDescent="0.25">
      <c r="B443" t="s">
        <v>46</v>
      </c>
      <c r="C443" s="16">
        <v>3.7936267071320201E-3</v>
      </c>
      <c r="D443" s="16">
        <v>7.7519379844961196E-3</v>
      </c>
      <c r="E443" s="16">
        <v>0</v>
      </c>
      <c r="F443" s="16">
        <v>0</v>
      </c>
      <c r="G443" s="16">
        <v>0</v>
      </c>
      <c r="H443" s="16">
        <v>0</v>
      </c>
      <c r="I443" s="16">
        <v>0</v>
      </c>
      <c r="J443" s="16">
        <v>0</v>
      </c>
      <c r="K443" s="16">
        <v>2.7397260273972601E-2</v>
      </c>
      <c r="L443" s="16">
        <v>0</v>
      </c>
      <c r="M443" s="16">
        <v>0</v>
      </c>
      <c r="N443" s="16">
        <v>0</v>
      </c>
      <c r="O443" s="16">
        <v>0</v>
      </c>
      <c r="P443" s="16">
        <v>0</v>
      </c>
      <c r="Q443" s="16">
        <v>0</v>
      </c>
      <c r="R443" s="16">
        <v>0</v>
      </c>
      <c r="S443" s="16">
        <v>5.4945054945054897E-3</v>
      </c>
      <c r="T443" s="16">
        <v>9.6153846153846194E-3</v>
      </c>
      <c r="U443" s="16"/>
      <c r="V443" s="16">
        <v>0</v>
      </c>
      <c r="W443" s="16">
        <v>0</v>
      </c>
      <c r="X443" s="16">
        <v>0</v>
      </c>
      <c r="Y443" s="16">
        <v>1.02040816326531E-2</v>
      </c>
      <c r="Z443" s="16"/>
      <c r="AA443" s="16">
        <v>0</v>
      </c>
      <c r="AB443" s="16">
        <v>0</v>
      </c>
      <c r="AC443" s="16">
        <v>0</v>
      </c>
      <c r="AD443" s="16">
        <v>0</v>
      </c>
      <c r="AE443" s="16">
        <v>0</v>
      </c>
      <c r="AF443" s="16">
        <v>0</v>
      </c>
      <c r="AG443" s="16">
        <v>0</v>
      </c>
      <c r="AH443" s="16">
        <v>1.21951219512195E-2</v>
      </c>
      <c r="AI443" s="16">
        <v>3.77358490566038E-2</v>
      </c>
      <c r="AJ443" s="16"/>
      <c r="AK443" s="16">
        <v>5.0761421319797002E-3</v>
      </c>
      <c r="AL443" s="16">
        <v>0</v>
      </c>
      <c r="AM443" s="16">
        <v>9.9009900990098994E-3</v>
      </c>
      <c r="AN443" s="16">
        <v>0</v>
      </c>
      <c r="AO443" s="16">
        <v>0</v>
      </c>
      <c r="AP443" s="16">
        <v>9.2165898617511503E-3</v>
      </c>
      <c r="AQ443" s="16">
        <v>6.6666666666666697E-3</v>
      </c>
      <c r="AR443" s="16"/>
      <c r="AS443" s="16">
        <v>1.5957446808510599E-2</v>
      </c>
      <c r="AT443" s="16">
        <v>1.76991150442478E-3</v>
      </c>
      <c r="AU443" s="16"/>
      <c r="AV443" s="16">
        <v>4.2194092827004199E-3</v>
      </c>
      <c r="AW443" s="16">
        <v>3.5545023696682502E-3</v>
      </c>
      <c r="AX443" s="16"/>
      <c r="AY443" s="16">
        <v>0</v>
      </c>
      <c r="AZ443" s="16">
        <v>1.02040816326531E-2</v>
      </c>
      <c r="BA443" s="16"/>
      <c r="BB443" s="16">
        <v>4.5248868778280504E-3</v>
      </c>
      <c r="BC443" s="16">
        <v>3.0534351145038198E-3</v>
      </c>
      <c r="BD443" s="16"/>
      <c r="BE443" s="16">
        <v>0</v>
      </c>
      <c r="BF443" s="16">
        <v>0</v>
      </c>
      <c r="BG443" s="16">
        <v>6.9204152249135002E-3</v>
      </c>
      <c r="BH443" s="16">
        <v>4.2553191489361703E-3</v>
      </c>
    </row>
    <row r="444" spans="2:60" x14ac:dyDescent="0.25">
      <c r="B444" t="s">
        <v>47</v>
      </c>
      <c r="C444" s="16">
        <v>9.1047040971168405E-3</v>
      </c>
      <c r="D444" s="16">
        <v>7.7519379844961196E-3</v>
      </c>
      <c r="E444" s="16">
        <v>2.0979020979021001E-2</v>
      </c>
      <c r="F444" s="16">
        <v>0</v>
      </c>
      <c r="G444" s="16">
        <v>0</v>
      </c>
      <c r="H444" s="16">
        <v>0</v>
      </c>
      <c r="I444" s="16">
        <v>0</v>
      </c>
      <c r="J444" s="16">
        <v>0</v>
      </c>
      <c r="K444" s="16">
        <v>0</v>
      </c>
      <c r="L444" s="16">
        <v>0</v>
      </c>
      <c r="M444" s="16">
        <v>7.9545454545454503E-2</v>
      </c>
      <c r="N444" s="16">
        <v>0</v>
      </c>
      <c r="O444" s="16">
        <v>0</v>
      </c>
      <c r="P444" s="16">
        <v>0</v>
      </c>
      <c r="Q444" s="16">
        <v>0</v>
      </c>
      <c r="R444" s="16">
        <v>0</v>
      </c>
      <c r="S444" s="16">
        <v>5.4945054945054897E-3</v>
      </c>
      <c r="T444" s="16">
        <v>0</v>
      </c>
      <c r="U444" s="16"/>
      <c r="V444" s="16">
        <v>0</v>
      </c>
      <c r="W444" s="16">
        <v>0</v>
      </c>
      <c r="X444" s="16">
        <v>0</v>
      </c>
      <c r="Y444" s="16">
        <v>2.4489795918367301E-2</v>
      </c>
      <c r="Z444" s="16"/>
      <c r="AA444" s="16">
        <v>0</v>
      </c>
      <c r="AB444" s="16">
        <v>0</v>
      </c>
      <c r="AC444" s="16">
        <v>0</v>
      </c>
      <c r="AD444" s="16">
        <v>0</v>
      </c>
      <c r="AE444" s="16">
        <v>0</v>
      </c>
      <c r="AF444" s="16">
        <v>0</v>
      </c>
      <c r="AG444" s="16">
        <v>0</v>
      </c>
      <c r="AH444" s="16">
        <v>0</v>
      </c>
      <c r="AI444" s="16">
        <v>0.113207547169811</v>
      </c>
      <c r="AJ444" s="16"/>
      <c r="AK444" s="16">
        <v>0</v>
      </c>
      <c r="AL444" s="16">
        <v>0</v>
      </c>
      <c r="AM444" s="16">
        <v>0</v>
      </c>
      <c r="AN444" s="16">
        <v>0</v>
      </c>
      <c r="AO444" s="16">
        <v>3.1914893617021302E-2</v>
      </c>
      <c r="AP444" s="16">
        <v>2.3041474654377898E-2</v>
      </c>
      <c r="AQ444" s="16">
        <v>0</v>
      </c>
      <c r="AR444" s="16"/>
      <c r="AS444" s="16">
        <v>4.7872340425531901E-2</v>
      </c>
      <c r="AT444" s="16">
        <v>2.6548672566371698E-3</v>
      </c>
      <c r="AU444" s="16"/>
      <c r="AV444" s="16">
        <v>1.26582278481013E-2</v>
      </c>
      <c r="AW444" s="16">
        <v>7.10900473933649E-3</v>
      </c>
      <c r="AX444" s="16"/>
      <c r="AY444" s="16">
        <v>0</v>
      </c>
      <c r="AZ444" s="16">
        <v>2.4489795918367301E-2</v>
      </c>
      <c r="BA444" s="16"/>
      <c r="BB444" s="16">
        <v>1.6591251885369501E-2</v>
      </c>
      <c r="BC444" s="16">
        <v>1.5267175572519099E-3</v>
      </c>
      <c r="BD444" s="16"/>
      <c r="BE444" s="16">
        <v>0</v>
      </c>
      <c r="BF444" s="16">
        <v>2.9585798816567999E-3</v>
      </c>
      <c r="BG444" s="16">
        <v>3.4602076124567501E-3</v>
      </c>
      <c r="BH444" s="16">
        <v>3.8297872340425497E-2</v>
      </c>
    </row>
    <row r="445" spans="2:60" x14ac:dyDescent="0.25">
      <c r="B445" t="s">
        <v>105</v>
      </c>
      <c r="C445" s="16">
        <v>0.174506828528073</v>
      </c>
      <c r="D445" s="16">
        <v>0.24806201550387599</v>
      </c>
      <c r="E445" s="16">
        <v>0.21678321678321699</v>
      </c>
      <c r="F445" s="16">
        <v>0.17894736842105299</v>
      </c>
      <c r="G445" s="16">
        <v>0.20689655172413801</v>
      </c>
      <c r="H445" s="16">
        <v>0.266666666666667</v>
      </c>
      <c r="I445" s="16">
        <v>0.161904761904762</v>
      </c>
      <c r="J445" s="16">
        <v>0.26315789473684198</v>
      </c>
      <c r="K445" s="16">
        <v>0.17808219178082199</v>
      </c>
      <c r="L445" s="16">
        <v>0.2</v>
      </c>
      <c r="M445" s="16">
        <v>9.0909090909090898E-2</v>
      </c>
      <c r="N445" s="16">
        <v>0.18627450980392199</v>
      </c>
      <c r="O445" s="16">
        <v>0.2</v>
      </c>
      <c r="P445" s="16">
        <v>0.16666666666666699</v>
      </c>
      <c r="Q445" s="16">
        <v>9.3023255813953501E-2</v>
      </c>
      <c r="R445" s="16">
        <v>7.4074074074074098E-2</v>
      </c>
      <c r="S445" s="16">
        <v>0.13186813186813201</v>
      </c>
      <c r="T445" s="16">
        <v>0.15384615384615399</v>
      </c>
      <c r="U445" s="16"/>
      <c r="V445" s="16">
        <v>0.14763231197771601</v>
      </c>
      <c r="W445" s="16">
        <v>0.21621621621621601</v>
      </c>
      <c r="X445" s="16">
        <v>0.183098591549296</v>
      </c>
      <c r="Y445" s="16">
        <v>0.17346938775510201</v>
      </c>
      <c r="Z445" s="16"/>
      <c r="AA445" s="16">
        <v>0.10498687664042</v>
      </c>
      <c r="AB445" s="16">
        <v>0.134146341463415</v>
      </c>
      <c r="AC445" s="16">
        <v>6.25E-2</v>
      </c>
      <c r="AD445" s="16">
        <v>0.10077519379845</v>
      </c>
      <c r="AE445" s="16">
        <v>0.13445378151260501</v>
      </c>
      <c r="AF445" s="16">
        <v>8.5106382978723402E-2</v>
      </c>
      <c r="AG445" s="16">
        <v>5.2083333333333301E-2</v>
      </c>
      <c r="AH445" s="16">
        <v>0.18292682926829301</v>
      </c>
      <c r="AI445" s="16">
        <v>0.21698113207547201</v>
      </c>
      <c r="AJ445" s="16"/>
      <c r="AK445" s="16">
        <v>0.12690355329949199</v>
      </c>
      <c r="AL445" s="16">
        <v>0.106796116504854</v>
      </c>
      <c r="AM445" s="16">
        <v>9.9009900990099001E-2</v>
      </c>
      <c r="AN445" s="16">
        <v>0.218430034129693</v>
      </c>
      <c r="AO445" s="16">
        <v>0.111702127659574</v>
      </c>
      <c r="AP445" s="16">
        <v>0.115207373271889</v>
      </c>
      <c r="AQ445" s="16">
        <v>0.17333333333333301</v>
      </c>
      <c r="AR445" s="16"/>
      <c r="AS445" s="16">
        <v>6.9148936170212796E-2</v>
      </c>
      <c r="AT445" s="16">
        <v>0.192035398230088</v>
      </c>
      <c r="AU445" s="16"/>
      <c r="AV445" s="16">
        <v>0.19198312236286899</v>
      </c>
      <c r="AW445" s="16">
        <v>0.16469194312796201</v>
      </c>
      <c r="AX445" s="16"/>
      <c r="AY445" s="16">
        <v>0.17512077294685999</v>
      </c>
      <c r="AZ445" s="16">
        <v>0.17346938775510201</v>
      </c>
      <c r="BA445" s="16"/>
      <c r="BB445" s="16">
        <v>0.12669683257918599</v>
      </c>
      <c r="BC445" s="16">
        <v>0.22290076335877901</v>
      </c>
      <c r="BD445" s="16"/>
      <c r="BE445" s="16">
        <v>0.27878787878787897</v>
      </c>
      <c r="BF445" s="16">
        <v>0.230769230769231</v>
      </c>
      <c r="BG445" s="16">
        <v>0.15397923875432501</v>
      </c>
      <c r="BH445" s="16">
        <v>7.2340425531914901E-2</v>
      </c>
    </row>
    <row r="446" spans="2:60" x14ac:dyDescent="0.25">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row>
    <row r="447" spans="2:60" x14ac:dyDescent="0.25">
      <c r="B447" s="6" t="s">
        <v>252</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row>
    <row r="448" spans="2:60" x14ac:dyDescent="0.25">
      <c r="B448" s="23" t="s">
        <v>79</v>
      </c>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row>
    <row r="449" spans="2:60" x14ac:dyDescent="0.25">
      <c r="B449" t="s">
        <v>247</v>
      </c>
      <c r="C449" s="16">
        <v>0.43778452200303503</v>
      </c>
      <c r="D449" s="16">
        <v>0.53488372093023295</v>
      </c>
      <c r="E449" s="16">
        <v>0.38461538461538503</v>
      </c>
      <c r="F449" s="16">
        <v>0.42105263157894701</v>
      </c>
      <c r="G449" s="16">
        <v>0.31034482758620702</v>
      </c>
      <c r="H449" s="16">
        <v>0.36666666666666697</v>
      </c>
      <c r="I449" s="16">
        <v>0.46666666666666701</v>
      </c>
      <c r="J449" s="16">
        <v>0.36842105263157898</v>
      </c>
      <c r="K449" s="16">
        <v>0.50684931506849296</v>
      </c>
      <c r="L449" s="16">
        <v>0.3</v>
      </c>
      <c r="M449" s="16">
        <v>0.52272727272727304</v>
      </c>
      <c r="N449" s="16">
        <v>0.29411764705882398</v>
      </c>
      <c r="O449" s="16">
        <v>0.36666666666666697</v>
      </c>
      <c r="P449" s="16">
        <v>0.36666666666666697</v>
      </c>
      <c r="Q449" s="16">
        <v>0.55813953488372103</v>
      </c>
      <c r="R449" s="16">
        <v>0.48148148148148101</v>
      </c>
      <c r="S449" s="16">
        <v>0.47252747252747301</v>
      </c>
      <c r="T449" s="16">
        <v>0.480769230769231</v>
      </c>
      <c r="U449" s="16"/>
      <c r="V449" s="16">
        <v>0.32033426183843999</v>
      </c>
      <c r="W449" s="16">
        <v>0.43243243243243201</v>
      </c>
      <c r="X449" s="16">
        <v>0.41901408450704197</v>
      </c>
      <c r="Y449" s="16">
        <v>0.53673469387755102</v>
      </c>
      <c r="Z449" s="16"/>
      <c r="AA449" s="16">
        <v>0.34645669291338599</v>
      </c>
      <c r="AB449" s="16">
        <v>0.41463414634146301</v>
      </c>
      <c r="AC449" s="16">
        <v>0.47321428571428598</v>
      </c>
      <c r="AD449" s="16">
        <v>0.418604651162791</v>
      </c>
      <c r="AE449" s="16">
        <v>0.495798319327731</v>
      </c>
      <c r="AF449" s="16">
        <v>0.54255319148936199</v>
      </c>
      <c r="AG449" s="16">
        <v>0.51041666666666696</v>
      </c>
      <c r="AH449" s="16">
        <v>0.48780487804877998</v>
      </c>
      <c r="AI449" s="16">
        <v>0.64150943396226401</v>
      </c>
      <c r="AJ449" s="16"/>
      <c r="AK449" s="16">
        <v>0.390862944162437</v>
      </c>
      <c r="AL449" s="16">
        <v>0.35922330097087402</v>
      </c>
      <c r="AM449" s="16">
        <v>0.33663366336633699</v>
      </c>
      <c r="AN449" s="16">
        <v>0.34470989761092202</v>
      </c>
      <c r="AO449" s="16">
        <v>0.5</v>
      </c>
      <c r="AP449" s="16">
        <v>0.53917050691244195</v>
      </c>
      <c r="AQ449" s="16">
        <v>0.6</v>
      </c>
      <c r="AR449" s="16"/>
      <c r="AS449" s="16">
        <v>0.58510638297872297</v>
      </c>
      <c r="AT449" s="16">
        <v>0.41327433628318599</v>
      </c>
      <c r="AU449" s="16"/>
      <c r="AV449" s="16">
        <v>0.41983122362869202</v>
      </c>
      <c r="AW449" s="16">
        <v>0.44786729857819901</v>
      </c>
      <c r="AX449" s="16"/>
      <c r="AY449" s="16">
        <v>0.37922705314009703</v>
      </c>
      <c r="AZ449" s="16">
        <v>0.53673469387755102</v>
      </c>
      <c r="BA449" s="16"/>
      <c r="BB449" s="16">
        <v>0.579185520361991</v>
      </c>
      <c r="BC449" s="16">
        <v>0.29465648854961801</v>
      </c>
      <c r="BD449" s="16"/>
      <c r="BE449" s="16">
        <v>0.16969696969697001</v>
      </c>
      <c r="BF449" s="16">
        <v>0.34023668639053301</v>
      </c>
      <c r="BG449" s="16">
        <v>0.50173010380622796</v>
      </c>
      <c r="BH449" s="16">
        <v>0.61276595744680895</v>
      </c>
    </row>
    <row r="450" spans="2:60" x14ac:dyDescent="0.25">
      <c r="B450" t="s">
        <v>248</v>
      </c>
      <c r="C450" s="16">
        <v>0.36494688922610002</v>
      </c>
      <c r="D450" s="16">
        <v>0.32558139534883701</v>
      </c>
      <c r="E450" s="16">
        <v>0.34965034965035002</v>
      </c>
      <c r="F450" s="16">
        <v>0.27368421052631597</v>
      </c>
      <c r="G450" s="16">
        <v>0.36206896551724099</v>
      </c>
      <c r="H450" s="16">
        <v>0.43333333333333302</v>
      </c>
      <c r="I450" s="16">
        <v>0.39047619047618998</v>
      </c>
      <c r="J450" s="16">
        <v>0.57894736842105299</v>
      </c>
      <c r="K450" s="16">
        <v>0.43835616438356201</v>
      </c>
      <c r="L450" s="16">
        <v>0.4</v>
      </c>
      <c r="M450" s="16">
        <v>0.375</v>
      </c>
      <c r="N450" s="16">
        <v>0.5</v>
      </c>
      <c r="O450" s="16">
        <v>0.46666666666666701</v>
      </c>
      <c r="P450" s="16">
        <v>0.4</v>
      </c>
      <c r="Q450" s="16">
        <v>0.209302325581395</v>
      </c>
      <c r="R450" s="16">
        <v>0.37037037037037002</v>
      </c>
      <c r="S450" s="16">
        <v>0.31868131868131899</v>
      </c>
      <c r="T450" s="16">
        <v>0.32692307692307698</v>
      </c>
      <c r="U450" s="16"/>
      <c r="V450" s="16">
        <v>0.35376044568245102</v>
      </c>
      <c r="W450" s="16">
        <v>0.34594594594594602</v>
      </c>
      <c r="X450" s="16">
        <v>0.411971830985915</v>
      </c>
      <c r="Y450" s="16">
        <v>0.35306122448979599</v>
      </c>
      <c r="Z450" s="16"/>
      <c r="AA450" s="16">
        <v>0.36482939632545902</v>
      </c>
      <c r="AB450" s="16">
        <v>0.36585365853658502</v>
      </c>
      <c r="AC450" s="16">
        <v>0.33928571428571402</v>
      </c>
      <c r="AD450" s="16">
        <v>0.39534883720930197</v>
      </c>
      <c r="AE450" s="16">
        <v>0.369747899159664</v>
      </c>
      <c r="AF450" s="16">
        <v>0.329787234042553</v>
      </c>
      <c r="AG450" s="16">
        <v>0.38541666666666702</v>
      </c>
      <c r="AH450" s="16">
        <v>0.42682926829268297</v>
      </c>
      <c r="AI450" s="16">
        <v>0.31132075471698101</v>
      </c>
      <c r="AJ450" s="16"/>
      <c r="AK450" s="16">
        <v>0.30964467005076102</v>
      </c>
      <c r="AL450" s="16">
        <v>0.466019417475728</v>
      </c>
      <c r="AM450" s="16">
        <v>0.45544554455445502</v>
      </c>
      <c r="AN450" s="16">
        <v>0.35153583617747403</v>
      </c>
      <c r="AO450" s="16">
        <v>0.37234042553191499</v>
      </c>
      <c r="AP450" s="16">
        <v>0.38709677419354799</v>
      </c>
      <c r="AQ450" s="16">
        <v>0.32</v>
      </c>
      <c r="AR450" s="16"/>
      <c r="AS450" s="16">
        <v>0.32446808510638298</v>
      </c>
      <c r="AT450" s="16">
        <v>0.37168141592920401</v>
      </c>
      <c r="AU450" s="16"/>
      <c r="AV450" s="16">
        <v>0.36919831223628702</v>
      </c>
      <c r="AW450" s="16">
        <v>0.362559241706161</v>
      </c>
      <c r="AX450" s="16"/>
      <c r="AY450" s="16">
        <v>0.37198067632850201</v>
      </c>
      <c r="AZ450" s="16">
        <v>0.35306122448979599</v>
      </c>
      <c r="BA450" s="16"/>
      <c r="BB450" s="16">
        <v>0.30165912518853699</v>
      </c>
      <c r="BC450" s="16">
        <v>0.42900763358778599</v>
      </c>
      <c r="BD450" s="16"/>
      <c r="BE450" s="16">
        <v>0.33939393939393903</v>
      </c>
      <c r="BF450" s="16">
        <v>0.39349112426035499</v>
      </c>
      <c r="BG450" s="16">
        <v>0.37197231833909999</v>
      </c>
      <c r="BH450" s="16">
        <v>0.319148936170213</v>
      </c>
    </row>
    <row r="451" spans="2:60" x14ac:dyDescent="0.25">
      <c r="B451" t="s">
        <v>249</v>
      </c>
      <c r="C451" s="16">
        <v>0.168437025796662</v>
      </c>
      <c r="D451" s="16">
        <v>9.3023255813953501E-2</v>
      </c>
      <c r="E451" s="16">
        <v>0.21678321678321699</v>
      </c>
      <c r="F451" s="16">
        <v>0.26315789473684198</v>
      </c>
      <c r="G451" s="16">
        <v>0.25862068965517199</v>
      </c>
      <c r="H451" s="16">
        <v>0.2</v>
      </c>
      <c r="I451" s="16">
        <v>0.104761904761905</v>
      </c>
      <c r="J451" s="16">
        <v>5.2631578947368397E-2</v>
      </c>
      <c r="K451" s="16">
        <v>4.1095890410958902E-2</v>
      </c>
      <c r="L451" s="16">
        <v>0.266666666666667</v>
      </c>
      <c r="M451" s="16">
        <v>0.102272727272727</v>
      </c>
      <c r="N451" s="16">
        <v>0.19607843137254899</v>
      </c>
      <c r="O451" s="16">
        <v>0.133333333333333</v>
      </c>
      <c r="P451" s="16">
        <v>0.21666666666666701</v>
      </c>
      <c r="Q451" s="16">
        <v>0.232558139534884</v>
      </c>
      <c r="R451" s="16">
        <v>0.11111111111111099</v>
      </c>
      <c r="S451" s="16">
        <v>0.18681318681318701</v>
      </c>
      <c r="T451" s="16">
        <v>0.16346153846153799</v>
      </c>
      <c r="U451" s="16"/>
      <c r="V451" s="16">
        <v>0.27855153203342597</v>
      </c>
      <c r="W451" s="16">
        <v>0.19459459459459499</v>
      </c>
      <c r="X451" s="16">
        <v>0.140845070422535</v>
      </c>
      <c r="Y451" s="16">
        <v>9.3877551020408206E-2</v>
      </c>
      <c r="Z451" s="16"/>
      <c r="AA451" s="16">
        <v>0.249343832020997</v>
      </c>
      <c r="AB451" s="16">
        <v>0.19512195121951201</v>
      </c>
      <c r="AC451" s="16">
        <v>0.17857142857142899</v>
      </c>
      <c r="AD451" s="16">
        <v>0.170542635658915</v>
      </c>
      <c r="AE451" s="16">
        <v>0.109243697478992</v>
      </c>
      <c r="AF451" s="16">
        <v>0.117021276595745</v>
      </c>
      <c r="AG451" s="16">
        <v>9.375E-2</v>
      </c>
      <c r="AH451" s="16">
        <v>7.3170731707317097E-2</v>
      </c>
      <c r="AI451" s="16">
        <v>2.83018867924528E-2</v>
      </c>
      <c r="AJ451" s="16"/>
      <c r="AK451" s="16">
        <v>0.22335025380710699</v>
      </c>
      <c r="AL451" s="16">
        <v>0.15533980582524301</v>
      </c>
      <c r="AM451" s="16">
        <v>0.198019801980198</v>
      </c>
      <c r="AN451" s="16">
        <v>0.283276450511945</v>
      </c>
      <c r="AO451" s="16">
        <v>0.10106382978723399</v>
      </c>
      <c r="AP451" s="16">
        <v>6.9124423963133605E-2</v>
      </c>
      <c r="AQ451" s="16">
        <v>0.08</v>
      </c>
      <c r="AR451" s="16"/>
      <c r="AS451" s="16">
        <v>8.5106382978723402E-2</v>
      </c>
      <c r="AT451" s="16">
        <v>0.182300884955752</v>
      </c>
      <c r="AU451" s="16"/>
      <c r="AV451" s="16">
        <v>0.17299578059071699</v>
      </c>
      <c r="AW451" s="16">
        <v>0.16587677725118499</v>
      </c>
      <c r="AX451" s="16"/>
      <c r="AY451" s="16">
        <v>0.21256038647343001</v>
      </c>
      <c r="AZ451" s="16">
        <v>9.3877551020408206E-2</v>
      </c>
      <c r="BA451" s="16"/>
      <c r="BB451" s="16">
        <v>0.10105580693816001</v>
      </c>
      <c r="BC451" s="16">
        <v>0.236641221374046</v>
      </c>
      <c r="BD451" s="16"/>
      <c r="BE451" s="16">
        <v>0.4</v>
      </c>
      <c r="BF451" s="16">
        <v>0.224852071005917</v>
      </c>
      <c r="BG451" s="16">
        <v>0.110726643598616</v>
      </c>
      <c r="BH451" s="16">
        <v>6.8085106382978697E-2</v>
      </c>
    </row>
    <row r="452" spans="2:60" x14ac:dyDescent="0.25">
      <c r="B452" t="s">
        <v>250</v>
      </c>
      <c r="C452" s="16">
        <v>9.8634294385432503E-3</v>
      </c>
      <c r="D452" s="16">
        <v>7.7519379844961196E-3</v>
      </c>
      <c r="E452" s="16">
        <v>1.3986013986014E-2</v>
      </c>
      <c r="F452" s="16">
        <v>1.05263157894737E-2</v>
      </c>
      <c r="G452" s="16">
        <v>1.72413793103448E-2</v>
      </c>
      <c r="H452" s="16">
        <v>0</v>
      </c>
      <c r="I452" s="16">
        <v>2.8571428571428598E-2</v>
      </c>
      <c r="J452" s="16">
        <v>0</v>
      </c>
      <c r="K452" s="16">
        <v>0</v>
      </c>
      <c r="L452" s="16">
        <v>3.3333333333333298E-2</v>
      </c>
      <c r="M452" s="16">
        <v>0</v>
      </c>
      <c r="N452" s="16">
        <v>9.8039215686274508E-3</v>
      </c>
      <c r="O452" s="16">
        <v>0</v>
      </c>
      <c r="P452" s="16">
        <v>0</v>
      </c>
      <c r="Q452" s="16">
        <v>0</v>
      </c>
      <c r="R452" s="16">
        <v>3.7037037037037E-2</v>
      </c>
      <c r="S452" s="16">
        <v>5.4945054945054897E-3</v>
      </c>
      <c r="T452" s="16">
        <v>9.6153846153846194E-3</v>
      </c>
      <c r="U452" s="16"/>
      <c r="V452" s="16">
        <v>1.39275766016713E-2</v>
      </c>
      <c r="W452" s="16">
        <v>5.40540540540541E-3</v>
      </c>
      <c r="X452" s="16">
        <v>1.7605633802816899E-2</v>
      </c>
      <c r="Y452" s="16">
        <v>4.0816326530612197E-3</v>
      </c>
      <c r="Z452" s="16"/>
      <c r="AA452" s="16">
        <v>1.31233595800525E-2</v>
      </c>
      <c r="AB452" s="16">
        <v>0</v>
      </c>
      <c r="AC452" s="16">
        <v>8.9285714285714298E-3</v>
      </c>
      <c r="AD452" s="16">
        <v>7.7519379844961196E-3</v>
      </c>
      <c r="AE452" s="16">
        <v>1.6806722689075598E-2</v>
      </c>
      <c r="AF452" s="16">
        <v>0</v>
      </c>
      <c r="AG452" s="16">
        <v>1.0416666666666701E-2</v>
      </c>
      <c r="AH452" s="16">
        <v>0</v>
      </c>
      <c r="AI452" s="16">
        <v>9.4339622641509396E-3</v>
      </c>
      <c r="AJ452" s="16"/>
      <c r="AK452" s="16">
        <v>2.5380710659898501E-2</v>
      </c>
      <c r="AL452" s="16">
        <v>0</v>
      </c>
      <c r="AM452" s="16">
        <v>0</v>
      </c>
      <c r="AN452" s="16">
        <v>1.36518771331058E-2</v>
      </c>
      <c r="AO452" s="16">
        <v>2.1276595744680899E-2</v>
      </c>
      <c r="AP452" s="16">
        <v>0</v>
      </c>
      <c r="AQ452" s="16">
        <v>0</v>
      </c>
      <c r="AR452" s="16"/>
      <c r="AS452" s="16">
        <v>0</v>
      </c>
      <c r="AT452" s="16">
        <v>1.15044247787611E-2</v>
      </c>
      <c r="AU452" s="16"/>
      <c r="AV452" s="16">
        <v>1.05485232067511E-2</v>
      </c>
      <c r="AW452" s="16">
        <v>9.4786729857819895E-3</v>
      </c>
      <c r="AX452" s="16"/>
      <c r="AY452" s="16">
        <v>1.32850241545894E-2</v>
      </c>
      <c r="AZ452" s="16">
        <v>4.0816326530612197E-3</v>
      </c>
      <c r="BA452" s="16"/>
      <c r="BB452" s="16">
        <v>7.5414781297134196E-3</v>
      </c>
      <c r="BC452" s="16">
        <v>1.22137404580153E-2</v>
      </c>
      <c r="BD452" s="16"/>
      <c r="BE452" s="16">
        <v>3.03030303030303E-2</v>
      </c>
      <c r="BF452" s="16">
        <v>8.8757396449704092E-3</v>
      </c>
      <c r="BG452" s="16">
        <v>8.6505190311418692E-3</v>
      </c>
      <c r="BH452" s="16">
        <v>0</v>
      </c>
    </row>
    <row r="453" spans="2:60" x14ac:dyDescent="0.25">
      <c r="B453" t="s">
        <v>251</v>
      </c>
      <c r="C453" s="16">
        <v>6.8285280728376304E-3</v>
      </c>
      <c r="D453" s="16">
        <v>2.32558139534884E-2</v>
      </c>
      <c r="E453" s="16">
        <v>1.3986013986014E-2</v>
      </c>
      <c r="F453" s="16">
        <v>1.05263157894737E-2</v>
      </c>
      <c r="G453" s="16">
        <v>0</v>
      </c>
      <c r="H453" s="16">
        <v>0</v>
      </c>
      <c r="I453" s="16">
        <v>9.5238095238095195E-3</v>
      </c>
      <c r="J453" s="16">
        <v>0</v>
      </c>
      <c r="K453" s="16">
        <v>0</v>
      </c>
      <c r="L453" s="16">
        <v>0</v>
      </c>
      <c r="M453" s="16">
        <v>0</v>
      </c>
      <c r="N453" s="16">
        <v>0</v>
      </c>
      <c r="O453" s="16">
        <v>0</v>
      </c>
      <c r="P453" s="16">
        <v>0</v>
      </c>
      <c r="Q453" s="16">
        <v>0</v>
      </c>
      <c r="R453" s="16">
        <v>0</v>
      </c>
      <c r="S453" s="16">
        <v>5.4945054945054897E-3</v>
      </c>
      <c r="T453" s="16">
        <v>9.6153846153846194E-3</v>
      </c>
      <c r="U453" s="16"/>
      <c r="V453" s="16">
        <v>1.1142061281337001E-2</v>
      </c>
      <c r="W453" s="16">
        <v>1.0810810810810799E-2</v>
      </c>
      <c r="X453" s="16">
        <v>7.0422535211267599E-3</v>
      </c>
      <c r="Y453" s="16">
        <v>2.0408163265306098E-3</v>
      </c>
      <c r="Z453" s="16"/>
      <c r="AA453" s="16">
        <v>1.31233595800525E-2</v>
      </c>
      <c r="AB453" s="16">
        <v>1.21951219512195E-2</v>
      </c>
      <c r="AC453" s="16">
        <v>0</v>
      </c>
      <c r="AD453" s="16">
        <v>7.7519379844961196E-3</v>
      </c>
      <c r="AE453" s="16">
        <v>0</v>
      </c>
      <c r="AF453" s="16">
        <v>1.0638297872340399E-2</v>
      </c>
      <c r="AG453" s="16">
        <v>0</v>
      </c>
      <c r="AH453" s="16">
        <v>0</v>
      </c>
      <c r="AI453" s="16">
        <v>0</v>
      </c>
      <c r="AJ453" s="16"/>
      <c r="AK453" s="16">
        <v>2.0304568527918801E-2</v>
      </c>
      <c r="AL453" s="16">
        <v>9.7087378640776708E-3</v>
      </c>
      <c r="AM453" s="16">
        <v>0</v>
      </c>
      <c r="AN453" s="16">
        <v>3.4129692832764501E-3</v>
      </c>
      <c r="AO453" s="16">
        <v>5.31914893617021E-3</v>
      </c>
      <c r="AP453" s="16">
        <v>0</v>
      </c>
      <c r="AQ453" s="16">
        <v>0</v>
      </c>
      <c r="AR453" s="16"/>
      <c r="AS453" s="16">
        <v>5.31914893617021E-3</v>
      </c>
      <c r="AT453" s="16">
        <v>7.0796460176991097E-3</v>
      </c>
      <c r="AU453" s="16"/>
      <c r="AV453" s="16">
        <v>1.26582278481013E-2</v>
      </c>
      <c r="AW453" s="16">
        <v>3.5545023696682502E-3</v>
      </c>
      <c r="AX453" s="16"/>
      <c r="AY453" s="16">
        <v>9.6618357487922701E-3</v>
      </c>
      <c r="AZ453" s="16">
        <v>2.0408163265306098E-3</v>
      </c>
      <c r="BA453" s="16"/>
      <c r="BB453" s="16">
        <v>3.0165912518853701E-3</v>
      </c>
      <c r="BC453" s="16">
        <v>1.0687022900763401E-2</v>
      </c>
      <c r="BD453" s="16"/>
      <c r="BE453" s="16">
        <v>3.03030303030303E-2</v>
      </c>
      <c r="BF453" s="16">
        <v>8.8757396449704092E-3</v>
      </c>
      <c r="BG453" s="16">
        <v>1.7301038062283701E-3</v>
      </c>
      <c r="BH453" s="16">
        <v>0</v>
      </c>
    </row>
    <row r="454" spans="2:60" x14ac:dyDescent="0.25">
      <c r="B454" t="s">
        <v>77</v>
      </c>
      <c r="C454" s="16">
        <v>1.21396054628225E-2</v>
      </c>
      <c r="D454" s="16">
        <v>1.5503875968992199E-2</v>
      </c>
      <c r="E454" s="16">
        <v>2.0979020979021001E-2</v>
      </c>
      <c r="F454" s="16">
        <v>2.1052631578947399E-2</v>
      </c>
      <c r="G454" s="16">
        <v>5.1724137931034503E-2</v>
      </c>
      <c r="H454" s="16">
        <v>0</v>
      </c>
      <c r="I454" s="16">
        <v>0</v>
      </c>
      <c r="J454" s="16">
        <v>0</v>
      </c>
      <c r="K454" s="16">
        <v>1.3698630136986301E-2</v>
      </c>
      <c r="L454" s="16">
        <v>0</v>
      </c>
      <c r="M454" s="16">
        <v>0</v>
      </c>
      <c r="N454" s="16">
        <v>0</v>
      </c>
      <c r="O454" s="16">
        <v>3.3333333333333298E-2</v>
      </c>
      <c r="P454" s="16">
        <v>1.6666666666666701E-2</v>
      </c>
      <c r="Q454" s="16">
        <v>0</v>
      </c>
      <c r="R454" s="16">
        <v>0</v>
      </c>
      <c r="S454" s="16">
        <v>1.0989010989011E-2</v>
      </c>
      <c r="T454" s="16">
        <v>9.6153846153846194E-3</v>
      </c>
      <c r="U454" s="16"/>
      <c r="V454" s="16">
        <v>2.2284122562674102E-2</v>
      </c>
      <c r="W454" s="16">
        <v>1.0810810810810799E-2</v>
      </c>
      <c r="X454" s="16">
        <v>3.5211267605633799E-3</v>
      </c>
      <c r="Y454" s="16">
        <v>1.02040816326531E-2</v>
      </c>
      <c r="Z454" s="16"/>
      <c r="AA454" s="16">
        <v>1.31233595800525E-2</v>
      </c>
      <c r="AB454" s="16">
        <v>1.21951219512195E-2</v>
      </c>
      <c r="AC454" s="16">
        <v>0</v>
      </c>
      <c r="AD454" s="16">
        <v>0</v>
      </c>
      <c r="AE454" s="16">
        <v>8.4033613445378096E-3</v>
      </c>
      <c r="AF454" s="16">
        <v>0</v>
      </c>
      <c r="AG454" s="16">
        <v>0</v>
      </c>
      <c r="AH454" s="16">
        <v>1.21951219512195E-2</v>
      </c>
      <c r="AI454" s="16">
        <v>9.4339622641509396E-3</v>
      </c>
      <c r="AJ454" s="16"/>
      <c r="AK454" s="16">
        <v>3.0456852791878201E-2</v>
      </c>
      <c r="AL454" s="16">
        <v>9.7087378640776708E-3</v>
      </c>
      <c r="AM454" s="16">
        <v>9.9009900990098994E-3</v>
      </c>
      <c r="AN454" s="16">
        <v>3.4129692832764501E-3</v>
      </c>
      <c r="AO454" s="16">
        <v>0</v>
      </c>
      <c r="AP454" s="16">
        <v>4.6082949308755804E-3</v>
      </c>
      <c r="AQ454" s="16">
        <v>0</v>
      </c>
      <c r="AR454" s="16"/>
      <c r="AS454" s="16">
        <v>0</v>
      </c>
      <c r="AT454" s="16">
        <v>1.41592920353982E-2</v>
      </c>
      <c r="AU454" s="16"/>
      <c r="AV454" s="16">
        <v>1.4767932489451499E-2</v>
      </c>
      <c r="AW454" s="16">
        <v>1.06635071090047E-2</v>
      </c>
      <c r="AX454" s="16"/>
      <c r="AY454" s="16">
        <v>1.32850241545894E-2</v>
      </c>
      <c r="AZ454" s="16">
        <v>1.02040816326531E-2</v>
      </c>
      <c r="BA454" s="16"/>
      <c r="BB454" s="16">
        <v>7.5414781297134196E-3</v>
      </c>
      <c r="BC454" s="16">
        <v>1.6793893129771E-2</v>
      </c>
      <c r="BD454" s="16"/>
      <c r="BE454" s="16">
        <v>3.03030303030303E-2</v>
      </c>
      <c r="BF454" s="16">
        <v>2.3668639053254399E-2</v>
      </c>
      <c r="BG454" s="16">
        <v>5.19031141868512E-3</v>
      </c>
      <c r="BH454" s="16">
        <v>0</v>
      </c>
    </row>
    <row r="455" spans="2:60" x14ac:dyDescent="0.25">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row>
    <row r="456" spans="2:60" x14ac:dyDescent="0.25">
      <c r="B456" s="6" t="s">
        <v>256</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row>
    <row r="457" spans="2:60" x14ac:dyDescent="0.25">
      <c r="B457" s="23" t="s">
        <v>79</v>
      </c>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row>
    <row r="458" spans="2:60" x14ac:dyDescent="0.25">
      <c r="B458" t="s">
        <v>253</v>
      </c>
      <c r="C458" s="16">
        <v>0.63884673748103205</v>
      </c>
      <c r="D458" s="16">
        <v>0.66666666666666696</v>
      </c>
      <c r="E458" s="16">
        <v>0.56643356643356602</v>
      </c>
      <c r="F458" s="16">
        <v>0.56842105263157905</v>
      </c>
      <c r="G458" s="16">
        <v>0.58620689655172398</v>
      </c>
      <c r="H458" s="16">
        <v>0.53333333333333299</v>
      </c>
      <c r="I458" s="16">
        <v>0.68571428571428605</v>
      </c>
      <c r="J458" s="16">
        <v>0.42105263157894701</v>
      </c>
      <c r="K458" s="16">
        <v>0.67123287671232901</v>
      </c>
      <c r="L458" s="16">
        <v>0.6</v>
      </c>
      <c r="M458" s="16">
        <v>0.75</v>
      </c>
      <c r="N458" s="16">
        <v>0.63725490196078405</v>
      </c>
      <c r="O458" s="16">
        <v>0.63333333333333297</v>
      </c>
      <c r="P458" s="16">
        <v>0.63333333333333297</v>
      </c>
      <c r="Q458" s="16">
        <v>0.72093023255813904</v>
      </c>
      <c r="R458" s="16">
        <v>0.62962962962962998</v>
      </c>
      <c r="S458" s="16">
        <v>0.66483516483516503</v>
      </c>
      <c r="T458" s="16">
        <v>0.64423076923076905</v>
      </c>
      <c r="U458" s="16"/>
      <c r="V458" s="16">
        <v>0.50696378830083599</v>
      </c>
      <c r="W458" s="16">
        <v>0.61621621621621603</v>
      </c>
      <c r="X458" s="16">
        <v>0.65140845070422504</v>
      </c>
      <c r="Y458" s="16">
        <v>0.73673469387755097</v>
      </c>
      <c r="Z458" s="16"/>
      <c r="AA458" s="16">
        <v>0.54330708661417304</v>
      </c>
      <c r="AB458" s="16">
        <v>0.58536585365853699</v>
      </c>
      <c r="AC458" s="16">
        <v>0.65178571428571397</v>
      </c>
      <c r="AD458" s="16">
        <v>0.62790697674418605</v>
      </c>
      <c r="AE458" s="16">
        <v>0.72268907563025198</v>
      </c>
      <c r="AF458" s="16">
        <v>0.69148936170212805</v>
      </c>
      <c r="AG458" s="16">
        <v>0.77083333333333304</v>
      </c>
      <c r="AH458" s="16">
        <v>0.792682926829268</v>
      </c>
      <c r="AI458" s="16">
        <v>0.80188679245283001</v>
      </c>
      <c r="AJ458" s="16"/>
      <c r="AK458" s="16">
        <v>0.59390862944162404</v>
      </c>
      <c r="AL458" s="16">
        <v>0.65048543689320404</v>
      </c>
      <c r="AM458" s="16">
        <v>0.60396039603960405</v>
      </c>
      <c r="AN458" s="16">
        <v>0.54266211604095604</v>
      </c>
      <c r="AO458" s="16">
        <v>0.70744680851063801</v>
      </c>
      <c r="AP458" s="16">
        <v>0.74193548387096797</v>
      </c>
      <c r="AQ458" s="16">
        <v>0.75333333333333297</v>
      </c>
      <c r="AR458" s="16"/>
      <c r="AS458" s="16">
        <v>0.74468085106382997</v>
      </c>
      <c r="AT458" s="16">
        <v>0.62123893805309705</v>
      </c>
      <c r="AU458" s="16"/>
      <c r="AV458" s="16">
        <v>0.59071729957805896</v>
      </c>
      <c r="AW458" s="16">
        <v>0.66587677725118499</v>
      </c>
      <c r="AX458" s="16"/>
      <c r="AY458" s="16">
        <v>0.58091787439613496</v>
      </c>
      <c r="AZ458" s="16">
        <v>0.73673469387755097</v>
      </c>
      <c r="BA458" s="16"/>
      <c r="BB458" s="16">
        <v>0.74811463046757198</v>
      </c>
      <c r="BC458" s="16">
        <v>0.52824427480916003</v>
      </c>
      <c r="BD458" s="16"/>
      <c r="BE458" s="16">
        <v>0.33939393939393903</v>
      </c>
      <c r="BF458" s="16">
        <v>0.53550295857988195</v>
      </c>
      <c r="BG458" s="16">
        <v>0.72145328719723201</v>
      </c>
      <c r="BH458" s="16">
        <v>0.8</v>
      </c>
    </row>
    <row r="459" spans="2:60" x14ac:dyDescent="0.25">
      <c r="B459" t="s">
        <v>254</v>
      </c>
      <c r="C459" s="16">
        <v>0.30955993930197301</v>
      </c>
      <c r="D459" s="16">
        <v>0.26356589147286802</v>
      </c>
      <c r="E459" s="16">
        <v>0.38461538461538503</v>
      </c>
      <c r="F459" s="16">
        <v>0.37894736842105298</v>
      </c>
      <c r="G459" s="16">
        <v>0.34482758620689702</v>
      </c>
      <c r="H459" s="16">
        <v>0.33333333333333298</v>
      </c>
      <c r="I459" s="16">
        <v>0.27619047619047599</v>
      </c>
      <c r="J459" s="16">
        <v>0.42105263157894701</v>
      </c>
      <c r="K459" s="16">
        <v>0.26027397260273999</v>
      </c>
      <c r="L459" s="16">
        <v>0.36666666666666697</v>
      </c>
      <c r="M459" s="16">
        <v>0.204545454545455</v>
      </c>
      <c r="N459" s="16">
        <v>0.31372549019607798</v>
      </c>
      <c r="O459" s="16">
        <v>0.233333333333333</v>
      </c>
      <c r="P459" s="16">
        <v>0.31666666666666698</v>
      </c>
      <c r="Q459" s="16">
        <v>0.25581395348837199</v>
      </c>
      <c r="R459" s="16">
        <v>0.33333333333333298</v>
      </c>
      <c r="S459" s="16">
        <v>0.30769230769230799</v>
      </c>
      <c r="T459" s="16">
        <v>0.32692307692307698</v>
      </c>
      <c r="U459" s="16"/>
      <c r="V459" s="16">
        <v>0.40111420612813398</v>
      </c>
      <c r="W459" s="16">
        <v>0.33513513513513499</v>
      </c>
      <c r="X459" s="16">
        <v>0.309859154929577</v>
      </c>
      <c r="Y459" s="16">
        <v>0.23265306122449</v>
      </c>
      <c r="Z459" s="16"/>
      <c r="AA459" s="16">
        <v>0.383202099737533</v>
      </c>
      <c r="AB459" s="16">
        <v>0.353658536585366</v>
      </c>
      <c r="AC459" s="16">
        <v>0.33035714285714302</v>
      </c>
      <c r="AD459" s="16">
        <v>0.34108527131782901</v>
      </c>
      <c r="AE459" s="16">
        <v>0.24369747899159699</v>
      </c>
      <c r="AF459" s="16">
        <v>0.28723404255319201</v>
      </c>
      <c r="AG459" s="16">
        <v>0.19791666666666699</v>
      </c>
      <c r="AH459" s="16">
        <v>0.19512195121951201</v>
      </c>
      <c r="AI459" s="16">
        <v>0.169811320754717</v>
      </c>
      <c r="AJ459" s="16"/>
      <c r="AK459" s="16">
        <v>0.31979695431472099</v>
      </c>
      <c r="AL459" s="16">
        <v>0.32038834951456302</v>
      </c>
      <c r="AM459" s="16">
        <v>0.34653465346534701</v>
      </c>
      <c r="AN459" s="16">
        <v>0.39931740614334499</v>
      </c>
      <c r="AO459" s="16">
        <v>0.28191489361702099</v>
      </c>
      <c r="AP459" s="16">
        <v>0.244239631336406</v>
      </c>
      <c r="AQ459" s="16">
        <v>0.22</v>
      </c>
      <c r="AR459" s="16"/>
      <c r="AS459" s="16">
        <v>0.23936170212766</v>
      </c>
      <c r="AT459" s="16">
        <v>0.321238938053097</v>
      </c>
      <c r="AU459" s="16"/>
      <c r="AV459" s="16">
        <v>0.34388185654008402</v>
      </c>
      <c r="AW459" s="16">
        <v>0.29028436018957299</v>
      </c>
      <c r="AX459" s="16"/>
      <c r="AY459" s="16">
        <v>0.35507246376811602</v>
      </c>
      <c r="AZ459" s="16">
        <v>0.23265306122449</v>
      </c>
      <c r="BA459" s="16"/>
      <c r="BB459" s="16">
        <v>0.22775263951734501</v>
      </c>
      <c r="BC459" s="16">
        <v>0.39236641221374002</v>
      </c>
      <c r="BD459" s="16"/>
      <c r="BE459" s="16">
        <v>0.46666666666666701</v>
      </c>
      <c r="BF459" s="16">
        <v>0.41124260355029602</v>
      </c>
      <c r="BG459" s="16">
        <v>0.25259515570934299</v>
      </c>
      <c r="BH459" s="16">
        <v>0.18723404255319101</v>
      </c>
    </row>
    <row r="460" spans="2:60" x14ac:dyDescent="0.25">
      <c r="B460" t="s">
        <v>255</v>
      </c>
      <c r="C460" s="16">
        <v>6.0698027314112302E-3</v>
      </c>
      <c r="D460" s="16">
        <v>7.7519379844961196E-3</v>
      </c>
      <c r="E460" s="16">
        <v>1.3986013986014E-2</v>
      </c>
      <c r="F460" s="16">
        <v>1.05263157894737E-2</v>
      </c>
      <c r="G460" s="16">
        <v>1.72413793103448E-2</v>
      </c>
      <c r="H460" s="16">
        <v>3.3333333333333298E-2</v>
      </c>
      <c r="I460" s="16">
        <v>0</v>
      </c>
      <c r="J460" s="16">
        <v>0</v>
      </c>
      <c r="K460" s="16">
        <v>0</v>
      </c>
      <c r="L460" s="16">
        <v>0</v>
      </c>
      <c r="M460" s="16">
        <v>0</v>
      </c>
      <c r="N460" s="16">
        <v>9.8039215686274508E-3</v>
      </c>
      <c r="O460" s="16">
        <v>0</v>
      </c>
      <c r="P460" s="16">
        <v>0</v>
      </c>
      <c r="Q460" s="16">
        <v>0</v>
      </c>
      <c r="R460" s="16">
        <v>0</v>
      </c>
      <c r="S460" s="16">
        <v>0</v>
      </c>
      <c r="T460" s="16">
        <v>9.6153846153846194E-3</v>
      </c>
      <c r="U460" s="16"/>
      <c r="V460" s="16">
        <v>1.1142061281337001E-2</v>
      </c>
      <c r="W460" s="16">
        <v>1.0810810810810799E-2</v>
      </c>
      <c r="X460" s="16">
        <v>3.5211267605633799E-3</v>
      </c>
      <c r="Y460" s="16">
        <v>2.0408163265306098E-3</v>
      </c>
      <c r="Z460" s="16"/>
      <c r="AA460" s="16">
        <v>1.0498687664042E-2</v>
      </c>
      <c r="AB460" s="16">
        <v>1.21951219512195E-2</v>
      </c>
      <c r="AC460" s="16">
        <v>0</v>
      </c>
      <c r="AD460" s="16">
        <v>7.7519379844961196E-3</v>
      </c>
      <c r="AE460" s="16">
        <v>1.6806722689075598E-2</v>
      </c>
      <c r="AF460" s="16">
        <v>0</v>
      </c>
      <c r="AG460" s="16">
        <v>0</v>
      </c>
      <c r="AH460" s="16">
        <v>0</v>
      </c>
      <c r="AI460" s="16">
        <v>0</v>
      </c>
      <c r="AJ460" s="16"/>
      <c r="AK460" s="16">
        <v>3.0456852791878201E-2</v>
      </c>
      <c r="AL460" s="16">
        <v>9.7087378640776708E-3</v>
      </c>
      <c r="AM460" s="16">
        <v>0</v>
      </c>
      <c r="AN460" s="16">
        <v>0</v>
      </c>
      <c r="AO460" s="16">
        <v>0</v>
      </c>
      <c r="AP460" s="16">
        <v>0</v>
      </c>
      <c r="AQ460" s="16">
        <v>6.6666666666666697E-3</v>
      </c>
      <c r="AR460" s="16"/>
      <c r="AS460" s="16">
        <v>0</v>
      </c>
      <c r="AT460" s="16">
        <v>7.0796460176991097E-3</v>
      </c>
      <c r="AU460" s="16"/>
      <c r="AV460" s="16">
        <v>1.26582278481013E-2</v>
      </c>
      <c r="AW460" s="16">
        <v>2.3696682464455E-3</v>
      </c>
      <c r="AX460" s="16"/>
      <c r="AY460" s="16">
        <v>8.4541062801932396E-3</v>
      </c>
      <c r="AZ460" s="16">
        <v>2.0408163265306098E-3</v>
      </c>
      <c r="BA460" s="16"/>
      <c r="BB460" s="16">
        <v>3.0165912518853701E-3</v>
      </c>
      <c r="BC460" s="16">
        <v>9.1603053435114507E-3</v>
      </c>
      <c r="BD460" s="16"/>
      <c r="BE460" s="16">
        <v>1.21212121212121E-2</v>
      </c>
      <c r="BF460" s="16">
        <v>8.8757396449704092E-3</v>
      </c>
      <c r="BG460" s="16">
        <v>3.4602076124567501E-3</v>
      </c>
      <c r="BH460" s="16">
        <v>4.2553191489361703E-3</v>
      </c>
    </row>
    <row r="461" spans="2:60" x14ac:dyDescent="0.25">
      <c r="B461" t="s">
        <v>98</v>
      </c>
      <c r="C461" s="16">
        <v>4.5523520485584203E-2</v>
      </c>
      <c r="D461" s="16">
        <v>6.2015503875968998E-2</v>
      </c>
      <c r="E461" s="16">
        <v>3.4965034965035002E-2</v>
      </c>
      <c r="F461" s="16">
        <v>4.2105263157894701E-2</v>
      </c>
      <c r="G461" s="16">
        <v>5.1724137931034503E-2</v>
      </c>
      <c r="H461" s="16">
        <v>0.1</v>
      </c>
      <c r="I461" s="16">
        <v>3.8095238095238099E-2</v>
      </c>
      <c r="J461" s="16">
        <v>0.157894736842105</v>
      </c>
      <c r="K461" s="16">
        <v>6.8493150684931503E-2</v>
      </c>
      <c r="L461" s="16">
        <v>3.3333333333333298E-2</v>
      </c>
      <c r="M461" s="16">
        <v>4.5454545454545497E-2</v>
      </c>
      <c r="N461" s="16">
        <v>3.9215686274509803E-2</v>
      </c>
      <c r="O461" s="16">
        <v>0.133333333333333</v>
      </c>
      <c r="P461" s="16">
        <v>0.05</v>
      </c>
      <c r="Q461" s="16">
        <v>2.32558139534884E-2</v>
      </c>
      <c r="R461" s="16">
        <v>3.7037037037037E-2</v>
      </c>
      <c r="S461" s="16">
        <v>2.74725274725275E-2</v>
      </c>
      <c r="T461" s="16">
        <v>1.9230769230769201E-2</v>
      </c>
      <c r="U461" s="16"/>
      <c r="V461" s="16">
        <v>8.0779944289693595E-2</v>
      </c>
      <c r="W461" s="16">
        <v>3.7837837837837798E-2</v>
      </c>
      <c r="X461" s="16">
        <v>3.5211267605633798E-2</v>
      </c>
      <c r="Y461" s="16">
        <v>2.8571428571428598E-2</v>
      </c>
      <c r="Z461" s="16"/>
      <c r="AA461" s="16">
        <v>6.2992125984251995E-2</v>
      </c>
      <c r="AB461" s="16">
        <v>4.8780487804878099E-2</v>
      </c>
      <c r="AC461" s="16">
        <v>1.7857142857142901E-2</v>
      </c>
      <c r="AD461" s="16">
        <v>2.32558139534884E-2</v>
      </c>
      <c r="AE461" s="16">
        <v>1.6806722689075598E-2</v>
      </c>
      <c r="AF461" s="16">
        <v>2.1276595744680899E-2</v>
      </c>
      <c r="AG461" s="16">
        <v>3.125E-2</v>
      </c>
      <c r="AH461" s="16">
        <v>1.21951219512195E-2</v>
      </c>
      <c r="AI461" s="16">
        <v>2.83018867924528E-2</v>
      </c>
      <c r="AJ461" s="16"/>
      <c r="AK461" s="16">
        <v>5.5837563451776699E-2</v>
      </c>
      <c r="AL461" s="16">
        <v>1.94174757281553E-2</v>
      </c>
      <c r="AM461" s="16">
        <v>4.95049504950495E-2</v>
      </c>
      <c r="AN461" s="16">
        <v>5.8020477815699703E-2</v>
      </c>
      <c r="AO461" s="16">
        <v>1.0638297872340399E-2</v>
      </c>
      <c r="AP461" s="16">
        <v>1.3824884792626699E-2</v>
      </c>
      <c r="AQ461" s="16">
        <v>0.02</v>
      </c>
      <c r="AR461" s="16"/>
      <c r="AS461" s="16">
        <v>1.5957446808510599E-2</v>
      </c>
      <c r="AT461" s="16">
        <v>5.0442477876106201E-2</v>
      </c>
      <c r="AU461" s="16"/>
      <c r="AV461" s="16">
        <v>5.2742616033755303E-2</v>
      </c>
      <c r="AW461" s="16">
        <v>4.14691943127962E-2</v>
      </c>
      <c r="AX461" s="16"/>
      <c r="AY461" s="16">
        <v>5.5555555555555601E-2</v>
      </c>
      <c r="AZ461" s="16">
        <v>2.8571428571428598E-2</v>
      </c>
      <c r="BA461" s="16"/>
      <c r="BB461" s="16">
        <v>2.1116138763197598E-2</v>
      </c>
      <c r="BC461" s="16">
        <v>7.0229007633587803E-2</v>
      </c>
      <c r="BD461" s="16"/>
      <c r="BE461" s="16">
        <v>0.18181818181818199</v>
      </c>
      <c r="BF461" s="16">
        <v>4.4378698224852103E-2</v>
      </c>
      <c r="BG461" s="16">
        <v>2.2491349480968901E-2</v>
      </c>
      <c r="BH461" s="16">
        <v>8.5106382978723406E-3</v>
      </c>
    </row>
    <row r="462" spans="2:60" x14ac:dyDescent="0.25">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row>
    <row r="463" spans="2:60" x14ac:dyDescent="0.25">
      <c r="B463" s="6" t="s">
        <v>265</v>
      </c>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row>
    <row r="464" spans="2:60" x14ac:dyDescent="0.25">
      <c r="B464" s="23" t="s">
        <v>79</v>
      </c>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row>
    <row r="465" spans="2:60" x14ac:dyDescent="0.25">
      <c r="B465" t="s">
        <v>257</v>
      </c>
      <c r="C465" s="16">
        <v>0.53338391502276195</v>
      </c>
      <c r="D465" s="16">
        <v>0.52713178294573604</v>
      </c>
      <c r="E465" s="16">
        <v>0.53146853146853101</v>
      </c>
      <c r="F465" s="16">
        <v>0.56842105263157905</v>
      </c>
      <c r="G465" s="16">
        <v>0.48275862068965503</v>
      </c>
      <c r="H465" s="16">
        <v>0.5</v>
      </c>
      <c r="I465" s="16">
        <v>0.57142857142857095</v>
      </c>
      <c r="J465" s="16">
        <v>0.52631578947368396</v>
      </c>
      <c r="K465" s="16">
        <v>0.534246575342466</v>
      </c>
      <c r="L465" s="16">
        <v>0.6</v>
      </c>
      <c r="M465" s="16">
        <v>0.55681818181818199</v>
      </c>
      <c r="N465" s="16">
        <v>0.441176470588235</v>
      </c>
      <c r="O465" s="16">
        <v>0.36666666666666697</v>
      </c>
      <c r="P465" s="16">
        <v>0.46666666666666701</v>
      </c>
      <c r="Q465" s="16">
        <v>0.60465116279069797</v>
      </c>
      <c r="R465" s="16">
        <v>0.51851851851851805</v>
      </c>
      <c r="S465" s="16">
        <v>0.54945054945054905</v>
      </c>
      <c r="T465" s="16">
        <v>0.59615384615384603</v>
      </c>
      <c r="U465" s="16"/>
      <c r="V465" s="16">
        <v>0.53760445682451297</v>
      </c>
      <c r="W465" s="16">
        <v>0.49729729729729699</v>
      </c>
      <c r="X465" s="16">
        <v>0.55633802816901401</v>
      </c>
      <c r="Y465" s="16">
        <v>0.530612244897959</v>
      </c>
      <c r="Z465" s="16"/>
      <c r="AA465" s="16">
        <v>0.52755905511810997</v>
      </c>
      <c r="AB465" s="16">
        <v>0.51219512195121997</v>
      </c>
      <c r="AC465" s="16">
        <v>0.50892857142857095</v>
      </c>
      <c r="AD465" s="16">
        <v>0.62015503875969002</v>
      </c>
      <c r="AE465" s="16">
        <v>0.54621848739495804</v>
      </c>
      <c r="AF465" s="16">
        <v>0.54255319148936199</v>
      </c>
      <c r="AG465" s="16">
        <v>0.48958333333333298</v>
      </c>
      <c r="AH465" s="16">
        <v>0.53658536585365901</v>
      </c>
      <c r="AI465" s="16">
        <v>0.56603773584905703</v>
      </c>
      <c r="AJ465" s="16"/>
      <c r="AK465" s="16">
        <v>0.53299492385786795</v>
      </c>
      <c r="AL465" s="16">
        <v>0.495145631067961</v>
      </c>
      <c r="AM465" s="16">
        <v>0.53465346534653502</v>
      </c>
      <c r="AN465" s="16">
        <v>0.52559726962457298</v>
      </c>
      <c r="AO465" s="16">
        <v>0.590425531914894</v>
      </c>
      <c r="AP465" s="16">
        <v>0.51152073732718895</v>
      </c>
      <c r="AQ465" s="16">
        <v>0.54666666666666697</v>
      </c>
      <c r="AR465" s="16"/>
      <c r="AS465" s="16">
        <v>0.55319148936170204</v>
      </c>
      <c r="AT465" s="16">
        <v>0.53008849557522097</v>
      </c>
      <c r="AU465" s="16"/>
      <c r="AV465" s="16">
        <v>0.56540084388185696</v>
      </c>
      <c r="AW465" s="16">
        <v>0.51540284360189603</v>
      </c>
      <c r="AX465" s="16"/>
      <c r="AY465" s="16">
        <v>0.53502415458937203</v>
      </c>
      <c r="AZ465" s="16">
        <v>0.530612244897959</v>
      </c>
      <c r="BA465" s="16"/>
      <c r="BB465" s="16">
        <v>0.53544494720965297</v>
      </c>
      <c r="BC465" s="16">
        <v>0.53129770992366399</v>
      </c>
      <c r="BD465" s="16"/>
      <c r="BE465" s="16">
        <v>0.41818181818181799</v>
      </c>
      <c r="BF465" s="16">
        <v>0.52662721893491105</v>
      </c>
      <c r="BG465" s="16">
        <v>0.56920415224913501</v>
      </c>
      <c r="BH465" s="16">
        <v>0.54042553191489395</v>
      </c>
    </row>
    <row r="466" spans="2:60" x14ac:dyDescent="0.25">
      <c r="B466" t="s">
        <v>258</v>
      </c>
      <c r="C466" s="16">
        <v>0.506069802731411</v>
      </c>
      <c r="D466" s="16">
        <v>0.52713178294573604</v>
      </c>
      <c r="E466" s="16">
        <v>0.48951048951048998</v>
      </c>
      <c r="F466" s="16">
        <v>0.557894736842105</v>
      </c>
      <c r="G466" s="16">
        <v>0.5</v>
      </c>
      <c r="H466" s="16">
        <v>0.4</v>
      </c>
      <c r="I466" s="16">
        <v>0.6</v>
      </c>
      <c r="J466" s="16">
        <v>0.47368421052631599</v>
      </c>
      <c r="K466" s="16">
        <v>0.43835616438356201</v>
      </c>
      <c r="L466" s="16">
        <v>0.56666666666666698</v>
      </c>
      <c r="M466" s="16">
        <v>0.56818181818181801</v>
      </c>
      <c r="N466" s="16">
        <v>0.35294117647058798</v>
      </c>
      <c r="O466" s="16">
        <v>0.36666666666666697</v>
      </c>
      <c r="P466" s="16">
        <v>0.43333333333333302</v>
      </c>
      <c r="Q466" s="16">
        <v>0.48837209302325602</v>
      </c>
      <c r="R466" s="16">
        <v>0.407407407407407</v>
      </c>
      <c r="S466" s="16">
        <v>0.55494505494505497</v>
      </c>
      <c r="T466" s="16">
        <v>0.55769230769230804</v>
      </c>
      <c r="U466" s="16"/>
      <c r="V466" s="16">
        <v>0.42618384401114201</v>
      </c>
      <c r="W466" s="16">
        <v>0.52972972972972998</v>
      </c>
      <c r="X466" s="16">
        <v>0.50704225352112697</v>
      </c>
      <c r="Y466" s="16">
        <v>0.55510204081632697</v>
      </c>
      <c r="Z466" s="16"/>
      <c r="AA466" s="16">
        <v>0.44881889763779498</v>
      </c>
      <c r="AB466" s="16">
        <v>0.52439024390243905</v>
      </c>
      <c r="AC466" s="16">
        <v>0.52678571428571397</v>
      </c>
      <c r="AD466" s="16">
        <v>0.55038759689922501</v>
      </c>
      <c r="AE466" s="16">
        <v>0.41176470588235298</v>
      </c>
      <c r="AF466" s="16">
        <v>0.58510638297872297</v>
      </c>
      <c r="AG466" s="16">
        <v>0.48958333333333298</v>
      </c>
      <c r="AH466" s="16">
        <v>0.54878048780487798</v>
      </c>
      <c r="AI466" s="16">
        <v>0.65094339622641495</v>
      </c>
      <c r="AJ466" s="16"/>
      <c r="AK466" s="16">
        <v>0.416243654822335</v>
      </c>
      <c r="AL466" s="16">
        <v>0.466019417475728</v>
      </c>
      <c r="AM466" s="16">
        <v>0.48514851485148502</v>
      </c>
      <c r="AN466" s="16">
        <v>0.53242320819112599</v>
      </c>
      <c r="AO466" s="16">
        <v>0.55851063829787195</v>
      </c>
      <c r="AP466" s="16">
        <v>0.52995391705069095</v>
      </c>
      <c r="AQ466" s="16">
        <v>0.54</v>
      </c>
      <c r="AR466" s="16"/>
      <c r="AS466" s="16">
        <v>0.680851063829787</v>
      </c>
      <c r="AT466" s="16">
        <v>0.47699115044247797</v>
      </c>
      <c r="AU466" s="16"/>
      <c r="AV466" s="16">
        <v>0.48523206751054898</v>
      </c>
      <c r="AW466" s="16">
        <v>0.51777251184834105</v>
      </c>
      <c r="AX466" s="16"/>
      <c r="AY466" s="16">
        <v>0.47705314009661798</v>
      </c>
      <c r="AZ466" s="16">
        <v>0.55510204081632697</v>
      </c>
      <c r="BA466" s="16"/>
      <c r="BB466" s="16">
        <v>0.55203619909502299</v>
      </c>
      <c r="BC466" s="16">
        <v>0.45954198473282398</v>
      </c>
      <c r="BD466" s="16"/>
      <c r="BE466" s="16">
        <v>0.4</v>
      </c>
      <c r="BF466" s="16">
        <v>0.41715976331360899</v>
      </c>
      <c r="BG466" s="16">
        <v>0.55363321799307996</v>
      </c>
      <c r="BH466" s="16">
        <v>0.59574468085106402</v>
      </c>
    </row>
    <row r="467" spans="2:60" x14ac:dyDescent="0.25">
      <c r="B467" t="s">
        <v>259</v>
      </c>
      <c r="C467" s="16">
        <v>0.472685887708649</v>
      </c>
      <c r="D467" s="16">
        <v>0.51162790697674398</v>
      </c>
      <c r="E467" s="16">
        <v>0.44055944055944102</v>
      </c>
      <c r="F467" s="16">
        <v>0.51578947368421102</v>
      </c>
      <c r="G467" s="16">
        <v>0.41379310344827602</v>
      </c>
      <c r="H467" s="16">
        <v>0.46666666666666701</v>
      </c>
      <c r="I467" s="16">
        <v>0.46666666666666701</v>
      </c>
      <c r="J467" s="16">
        <v>0.57894736842105299</v>
      </c>
      <c r="K467" s="16">
        <v>0.534246575342466</v>
      </c>
      <c r="L467" s="16">
        <v>0.53333333333333299</v>
      </c>
      <c r="M467" s="16">
        <v>0.48863636363636398</v>
      </c>
      <c r="N467" s="16">
        <v>0.37254901960784298</v>
      </c>
      <c r="O467" s="16">
        <v>0.5</v>
      </c>
      <c r="P467" s="16">
        <v>0.33333333333333298</v>
      </c>
      <c r="Q467" s="16">
        <v>0.53488372093023295</v>
      </c>
      <c r="R467" s="16">
        <v>0.48148148148148101</v>
      </c>
      <c r="S467" s="16">
        <v>0.5</v>
      </c>
      <c r="T467" s="16">
        <v>0.47115384615384598</v>
      </c>
      <c r="U467" s="16"/>
      <c r="V467" s="16">
        <v>0.311977715877437</v>
      </c>
      <c r="W467" s="16">
        <v>0.481081081081081</v>
      </c>
      <c r="X467" s="16">
        <v>0.50352112676056304</v>
      </c>
      <c r="Y467" s="16">
        <v>0.56938775510204098</v>
      </c>
      <c r="Z467" s="16"/>
      <c r="AA467" s="16">
        <v>0.34383202099737498</v>
      </c>
      <c r="AB467" s="16">
        <v>0.51219512195121997</v>
      </c>
      <c r="AC467" s="16">
        <v>0.51785714285714302</v>
      </c>
      <c r="AD467" s="16">
        <v>0.44186046511627902</v>
      </c>
      <c r="AE467" s="16">
        <v>0.47899159663865498</v>
      </c>
      <c r="AF467" s="16">
        <v>0.63829787234042601</v>
      </c>
      <c r="AG467" s="16">
        <v>0.48958333333333298</v>
      </c>
      <c r="AH467" s="16">
        <v>0.56097560975609795</v>
      </c>
      <c r="AI467" s="16">
        <v>0.66981132075471705</v>
      </c>
      <c r="AJ467" s="16"/>
      <c r="AK467" s="16">
        <v>0.40101522842639598</v>
      </c>
      <c r="AL467" s="16">
        <v>0.456310679611651</v>
      </c>
      <c r="AM467" s="16">
        <v>0.46534653465346498</v>
      </c>
      <c r="AN467" s="16">
        <v>0.436860068259386</v>
      </c>
      <c r="AO467" s="16">
        <v>0.53723404255319196</v>
      </c>
      <c r="AP467" s="16">
        <v>0.52995391705069095</v>
      </c>
      <c r="AQ467" s="16">
        <v>0.51333333333333298</v>
      </c>
      <c r="AR467" s="16"/>
      <c r="AS467" s="16">
        <v>0.61702127659574502</v>
      </c>
      <c r="AT467" s="16">
        <v>0.44867256637168101</v>
      </c>
      <c r="AU467" s="16"/>
      <c r="AV467" s="16">
        <v>0.45147679324894502</v>
      </c>
      <c r="AW467" s="16">
        <v>0.48459715639810402</v>
      </c>
      <c r="AX467" s="16"/>
      <c r="AY467" s="16">
        <v>0.41545893719806798</v>
      </c>
      <c r="AZ467" s="16">
        <v>0.56938775510204098</v>
      </c>
      <c r="BA467" s="16"/>
      <c r="BB467" s="16">
        <v>0.51734539969834104</v>
      </c>
      <c r="BC467" s="16">
        <v>0.42748091603053401</v>
      </c>
      <c r="BD467" s="16"/>
      <c r="BE467" s="16">
        <v>0.206060606060606</v>
      </c>
      <c r="BF467" s="16">
        <v>0.42011834319526598</v>
      </c>
      <c r="BG467" s="16">
        <v>0.55709342560553599</v>
      </c>
      <c r="BH467" s="16">
        <v>0.53191489361702105</v>
      </c>
    </row>
    <row r="468" spans="2:60" x14ac:dyDescent="0.25">
      <c r="B468" t="s">
        <v>260</v>
      </c>
      <c r="C468" s="16">
        <v>0.463581183611533</v>
      </c>
      <c r="D468" s="16">
        <v>0.54263565891472898</v>
      </c>
      <c r="E468" s="16">
        <v>0.50349650349650399</v>
      </c>
      <c r="F468" s="16">
        <v>0.46315789473684199</v>
      </c>
      <c r="G468" s="16">
        <v>0.37931034482758602</v>
      </c>
      <c r="H468" s="16">
        <v>0.33333333333333298</v>
      </c>
      <c r="I468" s="16">
        <v>0.51428571428571401</v>
      </c>
      <c r="J468" s="16">
        <v>0.52631578947368396</v>
      </c>
      <c r="K468" s="16">
        <v>0.45205479452054798</v>
      </c>
      <c r="L468" s="16">
        <v>0.46666666666666701</v>
      </c>
      <c r="M468" s="16">
        <v>0.54545454545454497</v>
      </c>
      <c r="N468" s="16">
        <v>0.36274509803921601</v>
      </c>
      <c r="O468" s="16">
        <v>0.4</v>
      </c>
      <c r="P468" s="16">
        <v>0.4</v>
      </c>
      <c r="Q468" s="16">
        <v>0.372093023255814</v>
      </c>
      <c r="R468" s="16">
        <v>0.33333333333333298</v>
      </c>
      <c r="S468" s="16">
        <v>0.46703296703296698</v>
      </c>
      <c r="T468" s="16">
        <v>0.49038461538461497</v>
      </c>
      <c r="U468" s="16"/>
      <c r="V468" s="16">
        <v>0.41225626740947102</v>
      </c>
      <c r="W468" s="16">
        <v>0.40540540540540498</v>
      </c>
      <c r="X468" s="16">
        <v>0.45070422535211302</v>
      </c>
      <c r="Y468" s="16">
        <v>0.530612244897959</v>
      </c>
      <c r="Z468" s="16"/>
      <c r="AA468" s="16">
        <v>0.41994750656168001</v>
      </c>
      <c r="AB468" s="16">
        <v>0.5</v>
      </c>
      <c r="AC468" s="16">
        <v>0.4375</v>
      </c>
      <c r="AD468" s="16">
        <v>0.387596899224806</v>
      </c>
      <c r="AE468" s="16">
        <v>0.369747899159664</v>
      </c>
      <c r="AF468" s="16">
        <v>0.47872340425531901</v>
      </c>
      <c r="AG468" s="16">
        <v>0.57291666666666696</v>
      </c>
      <c r="AH468" s="16">
        <v>0.54878048780487798</v>
      </c>
      <c r="AI468" s="16">
        <v>0.58490566037735803</v>
      </c>
      <c r="AJ468" s="16"/>
      <c r="AK468" s="16">
        <v>0.416243654822335</v>
      </c>
      <c r="AL468" s="16">
        <v>0.41747572815534001</v>
      </c>
      <c r="AM468" s="16">
        <v>0.396039603960396</v>
      </c>
      <c r="AN468" s="16">
        <v>0.46075085324232101</v>
      </c>
      <c r="AO468" s="16">
        <v>0.45212765957446799</v>
      </c>
      <c r="AP468" s="16">
        <v>0.488479262672811</v>
      </c>
      <c r="AQ468" s="16">
        <v>0.57333333333333303</v>
      </c>
      <c r="AR468" s="16"/>
      <c r="AS468" s="16">
        <v>0.52659574468085102</v>
      </c>
      <c r="AT468" s="16">
        <v>0.45309734513274302</v>
      </c>
      <c r="AU468" s="16"/>
      <c r="AV468" s="16">
        <v>0.462025316455696</v>
      </c>
      <c r="AW468" s="16">
        <v>0.464454976303318</v>
      </c>
      <c r="AX468" s="16"/>
      <c r="AY468" s="16">
        <v>0.42391304347826098</v>
      </c>
      <c r="AZ468" s="16">
        <v>0.530612244897959</v>
      </c>
      <c r="BA468" s="16"/>
      <c r="BB468" s="16">
        <v>0.487179487179487</v>
      </c>
      <c r="BC468" s="16">
        <v>0.43969465648855</v>
      </c>
      <c r="BD468" s="16"/>
      <c r="BE468" s="16">
        <v>0.4</v>
      </c>
      <c r="BF468" s="16">
        <v>0.42307692307692302</v>
      </c>
      <c r="BG468" s="16">
        <v>0.48615916955017302</v>
      </c>
      <c r="BH468" s="16">
        <v>0.50638297872340399</v>
      </c>
    </row>
    <row r="469" spans="2:60" x14ac:dyDescent="0.25">
      <c r="B469" t="s">
        <v>261</v>
      </c>
      <c r="C469" s="16">
        <v>0.463581183611533</v>
      </c>
      <c r="D469" s="16">
        <v>0.52713178294573604</v>
      </c>
      <c r="E469" s="16">
        <v>0.482517482517482</v>
      </c>
      <c r="F469" s="16">
        <v>0.43157894736842101</v>
      </c>
      <c r="G469" s="16">
        <v>0.46551724137931</v>
      </c>
      <c r="H469" s="16">
        <v>0.53333333333333299</v>
      </c>
      <c r="I469" s="16">
        <v>0.48571428571428599</v>
      </c>
      <c r="J469" s="16">
        <v>0.42105263157894701</v>
      </c>
      <c r="K469" s="16">
        <v>0.43835616438356201</v>
      </c>
      <c r="L469" s="16">
        <v>0.53333333333333299</v>
      </c>
      <c r="M469" s="16">
        <v>0.52272727272727304</v>
      </c>
      <c r="N469" s="16">
        <v>0.45098039215686297</v>
      </c>
      <c r="O469" s="16">
        <v>0.36666666666666697</v>
      </c>
      <c r="P469" s="16">
        <v>0.41666666666666702</v>
      </c>
      <c r="Q469" s="16">
        <v>0.44186046511627902</v>
      </c>
      <c r="R469" s="16">
        <v>0.51851851851851805</v>
      </c>
      <c r="S469" s="16">
        <v>0.379120879120879</v>
      </c>
      <c r="T469" s="16">
        <v>0.50961538461538503</v>
      </c>
      <c r="U469" s="16"/>
      <c r="V469" s="16">
        <v>0.40668523676880203</v>
      </c>
      <c r="W469" s="16">
        <v>0.49189189189189197</v>
      </c>
      <c r="X469" s="16">
        <v>0.42957746478873199</v>
      </c>
      <c r="Y469" s="16">
        <v>0.51428571428571401</v>
      </c>
      <c r="Z469" s="16"/>
      <c r="AA469" s="16">
        <v>0.41469816272965898</v>
      </c>
      <c r="AB469" s="16">
        <v>0.5</v>
      </c>
      <c r="AC469" s="16">
        <v>0.49107142857142899</v>
      </c>
      <c r="AD469" s="16">
        <v>0.45736434108527102</v>
      </c>
      <c r="AE469" s="16">
        <v>0.42857142857142899</v>
      </c>
      <c r="AF469" s="16">
        <v>0.44680851063829802</v>
      </c>
      <c r="AG469" s="16">
        <v>0.51041666666666696</v>
      </c>
      <c r="AH469" s="16">
        <v>0.45121951219512202</v>
      </c>
      <c r="AI469" s="16">
        <v>0.61320754716981096</v>
      </c>
      <c r="AJ469" s="16"/>
      <c r="AK469" s="16">
        <v>0.365482233502538</v>
      </c>
      <c r="AL469" s="16">
        <v>0.53398058252427205</v>
      </c>
      <c r="AM469" s="16">
        <v>0.366336633663366</v>
      </c>
      <c r="AN469" s="16">
        <v>0.433447098976109</v>
      </c>
      <c r="AO469" s="16">
        <v>0.51063829787234005</v>
      </c>
      <c r="AP469" s="16">
        <v>0.50691244239631295</v>
      </c>
      <c r="AQ469" s="16">
        <v>0.54</v>
      </c>
      <c r="AR469" s="16"/>
      <c r="AS469" s="16">
        <v>0.54255319148936199</v>
      </c>
      <c r="AT469" s="16">
        <v>0.45044247787610597</v>
      </c>
      <c r="AU469" s="16"/>
      <c r="AV469" s="16">
        <v>0.436708860759494</v>
      </c>
      <c r="AW469" s="16">
        <v>0.47867298578199102</v>
      </c>
      <c r="AX469" s="16"/>
      <c r="AY469" s="16">
        <v>0.43357487922705301</v>
      </c>
      <c r="AZ469" s="16">
        <v>0.51428571428571401</v>
      </c>
      <c r="BA469" s="16"/>
      <c r="BB469" s="16">
        <v>0.50527903469079904</v>
      </c>
      <c r="BC469" s="16">
        <v>0.42137404580152699</v>
      </c>
      <c r="BD469" s="16"/>
      <c r="BE469" s="16">
        <v>0.38787878787878799</v>
      </c>
      <c r="BF469" s="16">
        <v>0.41124260355029602</v>
      </c>
      <c r="BG469" s="16">
        <v>0.47750865051903102</v>
      </c>
      <c r="BH469" s="16">
        <v>0.55744680851063799</v>
      </c>
    </row>
    <row r="470" spans="2:60" x14ac:dyDescent="0.25">
      <c r="B470" t="s">
        <v>262</v>
      </c>
      <c r="C470" s="16">
        <v>0.44688922610015203</v>
      </c>
      <c r="D470" s="16">
        <v>0.49612403100775199</v>
      </c>
      <c r="E470" s="16">
        <v>0.55944055944055904</v>
      </c>
      <c r="F470" s="16">
        <v>0.51578947368421102</v>
      </c>
      <c r="G470" s="16">
        <v>0.31034482758620702</v>
      </c>
      <c r="H470" s="16">
        <v>0.4</v>
      </c>
      <c r="I470" s="16">
        <v>0.42857142857142899</v>
      </c>
      <c r="J470" s="16">
        <v>0.26315789473684198</v>
      </c>
      <c r="K470" s="16">
        <v>0.465753424657534</v>
      </c>
      <c r="L470" s="16">
        <v>0.56666666666666698</v>
      </c>
      <c r="M470" s="16">
        <v>0.5</v>
      </c>
      <c r="N470" s="16">
        <v>0.32352941176470601</v>
      </c>
      <c r="O470" s="16">
        <v>0.4</v>
      </c>
      <c r="P470" s="16">
        <v>0.36666666666666697</v>
      </c>
      <c r="Q470" s="16">
        <v>0.39534883720930197</v>
      </c>
      <c r="R470" s="16">
        <v>0.48148148148148101</v>
      </c>
      <c r="S470" s="16">
        <v>0.43406593406593402</v>
      </c>
      <c r="T470" s="16">
        <v>0.43269230769230799</v>
      </c>
      <c r="U470" s="16"/>
      <c r="V470" s="16">
        <v>0.501392757660167</v>
      </c>
      <c r="W470" s="16">
        <v>0.43243243243243201</v>
      </c>
      <c r="X470" s="16">
        <v>0.43309859154929597</v>
      </c>
      <c r="Y470" s="16">
        <v>0.420408163265306</v>
      </c>
      <c r="Z470" s="16"/>
      <c r="AA470" s="16">
        <v>0.49343832020997402</v>
      </c>
      <c r="AB470" s="16">
        <v>0.51219512195121997</v>
      </c>
      <c r="AC470" s="16">
        <v>0.41964285714285698</v>
      </c>
      <c r="AD470" s="16">
        <v>0.41085271317829503</v>
      </c>
      <c r="AE470" s="16">
        <v>0.41176470588235298</v>
      </c>
      <c r="AF470" s="16">
        <v>0.44680851063829802</v>
      </c>
      <c r="AG470" s="16">
        <v>0.44791666666666702</v>
      </c>
      <c r="AH470" s="16">
        <v>0.42682926829268297</v>
      </c>
      <c r="AI470" s="16">
        <v>0.48113207547169801</v>
      </c>
      <c r="AJ470" s="16"/>
      <c r="AK470" s="16">
        <v>0.43654822335025401</v>
      </c>
      <c r="AL470" s="16">
        <v>0.485436893203884</v>
      </c>
      <c r="AM470" s="16">
        <v>0.32673267326732702</v>
      </c>
      <c r="AN470" s="16">
        <v>0.40273037542662099</v>
      </c>
      <c r="AO470" s="16">
        <v>0.52127659574468099</v>
      </c>
      <c r="AP470" s="16">
        <v>0.497695852534562</v>
      </c>
      <c r="AQ470" s="16">
        <v>0.46666666666666701</v>
      </c>
      <c r="AR470" s="16"/>
      <c r="AS470" s="16">
        <v>0.51595744680851097</v>
      </c>
      <c r="AT470" s="16">
        <v>0.43539823008849599</v>
      </c>
      <c r="AU470" s="16"/>
      <c r="AV470" s="16">
        <v>0.487341772151899</v>
      </c>
      <c r="AW470" s="16">
        <v>0.42417061611374401</v>
      </c>
      <c r="AX470" s="16"/>
      <c r="AY470" s="16">
        <v>0.46256038647343001</v>
      </c>
      <c r="AZ470" s="16">
        <v>0.420408163265306</v>
      </c>
      <c r="BA470" s="16"/>
      <c r="BB470" s="16">
        <v>0.44947209653092002</v>
      </c>
      <c r="BC470" s="16">
        <v>0.44427480916030498</v>
      </c>
      <c r="BD470" s="16"/>
      <c r="BE470" s="16">
        <v>0.36969696969697002</v>
      </c>
      <c r="BF470" s="16">
        <v>0.45266272189349099</v>
      </c>
      <c r="BG470" s="16">
        <v>0.44463667820069203</v>
      </c>
      <c r="BH470" s="16">
        <v>0.49361702127659601</v>
      </c>
    </row>
    <row r="471" spans="2:60" x14ac:dyDescent="0.25">
      <c r="B471" t="s">
        <v>263</v>
      </c>
      <c r="C471" s="16">
        <v>0.40212443095599398</v>
      </c>
      <c r="D471" s="16">
        <v>0.48062015503875999</v>
      </c>
      <c r="E471" s="16">
        <v>0.39860139860139898</v>
      </c>
      <c r="F471" s="16">
        <v>0.38947368421052603</v>
      </c>
      <c r="G471" s="16">
        <v>0.34482758620689702</v>
      </c>
      <c r="H471" s="16">
        <v>0.5</v>
      </c>
      <c r="I471" s="16">
        <v>0.38095238095238099</v>
      </c>
      <c r="J471" s="16">
        <v>0.42105263157894701</v>
      </c>
      <c r="K471" s="16">
        <v>0.465753424657534</v>
      </c>
      <c r="L471" s="16">
        <v>0.33333333333333298</v>
      </c>
      <c r="M471" s="16">
        <v>0.51136363636363602</v>
      </c>
      <c r="N471" s="16">
        <v>0.32352941176470601</v>
      </c>
      <c r="O471" s="16">
        <v>0.36666666666666697</v>
      </c>
      <c r="P471" s="16">
        <v>0.36666666666666697</v>
      </c>
      <c r="Q471" s="16">
        <v>0.372093023255814</v>
      </c>
      <c r="R471" s="16">
        <v>0.33333333333333298</v>
      </c>
      <c r="S471" s="16">
        <v>0.35164835164835201</v>
      </c>
      <c r="T471" s="16">
        <v>0.45192307692307698</v>
      </c>
      <c r="U471" s="16"/>
      <c r="V471" s="16">
        <v>0.29526462395543202</v>
      </c>
      <c r="W471" s="16">
        <v>0.38918918918918899</v>
      </c>
      <c r="X471" s="16">
        <v>0.41549295774647899</v>
      </c>
      <c r="Y471" s="16">
        <v>0.477551020408163</v>
      </c>
      <c r="Z471" s="16"/>
      <c r="AA471" s="16">
        <v>0.31496062992126</v>
      </c>
      <c r="AB471" s="16">
        <v>0.31707317073170699</v>
      </c>
      <c r="AC471" s="16">
        <v>0.40178571428571402</v>
      </c>
      <c r="AD471" s="16">
        <v>0.50387596899224796</v>
      </c>
      <c r="AE471" s="16">
        <v>0.31932773109243701</v>
      </c>
      <c r="AF471" s="16">
        <v>0.51063829787234005</v>
      </c>
      <c r="AG471" s="16">
        <v>0.40625</v>
      </c>
      <c r="AH471" s="16">
        <v>0.439024390243902</v>
      </c>
      <c r="AI471" s="16">
        <v>0.57547169811320797</v>
      </c>
      <c r="AJ471" s="16"/>
      <c r="AK471" s="16">
        <v>0.32487309644669998</v>
      </c>
      <c r="AL471" s="16">
        <v>0.33980582524271802</v>
      </c>
      <c r="AM471" s="16">
        <v>0.49504950495049499</v>
      </c>
      <c r="AN471" s="16">
        <v>0.37883959044368598</v>
      </c>
      <c r="AO471" s="16">
        <v>0.37765957446808501</v>
      </c>
      <c r="AP471" s="16">
        <v>0.42857142857142899</v>
      </c>
      <c r="AQ471" s="16">
        <v>0.48666666666666702</v>
      </c>
      <c r="AR471" s="16"/>
      <c r="AS471" s="16">
        <v>0.54787234042553201</v>
      </c>
      <c r="AT471" s="16">
        <v>0.37787610619468998</v>
      </c>
      <c r="AU471" s="16"/>
      <c r="AV471" s="16">
        <v>0.38818565400843902</v>
      </c>
      <c r="AW471" s="16">
        <v>0.40995260663507099</v>
      </c>
      <c r="AX471" s="16"/>
      <c r="AY471" s="16">
        <v>0.35748792270531399</v>
      </c>
      <c r="AZ471" s="16">
        <v>0.477551020408163</v>
      </c>
      <c r="BA471" s="16"/>
      <c r="BB471" s="16">
        <v>0.45248868778280499</v>
      </c>
      <c r="BC471" s="16">
        <v>0.35114503816793902</v>
      </c>
      <c r="BD471" s="16"/>
      <c r="BE471" s="16">
        <v>0.22424242424242399</v>
      </c>
      <c r="BF471" s="16">
        <v>0.31952662721893499</v>
      </c>
      <c r="BG471" s="16">
        <v>0.44809688581314899</v>
      </c>
      <c r="BH471" s="16">
        <v>0.536170212765957</v>
      </c>
    </row>
    <row r="472" spans="2:60" x14ac:dyDescent="0.25">
      <c r="B472" t="s">
        <v>264</v>
      </c>
      <c r="C472" s="16">
        <v>0.339150227617602</v>
      </c>
      <c r="D472" s="16">
        <v>0.418604651162791</v>
      </c>
      <c r="E472" s="16">
        <v>0.27972027972028002</v>
      </c>
      <c r="F472" s="16">
        <v>0.326315789473684</v>
      </c>
      <c r="G472" s="16">
        <v>0.22413793103448301</v>
      </c>
      <c r="H472" s="16">
        <v>0.4</v>
      </c>
      <c r="I472" s="16">
        <v>0.39047619047618998</v>
      </c>
      <c r="J472" s="16">
        <v>0.26315789473684198</v>
      </c>
      <c r="K472" s="16">
        <v>0.301369863013699</v>
      </c>
      <c r="L472" s="16">
        <v>0.3</v>
      </c>
      <c r="M472" s="16">
        <v>0.40909090909090901</v>
      </c>
      <c r="N472" s="16">
        <v>0.30392156862745101</v>
      </c>
      <c r="O472" s="16">
        <v>0.266666666666667</v>
      </c>
      <c r="P472" s="16">
        <v>0.33333333333333298</v>
      </c>
      <c r="Q472" s="16">
        <v>0.25581395348837199</v>
      </c>
      <c r="R472" s="16">
        <v>0.25925925925925902</v>
      </c>
      <c r="S472" s="16">
        <v>0.37362637362637402</v>
      </c>
      <c r="T472" s="16">
        <v>0.375</v>
      </c>
      <c r="U472" s="16"/>
      <c r="V472" s="16">
        <v>0.214484679665738</v>
      </c>
      <c r="W472" s="16">
        <v>0.31351351351351398</v>
      </c>
      <c r="X472" s="16">
        <v>0.36619718309859201</v>
      </c>
      <c r="Y472" s="16">
        <v>0.424489795918367</v>
      </c>
      <c r="Z472" s="16"/>
      <c r="AA472" s="16">
        <v>0.24671916010498701</v>
      </c>
      <c r="AB472" s="16">
        <v>0.30487804878048802</v>
      </c>
      <c r="AC472" s="16">
        <v>0.375</v>
      </c>
      <c r="AD472" s="16">
        <v>0.32558139534883701</v>
      </c>
      <c r="AE472" s="16">
        <v>0.31932773109243701</v>
      </c>
      <c r="AF472" s="16">
        <v>0.37234042553191499</v>
      </c>
      <c r="AG472" s="16">
        <v>0.34375</v>
      </c>
      <c r="AH472" s="16">
        <v>0.48780487804877998</v>
      </c>
      <c r="AI472" s="16">
        <v>0.59433962264150897</v>
      </c>
      <c r="AJ472" s="16"/>
      <c r="AK472" s="16">
        <v>0.29949238578680198</v>
      </c>
      <c r="AL472" s="16">
        <v>0.28155339805825202</v>
      </c>
      <c r="AM472" s="16">
        <v>0.316831683168317</v>
      </c>
      <c r="AN472" s="16">
        <v>0.296928327645051</v>
      </c>
      <c r="AO472" s="16">
        <v>0.38829787234042601</v>
      </c>
      <c r="AP472" s="16">
        <v>0.38709677419354799</v>
      </c>
      <c r="AQ472" s="16">
        <v>0.46</v>
      </c>
      <c r="AR472" s="16"/>
      <c r="AS472" s="16">
        <v>0.45744680851063801</v>
      </c>
      <c r="AT472" s="16">
        <v>0.31946902654867299</v>
      </c>
      <c r="AU472" s="16"/>
      <c r="AV472" s="16">
        <v>0.31856540084388202</v>
      </c>
      <c r="AW472" s="16">
        <v>0.350710900473934</v>
      </c>
      <c r="AX472" s="16"/>
      <c r="AY472" s="16">
        <v>0.28864734299516898</v>
      </c>
      <c r="AZ472" s="16">
        <v>0.424489795918367</v>
      </c>
      <c r="BA472" s="16"/>
      <c r="BB472" s="16">
        <v>0.420814479638009</v>
      </c>
      <c r="BC472" s="16">
        <v>0.25648854961832102</v>
      </c>
      <c r="BD472" s="16"/>
      <c r="BE472" s="16">
        <v>0.15757575757575801</v>
      </c>
      <c r="BF472" s="16">
        <v>0.26035502958579898</v>
      </c>
      <c r="BG472" s="16">
        <v>0.38408304498269902</v>
      </c>
      <c r="BH472" s="16">
        <v>0.46808510638297901</v>
      </c>
    </row>
    <row r="473" spans="2:60" x14ac:dyDescent="0.25">
      <c r="B473" t="s">
        <v>115</v>
      </c>
      <c r="C473" s="16">
        <v>3.0349013657056102E-2</v>
      </c>
      <c r="D473" s="16">
        <v>2.32558139534884E-2</v>
      </c>
      <c r="E473" s="16">
        <v>2.7972027972028E-2</v>
      </c>
      <c r="F473" s="16">
        <v>3.1578947368421102E-2</v>
      </c>
      <c r="G473" s="16">
        <v>6.8965517241379296E-2</v>
      </c>
      <c r="H473" s="16">
        <v>6.6666666666666693E-2</v>
      </c>
      <c r="I473" s="16">
        <v>1.9047619047619001E-2</v>
      </c>
      <c r="J473" s="16">
        <v>0</v>
      </c>
      <c r="K473" s="16">
        <v>5.4794520547945202E-2</v>
      </c>
      <c r="L473" s="16">
        <v>6.6666666666666693E-2</v>
      </c>
      <c r="M473" s="16">
        <v>4.5454545454545497E-2</v>
      </c>
      <c r="N473" s="16">
        <v>4.9019607843137303E-2</v>
      </c>
      <c r="O473" s="16">
        <v>3.3333333333333298E-2</v>
      </c>
      <c r="P473" s="16">
        <v>6.6666666666666693E-2</v>
      </c>
      <c r="Q473" s="16">
        <v>2.32558139534884E-2</v>
      </c>
      <c r="R473" s="16">
        <v>3.7037037037037E-2</v>
      </c>
      <c r="S473" s="16">
        <v>0</v>
      </c>
      <c r="T473" s="16">
        <v>0</v>
      </c>
      <c r="U473" s="16"/>
      <c r="V473" s="16">
        <v>7.2423398328690797E-2</v>
      </c>
      <c r="W473" s="16">
        <v>5.40540540540541E-3</v>
      </c>
      <c r="X473" s="16">
        <v>1.7605633802816899E-2</v>
      </c>
      <c r="Y473" s="16">
        <v>1.6326530612244899E-2</v>
      </c>
      <c r="Z473" s="16"/>
      <c r="AA473" s="16">
        <v>5.2493438320210001E-2</v>
      </c>
      <c r="AB473" s="16">
        <v>1.21951219512195E-2</v>
      </c>
      <c r="AC473" s="16">
        <v>0</v>
      </c>
      <c r="AD473" s="16">
        <v>2.32558139534884E-2</v>
      </c>
      <c r="AE473" s="16">
        <v>1.6806722689075598E-2</v>
      </c>
      <c r="AF473" s="16">
        <v>2.1276595744680899E-2</v>
      </c>
      <c r="AG473" s="16">
        <v>2.0833333333333301E-2</v>
      </c>
      <c r="AH473" s="16">
        <v>1.21951219512195E-2</v>
      </c>
      <c r="AI473" s="16">
        <v>1.88679245283019E-2</v>
      </c>
      <c r="AJ473" s="16"/>
      <c r="AK473" s="16">
        <v>6.5989847715736002E-2</v>
      </c>
      <c r="AL473" s="16">
        <v>3.8834951456310697E-2</v>
      </c>
      <c r="AM473" s="16">
        <v>9.9009900990098994E-3</v>
      </c>
      <c r="AN473" s="16">
        <v>3.4129692832764499E-2</v>
      </c>
      <c r="AO473" s="16">
        <v>1.5957446808510599E-2</v>
      </c>
      <c r="AP473" s="16">
        <v>4.6082949308755804E-3</v>
      </c>
      <c r="AQ473" s="16">
        <v>6.6666666666666697E-3</v>
      </c>
      <c r="AR473" s="16"/>
      <c r="AS473" s="16">
        <v>0</v>
      </c>
      <c r="AT473" s="16">
        <v>3.5398230088495602E-2</v>
      </c>
      <c r="AU473" s="16"/>
      <c r="AV473" s="16">
        <v>3.37552742616034E-2</v>
      </c>
      <c r="AW473" s="16">
        <v>2.8436018957346001E-2</v>
      </c>
      <c r="AX473" s="16"/>
      <c r="AY473" s="16">
        <v>3.8647342995169101E-2</v>
      </c>
      <c r="AZ473" s="16">
        <v>1.6326530612244899E-2</v>
      </c>
      <c r="BA473" s="16"/>
      <c r="BB473" s="16">
        <v>1.8099547511312201E-2</v>
      </c>
      <c r="BC473" s="16">
        <v>4.2748091603053401E-2</v>
      </c>
      <c r="BD473" s="16"/>
      <c r="BE473" s="16">
        <v>0.13939393939393899</v>
      </c>
      <c r="BF473" s="16">
        <v>3.5502958579881699E-2</v>
      </c>
      <c r="BG473" s="16">
        <v>6.9204152249135002E-3</v>
      </c>
      <c r="BH473" s="16">
        <v>4.2553191489361703E-3</v>
      </c>
    </row>
    <row r="474" spans="2:60" x14ac:dyDescent="0.25">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row>
    <row r="475" spans="2:60" x14ac:dyDescent="0.25">
      <c r="B475" s="6" t="s">
        <v>274</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row>
    <row r="476" spans="2:60" x14ac:dyDescent="0.25">
      <c r="B476" s="23" t="s">
        <v>79</v>
      </c>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row>
    <row r="477" spans="2:60" x14ac:dyDescent="0.25">
      <c r="B477" t="s">
        <v>266</v>
      </c>
      <c r="C477" s="16">
        <v>0.31942336874051602</v>
      </c>
      <c r="D477" s="16">
        <v>0.39534883720930197</v>
      </c>
      <c r="E477" s="16">
        <v>0.29370629370629397</v>
      </c>
      <c r="F477" s="16">
        <v>0.38947368421052603</v>
      </c>
      <c r="G477" s="16">
        <v>0.29310344827586199</v>
      </c>
      <c r="H477" s="16">
        <v>0.16666666666666699</v>
      </c>
      <c r="I477" s="16">
        <v>0.33333333333333298</v>
      </c>
      <c r="J477" s="16">
        <v>0.26315789473684198</v>
      </c>
      <c r="K477" s="16">
        <v>0.26027397260273999</v>
      </c>
      <c r="L477" s="16">
        <v>0.4</v>
      </c>
      <c r="M477" s="16">
        <v>0.31818181818181801</v>
      </c>
      <c r="N477" s="16">
        <v>0.29411764705882398</v>
      </c>
      <c r="O477" s="16">
        <v>0.2</v>
      </c>
      <c r="P477" s="16">
        <v>0.28333333333333299</v>
      </c>
      <c r="Q477" s="16">
        <v>0.51162790697674398</v>
      </c>
      <c r="R477" s="16">
        <v>0.22222222222222199</v>
      </c>
      <c r="S477" s="16">
        <v>0.27472527472527503</v>
      </c>
      <c r="T477" s="16">
        <v>0.375</v>
      </c>
      <c r="U477" s="16"/>
      <c r="V477" s="16">
        <v>0.33147632311977698</v>
      </c>
      <c r="W477" s="16">
        <v>0.32972972972973003</v>
      </c>
      <c r="X477" s="16">
        <v>0.31338028169014098</v>
      </c>
      <c r="Y477" s="16">
        <v>0.31020408163265301</v>
      </c>
      <c r="Z477" s="16"/>
      <c r="AA477" s="16">
        <v>0.31233595800524899</v>
      </c>
      <c r="AB477" s="16">
        <v>0.36585365853658502</v>
      </c>
      <c r="AC477" s="16">
        <v>0.30357142857142899</v>
      </c>
      <c r="AD477" s="16">
        <v>0.33333333333333298</v>
      </c>
      <c r="AE477" s="16">
        <v>0.32773109243697501</v>
      </c>
      <c r="AF477" s="16">
        <v>0.38297872340425498</v>
      </c>
      <c r="AG477" s="16">
        <v>0.35416666666666702</v>
      </c>
      <c r="AH477" s="16">
        <v>0.24390243902438999</v>
      </c>
      <c r="AI477" s="16">
        <v>0.28301886792452802</v>
      </c>
      <c r="AJ477" s="16"/>
      <c r="AK477" s="16">
        <v>0.35025380710659898</v>
      </c>
      <c r="AL477" s="16">
        <v>0.39805825242718401</v>
      </c>
      <c r="AM477" s="16">
        <v>0.40594059405940602</v>
      </c>
      <c r="AN477" s="16">
        <v>0.296928327645051</v>
      </c>
      <c r="AO477" s="16">
        <v>0.30851063829787201</v>
      </c>
      <c r="AP477" s="16">
        <v>0.28571428571428598</v>
      </c>
      <c r="AQ477" s="16">
        <v>0.27333333333333298</v>
      </c>
      <c r="AR477" s="16"/>
      <c r="AS477" s="16">
        <v>0.28723404255319201</v>
      </c>
      <c r="AT477" s="16">
        <v>0.32477876106194697</v>
      </c>
      <c r="AU477" s="16"/>
      <c r="AV477" s="16">
        <v>0.360759493670886</v>
      </c>
      <c r="AW477" s="16">
        <v>0.29620853080568699</v>
      </c>
      <c r="AX477" s="16"/>
      <c r="AY477" s="16">
        <v>0.32487922705313999</v>
      </c>
      <c r="AZ477" s="16">
        <v>0.31020408163265301</v>
      </c>
      <c r="BA477" s="16"/>
      <c r="BB477" s="16">
        <v>0.27752639517345401</v>
      </c>
      <c r="BC477" s="16">
        <v>0.36183206106870203</v>
      </c>
      <c r="BD477" s="16"/>
      <c r="BE477" s="16">
        <v>0.29696969696969699</v>
      </c>
      <c r="BF477" s="16">
        <v>0.32544378698224902</v>
      </c>
      <c r="BG477" s="16">
        <v>0.347750865051903</v>
      </c>
      <c r="BH477" s="16">
        <v>0.25531914893617003</v>
      </c>
    </row>
    <row r="478" spans="2:60" x14ac:dyDescent="0.25">
      <c r="B478" t="s">
        <v>267</v>
      </c>
      <c r="C478" s="16">
        <v>0.24962063732928699</v>
      </c>
      <c r="D478" s="16">
        <v>0.30232558139534899</v>
      </c>
      <c r="E478" s="16">
        <v>0.15384615384615399</v>
      </c>
      <c r="F478" s="16">
        <v>0.30526315789473701</v>
      </c>
      <c r="G478" s="16">
        <v>0.24137931034482801</v>
      </c>
      <c r="H478" s="16">
        <v>0.233333333333333</v>
      </c>
      <c r="I478" s="16">
        <v>0.34285714285714303</v>
      </c>
      <c r="J478" s="16">
        <v>0.42105263157894701</v>
      </c>
      <c r="K478" s="16">
        <v>0.13698630136986301</v>
      </c>
      <c r="L478" s="16">
        <v>0.133333333333333</v>
      </c>
      <c r="M478" s="16">
        <v>0.28409090909090901</v>
      </c>
      <c r="N478" s="16">
        <v>0.22549019607843099</v>
      </c>
      <c r="O478" s="16">
        <v>0.16666666666666699</v>
      </c>
      <c r="P478" s="16">
        <v>0.18333333333333299</v>
      </c>
      <c r="Q478" s="16">
        <v>0.209302325581395</v>
      </c>
      <c r="R478" s="16">
        <v>0.18518518518518501</v>
      </c>
      <c r="S478" s="16">
        <v>0.30769230769230799</v>
      </c>
      <c r="T478" s="16">
        <v>0.25</v>
      </c>
      <c r="U478" s="16"/>
      <c r="V478" s="16">
        <v>0.15041782729805001</v>
      </c>
      <c r="W478" s="16">
        <v>0.21621621621621601</v>
      </c>
      <c r="X478" s="16">
        <v>0.28521126760563398</v>
      </c>
      <c r="Y478" s="16">
        <v>0.314285714285714</v>
      </c>
      <c r="Z478" s="16"/>
      <c r="AA478" s="16">
        <v>0.181102362204724</v>
      </c>
      <c r="AB478" s="16">
        <v>0.146341463414634</v>
      </c>
      <c r="AC478" s="16">
        <v>0.3125</v>
      </c>
      <c r="AD478" s="16">
        <v>0.186046511627907</v>
      </c>
      <c r="AE478" s="16">
        <v>0.26890756302521002</v>
      </c>
      <c r="AF478" s="16">
        <v>0.340425531914894</v>
      </c>
      <c r="AG478" s="16">
        <v>0.33333333333333298</v>
      </c>
      <c r="AH478" s="16">
        <v>0.36585365853658502</v>
      </c>
      <c r="AI478" s="16">
        <v>0.34905660377358499</v>
      </c>
      <c r="AJ478" s="16"/>
      <c r="AK478" s="16">
        <v>0.20304568527918801</v>
      </c>
      <c r="AL478" s="16">
        <v>0.29126213592233002</v>
      </c>
      <c r="AM478" s="16">
        <v>0.25742574257425699</v>
      </c>
      <c r="AN478" s="16">
        <v>0.218430034129693</v>
      </c>
      <c r="AO478" s="16">
        <v>0.29787234042553201</v>
      </c>
      <c r="AP478" s="16">
        <v>0.25806451612903197</v>
      </c>
      <c r="AQ478" s="16">
        <v>0.293333333333333</v>
      </c>
      <c r="AR478" s="16"/>
      <c r="AS478" s="16">
        <v>0.35106382978723399</v>
      </c>
      <c r="AT478" s="16">
        <v>0.23274336283185801</v>
      </c>
      <c r="AU478" s="16"/>
      <c r="AV478" s="16">
        <v>0.20042194092827001</v>
      </c>
      <c r="AW478" s="16">
        <v>0.27725118483412298</v>
      </c>
      <c r="AX478" s="16"/>
      <c r="AY478" s="16">
        <v>0.211352657004831</v>
      </c>
      <c r="AZ478" s="16">
        <v>0.314285714285714</v>
      </c>
      <c r="BA478" s="16"/>
      <c r="BB478" s="16">
        <v>0.250377073906486</v>
      </c>
      <c r="BC478" s="16">
        <v>0.24885496183206099</v>
      </c>
      <c r="BD478" s="16"/>
      <c r="BE478" s="16">
        <v>0.133333333333333</v>
      </c>
      <c r="BF478" s="16">
        <v>0.218934911242604</v>
      </c>
      <c r="BG478" s="16">
        <v>0.29065743944636702</v>
      </c>
      <c r="BH478" s="16">
        <v>0.27234042553191501</v>
      </c>
    </row>
    <row r="479" spans="2:60" x14ac:dyDescent="0.25">
      <c r="B479" t="s">
        <v>268</v>
      </c>
      <c r="C479" s="16">
        <v>0.23748103186646399</v>
      </c>
      <c r="D479" s="16">
        <v>0.24806201550387599</v>
      </c>
      <c r="E479" s="16">
        <v>0.29370629370629397</v>
      </c>
      <c r="F479" s="16">
        <v>0.24210526315789499</v>
      </c>
      <c r="G479" s="16">
        <v>0.31034482758620702</v>
      </c>
      <c r="H479" s="16">
        <v>0.266666666666667</v>
      </c>
      <c r="I479" s="16">
        <v>0.266666666666667</v>
      </c>
      <c r="J479" s="16">
        <v>0.26315789473684198</v>
      </c>
      <c r="K479" s="16">
        <v>0.24657534246575299</v>
      </c>
      <c r="L479" s="16">
        <v>0.133333333333333</v>
      </c>
      <c r="M479" s="16">
        <v>0.18181818181818199</v>
      </c>
      <c r="N479" s="16">
        <v>0.25490196078431399</v>
      </c>
      <c r="O479" s="16">
        <v>0.233333333333333</v>
      </c>
      <c r="P479" s="16">
        <v>0.15</v>
      </c>
      <c r="Q479" s="16">
        <v>0.162790697674419</v>
      </c>
      <c r="R479" s="16">
        <v>0.11111111111111099</v>
      </c>
      <c r="S479" s="16">
        <v>0.269230769230769</v>
      </c>
      <c r="T479" s="16">
        <v>0.17307692307692299</v>
      </c>
      <c r="U479" s="16"/>
      <c r="V479" s="16">
        <v>0.27298050139275798</v>
      </c>
      <c r="W479" s="16">
        <v>0.232432432432432</v>
      </c>
      <c r="X479" s="16">
        <v>0.22887323943662</v>
      </c>
      <c r="Y479" s="16">
        <v>0.21836734693877599</v>
      </c>
      <c r="Z479" s="16"/>
      <c r="AA479" s="16">
        <v>0.278215223097113</v>
      </c>
      <c r="AB479" s="16">
        <v>0.24390243902438999</v>
      </c>
      <c r="AC479" s="16">
        <v>0.223214285714286</v>
      </c>
      <c r="AD479" s="16">
        <v>0.24806201550387599</v>
      </c>
      <c r="AE479" s="16">
        <v>0.19327731092437</v>
      </c>
      <c r="AF479" s="16">
        <v>0.19148936170212799</v>
      </c>
      <c r="AG479" s="16">
        <v>0.20833333333333301</v>
      </c>
      <c r="AH479" s="16">
        <v>0.18292682926829301</v>
      </c>
      <c r="AI479" s="16">
        <v>0.179245283018868</v>
      </c>
      <c r="AJ479" s="16"/>
      <c r="AK479" s="16">
        <v>0.233502538071066</v>
      </c>
      <c r="AL479" s="16">
        <v>0.27184466019417503</v>
      </c>
      <c r="AM479" s="16">
        <v>0.21782178217821799</v>
      </c>
      <c r="AN479" s="16">
        <v>0.293515358361775</v>
      </c>
      <c r="AO479" s="16">
        <v>0.21276595744680901</v>
      </c>
      <c r="AP479" s="16">
        <v>0.207373271889401</v>
      </c>
      <c r="AQ479" s="16">
        <v>0.16</v>
      </c>
      <c r="AR479" s="16"/>
      <c r="AS479" s="16">
        <v>0.175531914893617</v>
      </c>
      <c r="AT479" s="16">
        <v>0.247787610619469</v>
      </c>
      <c r="AU479" s="16"/>
      <c r="AV479" s="16">
        <v>0.25105485232067498</v>
      </c>
      <c r="AW479" s="16">
        <v>0.22985781990521301</v>
      </c>
      <c r="AX479" s="16"/>
      <c r="AY479" s="16">
        <v>0.24879227053140099</v>
      </c>
      <c r="AZ479" s="16">
        <v>0.21836734693877599</v>
      </c>
      <c r="BA479" s="16"/>
      <c r="BB479" s="16">
        <v>0.194570135746606</v>
      </c>
      <c r="BC479" s="16">
        <v>0.28091603053435099</v>
      </c>
      <c r="BD479" s="16"/>
      <c r="BE479" s="16">
        <v>0.24242424242424199</v>
      </c>
      <c r="BF479" s="16">
        <v>0.281065088757396</v>
      </c>
      <c r="BG479" s="16">
        <v>0.228373702422145</v>
      </c>
      <c r="BH479" s="16">
        <v>0.195744680851064</v>
      </c>
    </row>
    <row r="480" spans="2:60" x14ac:dyDescent="0.25">
      <c r="B480" t="s">
        <v>269</v>
      </c>
      <c r="C480" s="16">
        <v>0.22154779969651001</v>
      </c>
      <c r="D480" s="16">
        <v>0.28682170542635699</v>
      </c>
      <c r="E480" s="16">
        <v>0.15384615384615399</v>
      </c>
      <c r="F480" s="16">
        <v>0.26315789473684198</v>
      </c>
      <c r="G480" s="16">
        <v>0.24137931034482801</v>
      </c>
      <c r="H480" s="16">
        <v>0.266666666666667</v>
      </c>
      <c r="I480" s="16">
        <v>0.28571428571428598</v>
      </c>
      <c r="J480" s="16">
        <v>0.26315789473684198</v>
      </c>
      <c r="K480" s="16">
        <v>0.32876712328767099</v>
      </c>
      <c r="L480" s="16">
        <v>0.16666666666666699</v>
      </c>
      <c r="M480" s="16">
        <v>0.204545454545455</v>
      </c>
      <c r="N480" s="16">
        <v>0.16666666666666699</v>
      </c>
      <c r="O480" s="16">
        <v>0.16666666666666699</v>
      </c>
      <c r="P480" s="16">
        <v>0.3</v>
      </c>
      <c r="Q480" s="16">
        <v>0.186046511627907</v>
      </c>
      <c r="R480" s="16">
        <v>0.25925925925925902</v>
      </c>
      <c r="S480" s="16">
        <v>0.164835164835165</v>
      </c>
      <c r="T480" s="16">
        <v>0.18269230769230799</v>
      </c>
      <c r="U480" s="16"/>
      <c r="V480" s="16">
        <v>0.18105849582172701</v>
      </c>
      <c r="W480" s="16">
        <v>0.22702702702702701</v>
      </c>
      <c r="X480" s="16">
        <v>0.25352112676056299</v>
      </c>
      <c r="Y480" s="16">
        <v>0.23061224489795901</v>
      </c>
      <c r="Z480" s="16"/>
      <c r="AA480" s="16">
        <v>0.167979002624672</v>
      </c>
      <c r="AB480" s="16">
        <v>0.24390243902438999</v>
      </c>
      <c r="AC480" s="16">
        <v>0.19642857142857101</v>
      </c>
      <c r="AD480" s="16">
        <v>0.28682170542635699</v>
      </c>
      <c r="AE480" s="16">
        <v>0.22689075630252101</v>
      </c>
      <c r="AF480" s="16">
        <v>0.26595744680851102</v>
      </c>
      <c r="AG480" s="16">
        <v>0.29166666666666702</v>
      </c>
      <c r="AH480" s="16">
        <v>0.18292682926829301</v>
      </c>
      <c r="AI480" s="16">
        <v>0.235849056603774</v>
      </c>
      <c r="AJ480" s="16"/>
      <c r="AK480" s="16">
        <v>0.182741116751269</v>
      </c>
      <c r="AL480" s="16">
        <v>0.20388349514563101</v>
      </c>
      <c r="AM480" s="16">
        <v>0.32673267326732702</v>
      </c>
      <c r="AN480" s="16">
        <v>0.221843003412969</v>
      </c>
      <c r="AO480" s="16">
        <v>0.20212765957446799</v>
      </c>
      <c r="AP480" s="16">
        <v>0.25806451612903197</v>
      </c>
      <c r="AQ480" s="16">
        <v>0.2</v>
      </c>
      <c r="AR480" s="16"/>
      <c r="AS480" s="16">
        <v>0.22340425531914901</v>
      </c>
      <c r="AT480" s="16">
        <v>0.221238938053097</v>
      </c>
      <c r="AU480" s="16"/>
      <c r="AV480" s="16">
        <v>0.18776371308016901</v>
      </c>
      <c r="AW480" s="16">
        <v>0.24052132701421799</v>
      </c>
      <c r="AX480" s="16"/>
      <c r="AY480" s="16">
        <v>0.21618357487922699</v>
      </c>
      <c r="AZ480" s="16">
        <v>0.23061224489795901</v>
      </c>
      <c r="BA480" s="16"/>
      <c r="BB480" s="16">
        <v>0.20211161387632001</v>
      </c>
      <c r="BC480" s="16">
        <v>0.24122137404580199</v>
      </c>
      <c r="BD480" s="16"/>
      <c r="BE480" s="16">
        <v>0.2</v>
      </c>
      <c r="BF480" s="16">
        <v>0.21005917159763299</v>
      </c>
      <c r="BG480" s="16">
        <v>0.23875432525951601</v>
      </c>
      <c r="BH480" s="16">
        <v>0.21276595744680901</v>
      </c>
    </row>
    <row r="481" spans="2:60" x14ac:dyDescent="0.25">
      <c r="B481" t="s">
        <v>270</v>
      </c>
      <c r="C481" s="16">
        <v>0.20789074355083501</v>
      </c>
      <c r="D481" s="16">
        <v>0.186046511627907</v>
      </c>
      <c r="E481" s="16">
        <v>0.111888111888112</v>
      </c>
      <c r="F481" s="16">
        <v>0.17894736842105299</v>
      </c>
      <c r="G481" s="16">
        <v>0.20689655172413801</v>
      </c>
      <c r="H481" s="16">
        <v>0.1</v>
      </c>
      <c r="I481" s="16">
        <v>0.133333333333333</v>
      </c>
      <c r="J481" s="16">
        <v>0.42105263157894701</v>
      </c>
      <c r="K481" s="16">
        <v>0.20547945205479501</v>
      </c>
      <c r="L481" s="16">
        <v>0.1</v>
      </c>
      <c r="M481" s="16">
        <v>0.30681818181818199</v>
      </c>
      <c r="N481" s="16">
        <v>0.20588235294117599</v>
      </c>
      <c r="O481" s="16">
        <v>0.16666666666666699</v>
      </c>
      <c r="P481" s="16">
        <v>0.1</v>
      </c>
      <c r="Q481" s="16">
        <v>0.25581395348837199</v>
      </c>
      <c r="R481" s="16">
        <v>0.296296296296296</v>
      </c>
      <c r="S481" s="16">
        <v>0.28021978021978</v>
      </c>
      <c r="T481" s="16">
        <v>0.31730769230769201</v>
      </c>
      <c r="U481" s="16"/>
      <c r="V481" s="16">
        <v>0.125348189415042</v>
      </c>
      <c r="W481" s="16">
        <v>0.21081081081081099</v>
      </c>
      <c r="X481" s="16">
        <v>0.21478873239436599</v>
      </c>
      <c r="Y481" s="16">
        <v>0.26326530612244903</v>
      </c>
      <c r="Z481" s="16"/>
      <c r="AA481" s="16">
        <v>0.16010498687663999</v>
      </c>
      <c r="AB481" s="16">
        <v>0.18292682926829301</v>
      </c>
      <c r="AC481" s="16">
        <v>0.23214285714285701</v>
      </c>
      <c r="AD481" s="16">
        <v>0.27131782945736399</v>
      </c>
      <c r="AE481" s="16">
        <v>0.16806722689075601</v>
      </c>
      <c r="AF481" s="16">
        <v>0.22340425531914901</v>
      </c>
      <c r="AG481" s="16">
        <v>0.36458333333333298</v>
      </c>
      <c r="AH481" s="16">
        <v>0.17073170731707299</v>
      </c>
      <c r="AI481" s="16">
        <v>0.28301886792452802</v>
      </c>
      <c r="AJ481" s="16"/>
      <c r="AK481" s="16">
        <v>0.15228426395939099</v>
      </c>
      <c r="AL481" s="16">
        <v>0.233009708737864</v>
      </c>
      <c r="AM481" s="16">
        <v>0.20792079207920799</v>
      </c>
      <c r="AN481" s="16">
        <v>0.17064846416382301</v>
      </c>
      <c r="AO481" s="16">
        <v>0.26595744680851102</v>
      </c>
      <c r="AP481" s="16">
        <v>0.23963133640553</v>
      </c>
      <c r="AQ481" s="16">
        <v>0.26</v>
      </c>
      <c r="AR481" s="16"/>
      <c r="AS481" s="16">
        <v>0.35106382978723399</v>
      </c>
      <c r="AT481" s="16">
        <v>0.18407079646017699</v>
      </c>
      <c r="AU481" s="16"/>
      <c r="AV481" s="16">
        <v>0.19409282700421901</v>
      </c>
      <c r="AW481" s="16">
        <v>0.21563981042654001</v>
      </c>
      <c r="AX481" s="16"/>
      <c r="AY481" s="16">
        <v>0.17512077294685999</v>
      </c>
      <c r="AZ481" s="16">
        <v>0.26326530612244903</v>
      </c>
      <c r="BA481" s="16"/>
      <c r="BB481" s="16">
        <v>0.23227752639517299</v>
      </c>
      <c r="BC481" s="16">
        <v>0.18320610687022901</v>
      </c>
      <c r="BD481" s="16"/>
      <c r="BE481" s="16">
        <v>8.4848484848484895E-2</v>
      </c>
      <c r="BF481" s="16">
        <v>0.14792899408283999</v>
      </c>
      <c r="BG481" s="16">
        <v>0.24740484429065701</v>
      </c>
      <c r="BH481" s="16">
        <v>0.28510638297872298</v>
      </c>
    </row>
    <row r="482" spans="2:60" x14ac:dyDescent="0.25">
      <c r="B482" t="s">
        <v>271</v>
      </c>
      <c r="C482" s="16">
        <v>0.19650986342943899</v>
      </c>
      <c r="D482" s="16">
        <v>0.170542635658915</v>
      </c>
      <c r="E482" s="16">
        <v>0.27272727272727298</v>
      </c>
      <c r="F482" s="16">
        <v>0.231578947368421</v>
      </c>
      <c r="G482" s="16">
        <v>0.22413793103448301</v>
      </c>
      <c r="H482" s="16">
        <v>0.266666666666667</v>
      </c>
      <c r="I482" s="16">
        <v>0.180952380952381</v>
      </c>
      <c r="J482" s="16">
        <v>0.157894736842105</v>
      </c>
      <c r="K482" s="16">
        <v>0.164383561643836</v>
      </c>
      <c r="L482" s="16">
        <v>0.1</v>
      </c>
      <c r="M482" s="16">
        <v>0.13636363636363599</v>
      </c>
      <c r="N482" s="16">
        <v>0.23529411764705899</v>
      </c>
      <c r="O482" s="16">
        <v>0.133333333333333</v>
      </c>
      <c r="P482" s="16">
        <v>0.133333333333333</v>
      </c>
      <c r="Q482" s="16">
        <v>6.9767441860465101E-2</v>
      </c>
      <c r="R482" s="16">
        <v>0.148148148148148</v>
      </c>
      <c r="S482" s="16">
        <v>0.21978021978022</v>
      </c>
      <c r="T482" s="16">
        <v>0.22115384615384601</v>
      </c>
      <c r="U482" s="16"/>
      <c r="V482" s="16">
        <v>0.26462395543175499</v>
      </c>
      <c r="W482" s="16">
        <v>0.16756756756756799</v>
      </c>
      <c r="X482" s="16">
        <v>0.20422535211267601</v>
      </c>
      <c r="Y482" s="16">
        <v>0.15306122448979601</v>
      </c>
      <c r="Z482" s="16"/>
      <c r="AA482" s="16">
        <v>0.22309711286089201</v>
      </c>
      <c r="AB482" s="16">
        <v>0.18292682926829301</v>
      </c>
      <c r="AC482" s="16">
        <v>0.23214285714285701</v>
      </c>
      <c r="AD482" s="16">
        <v>0.178294573643411</v>
      </c>
      <c r="AE482" s="16">
        <v>0.184873949579832</v>
      </c>
      <c r="AF482" s="16">
        <v>0.117021276595745</v>
      </c>
      <c r="AG482" s="16">
        <v>0.14583333333333301</v>
      </c>
      <c r="AH482" s="16">
        <v>0.207317073170732</v>
      </c>
      <c r="AI482" s="16">
        <v>0.18867924528301899</v>
      </c>
      <c r="AJ482" s="16"/>
      <c r="AK482" s="16">
        <v>0.25380710659898498</v>
      </c>
      <c r="AL482" s="16">
        <v>0.27184466019417503</v>
      </c>
      <c r="AM482" s="16">
        <v>0.29702970297029702</v>
      </c>
      <c r="AN482" s="16">
        <v>0.17064846416382301</v>
      </c>
      <c r="AO482" s="16">
        <v>0.14893617021276601</v>
      </c>
      <c r="AP482" s="16">
        <v>0.14746543778801799</v>
      </c>
      <c r="AQ482" s="16">
        <v>0.18666666666666701</v>
      </c>
      <c r="AR482" s="16"/>
      <c r="AS482" s="16">
        <v>0.180851063829787</v>
      </c>
      <c r="AT482" s="16">
        <v>0.199115044247788</v>
      </c>
      <c r="AU482" s="16"/>
      <c r="AV482" s="16">
        <v>0.189873417721519</v>
      </c>
      <c r="AW482" s="16">
        <v>0.20023696682464501</v>
      </c>
      <c r="AX482" s="16"/>
      <c r="AY482" s="16">
        <v>0.22222222222222199</v>
      </c>
      <c r="AZ482" s="16">
        <v>0.15306122448979601</v>
      </c>
      <c r="BA482" s="16"/>
      <c r="BB482" s="16">
        <v>0.167420814479638</v>
      </c>
      <c r="BC482" s="16">
        <v>0.22595419847328199</v>
      </c>
      <c r="BD482" s="16"/>
      <c r="BE482" s="16">
        <v>0.28484848484848502</v>
      </c>
      <c r="BF482" s="16">
        <v>0.230769230769231</v>
      </c>
      <c r="BG482" s="16">
        <v>0.160899653979239</v>
      </c>
      <c r="BH482" s="16">
        <v>0.170212765957447</v>
      </c>
    </row>
    <row r="483" spans="2:60" x14ac:dyDescent="0.25">
      <c r="B483" t="s">
        <v>272</v>
      </c>
      <c r="C483" s="16">
        <v>0.19044006069802699</v>
      </c>
      <c r="D483" s="16">
        <v>0.24806201550387599</v>
      </c>
      <c r="E483" s="16">
        <v>0.16783216783216801</v>
      </c>
      <c r="F483" s="16">
        <v>0.21052631578947401</v>
      </c>
      <c r="G483" s="16">
        <v>0.15517241379310301</v>
      </c>
      <c r="H483" s="16">
        <v>0.233333333333333</v>
      </c>
      <c r="I483" s="16">
        <v>0.2</v>
      </c>
      <c r="J483" s="16">
        <v>0.105263157894737</v>
      </c>
      <c r="K483" s="16">
        <v>0.232876712328767</v>
      </c>
      <c r="L483" s="16">
        <v>0.2</v>
      </c>
      <c r="M483" s="16">
        <v>0.102272727272727</v>
      </c>
      <c r="N483" s="16">
        <v>0.18627450980392199</v>
      </c>
      <c r="O483" s="16">
        <v>0.133333333333333</v>
      </c>
      <c r="P483" s="16">
        <v>0.18333333333333299</v>
      </c>
      <c r="Q483" s="16">
        <v>0.232558139534884</v>
      </c>
      <c r="R483" s="16">
        <v>0.25925925925925902</v>
      </c>
      <c r="S483" s="16">
        <v>0.15384615384615399</v>
      </c>
      <c r="T483" s="16">
        <v>0.240384615384615</v>
      </c>
      <c r="U483" s="16"/>
      <c r="V483" s="16">
        <v>0.14484679665738201</v>
      </c>
      <c r="W483" s="16">
        <v>0.18918918918918901</v>
      </c>
      <c r="X483" s="16">
        <v>0.18661971830985899</v>
      </c>
      <c r="Y483" s="16">
        <v>0.22653061224489801</v>
      </c>
      <c r="Z483" s="16"/>
      <c r="AA483" s="16">
        <v>0.162729658792651</v>
      </c>
      <c r="AB483" s="16">
        <v>0.219512195121951</v>
      </c>
      <c r="AC483" s="16">
        <v>0.214285714285714</v>
      </c>
      <c r="AD483" s="16">
        <v>0.162790697674419</v>
      </c>
      <c r="AE483" s="16">
        <v>0.23529411764705899</v>
      </c>
      <c r="AF483" s="16">
        <v>0.180851063829787</v>
      </c>
      <c r="AG483" s="16">
        <v>0.26041666666666702</v>
      </c>
      <c r="AH483" s="16">
        <v>0.24390243902438999</v>
      </c>
      <c r="AI483" s="16">
        <v>0.21698113207547201</v>
      </c>
      <c r="AJ483" s="16"/>
      <c r="AK483" s="16">
        <v>0.22335025380710699</v>
      </c>
      <c r="AL483" s="16">
        <v>0.242718446601942</v>
      </c>
      <c r="AM483" s="16">
        <v>0.18811881188118801</v>
      </c>
      <c r="AN483" s="16">
        <v>0.133105802047782</v>
      </c>
      <c r="AO483" s="16">
        <v>0.21808510638297901</v>
      </c>
      <c r="AP483" s="16">
        <v>0.19815668202764999</v>
      </c>
      <c r="AQ483" s="16">
        <v>0.22666666666666699</v>
      </c>
      <c r="AR483" s="16"/>
      <c r="AS483" s="16">
        <v>0.24468085106383</v>
      </c>
      <c r="AT483" s="16">
        <v>0.18141592920353999</v>
      </c>
      <c r="AU483" s="16"/>
      <c r="AV483" s="16">
        <v>0.16033755274261599</v>
      </c>
      <c r="AW483" s="16">
        <v>0.20734597156398099</v>
      </c>
      <c r="AX483" s="16"/>
      <c r="AY483" s="16">
        <v>0.16908212560386501</v>
      </c>
      <c r="AZ483" s="16">
        <v>0.22653061224489801</v>
      </c>
      <c r="BA483" s="16"/>
      <c r="BB483" s="16">
        <v>0.19909502262443399</v>
      </c>
      <c r="BC483" s="16">
        <v>0.181679389312977</v>
      </c>
      <c r="BD483" s="16"/>
      <c r="BE483" s="16">
        <v>0.12727272727272701</v>
      </c>
      <c r="BF483" s="16">
        <v>0.15680473372781101</v>
      </c>
      <c r="BG483" s="16">
        <v>0.20934256055363301</v>
      </c>
      <c r="BH483" s="16">
        <v>0.23829787234042599</v>
      </c>
    </row>
    <row r="484" spans="2:60" x14ac:dyDescent="0.25">
      <c r="B484" t="s">
        <v>273</v>
      </c>
      <c r="C484" s="16">
        <v>0.13125948406676799</v>
      </c>
      <c r="D484" s="16">
        <v>0.15503875968992201</v>
      </c>
      <c r="E484" s="16">
        <v>0.14685314685314699</v>
      </c>
      <c r="F484" s="16">
        <v>0.168421052631579</v>
      </c>
      <c r="G484" s="16">
        <v>0.15517241379310301</v>
      </c>
      <c r="H484" s="16">
        <v>0.1</v>
      </c>
      <c r="I484" s="16">
        <v>0.133333333333333</v>
      </c>
      <c r="J484" s="16">
        <v>0.26315789473684198</v>
      </c>
      <c r="K484" s="16">
        <v>8.2191780821917804E-2</v>
      </c>
      <c r="L484" s="16">
        <v>0.1</v>
      </c>
      <c r="M484" s="16">
        <v>0.11363636363636399</v>
      </c>
      <c r="N484" s="16">
        <v>7.8431372549019607E-2</v>
      </c>
      <c r="O484" s="16">
        <v>0.2</v>
      </c>
      <c r="P484" s="16">
        <v>0.1</v>
      </c>
      <c r="Q484" s="16">
        <v>0.13953488372093001</v>
      </c>
      <c r="R484" s="16">
        <v>0.18518518518518501</v>
      </c>
      <c r="S484" s="16">
        <v>0.12637362637362601</v>
      </c>
      <c r="T484" s="16">
        <v>0.115384615384615</v>
      </c>
      <c r="U484" s="16"/>
      <c r="V484" s="16">
        <v>0.13091922005570999</v>
      </c>
      <c r="W484" s="16">
        <v>8.6486486486486505E-2</v>
      </c>
      <c r="X484" s="16">
        <v>0.14436619718309901</v>
      </c>
      <c r="Y484" s="16">
        <v>0.14081632653061199</v>
      </c>
      <c r="Z484" s="16"/>
      <c r="AA484" s="16">
        <v>0.118110236220472</v>
      </c>
      <c r="AB484" s="16">
        <v>0.134146341463415</v>
      </c>
      <c r="AC484" s="16">
        <v>0.151785714285714</v>
      </c>
      <c r="AD484" s="16">
        <v>0.108527131782946</v>
      </c>
      <c r="AE484" s="16">
        <v>0.11764705882352899</v>
      </c>
      <c r="AF484" s="16">
        <v>0.180851063829787</v>
      </c>
      <c r="AG484" s="16">
        <v>0.19791666666666699</v>
      </c>
      <c r="AH484" s="16">
        <v>9.7560975609756101E-2</v>
      </c>
      <c r="AI484" s="16">
        <v>0.14150943396226401</v>
      </c>
      <c r="AJ484" s="16"/>
      <c r="AK484" s="16">
        <v>0.12690355329949199</v>
      </c>
      <c r="AL484" s="16">
        <v>9.7087378640776698E-2</v>
      </c>
      <c r="AM484" s="16">
        <v>0.158415841584158</v>
      </c>
      <c r="AN484" s="16">
        <v>0.133105802047782</v>
      </c>
      <c r="AO484" s="16">
        <v>0.122340425531915</v>
      </c>
      <c r="AP484" s="16">
        <v>0.15668202764976999</v>
      </c>
      <c r="AQ484" s="16">
        <v>0.12666666666666701</v>
      </c>
      <c r="AR484" s="16"/>
      <c r="AS484" s="16">
        <v>0.20744680851063799</v>
      </c>
      <c r="AT484" s="16">
        <v>0.11858407079645999</v>
      </c>
      <c r="AU484" s="16"/>
      <c r="AV484" s="16">
        <v>0.139240506329114</v>
      </c>
      <c r="AW484" s="16">
        <v>0.12677725118483399</v>
      </c>
      <c r="AX484" s="16"/>
      <c r="AY484" s="16">
        <v>0.12560386473429999</v>
      </c>
      <c r="AZ484" s="16">
        <v>0.14081632653061199</v>
      </c>
      <c r="BA484" s="16"/>
      <c r="BB484" s="16">
        <v>0.13725490196078399</v>
      </c>
      <c r="BC484" s="16">
        <v>0.125190839694656</v>
      </c>
      <c r="BD484" s="16"/>
      <c r="BE484" s="16">
        <v>0.109090909090909</v>
      </c>
      <c r="BF484" s="16">
        <v>0.13609467455621299</v>
      </c>
      <c r="BG484" s="16">
        <v>0.13321799307958501</v>
      </c>
      <c r="BH484" s="16">
        <v>0.136170212765957</v>
      </c>
    </row>
    <row r="485" spans="2:60" x14ac:dyDescent="0.25">
      <c r="B485" t="s">
        <v>115</v>
      </c>
      <c r="C485" s="16">
        <v>0.132018209408194</v>
      </c>
      <c r="D485" s="16">
        <v>0.108527131782946</v>
      </c>
      <c r="E485" s="16">
        <v>0.17482517482517501</v>
      </c>
      <c r="F485" s="16">
        <v>9.4736842105263203E-2</v>
      </c>
      <c r="G485" s="16">
        <v>0.12068965517241401</v>
      </c>
      <c r="H485" s="16">
        <v>0.133333333333333</v>
      </c>
      <c r="I485" s="16">
        <v>6.6666666666666693E-2</v>
      </c>
      <c r="J485" s="16">
        <v>0</v>
      </c>
      <c r="K485" s="16">
        <v>0.13698630136986301</v>
      </c>
      <c r="L485" s="16">
        <v>0.233333333333333</v>
      </c>
      <c r="M485" s="16">
        <v>0.15909090909090901</v>
      </c>
      <c r="N485" s="16">
        <v>0.12745098039215699</v>
      </c>
      <c r="O485" s="16">
        <v>0.266666666666667</v>
      </c>
      <c r="P485" s="16">
        <v>0.25</v>
      </c>
      <c r="Q485" s="16">
        <v>9.3023255813953501E-2</v>
      </c>
      <c r="R485" s="16">
        <v>0.11111111111111099</v>
      </c>
      <c r="S485" s="16">
        <v>0.10989010989011</v>
      </c>
      <c r="T485" s="16">
        <v>0.134615384615385</v>
      </c>
      <c r="U485" s="16"/>
      <c r="V485" s="16">
        <v>0.14763231197771601</v>
      </c>
      <c r="W485" s="16">
        <v>0.14054054054054099</v>
      </c>
      <c r="X485" s="16">
        <v>0.11267605633802801</v>
      </c>
      <c r="Y485" s="16">
        <v>0.128571428571429</v>
      </c>
      <c r="Z485" s="16"/>
      <c r="AA485" s="16">
        <v>0.139107611548556</v>
      </c>
      <c r="AB485" s="16">
        <v>0.109756097560976</v>
      </c>
      <c r="AC485" s="16">
        <v>0.11607142857142901</v>
      </c>
      <c r="AD485" s="16">
        <v>0.116279069767442</v>
      </c>
      <c r="AE485" s="16">
        <v>0.13445378151260501</v>
      </c>
      <c r="AF485" s="16">
        <v>0.12765957446808501</v>
      </c>
      <c r="AG485" s="16">
        <v>7.2916666666666699E-2</v>
      </c>
      <c r="AH485" s="16">
        <v>0.12195121951219499</v>
      </c>
      <c r="AI485" s="16">
        <v>0.13207547169811301</v>
      </c>
      <c r="AJ485" s="16"/>
      <c r="AK485" s="16">
        <v>0.14213197969543101</v>
      </c>
      <c r="AL485" s="16">
        <v>4.85436893203883E-2</v>
      </c>
      <c r="AM485" s="16">
        <v>2.9702970297029702E-2</v>
      </c>
      <c r="AN485" s="16">
        <v>0.12627986348122899</v>
      </c>
      <c r="AO485" s="16">
        <v>0.170212765957447</v>
      </c>
      <c r="AP485" s="16">
        <v>0.124423963133641</v>
      </c>
      <c r="AQ485" s="16">
        <v>0.17333333333333301</v>
      </c>
      <c r="AR485" s="16"/>
      <c r="AS485" s="16">
        <v>0.14361702127659601</v>
      </c>
      <c r="AT485" s="16">
        <v>0.13008849557522101</v>
      </c>
      <c r="AU485" s="16"/>
      <c r="AV485" s="16">
        <v>0.13080168776371301</v>
      </c>
      <c r="AW485" s="16">
        <v>0.13270142180094799</v>
      </c>
      <c r="AX485" s="16"/>
      <c r="AY485" s="16">
        <v>0.13405797101449299</v>
      </c>
      <c r="AZ485" s="16">
        <v>0.128571428571429</v>
      </c>
      <c r="BA485" s="16"/>
      <c r="BB485" s="16">
        <v>0.15686274509803899</v>
      </c>
      <c r="BC485" s="16">
        <v>0.106870229007634</v>
      </c>
      <c r="BD485" s="16"/>
      <c r="BE485" s="16">
        <v>0.218181818181818</v>
      </c>
      <c r="BF485" s="16">
        <v>0.121301775147929</v>
      </c>
      <c r="BG485" s="16">
        <v>0.110726643598616</v>
      </c>
      <c r="BH485" s="16">
        <v>0.14042553191489399</v>
      </c>
    </row>
    <row r="486" spans="2:60" x14ac:dyDescent="0.25">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row>
    <row r="487" spans="2:60" x14ac:dyDescent="0.25">
      <c r="B487" s="6" t="s">
        <v>287</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row>
    <row r="488" spans="2:60" x14ac:dyDescent="0.25">
      <c r="B488" s="23" t="s">
        <v>79</v>
      </c>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row>
    <row r="489" spans="2:60" x14ac:dyDescent="0.25">
      <c r="B489" t="s">
        <v>283</v>
      </c>
      <c r="C489" s="16">
        <v>0.119878603945372</v>
      </c>
      <c r="D489" s="16">
        <v>0.10077519379845</v>
      </c>
      <c r="E489" s="16">
        <v>0.160839160839161</v>
      </c>
      <c r="F489" s="16">
        <v>0.115789473684211</v>
      </c>
      <c r="G489" s="16">
        <v>8.6206896551724102E-2</v>
      </c>
      <c r="H489" s="16">
        <v>0.133333333333333</v>
      </c>
      <c r="I489" s="16">
        <v>0.180952380952381</v>
      </c>
      <c r="J489" s="16">
        <v>0.157894736842105</v>
      </c>
      <c r="K489" s="16">
        <v>0.123287671232877</v>
      </c>
      <c r="L489" s="16">
        <v>3.3333333333333298E-2</v>
      </c>
      <c r="M489" s="16">
        <v>0.125</v>
      </c>
      <c r="N489" s="16">
        <v>9.8039215686274495E-2</v>
      </c>
      <c r="O489" s="16">
        <v>0.16666666666666699</v>
      </c>
      <c r="P489" s="16">
        <v>0.1</v>
      </c>
      <c r="Q489" s="16">
        <v>6.9767441860465101E-2</v>
      </c>
      <c r="R489" s="16">
        <v>3.7037037037037E-2</v>
      </c>
      <c r="S489" s="16">
        <v>0.13736263736263701</v>
      </c>
      <c r="T489" s="16">
        <v>8.6538461538461495E-2</v>
      </c>
      <c r="U489" s="16"/>
      <c r="V489" s="16">
        <v>0.14484679665738201</v>
      </c>
      <c r="W489" s="16">
        <v>0.102702702702703</v>
      </c>
      <c r="X489" s="16">
        <v>0.102112676056338</v>
      </c>
      <c r="Y489" s="16">
        <v>0.118367346938776</v>
      </c>
      <c r="Z489" s="16"/>
      <c r="AA489" s="16">
        <v>0.144356955380577</v>
      </c>
      <c r="AB489" s="16">
        <v>6.0975609756097601E-2</v>
      </c>
      <c r="AC489" s="16">
        <v>0.125</v>
      </c>
      <c r="AD489" s="16">
        <v>8.5271317829457405E-2</v>
      </c>
      <c r="AE489" s="16">
        <v>0.151260504201681</v>
      </c>
      <c r="AF489" s="16">
        <v>0.10638297872340401</v>
      </c>
      <c r="AG489" s="16">
        <v>0.14583333333333301</v>
      </c>
      <c r="AH489" s="16">
        <v>0.12195121951219499</v>
      </c>
      <c r="AI489" s="16">
        <v>8.4905660377358499E-2</v>
      </c>
      <c r="AJ489" s="16"/>
      <c r="AK489" s="16">
        <v>0.16751269035533001</v>
      </c>
      <c r="AL489" s="16">
        <v>0.18446601941747601</v>
      </c>
      <c r="AM489" s="16">
        <v>0.13861386138613899</v>
      </c>
      <c r="AN489" s="16">
        <v>0.10580204778157</v>
      </c>
      <c r="AO489" s="16">
        <v>0.10638297872340401</v>
      </c>
      <c r="AP489" s="16">
        <v>5.5299539170506902E-2</v>
      </c>
      <c r="AQ489" s="16">
        <v>0.12666666666666701</v>
      </c>
      <c r="AR489" s="16"/>
      <c r="AS489" s="16">
        <v>9.0425531914893595E-2</v>
      </c>
      <c r="AT489" s="16">
        <v>0.12477876106194701</v>
      </c>
      <c r="AU489" s="16"/>
      <c r="AV489" s="16">
        <v>0.107594936708861</v>
      </c>
      <c r="AW489" s="16">
        <v>0.12677725118483399</v>
      </c>
      <c r="AX489" s="16"/>
      <c r="AY489" s="16">
        <v>0.120772946859903</v>
      </c>
      <c r="AZ489" s="16">
        <v>0.118367346938776</v>
      </c>
      <c r="BA489" s="16"/>
      <c r="BB489" s="16">
        <v>0.104072398190045</v>
      </c>
      <c r="BC489" s="16">
        <v>0.13587786259542001</v>
      </c>
      <c r="BD489" s="16"/>
      <c r="BE489" s="16">
        <v>0.23030303030303001</v>
      </c>
      <c r="BF489" s="16">
        <v>0.15384615384615399</v>
      </c>
      <c r="BG489" s="16">
        <v>9.1695501730103796E-2</v>
      </c>
      <c r="BH489" s="16">
        <v>6.3829787234042507E-2</v>
      </c>
    </row>
    <row r="490" spans="2:60" x14ac:dyDescent="0.25">
      <c r="B490" t="s">
        <v>284</v>
      </c>
      <c r="C490" s="16">
        <v>0.74810318664643405</v>
      </c>
      <c r="D490" s="16">
        <v>0.79069767441860495</v>
      </c>
      <c r="E490" s="16">
        <v>0.70629370629370603</v>
      </c>
      <c r="F490" s="16">
        <v>0.77894736842105305</v>
      </c>
      <c r="G490" s="16">
        <v>0.72413793103448298</v>
      </c>
      <c r="H490" s="16">
        <v>0.66666666666666696</v>
      </c>
      <c r="I490" s="16">
        <v>0.69523809523809499</v>
      </c>
      <c r="J490" s="16">
        <v>0.68421052631578905</v>
      </c>
      <c r="K490" s="16">
        <v>0.78082191780821897</v>
      </c>
      <c r="L490" s="16">
        <v>0.83333333333333304</v>
      </c>
      <c r="M490" s="16">
        <v>0.80681818181818199</v>
      </c>
      <c r="N490" s="16">
        <v>0.70588235294117696</v>
      </c>
      <c r="O490" s="16">
        <v>0.6</v>
      </c>
      <c r="P490" s="16">
        <v>0.73333333333333295</v>
      </c>
      <c r="Q490" s="16">
        <v>0.72093023255813904</v>
      </c>
      <c r="R490" s="16">
        <v>0.77777777777777801</v>
      </c>
      <c r="S490" s="16">
        <v>0.78021978021978</v>
      </c>
      <c r="T490" s="16">
        <v>0.76923076923076905</v>
      </c>
      <c r="U490" s="16"/>
      <c r="V490" s="16">
        <v>0.629526462395543</v>
      </c>
      <c r="W490" s="16">
        <v>0.74594594594594599</v>
      </c>
      <c r="X490" s="16">
        <v>0.78873239436619702</v>
      </c>
      <c r="Y490" s="16">
        <v>0.81224489795918398</v>
      </c>
      <c r="Z490" s="16"/>
      <c r="AA490" s="16">
        <v>0.674540682414698</v>
      </c>
      <c r="AB490" s="16">
        <v>0.85365853658536595</v>
      </c>
      <c r="AC490" s="16">
        <v>0.75892857142857095</v>
      </c>
      <c r="AD490" s="16">
        <v>0.79844961240310097</v>
      </c>
      <c r="AE490" s="16">
        <v>0.747899159663866</v>
      </c>
      <c r="AF490" s="16">
        <v>0.80851063829787195</v>
      </c>
      <c r="AG490" s="16">
        <v>0.78125</v>
      </c>
      <c r="AH490" s="16">
        <v>0.78048780487804903</v>
      </c>
      <c r="AI490" s="16">
        <v>0.88679245283018904</v>
      </c>
      <c r="AJ490" s="16"/>
      <c r="AK490" s="16">
        <v>0.62436548223350297</v>
      </c>
      <c r="AL490" s="16">
        <v>0.71844660194174803</v>
      </c>
      <c r="AM490" s="16">
        <v>0.78217821782178198</v>
      </c>
      <c r="AN490" s="16">
        <v>0.726962457337884</v>
      </c>
      <c r="AO490" s="16">
        <v>0.819148936170213</v>
      </c>
      <c r="AP490" s="16">
        <v>0.87096774193548399</v>
      </c>
      <c r="AQ490" s="16">
        <v>0.78666666666666696</v>
      </c>
      <c r="AR490" s="16"/>
      <c r="AS490" s="16">
        <v>0.87234042553191504</v>
      </c>
      <c r="AT490" s="16">
        <v>0.72743362831858405</v>
      </c>
      <c r="AU490" s="16"/>
      <c r="AV490" s="16">
        <v>0.75527426160337596</v>
      </c>
      <c r="AW490" s="16">
        <v>0.74407582938388594</v>
      </c>
      <c r="AX490" s="16"/>
      <c r="AY490" s="16">
        <v>0.71014492753623204</v>
      </c>
      <c r="AZ490" s="16">
        <v>0.81224489795918398</v>
      </c>
      <c r="BA490" s="16"/>
      <c r="BB490" s="16">
        <v>0.81297134238310698</v>
      </c>
      <c r="BC490" s="16">
        <v>0.68244274809160299</v>
      </c>
      <c r="BD490" s="16"/>
      <c r="BE490" s="16">
        <v>0.33939393939393903</v>
      </c>
      <c r="BF490" s="16">
        <v>0.67751479289940797</v>
      </c>
      <c r="BG490" s="16">
        <v>0.839100346020761</v>
      </c>
      <c r="BH490" s="16">
        <v>0.91063829787233996</v>
      </c>
    </row>
    <row r="491" spans="2:60" x14ac:dyDescent="0.25">
      <c r="B491" t="s">
        <v>285</v>
      </c>
      <c r="C491" s="16">
        <v>0.106980273141123</v>
      </c>
      <c r="D491" s="16">
        <v>9.3023255813953501E-2</v>
      </c>
      <c r="E491" s="16">
        <v>0.111888111888112</v>
      </c>
      <c r="F491" s="16">
        <v>9.4736842105263203E-2</v>
      </c>
      <c r="G491" s="16">
        <v>0.13793103448275901</v>
      </c>
      <c r="H491" s="16">
        <v>0.16666666666666699</v>
      </c>
      <c r="I491" s="16">
        <v>0.12380952380952399</v>
      </c>
      <c r="J491" s="16">
        <v>0.157894736842105</v>
      </c>
      <c r="K491" s="16">
        <v>6.8493150684931503E-2</v>
      </c>
      <c r="L491" s="16">
        <v>6.6666666666666693E-2</v>
      </c>
      <c r="M491" s="16">
        <v>5.6818181818181802E-2</v>
      </c>
      <c r="N491" s="16">
        <v>0.15686274509803899</v>
      </c>
      <c r="O491" s="16">
        <v>0.133333333333333</v>
      </c>
      <c r="P491" s="16">
        <v>0.15</v>
      </c>
      <c r="Q491" s="16">
        <v>9.3023255813953501E-2</v>
      </c>
      <c r="R491" s="16">
        <v>0.148148148148148</v>
      </c>
      <c r="S491" s="16">
        <v>7.69230769230769E-2</v>
      </c>
      <c r="T491" s="16">
        <v>0.115384615384615</v>
      </c>
      <c r="U491" s="16"/>
      <c r="V491" s="16">
        <v>0.20055710306406699</v>
      </c>
      <c r="W491" s="16">
        <v>0.11891891891891899</v>
      </c>
      <c r="X491" s="16">
        <v>8.0985915492957694E-2</v>
      </c>
      <c r="Y491" s="16">
        <v>4.8979591836734698E-2</v>
      </c>
      <c r="Z491" s="16"/>
      <c r="AA491" s="16">
        <v>0.15485564304461899</v>
      </c>
      <c r="AB491" s="16">
        <v>4.8780487804878099E-2</v>
      </c>
      <c r="AC491" s="16">
        <v>0.107142857142857</v>
      </c>
      <c r="AD491" s="16">
        <v>0.10077519379845</v>
      </c>
      <c r="AE491" s="16">
        <v>8.40336134453782E-2</v>
      </c>
      <c r="AF491" s="16">
        <v>7.4468085106383003E-2</v>
      </c>
      <c r="AG491" s="16">
        <v>6.25E-2</v>
      </c>
      <c r="AH491" s="16">
        <v>6.0975609756097601E-2</v>
      </c>
      <c r="AI491" s="16">
        <v>9.4339622641509396E-3</v>
      </c>
      <c r="AJ491" s="16"/>
      <c r="AK491" s="16">
        <v>0.19289340101522801</v>
      </c>
      <c r="AL491" s="16">
        <v>7.7669902912621394E-2</v>
      </c>
      <c r="AM491" s="16">
        <v>5.9405940594059403E-2</v>
      </c>
      <c r="AN491" s="16">
        <v>0.136518771331058</v>
      </c>
      <c r="AO491" s="16">
        <v>6.9148936170212796E-2</v>
      </c>
      <c r="AP491" s="16">
        <v>6.9124423963133605E-2</v>
      </c>
      <c r="AQ491" s="16">
        <v>5.3333333333333302E-2</v>
      </c>
      <c r="AR491" s="16"/>
      <c r="AS491" s="16">
        <v>3.1914893617021302E-2</v>
      </c>
      <c r="AT491" s="16">
        <v>0.119469026548673</v>
      </c>
      <c r="AU491" s="16"/>
      <c r="AV491" s="16">
        <v>0.10337552742616</v>
      </c>
      <c r="AW491" s="16">
        <v>0.109004739336493</v>
      </c>
      <c r="AX491" s="16"/>
      <c r="AY491" s="16">
        <v>0.141304347826087</v>
      </c>
      <c r="AZ491" s="16">
        <v>4.8979591836734698E-2</v>
      </c>
      <c r="BA491" s="16"/>
      <c r="BB491" s="16">
        <v>6.9381598793363503E-2</v>
      </c>
      <c r="BC491" s="16">
        <v>0.14503816793893101</v>
      </c>
      <c r="BD491" s="16"/>
      <c r="BE491" s="16">
        <v>0.34545454545454501</v>
      </c>
      <c r="BF491" s="16">
        <v>0.133136094674556</v>
      </c>
      <c r="BG491" s="16">
        <v>6.0553633217993098E-2</v>
      </c>
      <c r="BH491" s="16">
        <v>1.7021276595744698E-2</v>
      </c>
    </row>
    <row r="492" spans="2:60" x14ac:dyDescent="0.25">
      <c r="B492" t="s">
        <v>77</v>
      </c>
      <c r="C492" s="16">
        <v>2.5037936267071299E-2</v>
      </c>
      <c r="D492" s="16">
        <v>1.5503875968992199E-2</v>
      </c>
      <c r="E492" s="16">
        <v>2.0979020979021001E-2</v>
      </c>
      <c r="F492" s="16">
        <v>1.05263157894737E-2</v>
      </c>
      <c r="G492" s="16">
        <v>5.1724137931034503E-2</v>
      </c>
      <c r="H492" s="16">
        <v>3.3333333333333298E-2</v>
      </c>
      <c r="I492" s="16">
        <v>0</v>
      </c>
      <c r="J492" s="16">
        <v>0</v>
      </c>
      <c r="K492" s="16">
        <v>2.7397260273972601E-2</v>
      </c>
      <c r="L492" s="16">
        <v>6.6666666666666693E-2</v>
      </c>
      <c r="M492" s="16">
        <v>1.13636363636364E-2</v>
      </c>
      <c r="N492" s="16">
        <v>3.9215686274509803E-2</v>
      </c>
      <c r="O492" s="16">
        <v>0.1</v>
      </c>
      <c r="P492" s="16">
        <v>1.6666666666666701E-2</v>
      </c>
      <c r="Q492" s="16">
        <v>0.116279069767442</v>
      </c>
      <c r="R492" s="16">
        <v>3.7037037037037E-2</v>
      </c>
      <c r="S492" s="16">
        <v>5.4945054945054897E-3</v>
      </c>
      <c r="T492" s="16">
        <v>2.8846153846153799E-2</v>
      </c>
      <c r="U492" s="16"/>
      <c r="V492" s="16">
        <v>2.5069637883008401E-2</v>
      </c>
      <c r="W492" s="16">
        <v>3.24324324324324E-2</v>
      </c>
      <c r="X492" s="16">
        <v>2.8169014084507001E-2</v>
      </c>
      <c r="Y492" s="16">
        <v>2.04081632653061E-2</v>
      </c>
      <c r="Z492" s="16"/>
      <c r="AA492" s="16">
        <v>2.6246719160105E-2</v>
      </c>
      <c r="AB492" s="16">
        <v>3.65853658536585E-2</v>
      </c>
      <c r="AC492" s="16">
        <v>8.9285714285714298E-3</v>
      </c>
      <c r="AD492" s="16">
        <v>1.5503875968992199E-2</v>
      </c>
      <c r="AE492" s="16">
        <v>1.6806722689075598E-2</v>
      </c>
      <c r="AF492" s="16">
        <v>1.0638297872340399E-2</v>
      </c>
      <c r="AG492" s="16">
        <v>1.0416666666666701E-2</v>
      </c>
      <c r="AH492" s="16">
        <v>3.65853658536585E-2</v>
      </c>
      <c r="AI492" s="16">
        <v>1.88679245283019E-2</v>
      </c>
      <c r="AJ492" s="16"/>
      <c r="AK492" s="16">
        <v>1.5228426395939101E-2</v>
      </c>
      <c r="AL492" s="16">
        <v>1.94174757281553E-2</v>
      </c>
      <c r="AM492" s="16">
        <v>1.9801980198019799E-2</v>
      </c>
      <c r="AN492" s="16">
        <v>3.0716723549488099E-2</v>
      </c>
      <c r="AO492" s="16">
        <v>5.31914893617021E-3</v>
      </c>
      <c r="AP492" s="16">
        <v>4.6082949308755804E-3</v>
      </c>
      <c r="AQ492" s="16">
        <v>3.3333333333333298E-2</v>
      </c>
      <c r="AR492" s="16"/>
      <c r="AS492" s="16">
        <v>5.31914893617021E-3</v>
      </c>
      <c r="AT492" s="16">
        <v>2.8318584070796501E-2</v>
      </c>
      <c r="AU492" s="16"/>
      <c r="AV492" s="16">
        <v>3.37552742616034E-2</v>
      </c>
      <c r="AW492" s="16">
        <v>2.0142180094786698E-2</v>
      </c>
      <c r="AX492" s="16"/>
      <c r="AY492" s="16">
        <v>2.7777777777777801E-2</v>
      </c>
      <c r="AZ492" s="16">
        <v>2.04081632653061E-2</v>
      </c>
      <c r="BA492" s="16"/>
      <c r="BB492" s="16">
        <v>1.35746606334842E-2</v>
      </c>
      <c r="BC492" s="16">
        <v>3.6641221374045803E-2</v>
      </c>
      <c r="BD492" s="16"/>
      <c r="BE492" s="16">
        <v>8.4848484848484895E-2</v>
      </c>
      <c r="BF492" s="16">
        <v>3.5502958579881699E-2</v>
      </c>
      <c r="BG492" s="16">
        <v>8.6505190311418692E-3</v>
      </c>
      <c r="BH492" s="16">
        <v>8.5106382978723406E-3</v>
      </c>
    </row>
    <row r="493" spans="2:60" x14ac:dyDescent="0.25">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row>
    <row r="494" spans="2:60" x14ac:dyDescent="0.25">
      <c r="B494" s="6" t="s">
        <v>288</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row>
    <row r="495" spans="2:60" x14ac:dyDescent="0.25">
      <c r="B495" s="23" t="s">
        <v>79</v>
      </c>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row>
    <row r="496" spans="2:60" x14ac:dyDescent="0.25">
      <c r="B496" t="s">
        <v>283</v>
      </c>
      <c r="C496" s="16">
        <v>9.0288315629742003E-2</v>
      </c>
      <c r="D496" s="16">
        <v>0.108527131782946</v>
      </c>
      <c r="E496" s="16">
        <v>6.2937062937062901E-2</v>
      </c>
      <c r="F496" s="16">
        <v>0.12631578947368399</v>
      </c>
      <c r="G496" s="16">
        <v>6.8965517241379296E-2</v>
      </c>
      <c r="H496" s="16">
        <v>3.3333333333333298E-2</v>
      </c>
      <c r="I496" s="16">
        <v>8.5714285714285701E-2</v>
      </c>
      <c r="J496" s="16">
        <v>0.105263157894737</v>
      </c>
      <c r="K496" s="16">
        <v>0.164383561643836</v>
      </c>
      <c r="L496" s="16">
        <v>6.6666666666666693E-2</v>
      </c>
      <c r="M496" s="16">
        <v>7.9545454545454503E-2</v>
      </c>
      <c r="N496" s="16">
        <v>9.8039215686274495E-2</v>
      </c>
      <c r="O496" s="16">
        <v>6.6666666666666693E-2</v>
      </c>
      <c r="P496" s="16">
        <v>8.3333333333333301E-2</v>
      </c>
      <c r="Q496" s="16">
        <v>0.13953488372093001</v>
      </c>
      <c r="R496" s="16">
        <v>0.11111111111111099</v>
      </c>
      <c r="S496" s="16">
        <v>6.0439560439560398E-2</v>
      </c>
      <c r="T496" s="16">
        <v>9.6153846153846201E-2</v>
      </c>
      <c r="U496" s="16"/>
      <c r="V496" s="16">
        <v>0.10306406685236801</v>
      </c>
      <c r="W496" s="16">
        <v>0.108108108108108</v>
      </c>
      <c r="X496" s="16">
        <v>7.0422535211267595E-2</v>
      </c>
      <c r="Y496" s="16">
        <v>8.5714285714285701E-2</v>
      </c>
      <c r="Z496" s="16"/>
      <c r="AA496" s="16">
        <v>9.4488188976377993E-2</v>
      </c>
      <c r="AB496" s="16">
        <v>6.0975609756097601E-2</v>
      </c>
      <c r="AC496" s="16">
        <v>8.0357142857142905E-2</v>
      </c>
      <c r="AD496" s="16">
        <v>9.3023255813953501E-2</v>
      </c>
      <c r="AE496" s="16">
        <v>0.109243697478992</v>
      </c>
      <c r="AF496" s="16">
        <v>9.5744680851063801E-2</v>
      </c>
      <c r="AG496" s="16">
        <v>0.114583333333333</v>
      </c>
      <c r="AH496" s="16">
        <v>8.5365853658536606E-2</v>
      </c>
      <c r="AI496" s="16">
        <v>5.6603773584905703E-2</v>
      </c>
      <c r="AJ496" s="16"/>
      <c r="AK496" s="16">
        <v>8.1218274111675107E-2</v>
      </c>
      <c r="AL496" s="16">
        <v>0.106796116504854</v>
      </c>
      <c r="AM496" s="16">
        <v>0.118811881188119</v>
      </c>
      <c r="AN496" s="16">
        <v>7.8498293515358405E-2</v>
      </c>
      <c r="AO496" s="16">
        <v>9.0425531914893595E-2</v>
      </c>
      <c r="AP496" s="16">
        <v>0.101382488479263</v>
      </c>
      <c r="AQ496" s="16">
        <v>8.6666666666666697E-2</v>
      </c>
      <c r="AR496" s="16"/>
      <c r="AS496" s="16">
        <v>5.85106382978723E-2</v>
      </c>
      <c r="AT496" s="16">
        <v>9.5575221238938093E-2</v>
      </c>
      <c r="AU496" s="16"/>
      <c r="AV496" s="16">
        <v>8.4388185654008394E-2</v>
      </c>
      <c r="AW496" s="16">
        <v>9.3601895734597207E-2</v>
      </c>
      <c r="AX496" s="16"/>
      <c r="AY496" s="16">
        <v>9.2995169082125601E-2</v>
      </c>
      <c r="AZ496" s="16">
        <v>8.5714285714285701E-2</v>
      </c>
      <c r="BA496" s="16"/>
      <c r="BB496" s="16">
        <v>6.0331825037707398E-2</v>
      </c>
      <c r="BC496" s="16">
        <v>0.12061068702290099</v>
      </c>
      <c r="BD496" s="16"/>
      <c r="BE496" s="16">
        <v>0.13939393939393899</v>
      </c>
      <c r="BF496" s="16">
        <v>0.112426035502959</v>
      </c>
      <c r="BG496" s="16">
        <v>8.4775086505190306E-2</v>
      </c>
      <c r="BH496" s="16">
        <v>3.8297872340425497E-2</v>
      </c>
    </row>
    <row r="497" spans="2:60" x14ac:dyDescent="0.25">
      <c r="B497" t="s">
        <v>284</v>
      </c>
      <c r="C497" s="16">
        <v>0.76176024279210897</v>
      </c>
      <c r="D497" s="16">
        <v>0.78294573643410803</v>
      </c>
      <c r="E497" s="16">
        <v>0.81118881118881103</v>
      </c>
      <c r="F497" s="16">
        <v>0.73684210526315796</v>
      </c>
      <c r="G497" s="16">
        <v>0.72413793103448298</v>
      </c>
      <c r="H497" s="16">
        <v>0.76666666666666705</v>
      </c>
      <c r="I497" s="16">
        <v>0.71428571428571397</v>
      </c>
      <c r="J497" s="16">
        <v>0.68421052631578905</v>
      </c>
      <c r="K497" s="16">
        <v>0.72602739726027399</v>
      </c>
      <c r="L497" s="16">
        <v>0.8</v>
      </c>
      <c r="M497" s="16">
        <v>0.80681818181818199</v>
      </c>
      <c r="N497" s="16">
        <v>0.72549019607843102</v>
      </c>
      <c r="O497" s="16">
        <v>0.76666666666666705</v>
      </c>
      <c r="P497" s="16">
        <v>0.66666666666666696</v>
      </c>
      <c r="Q497" s="16">
        <v>0.69767441860465096</v>
      </c>
      <c r="R497" s="16">
        <v>0.74074074074074103</v>
      </c>
      <c r="S497" s="16">
        <v>0.81868131868131899</v>
      </c>
      <c r="T497" s="16">
        <v>0.76923076923076905</v>
      </c>
      <c r="U497" s="16"/>
      <c r="V497" s="16">
        <v>0.64623955431754898</v>
      </c>
      <c r="W497" s="16">
        <v>0.75675675675675702</v>
      </c>
      <c r="X497" s="16">
        <v>0.81690140845070403</v>
      </c>
      <c r="Y497" s="16">
        <v>0.81632653061224503</v>
      </c>
      <c r="Z497" s="16"/>
      <c r="AA497" s="16">
        <v>0.70866141732283505</v>
      </c>
      <c r="AB497" s="16">
        <v>0.81707317073170704</v>
      </c>
      <c r="AC497" s="16">
        <v>0.79464285714285698</v>
      </c>
      <c r="AD497" s="16">
        <v>0.806201550387597</v>
      </c>
      <c r="AE497" s="16">
        <v>0.78991596638655504</v>
      </c>
      <c r="AF497" s="16">
        <v>0.86170212765957399</v>
      </c>
      <c r="AG497" s="16">
        <v>0.78125</v>
      </c>
      <c r="AH497" s="16">
        <v>0.78048780487804903</v>
      </c>
      <c r="AI497" s="16">
        <v>0.87735849056603799</v>
      </c>
      <c r="AJ497" s="16"/>
      <c r="AK497" s="16">
        <v>0.68020304568527901</v>
      </c>
      <c r="AL497" s="16">
        <v>0.75728155339805803</v>
      </c>
      <c r="AM497" s="16">
        <v>0.78217821782178198</v>
      </c>
      <c r="AN497" s="16">
        <v>0.720136518771331</v>
      </c>
      <c r="AO497" s="16">
        <v>0.82978723404255295</v>
      </c>
      <c r="AP497" s="16">
        <v>0.84331797235022998</v>
      </c>
      <c r="AQ497" s="16">
        <v>0.81333333333333302</v>
      </c>
      <c r="AR497" s="16"/>
      <c r="AS497" s="16">
        <v>0.86170212765957399</v>
      </c>
      <c r="AT497" s="16">
        <v>0.74513274336283197</v>
      </c>
      <c r="AU497" s="16"/>
      <c r="AV497" s="16">
        <v>0.77004219409282704</v>
      </c>
      <c r="AW497" s="16">
        <v>0.75710900473933695</v>
      </c>
      <c r="AX497" s="16"/>
      <c r="AY497" s="16">
        <v>0.729468599033816</v>
      </c>
      <c r="AZ497" s="16">
        <v>0.81632653061224503</v>
      </c>
      <c r="BA497" s="16"/>
      <c r="BB497" s="16">
        <v>0.83107088989441902</v>
      </c>
      <c r="BC497" s="16">
        <v>0.69160305343511497</v>
      </c>
      <c r="BD497" s="16"/>
      <c r="BE497" s="16">
        <v>0.442424242424242</v>
      </c>
      <c r="BF497" s="16">
        <v>0.68934911242603503</v>
      </c>
      <c r="BG497" s="16">
        <v>0.83391003460207602</v>
      </c>
      <c r="BH497" s="16">
        <v>0.91063829787233996</v>
      </c>
    </row>
    <row r="498" spans="2:60" x14ac:dyDescent="0.25">
      <c r="B498" t="s">
        <v>285</v>
      </c>
      <c r="C498" s="16">
        <v>0.119878603945372</v>
      </c>
      <c r="D498" s="16">
        <v>6.9767441860465101E-2</v>
      </c>
      <c r="E498" s="16">
        <v>0.111888111888112</v>
      </c>
      <c r="F498" s="16">
        <v>0.13684210526315799</v>
      </c>
      <c r="G498" s="16">
        <v>0.17241379310344801</v>
      </c>
      <c r="H498" s="16">
        <v>0.133333333333333</v>
      </c>
      <c r="I498" s="16">
        <v>0.161904761904762</v>
      </c>
      <c r="J498" s="16">
        <v>0.157894736842105</v>
      </c>
      <c r="K498" s="16">
        <v>6.8493150684931503E-2</v>
      </c>
      <c r="L498" s="16">
        <v>0.1</v>
      </c>
      <c r="M498" s="16">
        <v>9.0909090909090898E-2</v>
      </c>
      <c r="N498" s="16">
        <v>0.14705882352941199</v>
      </c>
      <c r="O498" s="16">
        <v>0.1</v>
      </c>
      <c r="P498" s="16">
        <v>0.21666666666666701</v>
      </c>
      <c r="Q498" s="16">
        <v>6.9767441860465101E-2</v>
      </c>
      <c r="R498" s="16">
        <v>0.148148148148148</v>
      </c>
      <c r="S498" s="16">
        <v>0.10989010989011</v>
      </c>
      <c r="T498" s="16">
        <v>0.115384615384615</v>
      </c>
      <c r="U498" s="16"/>
      <c r="V498" s="16">
        <v>0.22562674094707499</v>
      </c>
      <c r="W498" s="16">
        <v>0.11891891891891899</v>
      </c>
      <c r="X498" s="16">
        <v>7.3943661971830998E-2</v>
      </c>
      <c r="Y498" s="16">
        <v>6.9387755102040802E-2</v>
      </c>
      <c r="Z498" s="16"/>
      <c r="AA498" s="16">
        <v>0.181102362204724</v>
      </c>
      <c r="AB498" s="16">
        <v>7.3170731707317097E-2</v>
      </c>
      <c r="AC498" s="16">
        <v>0.107142857142857</v>
      </c>
      <c r="AD498" s="16">
        <v>9.3023255813953501E-2</v>
      </c>
      <c r="AE498" s="16">
        <v>8.40336134453782E-2</v>
      </c>
      <c r="AF498" s="16">
        <v>4.2553191489361701E-2</v>
      </c>
      <c r="AG498" s="16">
        <v>6.25E-2</v>
      </c>
      <c r="AH498" s="16">
        <v>7.3170731707317097E-2</v>
      </c>
      <c r="AI498" s="16">
        <v>3.77358490566038E-2</v>
      </c>
      <c r="AJ498" s="16"/>
      <c r="AK498" s="16">
        <v>0.21319796954314699</v>
      </c>
      <c r="AL498" s="16">
        <v>0.116504854368932</v>
      </c>
      <c r="AM498" s="16">
        <v>6.9306930693069299E-2</v>
      </c>
      <c r="AN498" s="16">
        <v>0.18088737201365199</v>
      </c>
      <c r="AO498" s="16">
        <v>7.4468085106383003E-2</v>
      </c>
      <c r="AP498" s="16">
        <v>4.6082949308755797E-2</v>
      </c>
      <c r="AQ498" s="16">
        <v>0.06</v>
      </c>
      <c r="AR498" s="16"/>
      <c r="AS498" s="16">
        <v>5.85106382978723E-2</v>
      </c>
      <c r="AT498" s="16">
        <v>0.13008849557522101</v>
      </c>
      <c r="AU498" s="16"/>
      <c r="AV498" s="16">
        <v>0.109704641350211</v>
      </c>
      <c r="AW498" s="16">
        <v>0.12559241706161101</v>
      </c>
      <c r="AX498" s="16"/>
      <c r="AY498" s="16">
        <v>0.14975845410628</v>
      </c>
      <c r="AZ498" s="16">
        <v>6.9387755102040802E-2</v>
      </c>
      <c r="BA498" s="16"/>
      <c r="BB498" s="16">
        <v>8.8989441930618404E-2</v>
      </c>
      <c r="BC498" s="16">
        <v>0.15114503816793901</v>
      </c>
      <c r="BD498" s="16"/>
      <c r="BE498" s="16">
        <v>0.33333333333333298</v>
      </c>
      <c r="BF498" s="16">
        <v>0.15680473372781101</v>
      </c>
      <c r="BG498" s="16">
        <v>7.2664359861591699E-2</v>
      </c>
      <c r="BH498" s="16">
        <v>3.4042553191489397E-2</v>
      </c>
    </row>
    <row r="499" spans="2:60" x14ac:dyDescent="0.25">
      <c r="B499" t="s">
        <v>77</v>
      </c>
      <c r="C499" s="16">
        <v>2.80728376327769E-2</v>
      </c>
      <c r="D499" s="16">
        <v>3.8759689922480599E-2</v>
      </c>
      <c r="E499" s="16">
        <v>1.3986013986014E-2</v>
      </c>
      <c r="F499" s="16">
        <v>0</v>
      </c>
      <c r="G499" s="16">
        <v>3.4482758620689703E-2</v>
      </c>
      <c r="H499" s="16">
        <v>6.6666666666666693E-2</v>
      </c>
      <c r="I499" s="16">
        <v>3.8095238095238099E-2</v>
      </c>
      <c r="J499" s="16">
        <v>5.2631578947368397E-2</v>
      </c>
      <c r="K499" s="16">
        <v>4.1095890410958902E-2</v>
      </c>
      <c r="L499" s="16">
        <v>3.3333333333333298E-2</v>
      </c>
      <c r="M499" s="16">
        <v>2.27272727272727E-2</v>
      </c>
      <c r="N499" s="16">
        <v>2.9411764705882401E-2</v>
      </c>
      <c r="O499" s="16">
        <v>6.6666666666666693E-2</v>
      </c>
      <c r="P499" s="16">
        <v>3.3333333333333298E-2</v>
      </c>
      <c r="Q499" s="16">
        <v>9.3023255813953501E-2</v>
      </c>
      <c r="R499" s="16">
        <v>0</v>
      </c>
      <c r="S499" s="16">
        <v>1.0989010989011E-2</v>
      </c>
      <c r="T499" s="16">
        <v>1.9230769230769201E-2</v>
      </c>
      <c r="U499" s="16"/>
      <c r="V499" s="16">
        <v>2.5069637883008401E-2</v>
      </c>
      <c r="W499" s="16">
        <v>1.62162162162162E-2</v>
      </c>
      <c r="X499" s="16">
        <v>3.8732394366197201E-2</v>
      </c>
      <c r="Y499" s="16">
        <v>2.8571428571428598E-2</v>
      </c>
      <c r="Z499" s="16"/>
      <c r="AA499" s="16">
        <v>1.5748031496062999E-2</v>
      </c>
      <c r="AB499" s="16">
        <v>4.8780487804878099E-2</v>
      </c>
      <c r="AC499" s="16">
        <v>1.7857142857142901E-2</v>
      </c>
      <c r="AD499" s="16">
        <v>7.7519379844961196E-3</v>
      </c>
      <c r="AE499" s="16">
        <v>1.6806722689075598E-2</v>
      </c>
      <c r="AF499" s="16">
        <v>0</v>
      </c>
      <c r="AG499" s="16">
        <v>4.1666666666666699E-2</v>
      </c>
      <c r="AH499" s="16">
        <v>6.0975609756097601E-2</v>
      </c>
      <c r="AI499" s="16">
        <v>2.83018867924528E-2</v>
      </c>
      <c r="AJ499" s="16"/>
      <c r="AK499" s="16">
        <v>2.5380710659898501E-2</v>
      </c>
      <c r="AL499" s="16">
        <v>1.94174757281553E-2</v>
      </c>
      <c r="AM499" s="16">
        <v>2.9702970297029702E-2</v>
      </c>
      <c r="AN499" s="16">
        <v>2.0477815699658699E-2</v>
      </c>
      <c r="AO499" s="16">
        <v>5.31914893617021E-3</v>
      </c>
      <c r="AP499" s="16">
        <v>9.2165898617511503E-3</v>
      </c>
      <c r="AQ499" s="16">
        <v>0.04</v>
      </c>
      <c r="AR499" s="16"/>
      <c r="AS499" s="16">
        <v>2.1276595744680899E-2</v>
      </c>
      <c r="AT499" s="16">
        <v>2.9203539823008801E-2</v>
      </c>
      <c r="AU499" s="16"/>
      <c r="AV499" s="16">
        <v>3.58649789029536E-2</v>
      </c>
      <c r="AW499" s="16">
        <v>2.3696682464454999E-2</v>
      </c>
      <c r="AX499" s="16"/>
      <c r="AY499" s="16">
        <v>2.7777777777777801E-2</v>
      </c>
      <c r="AZ499" s="16">
        <v>2.8571428571428598E-2</v>
      </c>
      <c r="BA499" s="16"/>
      <c r="BB499" s="16">
        <v>1.9607843137254902E-2</v>
      </c>
      <c r="BC499" s="16">
        <v>3.6641221374045803E-2</v>
      </c>
      <c r="BD499" s="16"/>
      <c r="BE499" s="16">
        <v>8.4848484848484895E-2</v>
      </c>
      <c r="BF499" s="16">
        <v>4.1420118343195297E-2</v>
      </c>
      <c r="BG499" s="16">
        <v>8.6505190311418692E-3</v>
      </c>
      <c r="BH499" s="16">
        <v>1.7021276595744698E-2</v>
      </c>
    </row>
    <row r="500" spans="2:60" x14ac:dyDescent="0.25">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row>
    <row r="501" spans="2:60" x14ac:dyDescent="0.25">
      <c r="B501" s="6" t="s">
        <v>289</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row>
    <row r="502" spans="2:60" x14ac:dyDescent="0.25">
      <c r="B502" s="23" t="s">
        <v>79</v>
      </c>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row>
    <row r="503" spans="2:60" x14ac:dyDescent="0.25">
      <c r="B503" t="s">
        <v>283</v>
      </c>
      <c r="C503" s="16">
        <v>0.109256449165402</v>
      </c>
      <c r="D503" s="16">
        <v>0.124031007751938</v>
      </c>
      <c r="E503" s="16">
        <v>0.111888111888112</v>
      </c>
      <c r="F503" s="16">
        <v>0.17894736842105299</v>
      </c>
      <c r="G503" s="16">
        <v>0.13793103448275901</v>
      </c>
      <c r="H503" s="16">
        <v>3.3333333333333298E-2</v>
      </c>
      <c r="I503" s="16">
        <v>0.12380952380952399</v>
      </c>
      <c r="J503" s="16">
        <v>0.26315789473684198</v>
      </c>
      <c r="K503" s="16">
        <v>0.123287671232877</v>
      </c>
      <c r="L503" s="16">
        <v>6.6666666666666693E-2</v>
      </c>
      <c r="M503" s="16">
        <v>0.11363636363636399</v>
      </c>
      <c r="N503" s="16">
        <v>0.10784313725490199</v>
      </c>
      <c r="O503" s="16">
        <v>6.6666666666666693E-2</v>
      </c>
      <c r="P503" s="16">
        <v>6.6666666666666693E-2</v>
      </c>
      <c r="Q503" s="16">
        <v>6.9767441860465101E-2</v>
      </c>
      <c r="R503" s="16">
        <v>3.7037037037037E-2</v>
      </c>
      <c r="S503" s="16">
        <v>7.1428571428571397E-2</v>
      </c>
      <c r="T503" s="16">
        <v>0.125</v>
      </c>
      <c r="U503" s="16"/>
      <c r="V503" s="16">
        <v>0.122562674094708</v>
      </c>
      <c r="W503" s="16">
        <v>9.7297297297297303E-2</v>
      </c>
      <c r="X503" s="16">
        <v>0.11619718309859201</v>
      </c>
      <c r="Y503" s="16">
        <v>0.1</v>
      </c>
      <c r="Z503" s="16"/>
      <c r="AA503" s="16">
        <v>0.13123359580052499</v>
      </c>
      <c r="AB503" s="16">
        <v>9.7560975609756101E-2</v>
      </c>
      <c r="AC503" s="16">
        <v>0.107142857142857</v>
      </c>
      <c r="AD503" s="16">
        <v>9.3023255813953501E-2</v>
      </c>
      <c r="AE503" s="16">
        <v>0.10084033613445401</v>
      </c>
      <c r="AF503" s="16">
        <v>0.117021276595745</v>
      </c>
      <c r="AG503" s="16">
        <v>0.13541666666666699</v>
      </c>
      <c r="AH503" s="16">
        <v>0.12195121951219499</v>
      </c>
      <c r="AI503" s="16">
        <v>4.71698113207547E-2</v>
      </c>
      <c r="AJ503" s="16"/>
      <c r="AK503" s="16">
        <v>0.121827411167513</v>
      </c>
      <c r="AL503" s="16">
        <v>0.14563106796116501</v>
      </c>
      <c r="AM503" s="16">
        <v>0.16831683168316799</v>
      </c>
      <c r="AN503" s="16">
        <v>0.12286689419795201</v>
      </c>
      <c r="AO503" s="16">
        <v>9.5744680851063801E-2</v>
      </c>
      <c r="AP503" s="16">
        <v>7.83410138248848E-2</v>
      </c>
      <c r="AQ503" s="16">
        <v>9.3333333333333296E-2</v>
      </c>
      <c r="AR503" s="16"/>
      <c r="AS503" s="16">
        <v>0.10638297872340401</v>
      </c>
      <c r="AT503" s="16">
        <v>0.109734513274336</v>
      </c>
      <c r="AU503" s="16"/>
      <c r="AV503" s="16">
        <v>7.8059071729957796E-2</v>
      </c>
      <c r="AW503" s="16">
        <v>0.12677725118483399</v>
      </c>
      <c r="AX503" s="16"/>
      <c r="AY503" s="16">
        <v>0.114734299516908</v>
      </c>
      <c r="AZ503" s="16">
        <v>0.1</v>
      </c>
      <c r="BA503" s="16"/>
      <c r="BB503" s="16">
        <v>9.0497737556561098E-2</v>
      </c>
      <c r="BC503" s="16">
        <v>0.12824427480916001</v>
      </c>
      <c r="BD503" s="16"/>
      <c r="BE503" s="16">
        <v>0.16969696969697001</v>
      </c>
      <c r="BF503" s="16">
        <v>0.124260355029586</v>
      </c>
      <c r="BG503" s="16">
        <v>0.10726643598615899</v>
      </c>
      <c r="BH503" s="16">
        <v>5.1063829787233998E-2</v>
      </c>
    </row>
    <row r="504" spans="2:60" x14ac:dyDescent="0.25">
      <c r="B504" t="s">
        <v>284</v>
      </c>
      <c r="C504" s="16">
        <v>0.72610015174506803</v>
      </c>
      <c r="D504" s="16">
        <v>0.72868217054263595</v>
      </c>
      <c r="E504" s="16">
        <v>0.74825174825174801</v>
      </c>
      <c r="F504" s="16">
        <v>0.70526315789473704</v>
      </c>
      <c r="G504" s="16">
        <v>0.70689655172413801</v>
      </c>
      <c r="H504" s="16">
        <v>0.7</v>
      </c>
      <c r="I504" s="16">
        <v>0.69523809523809499</v>
      </c>
      <c r="J504" s="16">
        <v>0.47368421052631599</v>
      </c>
      <c r="K504" s="16">
        <v>0.72602739726027399</v>
      </c>
      <c r="L504" s="16">
        <v>0.73333333333333295</v>
      </c>
      <c r="M504" s="16">
        <v>0.73863636363636398</v>
      </c>
      <c r="N504" s="16">
        <v>0.74509803921568596</v>
      </c>
      <c r="O504" s="16">
        <v>0.6</v>
      </c>
      <c r="P504" s="16">
        <v>0.7</v>
      </c>
      <c r="Q504" s="16">
        <v>0.74418604651162801</v>
      </c>
      <c r="R504" s="16">
        <v>0.77777777777777801</v>
      </c>
      <c r="S504" s="16">
        <v>0.79670329670329698</v>
      </c>
      <c r="T504" s="16">
        <v>0.68269230769230804</v>
      </c>
      <c r="U504" s="16"/>
      <c r="V504" s="16">
        <v>0.61838440111420601</v>
      </c>
      <c r="W504" s="16">
        <v>0.78378378378378399</v>
      </c>
      <c r="X504" s="16">
        <v>0.73239436619718301</v>
      </c>
      <c r="Y504" s="16">
        <v>0.77959183673469401</v>
      </c>
      <c r="Z504" s="16"/>
      <c r="AA504" s="16">
        <v>0.65616797900262502</v>
      </c>
      <c r="AB504" s="16">
        <v>0.76829268292682895</v>
      </c>
      <c r="AC504" s="16">
        <v>0.75</v>
      </c>
      <c r="AD504" s="16">
        <v>0.78294573643410803</v>
      </c>
      <c r="AE504" s="16">
        <v>0.77310924369747902</v>
      </c>
      <c r="AF504" s="16">
        <v>0.77659574468085102</v>
      </c>
      <c r="AG504" s="16">
        <v>0.75</v>
      </c>
      <c r="AH504" s="16">
        <v>0.71951219512195097</v>
      </c>
      <c r="AI504" s="16">
        <v>0.86792452830188704</v>
      </c>
      <c r="AJ504" s="16"/>
      <c r="AK504" s="16">
        <v>0.63959390862944199</v>
      </c>
      <c r="AL504" s="16">
        <v>0.64077669902912604</v>
      </c>
      <c r="AM504" s="16">
        <v>0.73267326732673299</v>
      </c>
      <c r="AN504" s="16">
        <v>0.68600682593856699</v>
      </c>
      <c r="AO504" s="16">
        <v>0.78191489361702105</v>
      </c>
      <c r="AP504" s="16">
        <v>0.83410138248847898</v>
      </c>
      <c r="AQ504" s="16">
        <v>0.78666666666666696</v>
      </c>
      <c r="AR504" s="16"/>
      <c r="AS504" s="16">
        <v>0.78191489361702105</v>
      </c>
      <c r="AT504" s="16">
        <v>0.71681415929203496</v>
      </c>
      <c r="AU504" s="16"/>
      <c r="AV504" s="16">
        <v>0.734177215189873</v>
      </c>
      <c r="AW504" s="16">
        <v>0.72156398104265396</v>
      </c>
      <c r="AX504" s="16"/>
      <c r="AY504" s="16">
        <v>0.69444444444444398</v>
      </c>
      <c r="AZ504" s="16">
        <v>0.77959183673469401</v>
      </c>
      <c r="BA504" s="16"/>
      <c r="BB504" s="16">
        <v>0.79185520361990902</v>
      </c>
      <c r="BC504" s="16">
        <v>0.65954198473282399</v>
      </c>
      <c r="BD504" s="16"/>
      <c r="BE504" s="16">
        <v>0.41818181818181799</v>
      </c>
      <c r="BF504" s="16">
        <v>0.67455621301775104</v>
      </c>
      <c r="BG504" s="16">
        <v>0.76643598615916997</v>
      </c>
      <c r="BH504" s="16">
        <v>0.91489361702127703</v>
      </c>
    </row>
    <row r="505" spans="2:60" x14ac:dyDescent="0.25">
      <c r="B505" t="s">
        <v>285</v>
      </c>
      <c r="C505" s="16">
        <v>0.127465857359636</v>
      </c>
      <c r="D505" s="16">
        <v>9.3023255813953501E-2</v>
      </c>
      <c r="E505" s="16">
        <v>0.125874125874126</v>
      </c>
      <c r="F505" s="16">
        <v>0.115789473684211</v>
      </c>
      <c r="G505" s="16">
        <v>0.12068965517241401</v>
      </c>
      <c r="H505" s="16">
        <v>0.233333333333333</v>
      </c>
      <c r="I505" s="16">
        <v>0.133333333333333</v>
      </c>
      <c r="J505" s="16">
        <v>0.21052631578947401</v>
      </c>
      <c r="K505" s="16">
        <v>0.123287671232877</v>
      </c>
      <c r="L505" s="16">
        <v>0.2</v>
      </c>
      <c r="M505" s="16">
        <v>0.11363636363636399</v>
      </c>
      <c r="N505" s="16">
        <v>0.10784313725490199</v>
      </c>
      <c r="O505" s="16">
        <v>0.233333333333333</v>
      </c>
      <c r="P505" s="16">
        <v>0.2</v>
      </c>
      <c r="Q505" s="16">
        <v>6.9767441860465101E-2</v>
      </c>
      <c r="R505" s="16">
        <v>0.148148148148148</v>
      </c>
      <c r="S505" s="16">
        <v>0.104395604395604</v>
      </c>
      <c r="T505" s="16">
        <v>0.134615384615385</v>
      </c>
      <c r="U505" s="16"/>
      <c r="V505" s="16">
        <v>0.22562674094707499</v>
      </c>
      <c r="W505" s="16">
        <v>8.6486486486486505E-2</v>
      </c>
      <c r="X505" s="16">
        <v>0.11971830985915501</v>
      </c>
      <c r="Y505" s="16">
        <v>7.5510204081632698E-2</v>
      </c>
      <c r="Z505" s="16"/>
      <c r="AA505" s="16">
        <v>0.181102362204724</v>
      </c>
      <c r="AB505" s="16">
        <v>0.109756097560976</v>
      </c>
      <c r="AC505" s="16">
        <v>0.125</v>
      </c>
      <c r="AD505" s="16">
        <v>0.116279069767442</v>
      </c>
      <c r="AE505" s="16">
        <v>9.2436974789915999E-2</v>
      </c>
      <c r="AF505" s="16">
        <v>8.5106382978723402E-2</v>
      </c>
      <c r="AG505" s="16">
        <v>9.375E-2</v>
      </c>
      <c r="AH505" s="16">
        <v>0.109756097560976</v>
      </c>
      <c r="AI505" s="16">
        <v>1.88679245283019E-2</v>
      </c>
      <c r="AJ505" s="16"/>
      <c r="AK505" s="16">
        <v>0.19796954314720799</v>
      </c>
      <c r="AL505" s="16">
        <v>0.20388349514563101</v>
      </c>
      <c r="AM505" s="16">
        <v>7.9207920792079195E-2</v>
      </c>
      <c r="AN505" s="16">
        <v>0.17064846416382301</v>
      </c>
      <c r="AO505" s="16">
        <v>8.5106382978723402E-2</v>
      </c>
      <c r="AP505" s="16">
        <v>6.4516129032258104E-2</v>
      </c>
      <c r="AQ505" s="16">
        <v>7.3333333333333306E-2</v>
      </c>
      <c r="AR505" s="16"/>
      <c r="AS505" s="16">
        <v>7.4468085106383003E-2</v>
      </c>
      <c r="AT505" s="16">
        <v>0.136283185840708</v>
      </c>
      <c r="AU505" s="16"/>
      <c r="AV505" s="16">
        <v>0.13502109704641299</v>
      </c>
      <c r="AW505" s="16">
        <v>0.123222748815166</v>
      </c>
      <c r="AX505" s="16"/>
      <c r="AY505" s="16">
        <v>0.15821256038647299</v>
      </c>
      <c r="AZ505" s="16">
        <v>7.5510204081632698E-2</v>
      </c>
      <c r="BA505" s="16"/>
      <c r="BB505" s="16">
        <v>8.8989441930618404E-2</v>
      </c>
      <c r="BC505" s="16">
        <v>0.166412213740458</v>
      </c>
      <c r="BD505" s="16"/>
      <c r="BE505" s="16">
        <v>0.33333333333333298</v>
      </c>
      <c r="BF505" s="16">
        <v>0.15976331360946699</v>
      </c>
      <c r="BG505" s="16">
        <v>9.8615916955017299E-2</v>
      </c>
      <c r="BH505" s="16">
        <v>8.5106382978723406E-3</v>
      </c>
    </row>
    <row r="506" spans="2:60" x14ac:dyDescent="0.25">
      <c r="B506" t="s">
        <v>77</v>
      </c>
      <c r="C506" s="16">
        <v>3.71775417298938E-2</v>
      </c>
      <c r="D506" s="16">
        <v>5.4263565891472902E-2</v>
      </c>
      <c r="E506" s="16">
        <v>1.3986013986014E-2</v>
      </c>
      <c r="F506" s="16">
        <v>0</v>
      </c>
      <c r="G506" s="16">
        <v>3.4482758620689703E-2</v>
      </c>
      <c r="H506" s="16">
        <v>3.3333333333333298E-2</v>
      </c>
      <c r="I506" s="16">
        <v>4.7619047619047603E-2</v>
      </c>
      <c r="J506" s="16">
        <v>5.2631578947368397E-2</v>
      </c>
      <c r="K506" s="16">
        <v>2.7397260273972601E-2</v>
      </c>
      <c r="L506" s="16">
        <v>0</v>
      </c>
      <c r="M506" s="16">
        <v>3.4090909090909102E-2</v>
      </c>
      <c r="N506" s="16">
        <v>3.9215686274509803E-2</v>
      </c>
      <c r="O506" s="16">
        <v>0.1</v>
      </c>
      <c r="P506" s="16">
        <v>3.3333333333333298E-2</v>
      </c>
      <c r="Q506" s="16">
        <v>0.116279069767442</v>
      </c>
      <c r="R506" s="16">
        <v>3.7037037037037E-2</v>
      </c>
      <c r="S506" s="16">
        <v>2.74725274725275E-2</v>
      </c>
      <c r="T506" s="16">
        <v>5.7692307692307702E-2</v>
      </c>
      <c r="U506" s="16"/>
      <c r="V506" s="16">
        <v>3.3426183844011102E-2</v>
      </c>
      <c r="W506" s="16">
        <v>3.24324324324324E-2</v>
      </c>
      <c r="X506" s="16">
        <v>3.1690140845070401E-2</v>
      </c>
      <c r="Y506" s="16">
        <v>4.4897959183673501E-2</v>
      </c>
      <c r="Z506" s="16"/>
      <c r="AA506" s="16">
        <v>3.1496062992125998E-2</v>
      </c>
      <c r="AB506" s="16">
        <v>2.4390243902439001E-2</v>
      </c>
      <c r="AC506" s="16">
        <v>1.7857142857142901E-2</v>
      </c>
      <c r="AD506" s="16">
        <v>7.7519379844961196E-3</v>
      </c>
      <c r="AE506" s="16">
        <v>3.3613445378151301E-2</v>
      </c>
      <c r="AF506" s="16">
        <v>2.1276595744680899E-2</v>
      </c>
      <c r="AG506" s="16">
        <v>2.0833333333333301E-2</v>
      </c>
      <c r="AH506" s="16">
        <v>4.8780487804878099E-2</v>
      </c>
      <c r="AI506" s="16">
        <v>6.6037735849056603E-2</v>
      </c>
      <c r="AJ506" s="16"/>
      <c r="AK506" s="16">
        <v>4.0609137055837602E-2</v>
      </c>
      <c r="AL506" s="16">
        <v>9.7087378640776708E-3</v>
      </c>
      <c r="AM506" s="16">
        <v>1.9801980198019799E-2</v>
      </c>
      <c r="AN506" s="16">
        <v>2.0477815699658699E-2</v>
      </c>
      <c r="AO506" s="16">
        <v>3.7234042553191501E-2</v>
      </c>
      <c r="AP506" s="16">
        <v>2.3041474654377898E-2</v>
      </c>
      <c r="AQ506" s="16">
        <v>4.6666666666666697E-2</v>
      </c>
      <c r="AR506" s="16"/>
      <c r="AS506" s="16">
        <v>3.7234042553191501E-2</v>
      </c>
      <c r="AT506" s="16">
        <v>3.7168141592920402E-2</v>
      </c>
      <c r="AU506" s="16"/>
      <c r="AV506" s="16">
        <v>5.2742616033755303E-2</v>
      </c>
      <c r="AW506" s="16">
        <v>2.8436018957346001E-2</v>
      </c>
      <c r="AX506" s="16"/>
      <c r="AY506" s="16">
        <v>3.2608695652173898E-2</v>
      </c>
      <c r="AZ506" s="16">
        <v>4.4897959183673501E-2</v>
      </c>
      <c r="BA506" s="16"/>
      <c r="BB506" s="16">
        <v>2.8657616892910999E-2</v>
      </c>
      <c r="BC506" s="16">
        <v>4.58015267175573E-2</v>
      </c>
      <c r="BD506" s="16"/>
      <c r="BE506" s="16">
        <v>7.8787878787878796E-2</v>
      </c>
      <c r="BF506" s="16">
        <v>4.1420118343195297E-2</v>
      </c>
      <c r="BG506" s="16">
        <v>2.7681660899654001E-2</v>
      </c>
      <c r="BH506" s="16">
        <v>2.5531914893616999E-2</v>
      </c>
    </row>
    <row r="507" spans="2:60" x14ac:dyDescent="0.25">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row>
    <row r="508" spans="2:60" x14ac:dyDescent="0.25">
      <c r="B508" s="6" t="s">
        <v>290</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row>
    <row r="509" spans="2:60" x14ac:dyDescent="0.25">
      <c r="B509" s="23" t="s">
        <v>79</v>
      </c>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row>
    <row r="510" spans="2:60" x14ac:dyDescent="0.25">
      <c r="B510" t="s">
        <v>283</v>
      </c>
      <c r="C510" s="16">
        <v>9.78755690440061E-2</v>
      </c>
      <c r="D510" s="16">
        <v>6.2015503875968998E-2</v>
      </c>
      <c r="E510" s="16">
        <v>0.13986013986014001</v>
      </c>
      <c r="F510" s="16">
        <v>8.42105263157895E-2</v>
      </c>
      <c r="G510" s="16">
        <v>0.13793103448275901</v>
      </c>
      <c r="H510" s="16">
        <v>3.3333333333333298E-2</v>
      </c>
      <c r="I510" s="16">
        <v>0.104761904761905</v>
      </c>
      <c r="J510" s="16">
        <v>0.21052631578947401</v>
      </c>
      <c r="K510" s="16">
        <v>0.10958904109589</v>
      </c>
      <c r="L510" s="16">
        <v>3.3333333333333298E-2</v>
      </c>
      <c r="M510" s="16">
        <v>6.8181818181818205E-2</v>
      </c>
      <c r="N510" s="16">
        <v>0.10784313725490199</v>
      </c>
      <c r="O510" s="16">
        <v>6.6666666666666693E-2</v>
      </c>
      <c r="P510" s="16">
        <v>1.6666666666666701E-2</v>
      </c>
      <c r="Q510" s="16">
        <v>0.116279069767442</v>
      </c>
      <c r="R510" s="16">
        <v>0.18518518518518501</v>
      </c>
      <c r="S510" s="16">
        <v>0.104395604395604</v>
      </c>
      <c r="T510" s="16">
        <v>0.105769230769231</v>
      </c>
      <c r="U510" s="16"/>
      <c r="V510" s="16">
        <v>0.13649025069637899</v>
      </c>
      <c r="W510" s="16">
        <v>9.7297297297297303E-2</v>
      </c>
      <c r="X510" s="16">
        <v>8.8028169014084501E-2</v>
      </c>
      <c r="Y510" s="16">
        <v>7.5510204081632698E-2</v>
      </c>
      <c r="Z510" s="16"/>
      <c r="AA510" s="16">
        <v>0.10761154855643</v>
      </c>
      <c r="AB510" s="16">
        <v>0.12195121951219499</v>
      </c>
      <c r="AC510" s="16">
        <v>0.11607142857142901</v>
      </c>
      <c r="AD510" s="16">
        <v>7.7519379844961198E-2</v>
      </c>
      <c r="AE510" s="16">
        <v>0.109243697478992</v>
      </c>
      <c r="AF510" s="16">
        <v>0.13829787234042601</v>
      </c>
      <c r="AG510" s="16">
        <v>0.104166666666667</v>
      </c>
      <c r="AH510" s="16">
        <v>3.65853658536585E-2</v>
      </c>
      <c r="AI510" s="16">
        <v>4.71698113207547E-2</v>
      </c>
      <c r="AJ510" s="16"/>
      <c r="AK510" s="16">
        <v>0.101522842639594</v>
      </c>
      <c r="AL510" s="16">
        <v>8.7378640776699004E-2</v>
      </c>
      <c r="AM510" s="16">
        <v>0.14851485148514901</v>
      </c>
      <c r="AN510" s="16">
        <v>9.5563139931740607E-2</v>
      </c>
      <c r="AO510" s="16">
        <v>0.10106382978723399</v>
      </c>
      <c r="AP510" s="16">
        <v>8.2949308755760398E-2</v>
      </c>
      <c r="AQ510" s="16">
        <v>9.3333333333333296E-2</v>
      </c>
      <c r="AR510" s="16"/>
      <c r="AS510" s="16">
        <v>8.5106382978723402E-2</v>
      </c>
      <c r="AT510" s="16">
        <v>0.1</v>
      </c>
      <c r="AU510" s="16"/>
      <c r="AV510" s="16">
        <v>8.2278481012658194E-2</v>
      </c>
      <c r="AW510" s="16">
        <v>0.106635071090047</v>
      </c>
      <c r="AX510" s="16"/>
      <c r="AY510" s="16">
        <v>0.11111111111111099</v>
      </c>
      <c r="AZ510" s="16">
        <v>7.5510204081632698E-2</v>
      </c>
      <c r="BA510" s="16"/>
      <c r="BB510" s="16">
        <v>9.0497737556561098E-2</v>
      </c>
      <c r="BC510" s="16">
        <v>0.105343511450382</v>
      </c>
      <c r="BD510" s="16"/>
      <c r="BE510" s="16">
        <v>0.15757575757575801</v>
      </c>
      <c r="BF510" s="16">
        <v>0.13905325443787001</v>
      </c>
      <c r="BG510" s="16">
        <v>7.9584775086505202E-2</v>
      </c>
      <c r="BH510" s="16">
        <v>4.2553191489361701E-2</v>
      </c>
    </row>
    <row r="511" spans="2:60" x14ac:dyDescent="0.25">
      <c r="B511" t="s">
        <v>284</v>
      </c>
      <c r="C511" s="16">
        <v>0.71244309559939301</v>
      </c>
      <c r="D511" s="16">
        <v>0.79069767441860495</v>
      </c>
      <c r="E511" s="16">
        <v>0.65734265734265696</v>
      </c>
      <c r="F511" s="16">
        <v>0.673684210526316</v>
      </c>
      <c r="G511" s="16">
        <v>0.67241379310344795</v>
      </c>
      <c r="H511" s="16">
        <v>0.7</v>
      </c>
      <c r="I511" s="16">
        <v>0.72380952380952401</v>
      </c>
      <c r="J511" s="16">
        <v>0.36842105263157898</v>
      </c>
      <c r="K511" s="16">
        <v>0.67123287671232901</v>
      </c>
      <c r="L511" s="16">
        <v>0.7</v>
      </c>
      <c r="M511" s="16">
        <v>0.77272727272727304</v>
      </c>
      <c r="N511" s="16">
        <v>0.73529411764705899</v>
      </c>
      <c r="O511" s="16">
        <v>0.73333333333333295</v>
      </c>
      <c r="P511" s="16">
        <v>0.7</v>
      </c>
      <c r="Q511" s="16">
        <v>0.62790697674418605</v>
      </c>
      <c r="R511" s="16">
        <v>0.592592592592593</v>
      </c>
      <c r="S511" s="16">
        <v>0.78571428571428603</v>
      </c>
      <c r="T511" s="16">
        <v>0.70192307692307698</v>
      </c>
      <c r="U511" s="16"/>
      <c r="V511" s="16">
        <v>0.47910863509749302</v>
      </c>
      <c r="W511" s="16">
        <v>0.67567567567567599</v>
      </c>
      <c r="X511" s="16">
        <v>0.79225352112676095</v>
      </c>
      <c r="Y511" s="16">
        <v>0.85102040816326496</v>
      </c>
      <c r="Z511" s="16"/>
      <c r="AA511" s="16">
        <v>0.54855643044619395</v>
      </c>
      <c r="AB511" s="16">
        <v>0.71951219512195097</v>
      </c>
      <c r="AC511" s="16">
        <v>0.77678571428571397</v>
      </c>
      <c r="AD511" s="16">
        <v>0.75193798449612403</v>
      </c>
      <c r="AE511" s="16">
        <v>0.80672268907563005</v>
      </c>
      <c r="AF511" s="16">
        <v>0.79787234042553201</v>
      </c>
      <c r="AG511" s="16">
        <v>0.84375</v>
      </c>
      <c r="AH511" s="16">
        <v>0.87804878048780499</v>
      </c>
      <c r="AI511" s="16">
        <v>0.89622641509433998</v>
      </c>
      <c r="AJ511" s="16"/>
      <c r="AK511" s="16">
        <v>0.60406091370558401</v>
      </c>
      <c r="AL511" s="16">
        <v>0.65048543689320404</v>
      </c>
      <c r="AM511" s="16">
        <v>0.71287128712871295</v>
      </c>
      <c r="AN511" s="16">
        <v>0.69624573378839605</v>
      </c>
      <c r="AO511" s="16">
        <v>0.81382978723404298</v>
      </c>
      <c r="AP511" s="16">
        <v>0.81105990783410098</v>
      </c>
      <c r="AQ511" s="16">
        <v>0.74</v>
      </c>
      <c r="AR511" s="16"/>
      <c r="AS511" s="16">
        <v>0.84574468085106402</v>
      </c>
      <c r="AT511" s="16">
        <v>0.69026548672566401</v>
      </c>
      <c r="AU511" s="16"/>
      <c r="AV511" s="16">
        <v>0.677215189873418</v>
      </c>
      <c r="AW511" s="16">
        <v>0.73222748815165895</v>
      </c>
      <c r="AX511" s="16"/>
      <c r="AY511" s="16">
        <v>0.63043478260869601</v>
      </c>
      <c r="AZ511" s="16">
        <v>0.85102040816326496</v>
      </c>
      <c r="BA511" s="16"/>
      <c r="BB511" s="16">
        <v>0.78129713423831104</v>
      </c>
      <c r="BC511" s="16">
        <v>0.64274809160305302</v>
      </c>
      <c r="BD511" s="16"/>
      <c r="BE511" s="16">
        <v>0.30303030303030298</v>
      </c>
      <c r="BF511" s="16">
        <v>0.58875739644970404</v>
      </c>
      <c r="BG511" s="16">
        <v>0.813148788927336</v>
      </c>
      <c r="BH511" s="16">
        <v>0.927659574468085</v>
      </c>
    </row>
    <row r="512" spans="2:60" x14ac:dyDescent="0.25">
      <c r="B512" t="s">
        <v>285</v>
      </c>
      <c r="C512" s="16">
        <v>0.15705614567526599</v>
      </c>
      <c r="D512" s="16">
        <v>0.116279069767442</v>
      </c>
      <c r="E512" s="16">
        <v>0.195804195804196</v>
      </c>
      <c r="F512" s="16">
        <v>0.21052631578947401</v>
      </c>
      <c r="G512" s="16">
        <v>0.15517241379310301</v>
      </c>
      <c r="H512" s="16">
        <v>0.2</v>
      </c>
      <c r="I512" s="16">
        <v>0.161904761904762</v>
      </c>
      <c r="J512" s="16">
        <v>0.42105263157894701</v>
      </c>
      <c r="K512" s="16">
        <v>0.17808219178082199</v>
      </c>
      <c r="L512" s="16">
        <v>0.16666666666666699</v>
      </c>
      <c r="M512" s="16">
        <v>7.9545454545454503E-2</v>
      </c>
      <c r="N512" s="16">
        <v>0.13725490196078399</v>
      </c>
      <c r="O512" s="16">
        <v>0.1</v>
      </c>
      <c r="P512" s="16">
        <v>0.266666666666667</v>
      </c>
      <c r="Q512" s="16">
        <v>0.116279069767442</v>
      </c>
      <c r="R512" s="16">
        <v>0.22222222222222199</v>
      </c>
      <c r="S512" s="16">
        <v>9.3406593406593394E-2</v>
      </c>
      <c r="T512" s="16">
        <v>0.17307692307692299</v>
      </c>
      <c r="U512" s="16"/>
      <c r="V512" s="16">
        <v>0.33983286908077998</v>
      </c>
      <c r="W512" s="16">
        <v>0.18918918918918901</v>
      </c>
      <c r="X512" s="16">
        <v>9.5070422535211294E-2</v>
      </c>
      <c r="Y512" s="16">
        <v>4.6938775510204103E-2</v>
      </c>
      <c r="Z512" s="16"/>
      <c r="AA512" s="16">
        <v>0.30708661417322802</v>
      </c>
      <c r="AB512" s="16">
        <v>0.146341463414634</v>
      </c>
      <c r="AC512" s="16">
        <v>0.107142857142857</v>
      </c>
      <c r="AD512" s="16">
        <v>0.15503875968992201</v>
      </c>
      <c r="AE512" s="16">
        <v>6.7226890756302504E-2</v>
      </c>
      <c r="AF512" s="16">
        <v>3.1914893617021302E-2</v>
      </c>
      <c r="AG512" s="16">
        <v>3.125E-2</v>
      </c>
      <c r="AH512" s="16">
        <v>4.8780487804878099E-2</v>
      </c>
      <c r="AI512" s="16">
        <v>1.88679245283019E-2</v>
      </c>
      <c r="AJ512" s="16"/>
      <c r="AK512" s="16">
        <v>0.269035532994924</v>
      </c>
      <c r="AL512" s="16">
        <v>0.20388349514563101</v>
      </c>
      <c r="AM512" s="16">
        <v>0.10891089108910899</v>
      </c>
      <c r="AN512" s="16">
        <v>0.18771331058020499</v>
      </c>
      <c r="AO512" s="16">
        <v>6.9148936170212796E-2</v>
      </c>
      <c r="AP512" s="16">
        <v>8.2949308755760398E-2</v>
      </c>
      <c r="AQ512" s="16">
        <v>0.14000000000000001</v>
      </c>
      <c r="AR512" s="16"/>
      <c r="AS512" s="16">
        <v>5.31914893617021E-2</v>
      </c>
      <c r="AT512" s="16">
        <v>0.17433628318584099</v>
      </c>
      <c r="AU512" s="16"/>
      <c r="AV512" s="16">
        <v>0.19831223628691999</v>
      </c>
      <c r="AW512" s="16">
        <v>0.133886255924171</v>
      </c>
      <c r="AX512" s="16"/>
      <c r="AY512" s="16">
        <v>0.22222222222222199</v>
      </c>
      <c r="AZ512" s="16">
        <v>4.6938775510204103E-2</v>
      </c>
      <c r="BA512" s="16"/>
      <c r="BB512" s="16">
        <v>0.110105580693816</v>
      </c>
      <c r="BC512" s="16">
        <v>0.204580152671756</v>
      </c>
      <c r="BD512" s="16"/>
      <c r="BE512" s="16">
        <v>0.44848484848484799</v>
      </c>
      <c r="BF512" s="16">
        <v>0.230769230769231</v>
      </c>
      <c r="BG512" s="16">
        <v>8.6505190311418706E-2</v>
      </c>
      <c r="BH512" s="16">
        <v>2.1276595744680899E-2</v>
      </c>
    </row>
    <row r="513" spans="2:60" x14ac:dyDescent="0.25">
      <c r="B513" t="s">
        <v>77</v>
      </c>
      <c r="C513" s="16">
        <v>3.2625189681335397E-2</v>
      </c>
      <c r="D513" s="16">
        <v>3.1007751937984499E-2</v>
      </c>
      <c r="E513" s="16">
        <v>6.9930069930069904E-3</v>
      </c>
      <c r="F513" s="16">
        <v>3.1578947368421102E-2</v>
      </c>
      <c r="G513" s="16">
        <v>3.4482758620689703E-2</v>
      </c>
      <c r="H513" s="16">
        <v>6.6666666666666693E-2</v>
      </c>
      <c r="I513" s="16">
        <v>9.5238095238095195E-3</v>
      </c>
      <c r="J513" s="16">
        <v>0</v>
      </c>
      <c r="K513" s="16">
        <v>4.1095890410958902E-2</v>
      </c>
      <c r="L513" s="16">
        <v>0.1</v>
      </c>
      <c r="M513" s="16">
        <v>7.9545454545454503E-2</v>
      </c>
      <c r="N513" s="16">
        <v>1.9607843137254902E-2</v>
      </c>
      <c r="O513" s="16">
        <v>0.1</v>
      </c>
      <c r="P513" s="16">
        <v>1.6666666666666701E-2</v>
      </c>
      <c r="Q513" s="16">
        <v>0.13953488372093001</v>
      </c>
      <c r="R513" s="16">
        <v>0</v>
      </c>
      <c r="S513" s="16">
        <v>1.6483516483516501E-2</v>
      </c>
      <c r="T513" s="16">
        <v>1.9230769230769201E-2</v>
      </c>
      <c r="U513" s="16"/>
      <c r="V513" s="16">
        <v>4.4568245125348203E-2</v>
      </c>
      <c r="W513" s="16">
        <v>3.7837837837837798E-2</v>
      </c>
      <c r="X513" s="16">
        <v>2.4647887323943699E-2</v>
      </c>
      <c r="Y513" s="16">
        <v>2.6530612244898E-2</v>
      </c>
      <c r="Z513" s="16"/>
      <c r="AA513" s="16">
        <v>3.6745406824147002E-2</v>
      </c>
      <c r="AB513" s="16">
        <v>1.21951219512195E-2</v>
      </c>
      <c r="AC513" s="16">
        <v>0</v>
      </c>
      <c r="AD513" s="16">
        <v>1.5503875968992199E-2</v>
      </c>
      <c r="AE513" s="16">
        <v>1.6806722689075598E-2</v>
      </c>
      <c r="AF513" s="16">
        <v>3.1914893617021302E-2</v>
      </c>
      <c r="AG513" s="16">
        <v>2.0833333333333301E-2</v>
      </c>
      <c r="AH513" s="16">
        <v>3.65853658536585E-2</v>
      </c>
      <c r="AI513" s="16">
        <v>3.77358490566038E-2</v>
      </c>
      <c r="AJ513" s="16"/>
      <c r="AK513" s="16">
        <v>2.5380710659898501E-2</v>
      </c>
      <c r="AL513" s="16">
        <v>5.8252427184466E-2</v>
      </c>
      <c r="AM513" s="16">
        <v>2.9702970297029702E-2</v>
      </c>
      <c r="AN513" s="16">
        <v>2.0477815699658699E-2</v>
      </c>
      <c r="AO513" s="16">
        <v>1.5957446808510599E-2</v>
      </c>
      <c r="AP513" s="16">
        <v>2.3041474654377898E-2</v>
      </c>
      <c r="AQ513" s="16">
        <v>2.66666666666667E-2</v>
      </c>
      <c r="AR513" s="16"/>
      <c r="AS513" s="16">
        <v>1.5957446808510599E-2</v>
      </c>
      <c r="AT513" s="16">
        <v>3.5398230088495602E-2</v>
      </c>
      <c r="AU513" s="16"/>
      <c r="AV513" s="16">
        <v>4.2194092827004197E-2</v>
      </c>
      <c r="AW513" s="16">
        <v>2.7251184834123199E-2</v>
      </c>
      <c r="AX513" s="16"/>
      <c r="AY513" s="16">
        <v>3.6231884057971002E-2</v>
      </c>
      <c r="AZ513" s="16">
        <v>2.6530612244898E-2</v>
      </c>
      <c r="BA513" s="16"/>
      <c r="BB513" s="16">
        <v>1.8099547511312201E-2</v>
      </c>
      <c r="BC513" s="16">
        <v>4.7328244274809202E-2</v>
      </c>
      <c r="BD513" s="16"/>
      <c r="BE513" s="16">
        <v>9.0909090909090898E-2</v>
      </c>
      <c r="BF513" s="16">
        <v>4.1420118343195297E-2</v>
      </c>
      <c r="BG513" s="16">
        <v>2.0761245674740501E-2</v>
      </c>
      <c r="BH513" s="16">
        <v>8.5106382978723406E-3</v>
      </c>
    </row>
    <row r="514" spans="2:60" x14ac:dyDescent="0.25">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row>
    <row r="515" spans="2:60" x14ac:dyDescent="0.25">
      <c r="B515" s="6" t="s">
        <v>291</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row>
    <row r="516" spans="2:60" x14ac:dyDescent="0.25">
      <c r="B516" s="23" t="s">
        <v>79</v>
      </c>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row>
    <row r="517" spans="2:60" x14ac:dyDescent="0.25">
      <c r="B517" t="s">
        <v>283</v>
      </c>
      <c r="C517" s="16">
        <v>0.16919575113808799</v>
      </c>
      <c r="D517" s="16">
        <v>0.186046511627907</v>
      </c>
      <c r="E517" s="16">
        <v>0.14685314685314699</v>
      </c>
      <c r="F517" s="16">
        <v>0.18947368421052599</v>
      </c>
      <c r="G517" s="16">
        <v>0.15517241379310301</v>
      </c>
      <c r="H517" s="16">
        <v>0.1</v>
      </c>
      <c r="I517" s="16">
        <v>0.180952380952381</v>
      </c>
      <c r="J517" s="16">
        <v>0.157894736842105</v>
      </c>
      <c r="K517" s="16">
        <v>0.28767123287671198</v>
      </c>
      <c r="L517" s="16">
        <v>0.133333333333333</v>
      </c>
      <c r="M517" s="16">
        <v>0.170454545454545</v>
      </c>
      <c r="N517" s="16">
        <v>8.8235294117647106E-2</v>
      </c>
      <c r="O517" s="16">
        <v>6.6666666666666693E-2</v>
      </c>
      <c r="P517" s="16">
        <v>0.1</v>
      </c>
      <c r="Q517" s="16">
        <v>0.13953488372093001</v>
      </c>
      <c r="R517" s="16">
        <v>0.18518518518518501</v>
      </c>
      <c r="S517" s="16">
        <v>0.20329670329670299</v>
      </c>
      <c r="T517" s="16">
        <v>0.20192307692307701</v>
      </c>
      <c r="U517" s="16"/>
      <c r="V517" s="16">
        <v>0.220055710306407</v>
      </c>
      <c r="W517" s="16">
        <v>0.17297297297297301</v>
      </c>
      <c r="X517" s="16">
        <v>0.17253521126760599</v>
      </c>
      <c r="Y517" s="16">
        <v>0.128571428571429</v>
      </c>
      <c r="Z517" s="16"/>
      <c r="AA517" s="16">
        <v>0.18897637795275599</v>
      </c>
      <c r="AB517" s="16">
        <v>0.19512195121951201</v>
      </c>
      <c r="AC517" s="16">
        <v>0.16964285714285701</v>
      </c>
      <c r="AD517" s="16">
        <v>0.162790697674419</v>
      </c>
      <c r="AE517" s="16">
        <v>0.20168067226890801</v>
      </c>
      <c r="AF517" s="16">
        <v>0.21276595744680901</v>
      </c>
      <c r="AG517" s="16">
        <v>0.1875</v>
      </c>
      <c r="AH517" s="16">
        <v>8.5365853658536606E-2</v>
      </c>
      <c r="AI517" s="16">
        <v>9.4339622641509399E-2</v>
      </c>
      <c r="AJ517" s="16"/>
      <c r="AK517" s="16">
        <v>0.17258883248731</v>
      </c>
      <c r="AL517" s="16">
        <v>0.13592233009708701</v>
      </c>
      <c r="AM517" s="16">
        <v>0.21782178217821799</v>
      </c>
      <c r="AN517" s="16">
        <v>0.15699658703071701</v>
      </c>
      <c r="AO517" s="16">
        <v>0.21276595744680901</v>
      </c>
      <c r="AP517" s="16">
        <v>0.15668202764976999</v>
      </c>
      <c r="AQ517" s="16">
        <v>0.18</v>
      </c>
      <c r="AR517" s="16"/>
      <c r="AS517" s="16">
        <v>0.14361702127659601</v>
      </c>
      <c r="AT517" s="16">
        <v>0.17345132743362801</v>
      </c>
      <c r="AU517" s="16"/>
      <c r="AV517" s="16">
        <v>0.13713080168776401</v>
      </c>
      <c r="AW517" s="16">
        <v>0.187203791469194</v>
      </c>
      <c r="AX517" s="16"/>
      <c r="AY517" s="16">
        <v>0.19323671497584499</v>
      </c>
      <c r="AZ517" s="16">
        <v>0.128571428571429</v>
      </c>
      <c r="BA517" s="16"/>
      <c r="BB517" s="16">
        <v>0.15535444947209701</v>
      </c>
      <c r="BC517" s="16">
        <v>0.18320610687022901</v>
      </c>
      <c r="BD517" s="16"/>
      <c r="BE517" s="16">
        <v>0.23030303030303001</v>
      </c>
      <c r="BF517" s="16">
        <v>0.224852071005917</v>
      </c>
      <c r="BG517" s="16">
        <v>0.157439446366782</v>
      </c>
      <c r="BH517" s="16">
        <v>7.6595744680851105E-2</v>
      </c>
    </row>
    <row r="518" spans="2:60" x14ac:dyDescent="0.25">
      <c r="B518" t="s">
        <v>284</v>
      </c>
      <c r="C518" s="16">
        <v>0.63884673748103205</v>
      </c>
      <c r="D518" s="16">
        <v>0.65891472868217005</v>
      </c>
      <c r="E518" s="16">
        <v>0.678321678321678</v>
      </c>
      <c r="F518" s="16">
        <v>0.63157894736842102</v>
      </c>
      <c r="G518" s="16">
        <v>0.65517241379310298</v>
      </c>
      <c r="H518" s="16">
        <v>0.6</v>
      </c>
      <c r="I518" s="16">
        <v>0.6</v>
      </c>
      <c r="J518" s="16">
        <v>0.68421052631578905</v>
      </c>
      <c r="K518" s="16">
        <v>0.52054794520547898</v>
      </c>
      <c r="L518" s="16">
        <v>0.76666666666666705</v>
      </c>
      <c r="M518" s="16">
        <v>0.63636363636363602</v>
      </c>
      <c r="N518" s="16">
        <v>0.63725490196078405</v>
      </c>
      <c r="O518" s="16">
        <v>0.46666666666666701</v>
      </c>
      <c r="P518" s="16">
        <v>0.7</v>
      </c>
      <c r="Q518" s="16">
        <v>0.581395348837209</v>
      </c>
      <c r="R518" s="16">
        <v>0.62962962962962998</v>
      </c>
      <c r="S518" s="16">
        <v>0.67032967032966995</v>
      </c>
      <c r="T518" s="16">
        <v>0.63461538461538503</v>
      </c>
      <c r="U518" s="16"/>
      <c r="V518" s="16">
        <v>0.41782729805013902</v>
      </c>
      <c r="W518" s="16">
        <v>0.63243243243243197</v>
      </c>
      <c r="X518" s="16">
        <v>0.67957746478873204</v>
      </c>
      <c r="Y518" s="16">
        <v>0.77959183673469401</v>
      </c>
      <c r="Z518" s="16"/>
      <c r="AA518" s="16">
        <v>0.48556430446194199</v>
      </c>
      <c r="AB518" s="16">
        <v>0.57317073170731703</v>
      </c>
      <c r="AC518" s="16">
        <v>0.70535714285714302</v>
      </c>
      <c r="AD518" s="16">
        <v>0.72093023255813904</v>
      </c>
      <c r="AE518" s="16">
        <v>0.65546218487395003</v>
      </c>
      <c r="AF518" s="16">
        <v>0.71276595744680804</v>
      </c>
      <c r="AG518" s="16">
        <v>0.73958333333333304</v>
      </c>
      <c r="AH518" s="16">
        <v>0.78048780487804903</v>
      </c>
      <c r="AI518" s="16">
        <v>0.820754716981132</v>
      </c>
      <c r="AJ518" s="16"/>
      <c r="AK518" s="16">
        <v>0.55329949238578702</v>
      </c>
      <c r="AL518" s="16">
        <v>0.65048543689320404</v>
      </c>
      <c r="AM518" s="16">
        <v>0.633663366336634</v>
      </c>
      <c r="AN518" s="16">
        <v>0.61774744027303796</v>
      </c>
      <c r="AO518" s="16">
        <v>0.67553191489361697</v>
      </c>
      <c r="AP518" s="16">
        <v>0.71889400921658997</v>
      </c>
      <c r="AQ518" s="16">
        <v>0.65333333333333299</v>
      </c>
      <c r="AR518" s="16"/>
      <c r="AS518" s="16">
        <v>0.79787234042553201</v>
      </c>
      <c r="AT518" s="16">
        <v>0.61238938053097303</v>
      </c>
      <c r="AU518" s="16"/>
      <c r="AV518" s="16">
        <v>0.63713080168776404</v>
      </c>
      <c r="AW518" s="16">
        <v>0.63981042654028397</v>
      </c>
      <c r="AX518" s="16"/>
      <c r="AY518" s="16">
        <v>0.55555555555555602</v>
      </c>
      <c r="AZ518" s="16">
        <v>0.77959183673469401</v>
      </c>
      <c r="BA518" s="16"/>
      <c r="BB518" s="16">
        <v>0.69683257918552</v>
      </c>
      <c r="BC518" s="16">
        <v>0.58015267175572505</v>
      </c>
      <c r="BD518" s="16"/>
      <c r="BE518" s="16">
        <v>0.27878787878787897</v>
      </c>
      <c r="BF518" s="16">
        <v>0.51479289940828399</v>
      </c>
      <c r="BG518" s="16">
        <v>0.71626297577854703</v>
      </c>
      <c r="BH518" s="16">
        <v>0.88085106382978695</v>
      </c>
    </row>
    <row r="519" spans="2:60" x14ac:dyDescent="0.25">
      <c r="B519" t="s">
        <v>285</v>
      </c>
      <c r="C519" s="16">
        <v>0.15553869499241299</v>
      </c>
      <c r="D519" s="16">
        <v>0.13178294573643401</v>
      </c>
      <c r="E519" s="16">
        <v>0.160839160839161</v>
      </c>
      <c r="F519" s="16">
        <v>0.168421052631579</v>
      </c>
      <c r="G519" s="16">
        <v>0.15517241379310301</v>
      </c>
      <c r="H519" s="16">
        <v>0.3</v>
      </c>
      <c r="I519" s="16">
        <v>0.180952380952381</v>
      </c>
      <c r="J519" s="16">
        <v>5.2631578947368397E-2</v>
      </c>
      <c r="K519" s="16">
        <v>0.150684931506849</v>
      </c>
      <c r="L519" s="16">
        <v>0.1</v>
      </c>
      <c r="M519" s="16">
        <v>0.14772727272727301</v>
      </c>
      <c r="N519" s="16">
        <v>0.16666666666666699</v>
      </c>
      <c r="O519" s="16">
        <v>0.3</v>
      </c>
      <c r="P519" s="16">
        <v>0.18333333333333299</v>
      </c>
      <c r="Q519" s="16">
        <v>0.162790697674419</v>
      </c>
      <c r="R519" s="16">
        <v>0.18518518518518501</v>
      </c>
      <c r="S519" s="16">
        <v>0.115384615384615</v>
      </c>
      <c r="T519" s="16">
        <v>0.134615384615385</v>
      </c>
      <c r="U519" s="16"/>
      <c r="V519" s="16">
        <v>0.314763231197772</v>
      </c>
      <c r="W519" s="16">
        <v>0.178378378378378</v>
      </c>
      <c r="X519" s="16">
        <v>0.105633802816901</v>
      </c>
      <c r="Y519" s="16">
        <v>5.9183673469387799E-2</v>
      </c>
      <c r="Z519" s="16"/>
      <c r="AA519" s="16">
        <v>0.28871391076115499</v>
      </c>
      <c r="AB519" s="16">
        <v>0.146341463414634</v>
      </c>
      <c r="AC519" s="16">
        <v>0.11607142857142901</v>
      </c>
      <c r="AD519" s="16">
        <v>0.108527131782946</v>
      </c>
      <c r="AE519" s="16">
        <v>9.2436974789915999E-2</v>
      </c>
      <c r="AF519" s="16">
        <v>7.4468085106383003E-2</v>
      </c>
      <c r="AG519" s="16">
        <v>5.2083333333333301E-2</v>
      </c>
      <c r="AH519" s="16">
        <v>7.3170731707317097E-2</v>
      </c>
      <c r="AI519" s="16">
        <v>5.6603773584905703E-2</v>
      </c>
      <c r="AJ519" s="16"/>
      <c r="AK519" s="16">
        <v>0.243654822335025</v>
      </c>
      <c r="AL519" s="16">
        <v>0.19417475728155301</v>
      </c>
      <c r="AM519" s="16">
        <v>0.118811881188119</v>
      </c>
      <c r="AN519" s="16">
        <v>0.204778156996587</v>
      </c>
      <c r="AO519" s="16">
        <v>8.5106382978723402E-2</v>
      </c>
      <c r="AP519" s="16">
        <v>0.105990783410138</v>
      </c>
      <c r="AQ519" s="16">
        <v>8.6666666666666697E-2</v>
      </c>
      <c r="AR519" s="16"/>
      <c r="AS519" s="16">
        <v>5.85106382978723E-2</v>
      </c>
      <c r="AT519" s="16">
        <v>0.171681415929204</v>
      </c>
      <c r="AU519" s="16"/>
      <c r="AV519" s="16">
        <v>0.183544303797468</v>
      </c>
      <c r="AW519" s="16">
        <v>0.139810426540284</v>
      </c>
      <c r="AX519" s="16"/>
      <c r="AY519" s="16">
        <v>0.21256038647343001</v>
      </c>
      <c r="AZ519" s="16">
        <v>5.9183673469387799E-2</v>
      </c>
      <c r="BA519" s="16"/>
      <c r="BB519" s="16">
        <v>0.128205128205128</v>
      </c>
      <c r="BC519" s="16">
        <v>0.18320610687022901</v>
      </c>
      <c r="BD519" s="16"/>
      <c r="BE519" s="16">
        <v>0.4</v>
      </c>
      <c r="BF519" s="16">
        <v>0.207100591715976</v>
      </c>
      <c r="BG519" s="16">
        <v>0.10726643598615899</v>
      </c>
      <c r="BH519" s="16">
        <v>2.97872340425532E-2</v>
      </c>
    </row>
    <row r="520" spans="2:60" x14ac:dyDescent="0.25">
      <c r="B520" t="s">
        <v>77</v>
      </c>
      <c r="C520" s="16">
        <v>3.6418816388467397E-2</v>
      </c>
      <c r="D520" s="16">
        <v>2.32558139534884E-2</v>
      </c>
      <c r="E520" s="16">
        <v>1.3986013986014E-2</v>
      </c>
      <c r="F520" s="16">
        <v>1.05263157894737E-2</v>
      </c>
      <c r="G520" s="16">
        <v>3.4482758620689703E-2</v>
      </c>
      <c r="H520" s="16">
        <v>0</v>
      </c>
      <c r="I520" s="16">
        <v>3.8095238095238099E-2</v>
      </c>
      <c r="J520" s="16">
        <v>0.105263157894737</v>
      </c>
      <c r="K520" s="16">
        <v>4.1095890410958902E-2</v>
      </c>
      <c r="L520" s="16">
        <v>0</v>
      </c>
      <c r="M520" s="16">
        <v>4.5454545454545497E-2</v>
      </c>
      <c r="N520" s="16">
        <v>0.10784313725490199</v>
      </c>
      <c r="O520" s="16">
        <v>0.16666666666666699</v>
      </c>
      <c r="P520" s="16">
        <v>1.6666666666666701E-2</v>
      </c>
      <c r="Q520" s="16">
        <v>0.116279069767442</v>
      </c>
      <c r="R520" s="16">
        <v>0</v>
      </c>
      <c r="S520" s="16">
        <v>1.0989010989011E-2</v>
      </c>
      <c r="T520" s="16">
        <v>2.8846153846153799E-2</v>
      </c>
      <c r="U520" s="16"/>
      <c r="V520" s="16">
        <v>4.73537604456825E-2</v>
      </c>
      <c r="W520" s="16">
        <v>1.62162162162162E-2</v>
      </c>
      <c r="X520" s="16">
        <v>4.2253521126760597E-2</v>
      </c>
      <c r="Y520" s="16">
        <v>3.2653061224489799E-2</v>
      </c>
      <c r="Z520" s="16"/>
      <c r="AA520" s="16">
        <v>3.6745406824147002E-2</v>
      </c>
      <c r="AB520" s="16">
        <v>8.5365853658536606E-2</v>
      </c>
      <c r="AC520" s="16">
        <v>8.9285714285714298E-3</v>
      </c>
      <c r="AD520" s="16">
        <v>7.7519379844961196E-3</v>
      </c>
      <c r="AE520" s="16">
        <v>5.0420168067226899E-2</v>
      </c>
      <c r="AF520" s="16">
        <v>0</v>
      </c>
      <c r="AG520" s="16">
        <v>2.0833333333333301E-2</v>
      </c>
      <c r="AH520" s="16">
        <v>6.0975609756097601E-2</v>
      </c>
      <c r="AI520" s="16">
        <v>2.83018867924528E-2</v>
      </c>
      <c r="AJ520" s="16"/>
      <c r="AK520" s="16">
        <v>3.0456852791878201E-2</v>
      </c>
      <c r="AL520" s="16">
        <v>1.94174757281553E-2</v>
      </c>
      <c r="AM520" s="16">
        <v>2.9702970297029702E-2</v>
      </c>
      <c r="AN520" s="16">
        <v>2.0477815699658699E-2</v>
      </c>
      <c r="AO520" s="16">
        <v>2.6595744680851099E-2</v>
      </c>
      <c r="AP520" s="16">
        <v>1.8433179723502301E-2</v>
      </c>
      <c r="AQ520" s="16">
        <v>0.08</v>
      </c>
      <c r="AR520" s="16"/>
      <c r="AS520" s="16">
        <v>0</v>
      </c>
      <c r="AT520" s="16">
        <v>4.2477876106194697E-2</v>
      </c>
      <c r="AU520" s="16"/>
      <c r="AV520" s="16">
        <v>4.2194092827004197E-2</v>
      </c>
      <c r="AW520" s="16">
        <v>3.3175355450236997E-2</v>
      </c>
      <c r="AX520" s="16"/>
      <c r="AY520" s="16">
        <v>3.8647342995169101E-2</v>
      </c>
      <c r="AZ520" s="16">
        <v>3.2653061224489799E-2</v>
      </c>
      <c r="BA520" s="16"/>
      <c r="BB520" s="16">
        <v>1.9607843137254902E-2</v>
      </c>
      <c r="BC520" s="16">
        <v>5.34351145038168E-2</v>
      </c>
      <c r="BD520" s="16"/>
      <c r="BE520" s="16">
        <v>9.0909090909090898E-2</v>
      </c>
      <c r="BF520" s="16">
        <v>5.32544378698225E-2</v>
      </c>
      <c r="BG520" s="16">
        <v>1.90311418685121E-2</v>
      </c>
      <c r="BH520" s="16">
        <v>1.27659574468085E-2</v>
      </c>
    </row>
    <row r="521" spans="2:60" x14ac:dyDescent="0.25">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row>
    <row r="522" spans="2:60" x14ac:dyDescent="0.25">
      <c r="B522" s="6" t="s">
        <v>292</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row>
    <row r="523" spans="2:60" x14ac:dyDescent="0.25">
      <c r="B523" s="23" t="s">
        <v>79</v>
      </c>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row>
    <row r="524" spans="2:60" x14ac:dyDescent="0.25">
      <c r="B524" t="s">
        <v>283</v>
      </c>
      <c r="C524" s="16">
        <v>0.18968133535660101</v>
      </c>
      <c r="D524" s="16">
        <v>0.108527131782946</v>
      </c>
      <c r="E524" s="16">
        <v>0.188811188811189</v>
      </c>
      <c r="F524" s="16">
        <v>0.24210526315789499</v>
      </c>
      <c r="G524" s="16">
        <v>0.22413793103448301</v>
      </c>
      <c r="H524" s="16">
        <v>0.16666666666666699</v>
      </c>
      <c r="I524" s="16">
        <v>0.2</v>
      </c>
      <c r="J524" s="16">
        <v>0</v>
      </c>
      <c r="K524" s="16">
        <v>0.26027397260273999</v>
      </c>
      <c r="L524" s="16">
        <v>0.1</v>
      </c>
      <c r="M524" s="16">
        <v>0.21590909090909099</v>
      </c>
      <c r="N524" s="16">
        <v>0.17647058823529399</v>
      </c>
      <c r="O524" s="16">
        <v>0.266666666666667</v>
      </c>
      <c r="P524" s="16">
        <v>0.15</v>
      </c>
      <c r="Q524" s="16">
        <v>0.186046511627907</v>
      </c>
      <c r="R524" s="16">
        <v>0.11111111111111099</v>
      </c>
      <c r="S524" s="16">
        <v>0.17032967032967</v>
      </c>
      <c r="T524" s="16">
        <v>0.27884615384615402</v>
      </c>
      <c r="U524" s="16"/>
      <c r="V524" s="16">
        <v>0.27019498607242298</v>
      </c>
      <c r="W524" s="16">
        <v>0.18378378378378399</v>
      </c>
      <c r="X524" s="16">
        <v>0.20774647887323899</v>
      </c>
      <c r="Y524" s="16">
        <v>0.122448979591837</v>
      </c>
      <c r="Z524" s="16"/>
      <c r="AA524" s="16">
        <v>0.238845144356955</v>
      </c>
      <c r="AB524" s="16">
        <v>0.19512195121951201</v>
      </c>
      <c r="AC524" s="16">
        <v>0.20535714285714299</v>
      </c>
      <c r="AD524" s="16">
        <v>0.201550387596899</v>
      </c>
      <c r="AE524" s="16">
        <v>0.17647058823529399</v>
      </c>
      <c r="AF524" s="16">
        <v>0.19148936170212799</v>
      </c>
      <c r="AG524" s="16">
        <v>0.1875</v>
      </c>
      <c r="AH524" s="16">
        <v>0.146341463414634</v>
      </c>
      <c r="AI524" s="16">
        <v>9.4339622641509399E-2</v>
      </c>
      <c r="AJ524" s="16"/>
      <c r="AK524" s="16">
        <v>0.243654822335025</v>
      </c>
      <c r="AL524" s="16">
        <v>0.14563106796116501</v>
      </c>
      <c r="AM524" s="16">
        <v>0.25742574257425699</v>
      </c>
      <c r="AN524" s="16">
        <v>0.18430034129692799</v>
      </c>
      <c r="AO524" s="16">
        <v>0.175531914893617</v>
      </c>
      <c r="AP524" s="16">
        <v>0.17050691244239599</v>
      </c>
      <c r="AQ524" s="16">
        <v>0.16666666666666699</v>
      </c>
      <c r="AR524" s="16"/>
      <c r="AS524" s="16">
        <v>0.117021276595745</v>
      </c>
      <c r="AT524" s="16">
        <v>0.201769911504425</v>
      </c>
      <c r="AU524" s="16"/>
      <c r="AV524" s="16">
        <v>0.14978902953586501</v>
      </c>
      <c r="AW524" s="16">
        <v>0.21208530805687201</v>
      </c>
      <c r="AX524" s="16"/>
      <c r="AY524" s="16">
        <v>0.229468599033816</v>
      </c>
      <c r="AZ524" s="16">
        <v>0.122448979591837</v>
      </c>
      <c r="BA524" s="16"/>
      <c r="BB524" s="16">
        <v>0.15384615384615399</v>
      </c>
      <c r="BC524" s="16">
        <v>0.22595419847328199</v>
      </c>
      <c r="BD524" s="16"/>
      <c r="BE524" s="16">
        <v>0.30303030303030298</v>
      </c>
      <c r="BF524" s="16">
        <v>0.281065088757396</v>
      </c>
      <c r="BG524" s="16">
        <v>0.15397923875432501</v>
      </c>
      <c r="BH524" s="16">
        <v>6.8085106382978697E-2</v>
      </c>
    </row>
    <row r="525" spans="2:60" x14ac:dyDescent="0.25">
      <c r="B525" t="s">
        <v>284</v>
      </c>
      <c r="C525" s="16">
        <v>0.67981790591805802</v>
      </c>
      <c r="D525" s="16">
        <v>0.806201550387597</v>
      </c>
      <c r="E525" s="16">
        <v>0.678321678321678</v>
      </c>
      <c r="F525" s="16">
        <v>0.54736842105263195</v>
      </c>
      <c r="G525" s="16">
        <v>0.63793103448275901</v>
      </c>
      <c r="H525" s="16">
        <v>0.7</v>
      </c>
      <c r="I525" s="16">
        <v>0.68571428571428605</v>
      </c>
      <c r="J525" s="16">
        <v>0.89473684210526305</v>
      </c>
      <c r="K525" s="16">
        <v>0.602739726027397</v>
      </c>
      <c r="L525" s="16">
        <v>0.7</v>
      </c>
      <c r="M525" s="16">
        <v>0.71590909090909105</v>
      </c>
      <c r="N525" s="16">
        <v>0.60784313725490202</v>
      </c>
      <c r="O525" s="16">
        <v>0.5</v>
      </c>
      <c r="P525" s="16">
        <v>0.66666666666666696</v>
      </c>
      <c r="Q525" s="16">
        <v>0.67441860465116299</v>
      </c>
      <c r="R525" s="16">
        <v>0.62962962962962998</v>
      </c>
      <c r="S525" s="16">
        <v>0.78021978021978</v>
      </c>
      <c r="T525" s="16">
        <v>0.60576923076923095</v>
      </c>
      <c r="U525" s="16"/>
      <c r="V525" s="16">
        <v>0.437325905292479</v>
      </c>
      <c r="W525" s="16">
        <v>0.69189189189189204</v>
      </c>
      <c r="X525" s="16">
        <v>0.71126760563380298</v>
      </c>
      <c r="Y525" s="16">
        <v>0.83469387755101998</v>
      </c>
      <c r="Z525" s="16"/>
      <c r="AA525" s="16">
        <v>0.52230971128608905</v>
      </c>
      <c r="AB525" s="16">
        <v>0.69512195121951204</v>
      </c>
      <c r="AC525" s="16">
        <v>0.73214285714285698</v>
      </c>
      <c r="AD525" s="16">
        <v>0.73643410852713198</v>
      </c>
      <c r="AE525" s="16">
        <v>0.71428571428571397</v>
      </c>
      <c r="AF525" s="16">
        <v>0.75531914893617003</v>
      </c>
      <c r="AG525" s="16">
        <v>0.77083333333333304</v>
      </c>
      <c r="AH525" s="16">
        <v>0.80487804878048796</v>
      </c>
      <c r="AI525" s="16">
        <v>0.85849056603773599</v>
      </c>
      <c r="AJ525" s="16"/>
      <c r="AK525" s="16">
        <v>0.52791878172588802</v>
      </c>
      <c r="AL525" s="16">
        <v>0.67961165048543704</v>
      </c>
      <c r="AM525" s="16">
        <v>0.57425742574257399</v>
      </c>
      <c r="AN525" s="16">
        <v>0.68941979522184305</v>
      </c>
      <c r="AO525" s="16">
        <v>0.77127659574468099</v>
      </c>
      <c r="AP525" s="16">
        <v>0.78801843317972398</v>
      </c>
      <c r="AQ525" s="16">
        <v>0.72</v>
      </c>
      <c r="AR525" s="16"/>
      <c r="AS525" s="16">
        <v>0.85638297872340396</v>
      </c>
      <c r="AT525" s="16">
        <v>0.65044247787610598</v>
      </c>
      <c r="AU525" s="16"/>
      <c r="AV525" s="16">
        <v>0.683544303797468</v>
      </c>
      <c r="AW525" s="16">
        <v>0.67772511848341199</v>
      </c>
      <c r="AX525" s="16"/>
      <c r="AY525" s="16">
        <v>0.58816425120772897</v>
      </c>
      <c r="AZ525" s="16">
        <v>0.83469387755101998</v>
      </c>
      <c r="BA525" s="16"/>
      <c r="BB525" s="16">
        <v>0.76621417797888403</v>
      </c>
      <c r="BC525" s="16">
        <v>0.59236641221373998</v>
      </c>
      <c r="BD525" s="16"/>
      <c r="BE525" s="16">
        <v>0.218181818181818</v>
      </c>
      <c r="BF525" s="16">
        <v>0.55029585798816605</v>
      </c>
      <c r="BG525" s="16">
        <v>0.79757785467127995</v>
      </c>
      <c r="BH525" s="16">
        <v>0.90212765957446805</v>
      </c>
    </row>
    <row r="526" spans="2:60" x14ac:dyDescent="0.25">
      <c r="B526" t="s">
        <v>285</v>
      </c>
      <c r="C526" s="16">
        <v>9.8634294385432503E-2</v>
      </c>
      <c r="D526" s="16">
        <v>6.2015503875968998E-2</v>
      </c>
      <c r="E526" s="16">
        <v>0.111888111888112</v>
      </c>
      <c r="F526" s="16">
        <v>0.17894736842105299</v>
      </c>
      <c r="G526" s="16">
        <v>0.10344827586206901</v>
      </c>
      <c r="H526" s="16">
        <v>0.1</v>
      </c>
      <c r="I526" s="16">
        <v>9.5238095238095205E-2</v>
      </c>
      <c r="J526" s="16">
        <v>5.2631578947368397E-2</v>
      </c>
      <c r="K526" s="16">
        <v>0.123287671232877</v>
      </c>
      <c r="L526" s="16">
        <v>0.16666666666666699</v>
      </c>
      <c r="M526" s="16">
        <v>4.5454545454545497E-2</v>
      </c>
      <c r="N526" s="16">
        <v>0.12745098039215699</v>
      </c>
      <c r="O526" s="16">
        <v>0.133333333333333</v>
      </c>
      <c r="P526" s="16">
        <v>0.16666666666666699</v>
      </c>
      <c r="Q526" s="16">
        <v>4.6511627906976702E-2</v>
      </c>
      <c r="R526" s="16">
        <v>0.22222222222222199</v>
      </c>
      <c r="S526" s="16">
        <v>4.94505494505494E-2</v>
      </c>
      <c r="T526" s="16">
        <v>6.7307692307692304E-2</v>
      </c>
      <c r="U526" s="16"/>
      <c r="V526" s="16">
        <v>0.250696378830084</v>
      </c>
      <c r="W526" s="16">
        <v>8.6486486486486505E-2</v>
      </c>
      <c r="X526" s="16">
        <v>4.5774647887323897E-2</v>
      </c>
      <c r="Y526" s="16">
        <v>2.2448979591836699E-2</v>
      </c>
      <c r="Z526" s="16"/>
      <c r="AA526" s="16">
        <v>0.20209973753280799</v>
      </c>
      <c r="AB526" s="16">
        <v>7.3170731707317097E-2</v>
      </c>
      <c r="AC526" s="16">
        <v>5.3571428571428603E-2</v>
      </c>
      <c r="AD526" s="16">
        <v>5.4263565891472902E-2</v>
      </c>
      <c r="AE526" s="16">
        <v>5.8823529411764698E-2</v>
      </c>
      <c r="AF526" s="16">
        <v>5.31914893617021E-2</v>
      </c>
      <c r="AG526" s="16">
        <v>3.125E-2</v>
      </c>
      <c r="AH526" s="16">
        <v>1.21951219512195E-2</v>
      </c>
      <c r="AI526" s="16">
        <v>2.83018867924528E-2</v>
      </c>
      <c r="AJ526" s="16"/>
      <c r="AK526" s="16">
        <v>0.19289340101522801</v>
      </c>
      <c r="AL526" s="16">
        <v>0.14563106796116501</v>
      </c>
      <c r="AM526" s="16">
        <v>0.13861386138613899</v>
      </c>
      <c r="AN526" s="16">
        <v>0.10580204778157</v>
      </c>
      <c r="AO526" s="16">
        <v>3.7234042553191501E-2</v>
      </c>
      <c r="AP526" s="16">
        <v>3.6866359447004601E-2</v>
      </c>
      <c r="AQ526" s="16">
        <v>0.06</v>
      </c>
      <c r="AR526" s="16"/>
      <c r="AS526" s="16">
        <v>2.6595744680851099E-2</v>
      </c>
      <c r="AT526" s="16">
        <v>0.110619469026549</v>
      </c>
      <c r="AU526" s="16"/>
      <c r="AV526" s="16">
        <v>0.12869198312236299</v>
      </c>
      <c r="AW526" s="16">
        <v>8.1753554502369694E-2</v>
      </c>
      <c r="AX526" s="16"/>
      <c r="AY526" s="16">
        <v>0.143719806763285</v>
      </c>
      <c r="AZ526" s="16">
        <v>2.2448979591836699E-2</v>
      </c>
      <c r="BA526" s="16"/>
      <c r="BB526" s="16">
        <v>6.3348416289592799E-2</v>
      </c>
      <c r="BC526" s="16">
        <v>0.134351145038168</v>
      </c>
      <c r="BD526" s="16"/>
      <c r="BE526" s="16">
        <v>0.36969696969697002</v>
      </c>
      <c r="BF526" s="16">
        <v>0.127218934911243</v>
      </c>
      <c r="BG526" s="16">
        <v>3.6332179930795801E-2</v>
      </c>
      <c r="BH526" s="16">
        <v>2.1276595744680899E-2</v>
      </c>
    </row>
    <row r="527" spans="2:60" x14ac:dyDescent="0.25">
      <c r="B527" t="s">
        <v>77</v>
      </c>
      <c r="C527" s="16">
        <v>3.1866464339909001E-2</v>
      </c>
      <c r="D527" s="16">
        <v>2.32558139534884E-2</v>
      </c>
      <c r="E527" s="16">
        <v>2.0979020979021001E-2</v>
      </c>
      <c r="F527" s="16">
        <v>3.1578947368421102E-2</v>
      </c>
      <c r="G527" s="16">
        <v>3.4482758620689703E-2</v>
      </c>
      <c r="H527" s="16">
        <v>3.3333333333333298E-2</v>
      </c>
      <c r="I527" s="16">
        <v>1.9047619047619001E-2</v>
      </c>
      <c r="J527" s="16">
        <v>5.2631578947368397E-2</v>
      </c>
      <c r="K527" s="16">
        <v>1.3698630136986301E-2</v>
      </c>
      <c r="L527" s="16">
        <v>3.3333333333333298E-2</v>
      </c>
      <c r="M527" s="16">
        <v>2.27272727272727E-2</v>
      </c>
      <c r="N527" s="16">
        <v>8.8235294117647106E-2</v>
      </c>
      <c r="O527" s="16">
        <v>0.1</v>
      </c>
      <c r="P527" s="16">
        <v>1.6666666666666701E-2</v>
      </c>
      <c r="Q527" s="16">
        <v>9.3023255813953501E-2</v>
      </c>
      <c r="R527" s="16">
        <v>3.7037037037037E-2</v>
      </c>
      <c r="S527" s="16">
        <v>0</v>
      </c>
      <c r="T527" s="16">
        <v>4.80769230769231E-2</v>
      </c>
      <c r="U527" s="16"/>
      <c r="V527" s="16">
        <v>4.17827298050139E-2</v>
      </c>
      <c r="W527" s="16">
        <v>3.7837837837837798E-2</v>
      </c>
      <c r="X527" s="16">
        <v>3.5211267605633798E-2</v>
      </c>
      <c r="Y527" s="16">
        <v>2.04081632653061E-2</v>
      </c>
      <c r="Z527" s="16"/>
      <c r="AA527" s="16">
        <v>3.6745406824147002E-2</v>
      </c>
      <c r="AB527" s="16">
        <v>3.65853658536585E-2</v>
      </c>
      <c r="AC527" s="16">
        <v>8.9285714285714298E-3</v>
      </c>
      <c r="AD527" s="16">
        <v>7.7519379844961196E-3</v>
      </c>
      <c r="AE527" s="16">
        <v>5.0420168067226899E-2</v>
      </c>
      <c r="AF527" s="16">
        <v>0</v>
      </c>
      <c r="AG527" s="16">
        <v>1.0416666666666701E-2</v>
      </c>
      <c r="AH527" s="16">
        <v>3.65853658536585E-2</v>
      </c>
      <c r="AI527" s="16">
        <v>1.88679245283019E-2</v>
      </c>
      <c r="AJ527" s="16"/>
      <c r="AK527" s="16">
        <v>3.5532994923857898E-2</v>
      </c>
      <c r="AL527" s="16">
        <v>2.9126213592233E-2</v>
      </c>
      <c r="AM527" s="16">
        <v>2.9702970297029702E-2</v>
      </c>
      <c r="AN527" s="16">
        <v>2.0477815699658699E-2</v>
      </c>
      <c r="AO527" s="16">
        <v>1.5957446808510599E-2</v>
      </c>
      <c r="AP527" s="16">
        <v>4.6082949308755804E-3</v>
      </c>
      <c r="AQ527" s="16">
        <v>5.3333333333333302E-2</v>
      </c>
      <c r="AR527" s="16"/>
      <c r="AS527" s="16">
        <v>0</v>
      </c>
      <c r="AT527" s="16">
        <v>3.7168141592920402E-2</v>
      </c>
      <c r="AU527" s="16"/>
      <c r="AV527" s="16">
        <v>3.7974683544303799E-2</v>
      </c>
      <c r="AW527" s="16">
        <v>2.8436018957346001E-2</v>
      </c>
      <c r="AX527" s="16"/>
      <c r="AY527" s="16">
        <v>3.8647342995169101E-2</v>
      </c>
      <c r="AZ527" s="16">
        <v>2.04081632653061E-2</v>
      </c>
      <c r="BA527" s="16"/>
      <c r="BB527" s="16">
        <v>1.6591251885369501E-2</v>
      </c>
      <c r="BC527" s="16">
        <v>4.7328244274809202E-2</v>
      </c>
      <c r="BD527" s="16"/>
      <c r="BE527" s="16">
        <v>0.109090909090909</v>
      </c>
      <c r="BF527" s="16">
        <v>4.1420118343195297E-2</v>
      </c>
      <c r="BG527" s="16">
        <v>1.21107266435986E-2</v>
      </c>
      <c r="BH527" s="16">
        <v>8.5106382978723406E-3</v>
      </c>
    </row>
    <row r="528" spans="2:60" x14ac:dyDescent="0.25">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row>
    <row r="529" spans="2:60" x14ac:dyDescent="0.25">
      <c r="B529" s="6" t="s">
        <v>293</v>
      </c>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row>
    <row r="530" spans="2:60" x14ac:dyDescent="0.25">
      <c r="B530" s="23" t="s">
        <v>79</v>
      </c>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row>
    <row r="531" spans="2:60" x14ac:dyDescent="0.25">
      <c r="B531" t="s">
        <v>283</v>
      </c>
      <c r="C531" s="16">
        <v>0.101669195751138</v>
      </c>
      <c r="D531" s="16">
        <v>0.108527131782946</v>
      </c>
      <c r="E531" s="16">
        <v>9.7902097902097904E-2</v>
      </c>
      <c r="F531" s="16">
        <v>0.14736842105263201</v>
      </c>
      <c r="G531" s="16">
        <v>0.15517241379310301</v>
      </c>
      <c r="H531" s="16">
        <v>6.6666666666666693E-2</v>
      </c>
      <c r="I531" s="16">
        <v>8.5714285714285701E-2</v>
      </c>
      <c r="J531" s="16">
        <v>0.105263157894737</v>
      </c>
      <c r="K531" s="16">
        <v>0.10958904109589</v>
      </c>
      <c r="L531" s="16">
        <v>6.6666666666666693E-2</v>
      </c>
      <c r="M531" s="16">
        <v>0.11363636363636399</v>
      </c>
      <c r="N531" s="16">
        <v>8.8235294117647106E-2</v>
      </c>
      <c r="O531" s="16">
        <v>6.6666666666666693E-2</v>
      </c>
      <c r="P531" s="16">
        <v>0.05</v>
      </c>
      <c r="Q531" s="16">
        <v>9.3023255813953501E-2</v>
      </c>
      <c r="R531" s="16">
        <v>7.4074074074074098E-2</v>
      </c>
      <c r="S531" s="16">
        <v>0.10989010989011</v>
      </c>
      <c r="T531" s="16">
        <v>9.6153846153846201E-2</v>
      </c>
      <c r="U531" s="16"/>
      <c r="V531" s="16">
        <v>0.14484679665738201</v>
      </c>
      <c r="W531" s="16">
        <v>0.11891891891891899</v>
      </c>
      <c r="X531" s="16">
        <v>9.5070422535211294E-2</v>
      </c>
      <c r="Y531" s="16">
        <v>6.7346938775510207E-2</v>
      </c>
      <c r="Z531" s="16"/>
      <c r="AA531" s="16">
        <v>0.139107611548556</v>
      </c>
      <c r="AB531" s="16">
        <v>0.109756097560976</v>
      </c>
      <c r="AC531" s="16">
        <v>6.25E-2</v>
      </c>
      <c r="AD531" s="16">
        <v>7.7519379844961198E-2</v>
      </c>
      <c r="AE531" s="16">
        <v>0.11764705882352899</v>
      </c>
      <c r="AF531" s="16">
        <v>7.4468085106383003E-2</v>
      </c>
      <c r="AG531" s="16">
        <v>0.114583333333333</v>
      </c>
      <c r="AH531" s="16">
        <v>7.3170731707317097E-2</v>
      </c>
      <c r="AI531" s="16">
        <v>3.77358490566038E-2</v>
      </c>
      <c r="AJ531" s="16"/>
      <c r="AK531" s="16">
        <v>0.12690355329949199</v>
      </c>
      <c r="AL531" s="16">
        <v>9.7087378640776698E-2</v>
      </c>
      <c r="AM531" s="16">
        <v>0.12871287128712899</v>
      </c>
      <c r="AN531" s="16">
        <v>9.8976109215017094E-2</v>
      </c>
      <c r="AO531" s="16">
        <v>6.9148936170212796E-2</v>
      </c>
      <c r="AP531" s="16">
        <v>8.7557603686635899E-2</v>
      </c>
      <c r="AQ531" s="16">
        <v>0.11333333333333299</v>
      </c>
      <c r="AR531" s="16"/>
      <c r="AS531" s="16">
        <v>5.85106382978723E-2</v>
      </c>
      <c r="AT531" s="16">
        <v>0.108849557522124</v>
      </c>
      <c r="AU531" s="16"/>
      <c r="AV531" s="16">
        <v>7.5949367088607597E-2</v>
      </c>
      <c r="AW531" s="16">
        <v>0.116113744075829</v>
      </c>
      <c r="AX531" s="16"/>
      <c r="AY531" s="16">
        <v>0.121980676328502</v>
      </c>
      <c r="AZ531" s="16">
        <v>6.7346938775510207E-2</v>
      </c>
      <c r="BA531" s="16"/>
      <c r="BB531" s="16">
        <v>8.7481146304675697E-2</v>
      </c>
      <c r="BC531" s="16">
        <v>0.11603053435114501</v>
      </c>
      <c r="BD531" s="16"/>
      <c r="BE531" s="16">
        <v>0.19393939393939399</v>
      </c>
      <c r="BF531" s="16">
        <v>0.17455621301775101</v>
      </c>
      <c r="BG531" s="16">
        <v>6.5743944636678195E-2</v>
      </c>
      <c r="BH531" s="16">
        <v>2.1276595744680899E-2</v>
      </c>
    </row>
    <row r="532" spans="2:60" x14ac:dyDescent="0.25">
      <c r="B532" t="s">
        <v>284</v>
      </c>
      <c r="C532" s="16">
        <v>0.78755690440060699</v>
      </c>
      <c r="D532" s="16">
        <v>0.837209302325581</v>
      </c>
      <c r="E532" s="16">
        <v>0.79020979020978999</v>
      </c>
      <c r="F532" s="16">
        <v>0.68421052631578905</v>
      </c>
      <c r="G532" s="16">
        <v>0.70689655172413801</v>
      </c>
      <c r="H532" s="16">
        <v>0.76666666666666705</v>
      </c>
      <c r="I532" s="16">
        <v>0.81904761904761902</v>
      </c>
      <c r="J532" s="16">
        <v>0.73684210526315796</v>
      </c>
      <c r="K532" s="16">
        <v>0.73972602739726001</v>
      </c>
      <c r="L532" s="16">
        <v>0.73333333333333295</v>
      </c>
      <c r="M532" s="16">
        <v>0.84090909090909105</v>
      </c>
      <c r="N532" s="16">
        <v>0.80392156862745101</v>
      </c>
      <c r="O532" s="16">
        <v>0.73333333333333295</v>
      </c>
      <c r="P532" s="16">
        <v>0.73333333333333295</v>
      </c>
      <c r="Q532" s="16">
        <v>0.74418604651162801</v>
      </c>
      <c r="R532" s="16">
        <v>0.81481481481481499</v>
      </c>
      <c r="S532" s="16">
        <v>0.840659340659341</v>
      </c>
      <c r="T532" s="16">
        <v>0.79807692307692302</v>
      </c>
      <c r="U532" s="16"/>
      <c r="V532" s="16">
        <v>0.623955431754875</v>
      </c>
      <c r="W532" s="16">
        <v>0.78918918918918901</v>
      </c>
      <c r="X532" s="16">
        <v>0.82746478873239404</v>
      </c>
      <c r="Y532" s="16">
        <v>0.88367346938775504</v>
      </c>
      <c r="Z532" s="16"/>
      <c r="AA532" s="16">
        <v>0.66929133858267698</v>
      </c>
      <c r="AB532" s="16">
        <v>0.81707317073170704</v>
      </c>
      <c r="AC532" s="16">
        <v>0.83928571428571397</v>
      </c>
      <c r="AD532" s="16">
        <v>0.85271317829457405</v>
      </c>
      <c r="AE532" s="16">
        <v>0.83193277310924396</v>
      </c>
      <c r="AF532" s="16">
        <v>0.89361702127659604</v>
      </c>
      <c r="AG532" s="16">
        <v>0.83333333333333304</v>
      </c>
      <c r="AH532" s="16">
        <v>0.85365853658536595</v>
      </c>
      <c r="AI532" s="16">
        <v>0.91509433962264197</v>
      </c>
      <c r="AJ532" s="16"/>
      <c r="AK532" s="16">
        <v>0.66497461928933999</v>
      </c>
      <c r="AL532" s="16">
        <v>0.79611650485436902</v>
      </c>
      <c r="AM532" s="16">
        <v>0.79207920792079201</v>
      </c>
      <c r="AN532" s="16">
        <v>0.75767918088737196</v>
      </c>
      <c r="AO532" s="16">
        <v>0.88829787234042601</v>
      </c>
      <c r="AP532" s="16">
        <v>0.87096774193548399</v>
      </c>
      <c r="AQ532" s="16">
        <v>0.8</v>
      </c>
      <c r="AR532" s="16"/>
      <c r="AS532" s="16">
        <v>0.92021276595744705</v>
      </c>
      <c r="AT532" s="16">
        <v>0.765486725663717</v>
      </c>
      <c r="AU532" s="16"/>
      <c r="AV532" s="16">
        <v>0.79535864978902904</v>
      </c>
      <c r="AW532" s="16">
        <v>0.78317535545023698</v>
      </c>
      <c r="AX532" s="16"/>
      <c r="AY532" s="16">
        <v>0.73067632850241504</v>
      </c>
      <c r="AZ532" s="16">
        <v>0.88367346938775504</v>
      </c>
      <c r="BA532" s="16"/>
      <c r="BB532" s="16">
        <v>0.84766214177978905</v>
      </c>
      <c r="BC532" s="16">
        <v>0.72671755725190801</v>
      </c>
      <c r="BD532" s="16"/>
      <c r="BE532" s="16">
        <v>0.39393939393939398</v>
      </c>
      <c r="BF532" s="16">
        <v>0.69822485207100604</v>
      </c>
      <c r="BG532" s="16">
        <v>0.88062283737024205</v>
      </c>
      <c r="BH532" s="16">
        <v>0.96170212765957397</v>
      </c>
    </row>
    <row r="533" spans="2:60" x14ac:dyDescent="0.25">
      <c r="B533" t="s">
        <v>285</v>
      </c>
      <c r="C533" s="16">
        <v>8.3459787556904405E-2</v>
      </c>
      <c r="D533" s="16">
        <v>3.1007751937984499E-2</v>
      </c>
      <c r="E533" s="16">
        <v>9.7902097902097904E-2</v>
      </c>
      <c r="F533" s="16">
        <v>0.168421052631579</v>
      </c>
      <c r="G533" s="16">
        <v>0.10344827586206901</v>
      </c>
      <c r="H533" s="16">
        <v>0.133333333333333</v>
      </c>
      <c r="I533" s="16">
        <v>8.5714285714285701E-2</v>
      </c>
      <c r="J533" s="16">
        <v>0.105263157894737</v>
      </c>
      <c r="K533" s="16">
        <v>8.2191780821917804E-2</v>
      </c>
      <c r="L533" s="16">
        <v>0.133333333333333</v>
      </c>
      <c r="M533" s="16">
        <v>2.27272727272727E-2</v>
      </c>
      <c r="N533" s="16">
        <v>8.8235294117647106E-2</v>
      </c>
      <c r="O533" s="16">
        <v>0.1</v>
      </c>
      <c r="P533" s="16">
        <v>0.16666666666666699</v>
      </c>
      <c r="Q533" s="16">
        <v>6.9767441860465101E-2</v>
      </c>
      <c r="R533" s="16">
        <v>0.11111111111111099</v>
      </c>
      <c r="S533" s="16">
        <v>4.94505494505494E-2</v>
      </c>
      <c r="T533" s="16">
        <v>5.7692307692307702E-2</v>
      </c>
      <c r="U533" s="16"/>
      <c r="V533" s="16">
        <v>0.192200557103064</v>
      </c>
      <c r="W533" s="16">
        <v>7.0270270270270302E-2</v>
      </c>
      <c r="X533" s="16">
        <v>5.2816901408450703E-2</v>
      </c>
      <c r="Y533" s="16">
        <v>2.6530612244898E-2</v>
      </c>
      <c r="Z533" s="16"/>
      <c r="AA533" s="16">
        <v>0.15485564304461899</v>
      </c>
      <c r="AB533" s="16">
        <v>6.0975609756097601E-2</v>
      </c>
      <c r="AC533" s="16">
        <v>8.0357142857142905E-2</v>
      </c>
      <c r="AD533" s="16">
        <v>5.4263565891472902E-2</v>
      </c>
      <c r="AE533" s="16">
        <v>4.20168067226891E-2</v>
      </c>
      <c r="AF533" s="16">
        <v>2.1276595744680899E-2</v>
      </c>
      <c r="AG533" s="16">
        <v>4.1666666666666699E-2</v>
      </c>
      <c r="AH533" s="16">
        <v>2.4390243902439001E-2</v>
      </c>
      <c r="AI533" s="16">
        <v>2.83018867924528E-2</v>
      </c>
      <c r="AJ533" s="16"/>
      <c r="AK533" s="16">
        <v>0.182741116751269</v>
      </c>
      <c r="AL533" s="16">
        <v>0.106796116504854</v>
      </c>
      <c r="AM533" s="16">
        <v>4.95049504950495E-2</v>
      </c>
      <c r="AN533" s="16">
        <v>0.116040955631399</v>
      </c>
      <c r="AO533" s="16">
        <v>1.5957446808510599E-2</v>
      </c>
      <c r="AP533" s="16">
        <v>2.76497695852535E-2</v>
      </c>
      <c r="AQ533" s="16">
        <v>0.06</v>
      </c>
      <c r="AR533" s="16"/>
      <c r="AS533" s="16">
        <v>2.1276595744680899E-2</v>
      </c>
      <c r="AT533" s="16">
        <v>9.3805309734513301E-2</v>
      </c>
      <c r="AU533" s="16"/>
      <c r="AV533" s="16">
        <v>9.49367088607595E-2</v>
      </c>
      <c r="AW533" s="16">
        <v>7.7014218009478705E-2</v>
      </c>
      <c r="AX533" s="16"/>
      <c r="AY533" s="16">
        <v>0.117149758454106</v>
      </c>
      <c r="AZ533" s="16">
        <v>2.6530612244898E-2</v>
      </c>
      <c r="BA533" s="16"/>
      <c r="BB533" s="16">
        <v>5.4298642533936702E-2</v>
      </c>
      <c r="BC533" s="16">
        <v>0.112977099236641</v>
      </c>
      <c r="BD533" s="16"/>
      <c r="BE533" s="16">
        <v>0.32727272727272699</v>
      </c>
      <c r="BF533" s="16">
        <v>9.1715976331360902E-2</v>
      </c>
      <c r="BG533" s="16">
        <v>3.9792387543252601E-2</v>
      </c>
      <c r="BH533" s="16">
        <v>8.5106382978723406E-3</v>
      </c>
    </row>
    <row r="534" spans="2:60" x14ac:dyDescent="0.25">
      <c r="B534" t="s">
        <v>77</v>
      </c>
      <c r="C534" s="16">
        <v>2.7314112291350501E-2</v>
      </c>
      <c r="D534" s="16">
        <v>2.32558139534884E-2</v>
      </c>
      <c r="E534" s="16">
        <v>1.3986013986014E-2</v>
      </c>
      <c r="F534" s="16">
        <v>0</v>
      </c>
      <c r="G534" s="16">
        <v>3.4482758620689703E-2</v>
      </c>
      <c r="H534" s="16">
        <v>3.3333333333333298E-2</v>
      </c>
      <c r="I534" s="16">
        <v>9.5238095238095195E-3</v>
      </c>
      <c r="J534" s="16">
        <v>5.2631578947368397E-2</v>
      </c>
      <c r="K534" s="16">
        <v>6.8493150684931503E-2</v>
      </c>
      <c r="L534" s="16">
        <v>6.6666666666666693E-2</v>
      </c>
      <c r="M534" s="16">
        <v>2.27272727272727E-2</v>
      </c>
      <c r="N534" s="16">
        <v>1.9607843137254902E-2</v>
      </c>
      <c r="O534" s="16">
        <v>0.1</v>
      </c>
      <c r="P534" s="16">
        <v>0.05</v>
      </c>
      <c r="Q534" s="16">
        <v>9.3023255813953501E-2</v>
      </c>
      <c r="R534" s="16">
        <v>0</v>
      </c>
      <c r="S534" s="16">
        <v>0</v>
      </c>
      <c r="T534" s="16">
        <v>4.80769230769231E-2</v>
      </c>
      <c r="U534" s="16"/>
      <c r="V534" s="16">
        <v>3.8997214484679701E-2</v>
      </c>
      <c r="W534" s="16">
        <v>2.1621621621621599E-2</v>
      </c>
      <c r="X534" s="16">
        <v>2.4647887323943699E-2</v>
      </c>
      <c r="Y534" s="16">
        <v>2.2448979591836699E-2</v>
      </c>
      <c r="Z534" s="16"/>
      <c r="AA534" s="16">
        <v>3.6745406824147002E-2</v>
      </c>
      <c r="AB534" s="16">
        <v>1.21951219512195E-2</v>
      </c>
      <c r="AC534" s="16">
        <v>1.7857142857142901E-2</v>
      </c>
      <c r="AD534" s="16">
        <v>1.5503875968992199E-2</v>
      </c>
      <c r="AE534" s="16">
        <v>8.4033613445378096E-3</v>
      </c>
      <c r="AF534" s="16">
        <v>1.0638297872340399E-2</v>
      </c>
      <c r="AG534" s="16">
        <v>1.0416666666666701E-2</v>
      </c>
      <c r="AH534" s="16">
        <v>4.8780487804878099E-2</v>
      </c>
      <c r="AI534" s="16">
        <v>1.88679245283019E-2</v>
      </c>
      <c r="AJ534" s="16"/>
      <c r="AK534" s="16">
        <v>2.5380710659898501E-2</v>
      </c>
      <c r="AL534" s="16">
        <v>0</v>
      </c>
      <c r="AM534" s="16">
        <v>2.9702970297029702E-2</v>
      </c>
      <c r="AN534" s="16">
        <v>2.7303754266211601E-2</v>
      </c>
      <c r="AO534" s="16">
        <v>2.6595744680851099E-2</v>
      </c>
      <c r="AP534" s="16">
        <v>1.3824884792626699E-2</v>
      </c>
      <c r="AQ534" s="16">
        <v>2.66666666666667E-2</v>
      </c>
      <c r="AR534" s="16"/>
      <c r="AS534" s="16">
        <v>0</v>
      </c>
      <c r="AT534" s="16">
        <v>3.1858407079646003E-2</v>
      </c>
      <c r="AU534" s="16"/>
      <c r="AV534" s="16">
        <v>3.37552742616034E-2</v>
      </c>
      <c r="AW534" s="16">
        <v>2.3696682464454999E-2</v>
      </c>
      <c r="AX534" s="16"/>
      <c r="AY534" s="16">
        <v>3.0193236714975799E-2</v>
      </c>
      <c r="AZ534" s="16">
        <v>2.2448979591836699E-2</v>
      </c>
      <c r="BA534" s="16"/>
      <c r="BB534" s="16">
        <v>1.0558069381598799E-2</v>
      </c>
      <c r="BC534" s="16">
        <v>4.4274809160305302E-2</v>
      </c>
      <c r="BD534" s="16"/>
      <c r="BE534" s="16">
        <v>8.4848484848484895E-2</v>
      </c>
      <c r="BF534" s="16">
        <v>3.5502958579881699E-2</v>
      </c>
      <c r="BG534" s="16">
        <v>1.3840830449827E-2</v>
      </c>
      <c r="BH534" s="16">
        <v>8.5106382978723406E-3</v>
      </c>
    </row>
    <row r="535" spans="2:60" x14ac:dyDescent="0.25">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row>
    <row r="536" spans="2:60" x14ac:dyDescent="0.25">
      <c r="B536" s="6" t="s">
        <v>294</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row>
    <row r="537" spans="2:60" x14ac:dyDescent="0.25">
      <c r="B537" s="23" t="s">
        <v>79</v>
      </c>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row>
    <row r="538" spans="2:60" x14ac:dyDescent="0.25">
      <c r="B538" t="s">
        <v>283</v>
      </c>
      <c r="C538" s="16">
        <v>0.15553869499241299</v>
      </c>
      <c r="D538" s="16">
        <v>0.13178294573643401</v>
      </c>
      <c r="E538" s="16">
        <v>0.21678321678321699</v>
      </c>
      <c r="F538" s="16">
        <v>0.17894736842105299</v>
      </c>
      <c r="G538" s="16">
        <v>0.20689655172413801</v>
      </c>
      <c r="H538" s="16">
        <v>6.6666666666666693E-2</v>
      </c>
      <c r="I538" s="16">
        <v>0.114285714285714</v>
      </c>
      <c r="J538" s="16">
        <v>0</v>
      </c>
      <c r="K538" s="16">
        <v>0.17808219178082199</v>
      </c>
      <c r="L538" s="16">
        <v>0.1</v>
      </c>
      <c r="M538" s="16">
        <v>0.15909090909090901</v>
      </c>
      <c r="N538" s="16">
        <v>0.13725490196078399</v>
      </c>
      <c r="O538" s="16">
        <v>0.133333333333333</v>
      </c>
      <c r="P538" s="16">
        <v>8.3333333333333301E-2</v>
      </c>
      <c r="Q538" s="16">
        <v>0.116279069767442</v>
      </c>
      <c r="R538" s="16">
        <v>7.4074074074074098E-2</v>
      </c>
      <c r="S538" s="16">
        <v>0.19230769230769201</v>
      </c>
      <c r="T538" s="16">
        <v>0.18269230769230799</v>
      </c>
      <c r="U538" s="16"/>
      <c r="V538" s="16">
        <v>0.18941504178273</v>
      </c>
      <c r="W538" s="16">
        <v>0.17297297297297301</v>
      </c>
      <c r="X538" s="16">
        <v>0.15845070422535201</v>
      </c>
      <c r="Y538" s="16">
        <v>0.122448979591837</v>
      </c>
      <c r="Z538" s="16"/>
      <c r="AA538" s="16">
        <v>0.162729658792651</v>
      </c>
      <c r="AB538" s="16">
        <v>0.17073170731707299</v>
      </c>
      <c r="AC538" s="16">
        <v>0.19642857142857101</v>
      </c>
      <c r="AD538" s="16">
        <v>0.209302325581395</v>
      </c>
      <c r="AE538" s="16">
        <v>0.159663865546218</v>
      </c>
      <c r="AF538" s="16">
        <v>0.117021276595745</v>
      </c>
      <c r="AG538" s="16">
        <v>0.14583333333333301</v>
      </c>
      <c r="AH538" s="16">
        <v>0.134146341463415</v>
      </c>
      <c r="AI538" s="16">
        <v>0.113207547169811</v>
      </c>
      <c r="AJ538" s="16"/>
      <c r="AK538" s="16">
        <v>0.182741116751269</v>
      </c>
      <c r="AL538" s="16">
        <v>0.12621359223301001</v>
      </c>
      <c r="AM538" s="16">
        <v>0.24752475247524799</v>
      </c>
      <c r="AN538" s="16">
        <v>0.12286689419795201</v>
      </c>
      <c r="AO538" s="16">
        <v>0.154255319148936</v>
      </c>
      <c r="AP538" s="16">
        <v>0.18894009216589899</v>
      </c>
      <c r="AQ538" s="16">
        <v>0.146666666666667</v>
      </c>
      <c r="AR538" s="16"/>
      <c r="AS538" s="16">
        <v>0.10106382978723399</v>
      </c>
      <c r="AT538" s="16">
        <v>0.16460176991150399</v>
      </c>
      <c r="AU538" s="16"/>
      <c r="AV538" s="16">
        <v>0.111814345991561</v>
      </c>
      <c r="AW538" s="16">
        <v>0.18009478672985799</v>
      </c>
      <c r="AX538" s="16"/>
      <c r="AY538" s="16">
        <v>0.17512077294685999</v>
      </c>
      <c r="AZ538" s="16">
        <v>0.122448979591837</v>
      </c>
      <c r="BA538" s="16"/>
      <c r="BB538" s="16">
        <v>0.131221719457014</v>
      </c>
      <c r="BC538" s="16">
        <v>0.180152671755725</v>
      </c>
      <c r="BD538" s="16"/>
      <c r="BE538" s="16">
        <v>0.18181818181818199</v>
      </c>
      <c r="BF538" s="16">
        <v>0.230769230769231</v>
      </c>
      <c r="BG538" s="16">
        <v>0.131487889273356</v>
      </c>
      <c r="BH538" s="16">
        <v>8.9361702127659606E-2</v>
      </c>
    </row>
    <row r="539" spans="2:60" x14ac:dyDescent="0.25">
      <c r="B539" t="s">
        <v>284</v>
      </c>
      <c r="C539" s="16">
        <v>0.67374810318664602</v>
      </c>
      <c r="D539" s="16">
        <v>0.70542635658914699</v>
      </c>
      <c r="E539" s="16">
        <v>0.58741258741258695</v>
      </c>
      <c r="F539" s="16">
        <v>0.58947368421052604</v>
      </c>
      <c r="G539" s="16">
        <v>0.55172413793103403</v>
      </c>
      <c r="H539" s="16">
        <v>0.7</v>
      </c>
      <c r="I539" s="16">
        <v>0.74285714285714299</v>
      </c>
      <c r="J539" s="16">
        <v>0.78947368421052599</v>
      </c>
      <c r="K539" s="16">
        <v>0.65753424657534199</v>
      </c>
      <c r="L539" s="16">
        <v>0.63333333333333297</v>
      </c>
      <c r="M539" s="16">
        <v>0.70454545454545503</v>
      </c>
      <c r="N539" s="16">
        <v>0.71568627450980404</v>
      </c>
      <c r="O539" s="16">
        <v>0.66666666666666696</v>
      </c>
      <c r="P539" s="16">
        <v>0.68333333333333302</v>
      </c>
      <c r="Q539" s="16">
        <v>0.65116279069767402</v>
      </c>
      <c r="R539" s="16">
        <v>0.70370370370370405</v>
      </c>
      <c r="S539" s="16">
        <v>0.71978021978022</v>
      </c>
      <c r="T539" s="16">
        <v>0.67307692307692302</v>
      </c>
      <c r="U539" s="16"/>
      <c r="V539" s="16">
        <v>0.46239554317548698</v>
      </c>
      <c r="W539" s="16">
        <v>0.63783783783783798</v>
      </c>
      <c r="X539" s="16">
        <v>0.71830985915492995</v>
      </c>
      <c r="Y539" s="16">
        <v>0.81632653061224503</v>
      </c>
      <c r="Z539" s="16"/>
      <c r="AA539" s="16">
        <v>0.53280839895013099</v>
      </c>
      <c r="AB539" s="16">
        <v>0.65853658536585402</v>
      </c>
      <c r="AC539" s="16">
        <v>0.65178571428571397</v>
      </c>
      <c r="AD539" s="16">
        <v>0.65891472868217005</v>
      </c>
      <c r="AE539" s="16">
        <v>0.76470588235294101</v>
      </c>
      <c r="AF539" s="16">
        <v>0.82978723404255295</v>
      </c>
      <c r="AG539" s="16">
        <v>0.77083333333333304</v>
      </c>
      <c r="AH539" s="16">
        <v>0.78048780487804903</v>
      </c>
      <c r="AI539" s="16">
        <v>0.85849056603773599</v>
      </c>
      <c r="AJ539" s="16"/>
      <c r="AK539" s="16">
        <v>0.54314720812182704</v>
      </c>
      <c r="AL539" s="16">
        <v>0.69902912621359203</v>
      </c>
      <c r="AM539" s="16">
        <v>0.62376237623762398</v>
      </c>
      <c r="AN539" s="16">
        <v>0.65187713310580198</v>
      </c>
      <c r="AO539" s="16">
        <v>0.76063829787234005</v>
      </c>
      <c r="AP539" s="16">
        <v>0.72811059907834097</v>
      </c>
      <c r="AQ539" s="16">
        <v>0.71333333333333304</v>
      </c>
      <c r="AR539" s="16"/>
      <c r="AS539" s="16">
        <v>0.840425531914894</v>
      </c>
      <c r="AT539" s="16">
        <v>0.64601769911504403</v>
      </c>
      <c r="AU539" s="16"/>
      <c r="AV539" s="16">
        <v>0.66244725738396604</v>
      </c>
      <c r="AW539" s="16">
        <v>0.68009478672985801</v>
      </c>
      <c r="AX539" s="16"/>
      <c r="AY539" s="16">
        <v>0.58937198067632801</v>
      </c>
      <c r="AZ539" s="16">
        <v>0.81632653061224503</v>
      </c>
      <c r="BA539" s="16"/>
      <c r="BB539" s="16">
        <v>0.763197586726998</v>
      </c>
      <c r="BC539" s="16">
        <v>0.583206106870229</v>
      </c>
      <c r="BD539" s="16"/>
      <c r="BE539" s="16">
        <v>0.266666666666667</v>
      </c>
      <c r="BF539" s="16">
        <v>0.54142011834319503</v>
      </c>
      <c r="BG539" s="16">
        <v>0.78200692041522502</v>
      </c>
      <c r="BH539" s="16">
        <v>0.88085106382978695</v>
      </c>
    </row>
    <row r="540" spans="2:60" x14ac:dyDescent="0.25">
      <c r="B540" t="s">
        <v>285</v>
      </c>
      <c r="C540" s="16">
        <v>0.12974203338391499</v>
      </c>
      <c r="D540" s="16">
        <v>0.116279069767442</v>
      </c>
      <c r="E540" s="16">
        <v>0.14685314685314699</v>
      </c>
      <c r="F540" s="16">
        <v>0.21052631578947401</v>
      </c>
      <c r="G540" s="16">
        <v>0.18965517241379301</v>
      </c>
      <c r="H540" s="16">
        <v>0.16666666666666699</v>
      </c>
      <c r="I540" s="16">
        <v>0.133333333333333</v>
      </c>
      <c r="J540" s="16">
        <v>0.21052631578947401</v>
      </c>
      <c r="K540" s="16">
        <v>0.13698630136986301</v>
      </c>
      <c r="L540" s="16">
        <v>0.2</v>
      </c>
      <c r="M540" s="16">
        <v>0.102272727272727</v>
      </c>
      <c r="N540" s="16">
        <v>9.8039215686274495E-2</v>
      </c>
      <c r="O540" s="16">
        <v>0.133333333333333</v>
      </c>
      <c r="P540" s="16">
        <v>0.2</v>
      </c>
      <c r="Q540" s="16">
        <v>9.3023255813953501E-2</v>
      </c>
      <c r="R540" s="16">
        <v>0.18518518518518501</v>
      </c>
      <c r="S540" s="16">
        <v>6.0439560439560398E-2</v>
      </c>
      <c r="T540" s="16">
        <v>9.6153846153846201E-2</v>
      </c>
      <c r="U540" s="16"/>
      <c r="V540" s="16">
        <v>0.28690807799442902</v>
      </c>
      <c r="W540" s="16">
        <v>0.14594594594594601</v>
      </c>
      <c r="X540" s="16">
        <v>9.5070422535211294E-2</v>
      </c>
      <c r="Y540" s="16">
        <v>2.8571428571428598E-2</v>
      </c>
      <c r="Z540" s="16"/>
      <c r="AA540" s="16">
        <v>0.267716535433071</v>
      </c>
      <c r="AB540" s="16">
        <v>0.109756097560976</v>
      </c>
      <c r="AC540" s="16">
        <v>9.8214285714285698E-2</v>
      </c>
      <c r="AD540" s="16">
        <v>0.116279069767442</v>
      </c>
      <c r="AE540" s="16">
        <v>5.0420168067226899E-2</v>
      </c>
      <c r="AF540" s="16">
        <v>4.2553191489361701E-2</v>
      </c>
      <c r="AG540" s="16">
        <v>8.3333333333333301E-2</v>
      </c>
      <c r="AH540" s="16">
        <v>2.4390243902439001E-2</v>
      </c>
      <c r="AI540" s="16">
        <v>0</v>
      </c>
      <c r="AJ540" s="16"/>
      <c r="AK540" s="16">
        <v>0.21319796954314699</v>
      </c>
      <c r="AL540" s="16">
        <v>0.15533980582524301</v>
      </c>
      <c r="AM540" s="16">
        <v>0.10891089108910899</v>
      </c>
      <c r="AN540" s="16">
        <v>0.17747440273037501</v>
      </c>
      <c r="AO540" s="16">
        <v>4.7872340425531901E-2</v>
      </c>
      <c r="AP540" s="16">
        <v>7.3732718894009203E-2</v>
      </c>
      <c r="AQ540" s="16">
        <v>0.1</v>
      </c>
      <c r="AR540" s="16"/>
      <c r="AS540" s="16">
        <v>4.2553191489361701E-2</v>
      </c>
      <c r="AT540" s="16">
        <v>0.14424778761061899</v>
      </c>
      <c r="AU540" s="16"/>
      <c r="AV540" s="16">
        <v>0.16877637130801701</v>
      </c>
      <c r="AW540" s="16">
        <v>0.10781990521327001</v>
      </c>
      <c r="AX540" s="16"/>
      <c r="AY540" s="16">
        <v>0.18961352657004801</v>
      </c>
      <c r="AZ540" s="16">
        <v>2.8571428571428598E-2</v>
      </c>
      <c r="BA540" s="16"/>
      <c r="BB540" s="16">
        <v>7.3906485671191596E-2</v>
      </c>
      <c r="BC540" s="16">
        <v>0.18625954198473299</v>
      </c>
      <c r="BD540" s="16"/>
      <c r="BE540" s="16">
        <v>0.43030303030303002</v>
      </c>
      <c r="BF540" s="16">
        <v>0.177514792899408</v>
      </c>
      <c r="BG540" s="16">
        <v>6.2283737024221401E-2</v>
      </c>
      <c r="BH540" s="16">
        <v>1.7021276595744698E-2</v>
      </c>
    </row>
    <row r="541" spans="2:60" x14ac:dyDescent="0.25">
      <c r="B541" t="s">
        <v>77</v>
      </c>
      <c r="C541" s="16">
        <v>4.09711684370258E-2</v>
      </c>
      <c r="D541" s="16">
        <v>4.6511627906976702E-2</v>
      </c>
      <c r="E541" s="16">
        <v>4.8951048951049E-2</v>
      </c>
      <c r="F541" s="16">
        <v>2.1052631578947399E-2</v>
      </c>
      <c r="G541" s="16">
        <v>5.1724137931034503E-2</v>
      </c>
      <c r="H541" s="16">
        <v>6.6666666666666693E-2</v>
      </c>
      <c r="I541" s="16">
        <v>9.5238095238095195E-3</v>
      </c>
      <c r="J541" s="16">
        <v>0</v>
      </c>
      <c r="K541" s="16">
        <v>2.7397260273972601E-2</v>
      </c>
      <c r="L541" s="16">
        <v>6.6666666666666693E-2</v>
      </c>
      <c r="M541" s="16">
        <v>3.4090909090909102E-2</v>
      </c>
      <c r="N541" s="16">
        <v>4.9019607843137303E-2</v>
      </c>
      <c r="O541" s="16">
        <v>6.6666666666666693E-2</v>
      </c>
      <c r="P541" s="16">
        <v>3.3333333333333298E-2</v>
      </c>
      <c r="Q541" s="16">
        <v>0.13953488372093001</v>
      </c>
      <c r="R541" s="16">
        <v>3.7037037037037E-2</v>
      </c>
      <c r="S541" s="16">
        <v>2.74725274725275E-2</v>
      </c>
      <c r="T541" s="16">
        <v>4.80769230769231E-2</v>
      </c>
      <c r="U541" s="16"/>
      <c r="V541" s="16">
        <v>6.12813370473538E-2</v>
      </c>
      <c r="W541" s="16">
        <v>4.3243243243243197E-2</v>
      </c>
      <c r="X541" s="16">
        <v>2.8169014084507001E-2</v>
      </c>
      <c r="Y541" s="16">
        <v>3.2653061224489799E-2</v>
      </c>
      <c r="Z541" s="16"/>
      <c r="AA541" s="16">
        <v>3.6745406824147002E-2</v>
      </c>
      <c r="AB541" s="16">
        <v>6.0975609756097601E-2</v>
      </c>
      <c r="AC541" s="16">
        <v>5.3571428571428603E-2</v>
      </c>
      <c r="AD541" s="16">
        <v>1.5503875968992199E-2</v>
      </c>
      <c r="AE541" s="16">
        <v>2.5210084033613401E-2</v>
      </c>
      <c r="AF541" s="16">
        <v>1.0638297872340399E-2</v>
      </c>
      <c r="AG541" s="16">
        <v>0</v>
      </c>
      <c r="AH541" s="16">
        <v>6.0975609756097601E-2</v>
      </c>
      <c r="AI541" s="16">
        <v>2.83018867924528E-2</v>
      </c>
      <c r="AJ541" s="16"/>
      <c r="AK541" s="16">
        <v>6.0913705583756299E-2</v>
      </c>
      <c r="AL541" s="16">
        <v>1.94174757281553E-2</v>
      </c>
      <c r="AM541" s="16">
        <v>1.9801980198019799E-2</v>
      </c>
      <c r="AN541" s="16">
        <v>4.7781569965870303E-2</v>
      </c>
      <c r="AO541" s="16">
        <v>3.7234042553191501E-2</v>
      </c>
      <c r="AP541" s="16">
        <v>9.2165898617511503E-3</v>
      </c>
      <c r="AQ541" s="16">
        <v>0.04</v>
      </c>
      <c r="AR541" s="16"/>
      <c r="AS541" s="16">
        <v>1.5957446808510599E-2</v>
      </c>
      <c r="AT541" s="16">
        <v>4.5132743362831899E-2</v>
      </c>
      <c r="AU541" s="16"/>
      <c r="AV541" s="16">
        <v>5.6962025316455701E-2</v>
      </c>
      <c r="AW541" s="16">
        <v>3.1990521327014201E-2</v>
      </c>
      <c r="AX541" s="16"/>
      <c r="AY541" s="16">
        <v>4.5893719806763301E-2</v>
      </c>
      <c r="AZ541" s="16">
        <v>3.2653061224489799E-2</v>
      </c>
      <c r="BA541" s="16"/>
      <c r="BB541" s="16">
        <v>3.1674208144796399E-2</v>
      </c>
      <c r="BC541" s="16">
        <v>5.0381679389312997E-2</v>
      </c>
      <c r="BD541" s="16"/>
      <c r="BE541" s="16">
        <v>0.12121212121212099</v>
      </c>
      <c r="BF541" s="16">
        <v>5.0295857988165701E-2</v>
      </c>
      <c r="BG541" s="16">
        <v>2.42214532871972E-2</v>
      </c>
      <c r="BH541" s="16">
        <v>1.27659574468085E-2</v>
      </c>
    </row>
    <row r="542" spans="2:60" x14ac:dyDescent="0.25">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row>
    <row r="543" spans="2:60" x14ac:dyDescent="0.25">
      <c r="B543" s="6" t="s">
        <v>301</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row>
    <row r="544" spans="2:60" x14ac:dyDescent="0.25">
      <c r="B544" s="23" t="s">
        <v>79</v>
      </c>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row>
    <row r="545" spans="2:60" x14ac:dyDescent="0.25">
      <c r="B545" t="s">
        <v>295</v>
      </c>
      <c r="C545" s="16">
        <v>0.18361153262519</v>
      </c>
      <c r="D545" s="16">
        <v>0.15503875968992201</v>
      </c>
      <c r="E545" s="16">
        <v>0.24475524475524499</v>
      </c>
      <c r="F545" s="16">
        <v>0.25263157894736799</v>
      </c>
      <c r="G545" s="16">
        <v>0.24137931034482801</v>
      </c>
      <c r="H545" s="16">
        <v>0.133333333333333</v>
      </c>
      <c r="I545" s="16">
        <v>0.2</v>
      </c>
      <c r="J545" s="16">
        <v>0.21052631578947401</v>
      </c>
      <c r="K545" s="16">
        <v>0.164383561643836</v>
      </c>
      <c r="L545" s="16">
        <v>0.133333333333333</v>
      </c>
      <c r="M545" s="16">
        <v>0.14772727272727301</v>
      </c>
      <c r="N545" s="16">
        <v>0.17647058823529399</v>
      </c>
      <c r="O545" s="16">
        <v>0.233333333333333</v>
      </c>
      <c r="P545" s="16">
        <v>0.233333333333333</v>
      </c>
      <c r="Q545" s="16">
        <v>0.116279069767442</v>
      </c>
      <c r="R545" s="16">
        <v>0.148148148148148</v>
      </c>
      <c r="S545" s="16">
        <v>0.164835164835165</v>
      </c>
      <c r="T545" s="16">
        <v>0.125</v>
      </c>
      <c r="U545" s="16"/>
      <c r="V545" s="16">
        <v>0.314763231197772</v>
      </c>
      <c r="W545" s="16">
        <v>0.17297297297297301</v>
      </c>
      <c r="X545" s="16">
        <v>0.176056338028169</v>
      </c>
      <c r="Y545" s="16">
        <v>9.5918367346938802E-2</v>
      </c>
      <c r="Z545" s="16"/>
      <c r="AA545" s="16">
        <v>0.249343832020997</v>
      </c>
      <c r="AB545" s="16">
        <v>0.15853658536585399</v>
      </c>
      <c r="AC545" s="16">
        <v>9.8214285714285698E-2</v>
      </c>
      <c r="AD545" s="16">
        <v>0.178294573643411</v>
      </c>
      <c r="AE545" s="16">
        <v>0.16806722689075601</v>
      </c>
      <c r="AF545" s="16">
        <v>0.19148936170212799</v>
      </c>
      <c r="AG545" s="16">
        <v>0.16666666666666699</v>
      </c>
      <c r="AH545" s="16">
        <v>0.17073170731707299</v>
      </c>
      <c r="AI545" s="16">
        <v>9.4339622641509399E-2</v>
      </c>
      <c r="AJ545" s="16"/>
      <c r="AK545" s="16">
        <v>0.26395939086294401</v>
      </c>
      <c r="AL545" s="16">
        <v>0.19417475728155301</v>
      </c>
      <c r="AM545" s="16">
        <v>0.16831683168316799</v>
      </c>
      <c r="AN545" s="16">
        <v>0.221843003412969</v>
      </c>
      <c r="AO545" s="16">
        <v>0.13297872340425501</v>
      </c>
      <c r="AP545" s="16">
        <v>0.119815668202765</v>
      </c>
      <c r="AQ545" s="16">
        <v>0.146666666666667</v>
      </c>
      <c r="AR545" s="16"/>
      <c r="AS545" s="16">
        <v>7.4468085106383003E-2</v>
      </c>
      <c r="AT545" s="16">
        <v>0.201769911504425</v>
      </c>
      <c r="AU545" s="16"/>
      <c r="AV545" s="16">
        <v>0.16877637130801701</v>
      </c>
      <c r="AW545" s="16">
        <v>0.19194312796208499</v>
      </c>
      <c r="AX545" s="16"/>
      <c r="AY545" s="16">
        <v>0.235507246376812</v>
      </c>
      <c r="AZ545" s="16">
        <v>9.5918367346938802E-2</v>
      </c>
      <c r="BA545" s="16"/>
      <c r="BB545" s="16">
        <v>0.1236802413273</v>
      </c>
      <c r="BC545" s="16">
        <v>0.244274809160305</v>
      </c>
      <c r="BD545" s="16"/>
      <c r="BE545" s="16">
        <v>0.46060606060606102</v>
      </c>
      <c r="BF545" s="16">
        <v>0.27218934911242598</v>
      </c>
      <c r="BG545" s="16">
        <v>0.103806228373702</v>
      </c>
      <c r="BH545" s="16">
        <v>5.5319148936170202E-2</v>
      </c>
    </row>
    <row r="546" spans="2:60" x14ac:dyDescent="0.25">
      <c r="B546" t="s">
        <v>296</v>
      </c>
      <c r="C546" s="16">
        <v>0.25189681335356601</v>
      </c>
      <c r="D546" s="16">
        <v>0.224806201550388</v>
      </c>
      <c r="E546" s="16">
        <v>0.20979020979021001</v>
      </c>
      <c r="F546" s="16">
        <v>0.27368421052631597</v>
      </c>
      <c r="G546" s="16">
        <v>0.12068965517241401</v>
      </c>
      <c r="H546" s="16">
        <v>0.2</v>
      </c>
      <c r="I546" s="16">
        <v>0.25714285714285701</v>
      </c>
      <c r="J546" s="16">
        <v>0.157894736842105</v>
      </c>
      <c r="K546" s="16">
        <v>0.301369863013699</v>
      </c>
      <c r="L546" s="16">
        <v>0.233333333333333</v>
      </c>
      <c r="M546" s="16">
        <v>0.29545454545454503</v>
      </c>
      <c r="N546" s="16">
        <v>0.32352941176470601</v>
      </c>
      <c r="O546" s="16">
        <v>0.266666666666667</v>
      </c>
      <c r="P546" s="16">
        <v>0.233333333333333</v>
      </c>
      <c r="Q546" s="16">
        <v>0.34883720930232598</v>
      </c>
      <c r="R546" s="16">
        <v>0.37037037037037002</v>
      </c>
      <c r="S546" s="16">
        <v>0.23626373626373601</v>
      </c>
      <c r="T546" s="16">
        <v>0.25</v>
      </c>
      <c r="U546" s="16"/>
      <c r="V546" s="16">
        <v>0.214484679665738</v>
      </c>
      <c r="W546" s="16">
        <v>0.340540540540541</v>
      </c>
      <c r="X546" s="16">
        <v>0.235915492957746</v>
      </c>
      <c r="Y546" s="16">
        <v>0.25510204081632698</v>
      </c>
      <c r="Z546" s="16"/>
      <c r="AA546" s="16">
        <v>0.25721784776902901</v>
      </c>
      <c r="AB546" s="16">
        <v>0.24390243902438999</v>
      </c>
      <c r="AC546" s="16">
        <v>0.27678571428571402</v>
      </c>
      <c r="AD546" s="16">
        <v>0.217054263565891</v>
      </c>
      <c r="AE546" s="16">
        <v>0.24369747899159699</v>
      </c>
      <c r="AF546" s="16">
        <v>0.24468085106383</v>
      </c>
      <c r="AG546" s="16">
        <v>0.33333333333333298</v>
      </c>
      <c r="AH546" s="16">
        <v>0.219512195121951</v>
      </c>
      <c r="AI546" s="16">
        <v>0.34905660377358499</v>
      </c>
      <c r="AJ546" s="16"/>
      <c r="AK546" s="16">
        <v>0.27918781725888298</v>
      </c>
      <c r="AL546" s="16">
        <v>0.30097087378640802</v>
      </c>
      <c r="AM546" s="16">
        <v>0.237623762376238</v>
      </c>
      <c r="AN546" s="16">
        <v>0.25938566552900999</v>
      </c>
      <c r="AO546" s="16">
        <v>0.29787234042553201</v>
      </c>
      <c r="AP546" s="16">
        <v>0.211981566820276</v>
      </c>
      <c r="AQ546" s="16">
        <v>0.24666666666666701</v>
      </c>
      <c r="AR546" s="16"/>
      <c r="AS546" s="16">
        <v>0.20212765957446799</v>
      </c>
      <c r="AT546" s="16">
        <v>0.26017699115044202</v>
      </c>
      <c r="AU546" s="16"/>
      <c r="AV546" s="16">
        <v>0.26793248945147702</v>
      </c>
      <c r="AW546" s="16">
        <v>0.24289099526066399</v>
      </c>
      <c r="AX546" s="16"/>
      <c r="AY546" s="16">
        <v>0.25</v>
      </c>
      <c r="AZ546" s="16">
        <v>0.25510204081632698</v>
      </c>
      <c r="BA546" s="16"/>
      <c r="BB546" s="16">
        <v>0.239819004524887</v>
      </c>
      <c r="BC546" s="16">
        <v>0.26412213740458002</v>
      </c>
      <c r="BD546" s="16"/>
      <c r="BE546" s="16">
        <v>0.133333333333333</v>
      </c>
      <c r="BF546" s="16">
        <v>0.23668639053254401</v>
      </c>
      <c r="BG546" s="16">
        <v>0.29930795847750902</v>
      </c>
      <c r="BH546" s="16">
        <v>0.242553191489362</v>
      </c>
    </row>
    <row r="547" spans="2:60" x14ac:dyDescent="0.25">
      <c r="B547" t="s">
        <v>297</v>
      </c>
      <c r="C547" s="16">
        <v>0.20030349013657101</v>
      </c>
      <c r="D547" s="16">
        <v>0.25581395348837199</v>
      </c>
      <c r="E547" s="16">
        <v>0.18181818181818199</v>
      </c>
      <c r="F547" s="16">
        <v>0.2</v>
      </c>
      <c r="G547" s="16">
        <v>0.24137931034482801</v>
      </c>
      <c r="H547" s="16">
        <v>0.1</v>
      </c>
      <c r="I547" s="16">
        <v>0.17142857142857101</v>
      </c>
      <c r="J547" s="16">
        <v>0.157894736842105</v>
      </c>
      <c r="K547" s="16">
        <v>0.232876712328767</v>
      </c>
      <c r="L547" s="16">
        <v>0.3</v>
      </c>
      <c r="M547" s="16">
        <v>0.204545454545455</v>
      </c>
      <c r="N547" s="16">
        <v>0.14705882352941199</v>
      </c>
      <c r="O547" s="16">
        <v>0.2</v>
      </c>
      <c r="P547" s="16">
        <v>0.2</v>
      </c>
      <c r="Q547" s="16">
        <v>0.209302325581395</v>
      </c>
      <c r="R547" s="16">
        <v>0.18518518518518501</v>
      </c>
      <c r="S547" s="16">
        <v>0.19230769230769201</v>
      </c>
      <c r="T547" s="16">
        <v>0.21153846153846201</v>
      </c>
      <c r="U547" s="16"/>
      <c r="V547" s="16">
        <v>7.7994428969359306E-2</v>
      </c>
      <c r="W547" s="16">
        <v>0.22702702702702701</v>
      </c>
      <c r="X547" s="16">
        <v>0.20422535211267601</v>
      </c>
      <c r="Y547" s="16">
        <v>0.27755102040816299</v>
      </c>
      <c r="Z547" s="16"/>
      <c r="AA547" s="16">
        <v>9.1863517060367494E-2</v>
      </c>
      <c r="AB547" s="16">
        <v>0.26829268292682901</v>
      </c>
      <c r="AC547" s="16">
        <v>0.25892857142857101</v>
      </c>
      <c r="AD547" s="16">
        <v>0.232558139534884</v>
      </c>
      <c r="AE547" s="16">
        <v>0.30252100840336099</v>
      </c>
      <c r="AF547" s="16">
        <v>0.25531914893617003</v>
      </c>
      <c r="AG547" s="16">
        <v>0.19791666666666699</v>
      </c>
      <c r="AH547" s="16">
        <v>0.31707317073170699</v>
      </c>
      <c r="AI547" s="16">
        <v>0.22641509433962301</v>
      </c>
      <c r="AJ547" s="16"/>
      <c r="AK547" s="16">
        <v>0.131979695431472</v>
      </c>
      <c r="AL547" s="16">
        <v>0.19417475728155301</v>
      </c>
      <c r="AM547" s="16">
        <v>0.22772277227722801</v>
      </c>
      <c r="AN547" s="16">
        <v>0.16382252559727001</v>
      </c>
      <c r="AO547" s="16">
        <v>0.24468085106383</v>
      </c>
      <c r="AP547" s="16">
        <v>0.216589861751152</v>
      </c>
      <c r="AQ547" s="16">
        <v>0.293333333333333</v>
      </c>
      <c r="AR547" s="16"/>
      <c r="AS547" s="16">
        <v>0.30319148936170198</v>
      </c>
      <c r="AT547" s="16">
        <v>0.18318584070796501</v>
      </c>
      <c r="AU547" s="16"/>
      <c r="AV547" s="16">
        <v>0.18776371308016901</v>
      </c>
      <c r="AW547" s="16">
        <v>0.20734597156398099</v>
      </c>
      <c r="AX547" s="16"/>
      <c r="AY547" s="16">
        <v>0.15458937198067599</v>
      </c>
      <c r="AZ547" s="16">
        <v>0.27755102040816299</v>
      </c>
      <c r="BA547" s="16"/>
      <c r="BB547" s="16">
        <v>0.236802413273001</v>
      </c>
      <c r="BC547" s="16">
        <v>0.16335877862595399</v>
      </c>
      <c r="BD547" s="16"/>
      <c r="BE547" s="16">
        <v>6.6666666666666693E-2</v>
      </c>
      <c r="BF547" s="16">
        <v>0.15088757396449701</v>
      </c>
      <c r="BG547" s="16">
        <v>0.24048442906574399</v>
      </c>
      <c r="BH547" s="16">
        <v>0.26382978723404299</v>
      </c>
    </row>
    <row r="548" spans="2:60" x14ac:dyDescent="0.25">
      <c r="B548" t="s">
        <v>298</v>
      </c>
      <c r="C548" s="16">
        <v>0.16919575113808799</v>
      </c>
      <c r="D548" s="16">
        <v>0.217054263565891</v>
      </c>
      <c r="E548" s="16">
        <v>0.14685314685314699</v>
      </c>
      <c r="F548" s="16">
        <v>0.13684210526315799</v>
      </c>
      <c r="G548" s="16">
        <v>0.17241379310344801</v>
      </c>
      <c r="H548" s="16">
        <v>0.2</v>
      </c>
      <c r="I548" s="16">
        <v>0.15238095238095201</v>
      </c>
      <c r="J548" s="16">
        <v>0.105263157894737</v>
      </c>
      <c r="K548" s="16">
        <v>0.164383561643836</v>
      </c>
      <c r="L548" s="16">
        <v>6.6666666666666693E-2</v>
      </c>
      <c r="M548" s="16">
        <v>0.18181818181818199</v>
      </c>
      <c r="N548" s="16">
        <v>0.17647058823529399</v>
      </c>
      <c r="O548" s="16">
        <v>0.133333333333333</v>
      </c>
      <c r="P548" s="16">
        <v>0.18333333333333299</v>
      </c>
      <c r="Q548" s="16">
        <v>0.162790697674419</v>
      </c>
      <c r="R548" s="16">
        <v>0.11111111111111099</v>
      </c>
      <c r="S548" s="16">
        <v>0.19780219780219799</v>
      </c>
      <c r="T548" s="16">
        <v>0.17307692307692299</v>
      </c>
      <c r="U548" s="16"/>
      <c r="V548" s="16">
        <v>0.108635097493036</v>
      </c>
      <c r="W548" s="16">
        <v>0.135135135135135</v>
      </c>
      <c r="X548" s="16">
        <v>0.20774647887323899</v>
      </c>
      <c r="Y548" s="16">
        <v>0.20408163265306101</v>
      </c>
      <c r="Z548" s="16"/>
      <c r="AA548" s="16">
        <v>0.15485564304461899</v>
      </c>
      <c r="AB548" s="16">
        <v>0.17073170731707299</v>
      </c>
      <c r="AC548" s="16">
        <v>0.23214285714285701</v>
      </c>
      <c r="AD548" s="16">
        <v>0.193798449612403</v>
      </c>
      <c r="AE548" s="16">
        <v>0.20168067226890801</v>
      </c>
      <c r="AF548" s="16">
        <v>0.180851063829787</v>
      </c>
      <c r="AG548" s="16">
        <v>0.1875</v>
      </c>
      <c r="AH548" s="16">
        <v>0.146341463414634</v>
      </c>
      <c r="AI548" s="16">
        <v>0.179245283018868</v>
      </c>
      <c r="AJ548" s="16"/>
      <c r="AK548" s="16">
        <v>0.131979695431472</v>
      </c>
      <c r="AL548" s="16">
        <v>0.18446601941747601</v>
      </c>
      <c r="AM548" s="16">
        <v>0.20792079207920799</v>
      </c>
      <c r="AN548" s="16">
        <v>0.112627986348123</v>
      </c>
      <c r="AO548" s="16">
        <v>0.21276595744680901</v>
      </c>
      <c r="AP548" s="16">
        <v>0.25345622119815697</v>
      </c>
      <c r="AQ548" s="16">
        <v>0.16666666666666699</v>
      </c>
      <c r="AR548" s="16"/>
      <c r="AS548" s="16">
        <v>0.30851063829787201</v>
      </c>
      <c r="AT548" s="16">
        <v>0.146017699115044</v>
      </c>
      <c r="AU548" s="16"/>
      <c r="AV548" s="16">
        <v>0.14978902953586501</v>
      </c>
      <c r="AW548" s="16">
        <v>0.18009478672985799</v>
      </c>
      <c r="AX548" s="16"/>
      <c r="AY548" s="16">
        <v>0.14855072463768099</v>
      </c>
      <c r="AZ548" s="16">
        <v>0.20408163265306101</v>
      </c>
      <c r="BA548" s="16"/>
      <c r="BB548" s="16">
        <v>0.22926093514328799</v>
      </c>
      <c r="BC548" s="16">
        <v>0.10839694656488499</v>
      </c>
      <c r="BD548" s="16"/>
      <c r="BE548" s="16">
        <v>2.4242424242424201E-2</v>
      </c>
      <c r="BF548" s="16">
        <v>0.100591715976331</v>
      </c>
      <c r="BG548" s="16">
        <v>0.18512110726643599</v>
      </c>
      <c r="BH548" s="16">
        <v>0.33191489361702098</v>
      </c>
    </row>
    <row r="549" spans="2:60" x14ac:dyDescent="0.25">
      <c r="B549" t="s">
        <v>299</v>
      </c>
      <c r="C549" s="16">
        <v>6.3732928679817905E-2</v>
      </c>
      <c r="D549" s="16">
        <v>4.6511627906976702E-2</v>
      </c>
      <c r="E549" s="16">
        <v>4.8951048951049E-2</v>
      </c>
      <c r="F549" s="16">
        <v>4.2105263157894701E-2</v>
      </c>
      <c r="G549" s="16">
        <v>8.6206896551724102E-2</v>
      </c>
      <c r="H549" s="16">
        <v>6.6666666666666693E-2</v>
      </c>
      <c r="I549" s="16">
        <v>4.7619047619047603E-2</v>
      </c>
      <c r="J549" s="16">
        <v>5.2631578947368397E-2</v>
      </c>
      <c r="K549" s="16">
        <v>2.7397260273972601E-2</v>
      </c>
      <c r="L549" s="16">
        <v>0.1</v>
      </c>
      <c r="M549" s="16">
        <v>3.4090909090909102E-2</v>
      </c>
      <c r="N549" s="16">
        <v>4.9019607843137303E-2</v>
      </c>
      <c r="O549" s="16">
        <v>3.3333333333333298E-2</v>
      </c>
      <c r="P549" s="16">
        <v>0.05</v>
      </c>
      <c r="Q549" s="16">
        <v>4.6511627906976702E-2</v>
      </c>
      <c r="R549" s="16">
        <v>0.148148148148148</v>
      </c>
      <c r="S549" s="16">
        <v>0.120879120879121</v>
      </c>
      <c r="T549" s="16">
        <v>8.6538461538461495E-2</v>
      </c>
      <c r="U549" s="16"/>
      <c r="V549" s="16">
        <v>7.2423398328690797E-2</v>
      </c>
      <c r="W549" s="16">
        <v>4.86486486486487E-2</v>
      </c>
      <c r="X549" s="16">
        <v>7.0422535211267595E-2</v>
      </c>
      <c r="Y549" s="16">
        <v>5.9183673469387799E-2</v>
      </c>
      <c r="Z549" s="16"/>
      <c r="AA549" s="16">
        <v>6.2992125984251995E-2</v>
      </c>
      <c r="AB549" s="16">
        <v>8.5365853658536606E-2</v>
      </c>
      <c r="AC549" s="16">
        <v>5.3571428571428603E-2</v>
      </c>
      <c r="AD549" s="16">
        <v>0.124031007751938</v>
      </c>
      <c r="AE549" s="16">
        <v>5.0420168067226899E-2</v>
      </c>
      <c r="AF549" s="16">
        <v>7.4468085106383003E-2</v>
      </c>
      <c r="AG549" s="16">
        <v>5.2083333333333301E-2</v>
      </c>
      <c r="AH549" s="16">
        <v>4.8780487804878099E-2</v>
      </c>
      <c r="AI549" s="16">
        <v>4.71698113207547E-2</v>
      </c>
      <c r="AJ549" s="16"/>
      <c r="AK549" s="16">
        <v>5.5837563451776699E-2</v>
      </c>
      <c r="AL549" s="16">
        <v>3.8834951456310697E-2</v>
      </c>
      <c r="AM549" s="16">
        <v>5.9405940594059403E-2</v>
      </c>
      <c r="AN549" s="16">
        <v>6.8259385665528999E-2</v>
      </c>
      <c r="AO549" s="16">
        <v>4.7872340425531901E-2</v>
      </c>
      <c r="AP549" s="16">
        <v>0.115207373271889</v>
      </c>
      <c r="AQ549" s="16">
        <v>3.3333333333333298E-2</v>
      </c>
      <c r="AR549" s="16"/>
      <c r="AS549" s="16">
        <v>3.7234042553191501E-2</v>
      </c>
      <c r="AT549" s="16">
        <v>6.8141592920354002E-2</v>
      </c>
      <c r="AU549" s="16"/>
      <c r="AV549" s="16">
        <v>7.3839662447257398E-2</v>
      </c>
      <c r="AW549" s="16">
        <v>5.8056872037914702E-2</v>
      </c>
      <c r="AX549" s="16"/>
      <c r="AY549" s="16">
        <v>6.6425120772946905E-2</v>
      </c>
      <c r="AZ549" s="16">
        <v>5.9183673469387799E-2</v>
      </c>
      <c r="BA549" s="16"/>
      <c r="BB549" s="16">
        <v>6.9381598793363503E-2</v>
      </c>
      <c r="BC549" s="16">
        <v>5.8015267175572503E-2</v>
      </c>
      <c r="BD549" s="16"/>
      <c r="BE549" s="16">
        <v>1.8181818181818198E-2</v>
      </c>
      <c r="BF549" s="16">
        <v>3.8461538461538498E-2</v>
      </c>
      <c r="BG549" s="16">
        <v>9.5155709342560596E-2</v>
      </c>
      <c r="BH549" s="16">
        <v>5.5319148936170202E-2</v>
      </c>
    </row>
    <row r="550" spans="2:60" x14ac:dyDescent="0.25">
      <c r="B550" t="s">
        <v>300</v>
      </c>
      <c r="C550" s="16">
        <v>3.4142640364188202E-2</v>
      </c>
      <c r="D550" s="16">
        <v>2.32558139534884E-2</v>
      </c>
      <c r="E550" s="16">
        <v>6.9930069930069894E-2</v>
      </c>
      <c r="F550" s="16">
        <v>1.05263157894737E-2</v>
      </c>
      <c r="G550" s="16">
        <v>0</v>
      </c>
      <c r="H550" s="16">
        <v>0.1</v>
      </c>
      <c r="I550" s="16">
        <v>5.7142857142857099E-2</v>
      </c>
      <c r="J550" s="16">
        <v>0</v>
      </c>
      <c r="K550" s="16">
        <v>4.1095890410958902E-2</v>
      </c>
      <c r="L550" s="16">
        <v>6.6666666666666693E-2</v>
      </c>
      <c r="M550" s="16">
        <v>2.27272727272727E-2</v>
      </c>
      <c r="N550" s="16">
        <v>9.8039215686274508E-3</v>
      </c>
      <c r="O550" s="16">
        <v>0</v>
      </c>
      <c r="P550" s="16">
        <v>0.05</v>
      </c>
      <c r="Q550" s="16">
        <v>2.32558139534884E-2</v>
      </c>
      <c r="R550" s="16">
        <v>0</v>
      </c>
      <c r="S550" s="16">
        <v>3.8461538461538498E-2</v>
      </c>
      <c r="T550" s="16">
        <v>2.8846153846153799E-2</v>
      </c>
      <c r="U550" s="16"/>
      <c r="V550" s="16">
        <v>8.0779944289693595E-2</v>
      </c>
      <c r="W550" s="16">
        <v>1.0810810810810799E-2</v>
      </c>
      <c r="X550" s="16">
        <v>2.8169014084507001E-2</v>
      </c>
      <c r="Y550" s="16">
        <v>1.2244897959183701E-2</v>
      </c>
      <c r="Z550" s="16"/>
      <c r="AA550" s="16">
        <v>7.3490813648294004E-2</v>
      </c>
      <c r="AB550" s="16">
        <v>1.21951219512195E-2</v>
      </c>
      <c r="AC550" s="16">
        <v>1.7857142857142901E-2</v>
      </c>
      <c r="AD550" s="16">
        <v>1.5503875968992199E-2</v>
      </c>
      <c r="AE550" s="16">
        <v>0</v>
      </c>
      <c r="AF550" s="16">
        <v>2.1276595744680899E-2</v>
      </c>
      <c r="AG550" s="16">
        <v>4.1666666666666699E-2</v>
      </c>
      <c r="AH550" s="16">
        <v>2.4390243902439001E-2</v>
      </c>
      <c r="AI550" s="16">
        <v>9.4339622641509396E-3</v>
      </c>
      <c r="AJ550" s="16"/>
      <c r="AK550" s="16">
        <v>4.5685279187817299E-2</v>
      </c>
      <c r="AL550" s="16">
        <v>9.7087378640776708E-3</v>
      </c>
      <c r="AM550" s="16">
        <v>2.9702970297029702E-2</v>
      </c>
      <c r="AN550" s="16">
        <v>5.1194539249146798E-2</v>
      </c>
      <c r="AO550" s="16">
        <v>1.5957446808510599E-2</v>
      </c>
      <c r="AP550" s="16">
        <v>3.2258064516128997E-2</v>
      </c>
      <c r="AQ550" s="16">
        <v>4.6666666666666697E-2</v>
      </c>
      <c r="AR550" s="16"/>
      <c r="AS550" s="16">
        <v>4.2553191489361701E-2</v>
      </c>
      <c r="AT550" s="16">
        <v>3.27433628318584E-2</v>
      </c>
      <c r="AU550" s="16"/>
      <c r="AV550" s="16">
        <v>3.58649789029536E-2</v>
      </c>
      <c r="AW550" s="16">
        <v>3.3175355450236997E-2</v>
      </c>
      <c r="AX550" s="16"/>
      <c r="AY550" s="16">
        <v>4.7101449275362299E-2</v>
      </c>
      <c r="AZ550" s="16">
        <v>1.2244897959183701E-2</v>
      </c>
      <c r="BA550" s="16"/>
      <c r="BB550" s="16">
        <v>3.31825037707391E-2</v>
      </c>
      <c r="BC550" s="16">
        <v>3.5114503816793902E-2</v>
      </c>
      <c r="BD550" s="16"/>
      <c r="BE550" s="16">
        <v>4.8484848484848499E-2</v>
      </c>
      <c r="BF550" s="16">
        <v>5.32544378698225E-2</v>
      </c>
      <c r="BG550" s="16">
        <v>2.42214532871972E-2</v>
      </c>
      <c r="BH550" s="16">
        <v>2.1276595744680899E-2</v>
      </c>
    </row>
    <row r="551" spans="2:60" x14ac:dyDescent="0.25">
      <c r="B551" t="s">
        <v>77</v>
      </c>
      <c r="C551" s="16">
        <v>9.7116843702579697E-2</v>
      </c>
      <c r="D551" s="16">
        <v>7.7519379844961198E-2</v>
      </c>
      <c r="E551" s="16">
        <v>9.7902097902097904E-2</v>
      </c>
      <c r="F551" s="16">
        <v>8.42105263157895E-2</v>
      </c>
      <c r="G551" s="16">
        <v>0.13793103448275901</v>
      </c>
      <c r="H551" s="16">
        <v>0.2</v>
      </c>
      <c r="I551" s="16">
        <v>0.114285714285714</v>
      </c>
      <c r="J551" s="16">
        <v>0.31578947368421101</v>
      </c>
      <c r="K551" s="16">
        <v>6.8493150684931503E-2</v>
      </c>
      <c r="L551" s="16">
        <v>0.1</v>
      </c>
      <c r="M551" s="16">
        <v>0.11363636363636399</v>
      </c>
      <c r="N551" s="16">
        <v>0.11764705882352899</v>
      </c>
      <c r="O551" s="16">
        <v>0.133333333333333</v>
      </c>
      <c r="P551" s="16">
        <v>0.05</v>
      </c>
      <c r="Q551" s="16">
        <v>9.3023255813953501E-2</v>
      </c>
      <c r="R551" s="16">
        <v>3.7037037037037E-2</v>
      </c>
      <c r="S551" s="16">
        <v>4.94505494505494E-2</v>
      </c>
      <c r="T551" s="16">
        <v>0.125</v>
      </c>
      <c r="U551" s="16"/>
      <c r="V551" s="16">
        <v>0.13091922005570999</v>
      </c>
      <c r="W551" s="16">
        <v>6.4864864864864896E-2</v>
      </c>
      <c r="X551" s="16">
        <v>7.7464788732394402E-2</v>
      </c>
      <c r="Y551" s="16">
        <v>9.5918367346938802E-2</v>
      </c>
      <c r="Z551" s="16"/>
      <c r="AA551" s="16">
        <v>0.110236220472441</v>
      </c>
      <c r="AB551" s="16">
        <v>6.0975609756097601E-2</v>
      </c>
      <c r="AC551" s="16">
        <v>6.25E-2</v>
      </c>
      <c r="AD551" s="16">
        <v>3.8759689922480599E-2</v>
      </c>
      <c r="AE551" s="16">
        <v>3.3613445378151301E-2</v>
      </c>
      <c r="AF551" s="16">
        <v>3.1914893617021302E-2</v>
      </c>
      <c r="AG551" s="16">
        <v>2.0833333333333301E-2</v>
      </c>
      <c r="AH551" s="16">
        <v>7.3170731707317097E-2</v>
      </c>
      <c r="AI551" s="16">
        <v>9.4339622641509399E-2</v>
      </c>
      <c r="AJ551" s="16"/>
      <c r="AK551" s="16">
        <v>9.13705583756345E-2</v>
      </c>
      <c r="AL551" s="16">
        <v>7.7669902912621394E-2</v>
      </c>
      <c r="AM551" s="16">
        <v>6.9306930693069299E-2</v>
      </c>
      <c r="AN551" s="16">
        <v>0.12286689419795201</v>
      </c>
      <c r="AO551" s="16">
        <v>4.7872340425531901E-2</v>
      </c>
      <c r="AP551" s="16">
        <v>5.0691244239631297E-2</v>
      </c>
      <c r="AQ551" s="16">
        <v>6.6666666666666693E-2</v>
      </c>
      <c r="AR551" s="16"/>
      <c r="AS551" s="16">
        <v>3.1914893617021302E-2</v>
      </c>
      <c r="AT551" s="16">
        <v>0.107964601769912</v>
      </c>
      <c r="AU551" s="16"/>
      <c r="AV551" s="16">
        <v>0.116033755274262</v>
      </c>
      <c r="AW551" s="16">
        <v>8.6492890995260696E-2</v>
      </c>
      <c r="AX551" s="16"/>
      <c r="AY551" s="16">
        <v>9.7826086956521702E-2</v>
      </c>
      <c r="AZ551" s="16">
        <v>9.5918367346938802E-2</v>
      </c>
      <c r="BA551" s="16"/>
      <c r="BB551" s="16">
        <v>6.7873303167420795E-2</v>
      </c>
      <c r="BC551" s="16">
        <v>0.126717557251908</v>
      </c>
      <c r="BD551" s="16"/>
      <c r="BE551" s="16">
        <v>0.248484848484848</v>
      </c>
      <c r="BF551" s="16">
        <v>0.14792899408283999</v>
      </c>
      <c r="BG551" s="16">
        <v>5.1903114186851201E-2</v>
      </c>
      <c r="BH551" s="16">
        <v>2.97872340425532E-2</v>
      </c>
    </row>
    <row r="552" spans="2:60" x14ac:dyDescent="0.25">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row>
    <row r="553" spans="2:60" x14ac:dyDescent="0.25">
      <c r="B553" s="6" t="s">
        <v>324</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row>
    <row r="554" spans="2:60" x14ac:dyDescent="0.25">
      <c r="B554" s="23" t="s">
        <v>79</v>
      </c>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row>
    <row r="555" spans="2:60" x14ac:dyDescent="0.25">
      <c r="B555" t="s">
        <v>320</v>
      </c>
      <c r="C555" s="16">
        <v>0.20257966616084999</v>
      </c>
      <c r="D555" s="16">
        <v>0.217054263565891</v>
      </c>
      <c r="E555" s="16">
        <v>0.25874125874125897</v>
      </c>
      <c r="F555" s="16">
        <v>0.231578947368421</v>
      </c>
      <c r="G555" s="16">
        <v>0.20689655172413801</v>
      </c>
      <c r="H555" s="16">
        <v>0.233333333333333</v>
      </c>
      <c r="I555" s="16">
        <v>0.17142857142857101</v>
      </c>
      <c r="J555" s="16">
        <v>0.105263157894737</v>
      </c>
      <c r="K555" s="16">
        <v>0.27397260273972601</v>
      </c>
      <c r="L555" s="16">
        <v>0.2</v>
      </c>
      <c r="M555" s="16">
        <v>0.18181818181818199</v>
      </c>
      <c r="N555" s="16">
        <v>0.21568627450980399</v>
      </c>
      <c r="O555" s="16">
        <v>6.6666666666666693E-2</v>
      </c>
      <c r="P555" s="16">
        <v>0.16666666666666699</v>
      </c>
      <c r="Q555" s="16">
        <v>0.162790697674419</v>
      </c>
      <c r="R555" s="16">
        <v>7.4074074074074098E-2</v>
      </c>
      <c r="S555" s="16">
        <v>0.19780219780219799</v>
      </c>
      <c r="T555" s="16">
        <v>0.19230769230769201</v>
      </c>
      <c r="U555" s="16"/>
      <c r="V555" s="16">
        <v>0.30640668523676901</v>
      </c>
      <c r="W555" s="16">
        <v>0.2</v>
      </c>
      <c r="X555" s="16">
        <v>0.20774647887323899</v>
      </c>
      <c r="Y555" s="16">
        <v>0.12448979591836699</v>
      </c>
      <c r="Z555" s="16"/>
      <c r="AA555" s="16">
        <v>0.26246719160104998</v>
      </c>
      <c r="AB555" s="16">
        <v>0.219512195121951</v>
      </c>
      <c r="AC555" s="16">
        <v>0.1875</v>
      </c>
      <c r="AD555" s="16">
        <v>0.201550387596899</v>
      </c>
      <c r="AE555" s="16">
        <v>0.20168067226890801</v>
      </c>
      <c r="AF555" s="16">
        <v>0.13829787234042601</v>
      </c>
      <c r="AG555" s="16">
        <v>0.1875</v>
      </c>
      <c r="AH555" s="16">
        <v>0.12195121951219499</v>
      </c>
      <c r="AI555" s="16">
        <v>8.4905660377358499E-2</v>
      </c>
      <c r="AJ555" s="16"/>
      <c r="AK555" s="16">
        <v>0.243654822335025</v>
      </c>
      <c r="AL555" s="16">
        <v>0.17475728155339801</v>
      </c>
      <c r="AM555" s="16">
        <v>0.24752475247524799</v>
      </c>
      <c r="AN555" s="16">
        <v>0.18430034129692799</v>
      </c>
      <c r="AO555" s="16">
        <v>0.20212765957446799</v>
      </c>
      <c r="AP555" s="16">
        <v>0.17050691244239599</v>
      </c>
      <c r="AQ555" s="16">
        <v>0.21333333333333299</v>
      </c>
      <c r="AR555" s="16"/>
      <c r="AS555" s="16">
        <v>0.14361702127659601</v>
      </c>
      <c r="AT555" s="16">
        <v>0.212389380530973</v>
      </c>
      <c r="AU555" s="16"/>
      <c r="AV555" s="16">
        <v>0.16877637130801701</v>
      </c>
      <c r="AW555" s="16">
        <v>0.22156398104265401</v>
      </c>
      <c r="AX555" s="16"/>
      <c r="AY555" s="16">
        <v>0.24879227053140099</v>
      </c>
      <c r="AZ555" s="16">
        <v>0.12448979591836699</v>
      </c>
      <c r="BA555" s="16"/>
      <c r="BB555" s="16">
        <v>0.158371040723982</v>
      </c>
      <c r="BC555" s="16">
        <v>0.24732824427480901</v>
      </c>
      <c r="BD555" s="16"/>
      <c r="BE555" s="16">
        <v>0.39393939393939398</v>
      </c>
      <c r="BF555" s="16">
        <v>0.292899408284024</v>
      </c>
      <c r="BG555" s="16">
        <v>0.14532871972318301</v>
      </c>
      <c r="BH555" s="16">
        <v>7.6595744680851105E-2</v>
      </c>
    </row>
    <row r="556" spans="2:60" x14ac:dyDescent="0.25">
      <c r="B556" t="s">
        <v>321</v>
      </c>
      <c r="C556" s="16">
        <v>0.70409711684370302</v>
      </c>
      <c r="D556" s="16">
        <v>0.71317829457364301</v>
      </c>
      <c r="E556" s="16">
        <v>0.643356643356643</v>
      </c>
      <c r="F556" s="16">
        <v>0.66315789473684195</v>
      </c>
      <c r="G556" s="16">
        <v>0.72413793103448298</v>
      </c>
      <c r="H556" s="16">
        <v>0.63333333333333297</v>
      </c>
      <c r="I556" s="16">
        <v>0.76190476190476197</v>
      </c>
      <c r="J556" s="16">
        <v>0.73684210526315796</v>
      </c>
      <c r="K556" s="16">
        <v>0.64383561643835596</v>
      </c>
      <c r="L556" s="16">
        <v>0.7</v>
      </c>
      <c r="M556" s="16">
        <v>0.71590909090909105</v>
      </c>
      <c r="N556" s="16">
        <v>0.69607843137254899</v>
      </c>
      <c r="O556" s="16">
        <v>0.76666666666666705</v>
      </c>
      <c r="P556" s="16">
        <v>0.61666666666666703</v>
      </c>
      <c r="Q556" s="16">
        <v>0.79069767441860495</v>
      </c>
      <c r="R556" s="16">
        <v>0.81481481481481499</v>
      </c>
      <c r="S556" s="16">
        <v>0.72527472527472503</v>
      </c>
      <c r="T556" s="16">
        <v>0.73076923076923095</v>
      </c>
      <c r="U556" s="16"/>
      <c r="V556" s="16">
        <v>0.49303621169916401</v>
      </c>
      <c r="W556" s="16">
        <v>0.70810810810810798</v>
      </c>
      <c r="X556" s="16">
        <v>0.74647887323943696</v>
      </c>
      <c r="Y556" s="16">
        <v>0.83265306122449001</v>
      </c>
      <c r="Z556" s="16"/>
      <c r="AA556" s="16">
        <v>0.58267716535433101</v>
      </c>
      <c r="AB556" s="16">
        <v>0.63414634146341498</v>
      </c>
      <c r="AC556" s="16">
        <v>0.75892857142857095</v>
      </c>
      <c r="AD556" s="16">
        <v>0.775193798449612</v>
      </c>
      <c r="AE556" s="16">
        <v>0.75630252100840301</v>
      </c>
      <c r="AF556" s="16">
        <v>0.819148936170213</v>
      </c>
      <c r="AG556" s="16">
        <v>0.76041666666666696</v>
      </c>
      <c r="AH556" s="16">
        <v>0.86585365853658502</v>
      </c>
      <c r="AI556" s="16">
        <v>0.85849056603773599</v>
      </c>
      <c r="AJ556" s="16"/>
      <c r="AK556" s="16">
        <v>0.55329949238578702</v>
      </c>
      <c r="AL556" s="16">
        <v>0.78640776699029102</v>
      </c>
      <c r="AM556" s="16">
        <v>0.67326732673267298</v>
      </c>
      <c r="AN556" s="16">
        <v>0.68941979522184305</v>
      </c>
      <c r="AO556" s="16">
        <v>0.76063829787234005</v>
      </c>
      <c r="AP556" s="16">
        <v>0.80645161290322598</v>
      </c>
      <c r="AQ556" s="16">
        <v>0.73333333333333295</v>
      </c>
      <c r="AR556" s="16"/>
      <c r="AS556" s="16">
        <v>0.82446808510638303</v>
      </c>
      <c r="AT556" s="16">
        <v>0.68407079646017699</v>
      </c>
      <c r="AU556" s="16"/>
      <c r="AV556" s="16">
        <v>0.71940928270042204</v>
      </c>
      <c r="AW556" s="16">
        <v>0.69549763033175405</v>
      </c>
      <c r="AX556" s="16"/>
      <c r="AY556" s="16">
        <v>0.62801932367149804</v>
      </c>
      <c r="AZ556" s="16">
        <v>0.83265306122449001</v>
      </c>
      <c r="BA556" s="16"/>
      <c r="BB556" s="16">
        <v>0.77526395173453999</v>
      </c>
      <c r="BC556" s="16">
        <v>0.63206106870228995</v>
      </c>
      <c r="BD556" s="16"/>
      <c r="BE556" s="16">
        <v>0.24242424242424199</v>
      </c>
      <c r="BF556" s="16">
        <v>0.59467455621301801</v>
      </c>
      <c r="BG556" s="16">
        <v>0.81833910034602098</v>
      </c>
      <c r="BH556" s="16">
        <v>0.90638297872340401</v>
      </c>
    </row>
    <row r="557" spans="2:60" x14ac:dyDescent="0.25">
      <c r="B557" t="s">
        <v>322</v>
      </c>
      <c r="C557" s="16">
        <v>6.8285280728376294E-2</v>
      </c>
      <c r="D557" s="16">
        <v>4.6511627906976702E-2</v>
      </c>
      <c r="E557" s="16">
        <v>8.3916083916083906E-2</v>
      </c>
      <c r="F557" s="16">
        <v>9.4736842105263203E-2</v>
      </c>
      <c r="G557" s="16">
        <v>3.4482758620689703E-2</v>
      </c>
      <c r="H557" s="16">
        <v>0.1</v>
      </c>
      <c r="I557" s="16">
        <v>5.7142857142857099E-2</v>
      </c>
      <c r="J557" s="16">
        <v>0.157894736842105</v>
      </c>
      <c r="K557" s="16">
        <v>4.1095890410958902E-2</v>
      </c>
      <c r="L557" s="16">
        <v>0.1</v>
      </c>
      <c r="M557" s="16">
        <v>7.9545454545454503E-2</v>
      </c>
      <c r="N557" s="16">
        <v>4.9019607843137303E-2</v>
      </c>
      <c r="O557" s="16">
        <v>6.6666666666666693E-2</v>
      </c>
      <c r="P557" s="16">
        <v>0.16666666666666699</v>
      </c>
      <c r="Q557" s="16">
        <v>2.32558139534884E-2</v>
      </c>
      <c r="R557" s="16">
        <v>0.11111111111111099</v>
      </c>
      <c r="S557" s="16">
        <v>4.94505494505494E-2</v>
      </c>
      <c r="T557" s="16">
        <v>5.7692307692307702E-2</v>
      </c>
      <c r="U557" s="16"/>
      <c r="V557" s="16">
        <v>0.16434540389972099</v>
      </c>
      <c r="W557" s="16">
        <v>7.0270270270270302E-2</v>
      </c>
      <c r="X557" s="16">
        <v>1.4084507042253501E-2</v>
      </c>
      <c r="Y557" s="16">
        <v>2.8571428571428598E-2</v>
      </c>
      <c r="Z557" s="16"/>
      <c r="AA557" s="16">
        <v>0.12598425196850399</v>
      </c>
      <c r="AB557" s="16">
        <v>0.109756097560976</v>
      </c>
      <c r="AC557" s="16">
        <v>2.6785714285714302E-2</v>
      </c>
      <c r="AD557" s="16">
        <v>2.32558139534884E-2</v>
      </c>
      <c r="AE557" s="16">
        <v>3.3613445378151301E-2</v>
      </c>
      <c r="AF557" s="16">
        <v>3.1914893617021302E-2</v>
      </c>
      <c r="AG557" s="16">
        <v>3.125E-2</v>
      </c>
      <c r="AH557" s="16">
        <v>1.21951219512195E-2</v>
      </c>
      <c r="AI557" s="16">
        <v>1.88679245283019E-2</v>
      </c>
      <c r="AJ557" s="16"/>
      <c r="AK557" s="16">
        <v>0.17258883248731</v>
      </c>
      <c r="AL557" s="16">
        <v>2.9126213592233E-2</v>
      </c>
      <c r="AM557" s="16">
        <v>4.95049504950495E-2</v>
      </c>
      <c r="AN557" s="16">
        <v>8.5324232081911297E-2</v>
      </c>
      <c r="AO557" s="16">
        <v>3.7234042553191501E-2</v>
      </c>
      <c r="AP557" s="16">
        <v>2.3041474654377898E-2</v>
      </c>
      <c r="AQ557" s="16">
        <v>0.04</v>
      </c>
      <c r="AR557" s="16"/>
      <c r="AS557" s="16">
        <v>3.1914893617021302E-2</v>
      </c>
      <c r="AT557" s="16">
        <v>7.4336283185840707E-2</v>
      </c>
      <c r="AU557" s="16"/>
      <c r="AV557" s="16">
        <v>8.6497890295358607E-2</v>
      </c>
      <c r="AW557" s="16">
        <v>5.8056872037914702E-2</v>
      </c>
      <c r="AX557" s="16"/>
      <c r="AY557" s="16">
        <v>9.1787439613526603E-2</v>
      </c>
      <c r="AZ557" s="16">
        <v>2.8571428571428598E-2</v>
      </c>
      <c r="BA557" s="16"/>
      <c r="BB557" s="16">
        <v>5.1282051282051301E-2</v>
      </c>
      <c r="BC557" s="16">
        <v>8.5496183206106899E-2</v>
      </c>
      <c r="BD557" s="16"/>
      <c r="BE557" s="16">
        <v>0.27272727272727298</v>
      </c>
      <c r="BF557" s="16">
        <v>8.2840236686390498E-2</v>
      </c>
      <c r="BG557" s="16">
        <v>2.42214532871972E-2</v>
      </c>
      <c r="BH557" s="16">
        <v>1.27659574468085E-2</v>
      </c>
    </row>
    <row r="558" spans="2:60" x14ac:dyDescent="0.25">
      <c r="B558" t="s">
        <v>77</v>
      </c>
      <c r="C558" s="16">
        <v>2.5037936267071299E-2</v>
      </c>
      <c r="D558" s="16">
        <v>2.32558139534884E-2</v>
      </c>
      <c r="E558" s="16">
        <v>1.3986013986014E-2</v>
      </c>
      <c r="F558" s="16">
        <v>1.05263157894737E-2</v>
      </c>
      <c r="G558" s="16">
        <v>3.4482758620689703E-2</v>
      </c>
      <c r="H558" s="16">
        <v>3.3333333333333298E-2</v>
      </c>
      <c r="I558" s="16">
        <v>9.5238095238095195E-3</v>
      </c>
      <c r="J558" s="16">
        <v>0</v>
      </c>
      <c r="K558" s="16">
        <v>4.1095890410958902E-2</v>
      </c>
      <c r="L558" s="16">
        <v>0</v>
      </c>
      <c r="M558" s="16">
        <v>2.27272727272727E-2</v>
      </c>
      <c r="N558" s="16">
        <v>3.9215686274509803E-2</v>
      </c>
      <c r="O558" s="16">
        <v>0.1</v>
      </c>
      <c r="P558" s="16">
        <v>0.05</v>
      </c>
      <c r="Q558" s="16">
        <v>2.32558139534884E-2</v>
      </c>
      <c r="R558" s="16">
        <v>0</v>
      </c>
      <c r="S558" s="16">
        <v>2.74725274725275E-2</v>
      </c>
      <c r="T558" s="16">
        <v>1.9230769230769201E-2</v>
      </c>
      <c r="U558" s="16"/>
      <c r="V558" s="16">
        <v>3.6211699164345398E-2</v>
      </c>
      <c r="W558" s="16">
        <v>2.1621621621621599E-2</v>
      </c>
      <c r="X558" s="16">
        <v>3.1690140845070401E-2</v>
      </c>
      <c r="Y558" s="16">
        <v>1.4285714285714299E-2</v>
      </c>
      <c r="Z558" s="16"/>
      <c r="AA558" s="16">
        <v>2.8871391076115499E-2</v>
      </c>
      <c r="AB558" s="16">
        <v>3.65853658536585E-2</v>
      </c>
      <c r="AC558" s="16">
        <v>2.6785714285714302E-2</v>
      </c>
      <c r="AD558" s="16">
        <v>0</v>
      </c>
      <c r="AE558" s="16">
        <v>8.4033613445378096E-3</v>
      </c>
      <c r="AF558" s="16">
        <v>1.0638297872340399E-2</v>
      </c>
      <c r="AG558" s="16">
        <v>2.0833333333333301E-2</v>
      </c>
      <c r="AH558" s="16">
        <v>0</v>
      </c>
      <c r="AI558" s="16">
        <v>3.77358490566038E-2</v>
      </c>
      <c r="AJ558" s="16"/>
      <c r="AK558" s="16">
        <v>3.0456852791878201E-2</v>
      </c>
      <c r="AL558" s="16">
        <v>9.7087378640776708E-3</v>
      </c>
      <c r="AM558" s="16">
        <v>2.9702970297029702E-2</v>
      </c>
      <c r="AN558" s="16">
        <v>4.0955631399317398E-2</v>
      </c>
      <c r="AO558" s="16">
        <v>0</v>
      </c>
      <c r="AP558" s="16">
        <v>0</v>
      </c>
      <c r="AQ558" s="16">
        <v>1.3333333333333299E-2</v>
      </c>
      <c r="AR558" s="16"/>
      <c r="AS558" s="16">
        <v>0</v>
      </c>
      <c r="AT558" s="16">
        <v>2.9203539823008801E-2</v>
      </c>
      <c r="AU558" s="16"/>
      <c r="AV558" s="16">
        <v>2.53164556962025E-2</v>
      </c>
      <c r="AW558" s="16">
        <v>2.4881516587677701E-2</v>
      </c>
      <c r="AX558" s="16"/>
      <c r="AY558" s="16">
        <v>3.1400966183574901E-2</v>
      </c>
      <c r="AZ558" s="16">
        <v>1.4285714285714299E-2</v>
      </c>
      <c r="BA558" s="16"/>
      <c r="BB558" s="16">
        <v>1.5082956259426799E-2</v>
      </c>
      <c r="BC558" s="16">
        <v>3.5114503816793902E-2</v>
      </c>
      <c r="BD558" s="16"/>
      <c r="BE558" s="16">
        <v>9.0909090909090898E-2</v>
      </c>
      <c r="BF558" s="16">
        <v>2.9585798816568001E-2</v>
      </c>
      <c r="BG558" s="16">
        <v>1.21107266435986E-2</v>
      </c>
      <c r="BH558" s="16">
        <v>4.2553191489361703E-3</v>
      </c>
    </row>
    <row r="559" spans="2:60" x14ac:dyDescent="0.25">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row>
    <row r="560" spans="2:60" x14ac:dyDescent="0.25">
      <c r="B560" s="6" t="s">
        <v>325</v>
      </c>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row>
    <row r="561" spans="2:60" x14ac:dyDescent="0.25">
      <c r="B561" s="23" t="s">
        <v>79</v>
      </c>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row>
    <row r="562" spans="2:60" x14ac:dyDescent="0.25">
      <c r="B562" t="s">
        <v>320</v>
      </c>
      <c r="C562" s="16">
        <v>0.118361153262519</v>
      </c>
      <c r="D562" s="16">
        <v>0.13953488372093001</v>
      </c>
      <c r="E562" s="16">
        <v>0.11888111888111901</v>
      </c>
      <c r="F562" s="16">
        <v>0.18947368421052599</v>
      </c>
      <c r="G562" s="16">
        <v>5.1724137931034503E-2</v>
      </c>
      <c r="H562" s="16">
        <v>0.133333333333333</v>
      </c>
      <c r="I562" s="16">
        <v>0.104761904761905</v>
      </c>
      <c r="J562" s="16">
        <v>0.105263157894737</v>
      </c>
      <c r="K562" s="16">
        <v>0.123287671232877</v>
      </c>
      <c r="L562" s="16">
        <v>6.6666666666666693E-2</v>
      </c>
      <c r="M562" s="16">
        <v>0.11363636363636399</v>
      </c>
      <c r="N562" s="16">
        <v>0.13725490196078399</v>
      </c>
      <c r="O562" s="16">
        <v>0.1</v>
      </c>
      <c r="P562" s="16">
        <v>0.05</v>
      </c>
      <c r="Q562" s="16">
        <v>0.162790697674419</v>
      </c>
      <c r="R562" s="16">
        <v>0.11111111111111099</v>
      </c>
      <c r="S562" s="16">
        <v>8.2417582417582402E-2</v>
      </c>
      <c r="T562" s="16">
        <v>0.16346153846153799</v>
      </c>
      <c r="U562" s="16"/>
      <c r="V562" s="16">
        <v>0.161559888579387</v>
      </c>
      <c r="W562" s="16">
        <v>0.14054054054054099</v>
      </c>
      <c r="X562" s="16">
        <v>0.105633802816901</v>
      </c>
      <c r="Y562" s="16">
        <v>8.5714285714285701E-2</v>
      </c>
      <c r="Z562" s="16"/>
      <c r="AA562" s="16">
        <v>0.14698162729658801</v>
      </c>
      <c r="AB562" s="16">
        <v>0.17073170731707299</v>
      </c>
      <c r="AC562" s="16">
        <v>0.125</v>
      </c>
      <c r="AD562" s="16">
        <v>0.124031007751938</v>
      </c>
      <c r="AE562" s="16">
        <v>0.10084033613445401</v>
      </c>
      <c r="AF562" s="16">
        <v>5.31914893617021E-2</v>
      </c>
      <c r="AG562" s="16">
        <v>0.114583333333333</v>
      </c>
      <c r="AH562" s="16">
        <v>9.7560975609756101E-2</v>
      </c>
      <c r="AI562" s="16">
        <v>5.6603773584905703E-2</v>
      </c>
      <c r="AJ562" s="16"/>
      <c r="AK562" s="16">
        <v>0.18781725888324899</v>
      </c>
      <c r="AL562" s="16">
        <v>9.7087378640776698E-2</v>
      </c>
      <c r="AM562" s="16">
        <v>0.118811881188119</v>
      </c>
      <c r="AN562" s="16">
        <v>0.116040955631399</v>
      </c>
      <c r="AO562" s="16">
        <v>0.10106382978723399</v>
      </c>
      <c r="AP562" s="16">
        <v>7.83410138248848E-2</v>
      </c>
      <c r="AQ562" s="16">
        <v>0.12</v>
      </c>
      <c r="AR562" s="16"/>
      <c r="AS562" s="16">
        <v>6.9148936170212796E-2</v>
      </c>
      <c r="AT562" s="16">
        <v>0.12654867256637201</v>
      </c>
      <c r="AU562" s="16"/>
      <c r="AV562" s="16">
        <v>0.120253164556962</v>
      </c>
      <c r="AW562" s="16">
        <v>0.117298578199052</v>
      </c>
      <c r="AX562" s="16"/>
      <c r="AY562" s="16">
        <v>0.13768115942028999</v>
      </c>
      <c r="AZ562" s="16">
        <v>8.5714285714285701E-2</v>
      </c>
      <c r="BA562" s="16"/>
      <c r="BB562" s="16">
        <v>0.10105580693816001</v>
      </c>
      <c r="BC562" s="16">
        <v>0.13587786259542001</v>
      </c>
      <c r="BD562" s="16"/>
      <c r="BE562" s="16">
        <v>0.21212121212121199</v>
      </c>
      <c r="BF562" s="16">
        <v>0.17455621301775101</v>
      </c>
      <c r="BG562" s="16">
        <v>8.4775086505190306E-2</v>
      </c>
      <c r="BH562" s="16">
        <v>5.5319148936170202E-2</v>
      </c>
    </row>
    <row r="563" spans="2:60" x14ac:dyDescent="0.25">
      <c r="B563" t="s">
        <v>321</v>
      </c>
      <c r="C563" s="16">
        <v>0.62670713201820905</v>
      </c>
      <c r="D563" s="16">
        <v>0.612403100775194</v>
      </c>
      <c r="E563" s="16">
        <v>0.58741258741258695</v>
      </c>
      <c r="F563" s="16">
        <v>0.48421052631578898</v>
      </c>
      <c r="G563" s="16">
        <v>0.62068965517241403</v>
      </c>
      <c r="H563" s="16">
        <v>0.66666666666666696</v>
      </c>
      <c r="I563" s="16">
        <v>0.65714285714285703</v>
      </c>
      <c r="J563" s="16">
        <v>0.52631578947368396</v>
      </c>
      <c r="K563" s="16">
        <v>0.63013698630137005</v>
      </c>
      <c r="L563" s="16">
        <v>0.6</v>
      </c>
      <c r="M563" s="16">
        <v>0.625</v>
      </c>
      <c r="N563" s="16">
        <v>0.62745098039215697</v>
      </c>
      <c r="O563" s="16">
        <v>0.56666666666666698</v>
      </c>
      <c r="P563" s="16">
        <v>0.483333333333333</v>
      </c>
      <c r="Q563" s="16">
        <v>0.65116279069767402</v>
      </c>
      <c r="R563" s="16">
        <v>0.592592592592593</v>
      </c>
      <c r="S563" s="16">
        <v>0.75824175824175799</v>
      </c>
      <c r="T563" s="16">
        <v>0.68269230769230804</v>
      </c>
      <c r="U563" s="16"/>
      <c r="V563" s="16">
        <v>0.39554317548746498</v>
      </c>
      <c r="W563" s="16">
        <v>0.56756756756756799</v>
      </c>
      <c r="X563" s="16">
        <v>0.73239436619718301</v>
      </c>
      <c r="Y563" s="16">
        <v>0.75714285714285701</v>
      </c>
      <c r="Z563" s="16"/>
      <c r="AA563" s="16">
        <v>0.46194225721784798</v>
      </c>
      <c r="AB563" s="16">
        <v>0.58536585365853699</v>
      </c>
      <c r="AC563" s="16">
        <v>0.76785714285714302</v>
      </c>
      <c r="AD563" s="16">
        <v>0.68217054263565902</v>
      </c>
      <c r="AE563" s="16">
        <v>0.69747899159663895</v>
      </c>
      <c r="AF563" s="16">
        <v>0.82978723404255295</v>
      </c>
      <c r="AG563" s="16">
        <v>0.75</v>
      </c>
      <c r="AH563" s="16">
        <v>0.78048780487804903</v>
      </c>
      <c r="AI563" s="16">
        <v>0.80188679245283001</v>
      </c>
      <c r="AJ563" s="16"/>
      <c r="AK563" s="16">
        <v>0.47715736040609102</v>
      </c>
      <c r="AL563" s="16">
        <v>0.64077669902912604</v>
      </c>
      <c r="AM563" s="16">
        <v>0.633663366336634</v>
      </c>
      <c r="AN563" s="16">
        <v>0.54948805460750805</v>
      </c>
      <c r="AO563" s="16">
        <v>0.77127659574468099</v>
      </c>
      <c r="AP563" s="16">
        <v>0.79723502304147498</v>
      </c>
      <c r="AQ563" s="16">
        <v>0.66666666666666696</v>
      </c>
      <c r="AR563" s="16"/>
      <c r="AS563" s="16">
        <v>0.87765957446808496</v>
      </c>
      <c r="AT563" s="16">
        <v>0.58495575221238905</v>
      </c>
      <c r="AU563" s="16"/>
      <c r="AV563" s="16">
        <v>0.55485232067510504</v>
      </c>
      <c r="AW563" s="16">
        <v>0.667061611374408</v>
      </c>
      <c r="AX563" s="16"/>
      <c r="AY563" s="16">
        <v>0.54951690821256005</v>
      </c>
      <c r="AZ563" s="16">
        <v>0.75714285714285701</v>
      </c>
      <c r="BA563" s="16"/>
      <c r="BB563" s="16">
        <v>0.71493212669683304</v>
      </c>
      <c r="BC563" s="16">
        <v>0.53740458015267201</v>
      </c>
      <c r="BD563" s="16"/>
      <c r="BE563" s="16">
        <v>0.163636363636364</v>
      </c>
      <c r="BF563" s="16">
        <v>0.43491124260355002</v>
      </c>
      <c r="BG563" s="16">
        <v>0.76124567474048399</v>
      </c>
      <c r="BH563" s="16">
        <v>0.89361702127659604</v>
      </c>
    </row>
    <row r="564" spans="2:60" x14ac:dyDescent="0.25">
      <c r="B564" t="s">
        <v>322</v>
      </c>
      <c r="C564" s="16">
        <v>0.165402124430956</v>
      </c>
      <c r="D564" s="16">
        <v>0.14728682170542601</v>
      </c>
      <c r="E564" s="16">
        <v>0.20279720279720301</v>
      </c>
      <c r="F564" s="16">
        <v>0.2</v>
      </c>
      <c r="G564" s="16">
        <v>0.20689655172413801</v>
      </c>
      <c r="H564" s="16">
        <v>0.133333333333333</v>
      </c>
      <c r="I564" s="16">
        <v>0.14285714285714299</v>
      </c>
      <c r="J564" s="16">
        <v>0.31578947368421101</v>
      </c>
      <c r="K564" s="16">
        <v>0.164383561643836</v>
      </c>
      <c r="L564" s="16">
        <v>0.16666666666666699</v>
      </c>
      <c r="M564" s="16">
        <v>0.15909090909090901</v>
      </c>
      <c r="N564" s="16">
        <v>0.12745098039215699</v>
      </c>
      <c r="O564" s="16">
        <v>0.2</v>
      </c>
      <c r="P564" s="16">
        <v>0.33333333333333298</v>
      </c>
      <c r="Q564" s="16">
        <v>9.3023255813953501E-2</v>
      </c>
      <c r="R564" s="16">
        <v>0.296296296296296</v>
      </c>
      <c r="S564" s="16">
        <v>0.104395604395604</v>
      </c>
      <c r="T564" s="16">
        <v>0.125</v>
      </c>
      <c r="U564" s="16"/>
      <c r="V564" s="16">
        <v>0.35933147632312001</v>
      </c>
      <c r="W564" s="16">
        <v>0.18918918918918901</v>
      </c>
      <c r="X564" s="16">
        <v>7.3943661971830998E-2</v>
      </c>
      <c r="Y564" s="16">
        <v>6.7346938775510207E-2</v>
      </c>
      <c r="Z564" s="16"/>
      <c r="AA564" s="16">
        <v>0.30971128608923898</v>
      </c>
      <c r="AB564" s="16">
        <v>0.109756097560976</v>
      </c>
      <c r="AC564" s="16">
        <v>6.25E-2</v>
      </c>
      <c r="AD564" s="16">
        <v>0.13953488372093001</v>
      </c>
      <c r="AE564" s="16">
        <v>0.13445378151260501</v>
      </c>
      <c r="AF564" s="16">
        <v>9.5744680851063801E-2</v>
      </c>
      <c r="AG564" s="16">
        <v>6.25E-2</v>
      </c>
      <c r="AH564" s="16">
        <v>4.8780487804878099E-2</v>
      </c>
      <c r="AI564" s="16">
        <v>3.77358490566038E-2</v>
      </c>
      <c r="AJ564" s="16"/>
      <c r="AK564" s="16">
        <v>0.269035532994924</v>
      </c>
      <c r="AL564" s="16">
        <v>0.15533980582524301</v>
      </c>
      <c r="AM564" s="16">
        <v>0.17821782178217799</v>
      </c>
      <c r="AN564" s="16">
        <v>0.218430034129693</v>
      </c>
      <c r="AO564" s="16">
        <v>8.5106382978723402E-2</v>
      </c>
      <c r="AP564" s="16">
        <v>7.83410138248848E-2</v>
      </c>
      <c r="AQ564" s="16">
        <v>0.133333333333333</v>
      </c>
      <c r="AR564" s="16"/>
      <c r="AS564" s="16">
        <v>3.1914893617021302E-2</v>
      </c>
      <c r="AT564" s="16">
        <v>0.18761061946902699</v>
      </c>
      <c r="AU564" s="16"/>
      <c r="AV564" s="16">
        <v>0.227848101265823</v>
      </c>
      <c r="AW564" s="16">
        <v>0.13033175355450199</v>
      </c>
      <c r="AX564" s="16"/>
      <c r="AY564" s="16">
        <v>0.223429951690821</v>
      </c>
      <c r="AZ564" s="16">
        <v>6.7346938775510207E-2</v>
      </c>
      <c r="BA564" s="16"/>
      <c r="BB564" s="16">
        <v>0.11915535444947201</v>
      </c>
      <c r="BC564" s="16">
        <v>0.212213740458015</v>
      </c>
      <c r="BD564" s="16"/>
      <c r="BE564" s="16">
        <v>0.47878787878787898</v>
      </c>
      <c r="BF564" s="16">
        <v>0.24852071005917201</v>
      </c>
      <c r="BG564" s="16">
        <v>8.4775086505190306E-2</v>
      </c>
      <c r="BH564" s="16">
        <v>2.5531914893616999E-2</v>
      </c>
    </row>
    <row r="565" spans="2:60" x14ac:dyDescent="0.25">
      <c r="B565" t="s">
        <v>77</v>
      </c>
      <c r="C565" s="16">
        <v>8.95295902883156E-2</v>
      </c>
      <c r="D565" s="16">
        <v>0.10077519379845</v>
      </c>
      <c r="E565" s="16">
        <v>9.0909090909090898E-2</v>
      </c>
      <c r="F565" s="16">
        <v>0.12631578947368399</v>
      </c>
      <c r="G565" s="16">
        <v>0.12068965517241401</v>
      </c>
      <c r="H565" s="16">
        <v>6.6666666666666693E-2</v>
      </c>
      <c r="I565" s="16">
        <v>9.5238095238095205E-2</v>
      </c>
      <c r="J565" s="16">
        <v>5.2631578947368397E-2</v>
      </c>
      <c r="K565" s="16">
        <v>8.2191780821917804E-2</v>
      </c>
      <c r="L565" s="16">
        <v>0.16666666666666699</v>
      </c>
      <c r="M565" s="16">
        <v>0.102272727272727</v>
      </c>
      <c r="N565" s="16">
        <v>0.10784313725490199</v>
      </c>
      <c r="O565" s="16">
        <v>0.133333333333333</v>
      </c>
      <c r="P565" s="16">
        <v>0.133333333333333</v>
      </c>
      <c r="Q565" s="16">
        <v>9.3023255813953501E-2</v>
      </c>
      <c r="R565" s="16">
        <v>0</v>
      </c>
      <c r="S565" s="16">
        <v>5.4945054945054903E-2</v>
      </c>
      <c r="T565" s="16">
        <v>2.8846153846153799E-2</v>
      </c>
      <c r="U565" s="16"/>
      <c r="V565" s="16">
        <v>8.3565459610027898E-2</v>
      </c>
      <c r="W565" s="16">
        <v>0.102702702702703</v>
      </c>
      <c r="X565" s="16">
        <v>8.8028169014084501E-2</v>
      </c>
      <c r="Y565" s="16">
        <v>8.9795918367346905E-2</v>
      </c>
      <c r="Z565" s="16"/>
      <c r="AA565" s="16">
        <v>8.13648293963255E-2</v>
      </c>
      <c r="AB565" s="16">
        <v>0.134146341463415</v>
      </c>
      <c r="AC565" s="16">
        <v>4.4642857142857102E-2</v>
      </c>
      <c r="AD565" s="16">
        <v>5.4263565891472902E-2</v>
      </c>
      <c r="AE565" s="16">
        <v>6.7226890756302504E-2</v>
      </c>
      <c r="AF565" s="16">
        <v>2.1276595744680899E-2</v>
      </c>
      <c r="AG565" s="16">
        <v>7.2916666666666699E-2</v>
      </c>
      <c r="AH565" s="16">
        <v>7.3170731707317097E-2</v>
      </c>
      <c r="AI565" s="16">
        <v>0.10377358490565999</v>
      </c>
      <c r="AJ565" s="16"/>
      <c r="AK565" s="16">
        <v>6.5989847715736002E-2</v>
      </c>
      <c r="AL565" s="16">
        <v>0.106796116504854</v>
      </c>
      <c r="AM565" s="16">
        <v>6.9306930693069299E-2</v>
      </c>
      <c r="AN565" s="16">
        <v>0.116040955631399</v>
      </c>
      <c r="AO565" s="16">
        <v>4.2553191489361701E-2</v>
      </c>
      <c r="AP565" s="16">
        <v>4.6082949308755797E-2</v>
      </c>
      <c r="AQ565" s="16">
        <v>0.08</v>
      </c>
      <c r="AR565" s="16"/>
      <c r="AS565" s="16">
        <v>2.1276595744680899E-2</v>
      </c>
      <c r="AT565" s="16">
        <v>0.100884955752212</v>
      </c>
      <c r="AU565" s="16"/>
      <c r="AV565" s="16">
        <v>9.7046413502109699E-2</v>
      </c>
      <c r="AW565" s="16">
        <v>8.5308056872037893E-2</v>
      </c>
      <c r="AX565" s="16"/>
      <c r="AY565" s="16">
        <v>8.9371980676328497E-2</v>
      </c>
      <c r="AZ565" s="16">
        <v>8.9795918367346905E-2</v>
      </c>
      <c r="BA565" s="16"/>
      <c r="BB565" s="16">
        <v>6.4856711915535506E-2</v>
      </c>
      <c r="BC565" s="16">
        <v>0.114503816793893</v>
      </c>
      <c r="BD565" s="16"/>
      <c r="BE565" s="16">
        <v>0.145454545454545</v>
      </c>
      <c r="BF565" s="16">
        <v>0.14201183431952699</v>
      </c>
      <c r="BG565" s="16">
        <v>6.9204152249134995E-2</v>
      </c>
      <c r="BH565" s="16">
        <v>2.5531914893616999E-2</v>
      </c>
    </row>
    <row r="566" spans="2:60" x14ac:dyDescent="0.25">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row>
    <row r="567" spans="2:60" x14ac:dyDescent="0.25">
      <c r="B567" s="6" t="s">
        <v>326</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row>
    <row r="568" spans="2:60" x14ac:dyDescent="0.25">
      <c r="B568" s="23" t="s">
        <v>79</v>
      </c>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row>
    <row r="569" spans="2:60" x14ac:dyDescent="0.25">
      <c r="B569" t="s">
        <v>320</v>
      </c>
      <c r="C569" s="16">
        <v>0.14491654021244299</v>
      </c>
      <c r="D569" s="16">
        <v>0.13953488372093001</v>
      </c>
      <c r="E569" s="16">
        <v>0.195804195804196</v>
      </c>
      <c r="F569" s="16">
        <v>0.17894736842105299</v>
      </c>
      <c r="G569" s="16">
        <v>0.10344827586206901</v>
      </c>
      <c r="H569" s="16">
        <v>0.16666666666666699</v>
      </c>
      <c r="I569" s="16">
        <v>0.114285714285714</v>
      </c>
      <c r="J569" s="16">
        <v>5.2631578947368397E-2</v>
      </c>
      <c r="K569" s="16">
        <v>0.17808219178082199</v>
      </c>
      <c r="L569" s="16">
        <v>0.16666666666666699</v>
      </c>
      <c r="M569" s="16">
        <v>9.0909090909090898E-2</v>
      </c>
      <c r="N569" s="16">
        <v>0.14705882352941199</v>
      </c>
      <c r="O569" s="16">
        <v>0.2</v>
      </c>
      <c r="P569" s="16">
        <v>8.3333333333333301E-2</v>
      </c>
      <c r="Q569" s="16">
        <v>0.162790697674419</v>
      </c>
      <c r="R569" s="16">
        <v>0.148148148148148</v>
      </c>
      <c r="S569" s="16">
        <v>0.12637362637362601</v>
      </c>
      <c r="T569" s="16">
        <v>0.17307692307692299</v>
      </c>
      <c r="U569" s="16"/>
      <c r="V569" s="16">
        <v>0.186629526462396</v>
      </c>
      <c r="W569" s="16">
        <v>0.12972972972972999</v>
      </c>
      <c r="X569" s="16">
        <v>0.154929577464789</v>
      </c>
      <c r="Y569" s="16">
        <v>0.114285714285714</v>
      </c>
      <c r="Z569" s="16"/>
      <c r="AA569" s="16">
        <v>0.15223097112860901</v>
      </c>
      <c r="AB569" s="16">
        <v>0.17073170731707299</v>
      </c>
      <c r="AC569" s="16">
        <v>0.125</v>
      </c>
      <c r="AD569" s="16">
        <v>0.224806201550388</v>
      </c>
      <c r="AE569" s="16">
        <v>0.14285714285714299</v>
      </c>
      <c r="AF569" s="16">
        <v>0.10638297872340401</v>
      </c>
      <c r="AG569" s="16">
        <v>0.13541666666666699</v>
      </c>
      <c r="AH569" s="16">
        <v>0.12195121951219499</v>
      </c>
      <c r="AI569" s="16">
        <v>8.4905660377358499E-2</v>
      </c>
      <c r="AJ569" s="16"/>
      <c r="AK569" s="16">
        <v>0.20304568527918801</v>
      </c>
      <c r="AL569" s="16">
        <v>0.14563106796116501</v>
      </c>
      <c r="AM569" s="16">
        <v>0.13861386138613899</v>
      </c>
      <c r="AN569" s="16">
        <v>0.12627986348122899</v>
      </c>
      <c r="AO569" s="16">
        <v>0.164893617021277</v>
      </c>
      <c r="AP569" s="16">
        <v>0.12903225806451599</v>
      </c>
      <c r="AQ569" s="16">
        <v>0.12666666666666701</v>
      </c>
      <c r="AR569" s="16"/>
      <c r="AS569" s="16">
        <v>0.14361702127659601</v>
      </c>
      <c r="AT569" s="16">
        <v>0.145132743362832</v>
      </c>
      <c r="AU569" s="16"/>
      <c r="AV569" s="16">
        <v>0.126582278481013</v>
      </c>
      <c r="AW569" s="16">
        <v>0.15521327014218</v>
      </c>
      <c r="AX569" s="16"/>
      <c r="AY569" s="16">
        <v>0.16304347826087001</v>
      </c>
      <c r="AZ569" s="16">
        <v>0.114285714285714</v>
      </c>
      <c r="BA569" s="16"/>
      <c r="BB569" s="16">
        <v>0.11613876319758699</v>
      </c>
      <c r="BC569" s="16">
        <v>0.174045801526718</v>
      </c>
      <c r="BD569" s="16"/>
      <c r="BE569" s="16">
        <v>0.27272727272727298</v>
      </c>
      <c r="BF569" s="16">
        <v>0.189349112426035</v>
      </c>
      <c r="BG569" s="16">
        <v>0.114186851211073</v>
      </c>
      <c r="BH569" s="16">
        <v>6.8085106382978697E-2</v>
      </c>
    </row>
    <row r="570" spans="2:60" x14ac:dyDescent="0.25">
      <c r="B570" t="s">
        <v>321</v>
      </c>
      <c r="C570" s="16">
        <v>0.69650986342943899</v>
      </c>
      <c r="D570" s="16">
        <v>0.73643410852713198</v>
      </c>
      <c r="E570" s="16">
        <v>0.60139860139860102</v>
      </c>
      <c r="F570" s="16">
        <v>0.64210526315789496</v>
      </c>
      <c r="G570" s="16">
        <v>0.70689655172413801</v>
      </c>
      <c r="H570" s="16">
        <v>0.7</v>
      </c>
      <c r="I570" s="16">
        <v>0.74285714285714299</v>
      </c>
      <c r="J570" s="16">
        <v>0.68421052631578905</v>
      </c>
      <c r="K570" s="16">
        <v>0.69863013698630105</v>
      </c>
      <c r="L570" s="16">
        <v>0.6</v>
      </c>
      <c r="M570" s="16">
        <v>0.77272727272727304</v>
      </c>
      <c r="N570" s="16">
        <v>0.65686274509803899</v>
      </c>
      <c r="O570" s="16">
        <v>0.6</v>
      </c>
      <c r="P570" s="16">
        <v>0.68333333333333302</v>
      </c>
      <c r="Q570" s="16">
        <v>0.74418604651162801</v>
      </c>
      <c r="R570" s="16">
        <v>0.592592592592593</v>
      </c>
      <c r="S570" s="16">
        <v>0.76373626373626402</v>
      </c>
      <c r="T570" s="16">
        <v>0.70192307692307698</v>
      </c>
      <c r="U570" s="16"/>
      <c r="V570" s="16">
        <v>0.45125348189414999</v>
      </c>
      <c r="W570" s="16">
        <v>0.713513513513514</v>
      </c>
      <c r="X570" s="16">
        <v>0.76408450704225395</v>
      </c>
      <c r="Y570" s="16">
        <v>0.83061224489795904</v>
      </c>
      <c r="Z570" s="16"/>
      <c r="AA570" s="16">
        <v>0.55118110236220497</v>
      </c>
      <c r="AB570" s="16">
        <v>0.707317073170732</v>
      </c>
      <c r="AC570" s="16">
        <v>0.77678571428571397</v>
      </c>
      <c r="AD570" s="16">
        <v>0.72868217054263595</v>
      </c>
      <c r="AE570" s="16">
        <v>0.73949579831932799</v>
      </c>
      <c r="AF570" s="16">
        <v>0.80851063829787195</v>
      </c>
      <c r="AG570" s="16">
        <v>0.82291666666666696</v>
      </c>
      <c r="AH570" s="16">
        <v>0.81707317073170704</v>
      </c>
      <c r="AI570" s="16">
        <v>0.85849056603773599</v>
      </c>
      <c r="AJ570" s="16"/>
      <c r="AK570" s="16">
        <v>0.50761421319796995</v>
      </c>
      <c r="AL570" s="16">
        <v>0.72815533980582503</v>
      </c>
      <c r="AM570" s="16">
        <v>0.79207920792079201</v>
      </c>
      <c r="AN570" s="16">
        <v>0.64505119453924897</v>
      </c>
      <c r="AO570" s="16">
        <v>0.75531914893617003</v>
      </c>
      <c r="AP570" s="16">
        <v>0.79262672811059898</v>
      </c>
      <c r="AQ570" s="16">
        <v>0.78</v>
      </c>
      <c r="AR570" s="16"/>
      <c r="AS570" s="16">
        <v>0.81382978723404298</v>
      </c>
      <c r="AT570" s="16">
        <v>0.67699115044247804</v>
      </c>
      <c r="AU570" s="16"/>
      <c r="AV570" s="16">
        <v>0.66244725738396604</v>
      </c>
      <c r="AW570" s="16">
        <v>0.71563981042654001</v>
      </c>
      <c r="AX570" s="16"/>
      <c r="AY570" s="16">
        <v>0.61714975845410602</v>
      </c>
      <c r="AZ570" s="16">
        <v>0.83061224489795904</v>
      </c>
      <c r="BA570" s="16"/>
      <c r="BB570" s="16">
        <v>0.78733031674208098</v>
      </c>
      <c r="BC570" s="16">
        <v>0.60458015267175602</v>
      </c>
      <c r="BD570" s="16"/>
      <c r="BE570" s="16">
        <v>0.206060606060606</v>
      </c>
      <c r="BF570" s="16">
        <v>0.59467455621301801</v>
      </c>
      <c r="BG570" s="16">
        <v>0.80795847750865102</v>
      </c>
      <c r="BH570" s="16">
        <v>0.91063829787233996</v>
      </c>
    </row>
    <row r="571" spans="2:60" x14ac:dyDescent="0.25">
      <c r="B571" t="s">
        <v>322</v>
      </c>
      <c r="C571" s="16">
        <v>0.122154779969651</v>
      </c>
      <c r="D571" s="16">
        <v>7.7519379844961198E-2</v>
      </c>
      <c r="E571" s="16">
        <v>0.160839160839161</v>
      </c>
      <c r="F571" s="16">
        <v>0.157894736842105</v>
      </c>
      <c r="G571" s="16">
        <v>0.15517241379310301</v>
      </c>
      <c r="H571" s="16">
        <v>0.1</v>
      </c>
      <c r="I571" s="16">
        <v>0.114285714285714</v>
      </c>
      <c r="J571" s="16">
        <v>0.21052631578947401</v>
      </c>
      <c r="K571" s="16">
        <v>9.5890410958904104E-2</v>
      </c>
      <c r="L571" s="16">
        <v>0.2</v>
      </c>
      <c r="M571" s="16">
        <v>9.0909090909090898E-2</v>
      </c>
      <c r="N571" s="16">
        <v>0.16666666666666699</v>
      </c>
      <c r="O571" s="16">
        <v>6.6666666666666693E-2</v>
      </c>
      <c r="P571" s="16">
        <v>0.2</v>
      </c>
      <c r="Q571" s="16">
        <v>4.6511627906976702E-2</v>
      </c>
      <c r="R571" s="16">
        <v>0.25925925925925902</v>
      </c>
      <c r="S571" s="16">
        <v>8.2417582417582402E-2</v>
      </c>
      <c r="T571" s="16">
        <v>8.6538461538461495E-2</v>
      </c>
      <c r="U571" s="16"/>
      <c r="V571" s="16">
        <v>0.32590529247910899</v>
      </c>
      <c r="W571" s="16">
        <v>0.11351351351351401</v>
      </c>
      <c r="X571" s="16">
        <v>3.5211267605633798E-2</v>
      </c>
      <c r="Y571" s="16">
        <v>2.6530612244898E-2</v>
      </c>
      <c r="Z571" s="16"/>
      <c r="AA571" s="16">
        <v>0.267716535433071</v>
      </c>
      <c r="AB571" s="16">
        <v>8.5365853658536606E-2</v>
      </c>
      <c r="AC571" s="16">
        <v>5.3571428571428603E-2</v>
      </c>
      <c r="AD571" s="16">
        <v>3.8759689922480599E-2</v>
      </c>
      <c r="AE571" s="16">
        <v>8.40336134453782E-2</v>
      </c>
      <c r="AF571" s="16">
        <v>5.31914893617021E-2</v>
      </c>
      <c r="AG571" s="16">
        <v>2.0833333333333301E-2</v>
      </c>
      <c r="AH571" s="16">
        <v>4.8780487804878099E-2</v>
      </c>
      <c r="AI571" s="16">
        <v>9.4339622641509396E-3</v>
      </c>
      <c r="AJ571" s="16"/>
      <c r="AK571" s="16">
        <v>0.24873096446700499</v>
      </c>
      <c r="AL571" s="16">
        <v>8.7378640776699004E-2</v>
      </c>
      <c r="AM571" s="16">
        <v>6.9306930693069299E-2</v>
      </c>
      <c r="AN571" s="16">
        <v>0.18088737201365199</v>
      </c>
      <c r="AO571" s="16">
        <v>4.7872340425531901E-2</v>
      </c>
      <c r="AP571" s="16">
        <v>6.9124423963133605E-2</v>
      </c>
      <c r="AQ571" s="16">
        <v>6.6666666666666693E-2</v>
      </c>
      <c r="AR571" s="16"/>
      <c r="AS571" s="16">
        <v>3.1914893617021302E-2</v>
      </c>
      <c r="AT571" s="16">
        <v>0.13716814159292001</v>
      </c>
      <c r="AU571" s="16"/>
      <c r="AV571" s="16">
        <v>0.170886075949367</v>
      </c>
      <c r="AW571" s="16">
        <v>9.4786729857819899E-2</v>
      </c>
      <c r="AX571" s="16"/>
      <c r="AY571" s="16">
        <v>0.17874396135265699</v>
      </c>
      <c r="AZ571" s="16">
        <v>2.6530612244898E-2</v>
      </c>
      <c r="BA571" s="16"/>
      <c r="BB571" s="16">
        <v>6.9381598793363503E-2</v>
      </c>
      <c r="BC571" s="16">
        <v>0.17557251908396901</v>
      </c>
      <c r="BD571" s="16"/>
      <c r="BE571" s="16">
        <v>0.43030303030303002</v>
      </c>
      <c r="BF571" s="16">
        <v>0.16863905325443801</v>
      </c>
      <c r="BG571" s="16">
        <v>5.1903114186851201E-2</v>
      </c>
      <c r="BH571" s="16">
        <v>1.27659574468085E-2</v>
      </c>
    </row>
    <row r="572" spans="2:60" x14ac:dyDescent="0.25">
      <c r="B572" t="s">
        <v>77</v>
      </c>
      <c r="C572" s="16">
        <v>3.6418816388467397E-2</v>
      </c>
      <c r="D572" s="16">
        <v>4.6511627906976702E-2</v>
      </c>
      <c r="E572" s="16">
        <v>4.1958041958042001E-2</v>
      </c>
      <c r="F572" s="16">
        <v>2.1052631578947399E-2</v>
      </c>
      <c r="G572" s="16">
        <v>3.4482758620689703E-2</v>
      </c>
      <c r="H572" s="16">
        <v>3.3333333333333298E-2</v>
      </c>
      <c r="I572" s="16">
        <v>2.8571428571428598E-2</v>
      </c>
      <c r="J572" s="16">
        <v>5.2631578947368397E-2</v>
      </c>
      <c r="K572" s="16">
        <v>2.7397260273972601E-2</v>
      </c>
      <c r="L572" s="16">
        <v>3.3333333333333298E-2</v>
      </c>
      <c r="M572" s="16">
        <v>4.5454545454545497E-2</v>
      </c>
      <c r="N572" s="16">
        <v>2.9411764705882401E-2</v>
      </c>
      <c r="O572" s="16">
        <v>0.133333333333333</v>
      </c>
      <c r="P572" s="16">
        <v>3.3333333333333298E-2</v>
      </c>
      <c r="Q572" s="16">
        <v>4.6511627906976702E-2</v>
      </c>
      <c r="R572" s="16">
        <v>0</v>
      </c>
      <c r="S572" s="16">
        <v>2.74725274725275E-2</v>
      </c>
      <c r="T572" s="16">
        <v>3.8461538461538498E-2</v>
      </c>
      <c r="U572" s="16"/>
      <c r="V572" s="16">
        <v>3.6211699164345398E-2</v>
      </c>
      <c r="W572" s="16">
        <v>4.3243243243243197E-2</v>
      </c>
      <c r="X572" s="16">
        <v>4.5774647887323897E-2</v>
      </c>
      <c r="Y572" s="16">
        <v>2.8571428571428598E-2</v>
      </c>
      <c r="Z572" s="16"/>
      <c r="AA572" s="16">
        <v>2.8871391076115499E-2</v>
      </c>
      <c r="AB572" s="16">
        <v>3.65853658536585E-2</v>
      </c>
      <c r="AC572" s="16">
        <v>4.4642857142857102E-2</v>
      </c>
      <c r="AD572" s="16">
        <v>7.7519379844961196E-3</v>
      </c>
      <c r="AE572" s="16">
        <v>3.3613445378151301E-2</v>
      </c>
      <c r="AF572" s="16">
        <v>3.1914893617021302E-2</v>
      </c>
      <c r="AG572" s="16">
        <v>2.0833333333333301E-2</v>
      </c>
      <c r="AH572" s="16">
        <v>1.21951219512195E-2</v>
      </c>
      <c r="AI572" s="16">
        <v>4.71698113207547E-2</v>
      </c>
      <c r="AJ572" s="16"/>
      <c r="AK572" s="16">
        <v>4.0609137055837602E-2</v>
      </c>
      <c r="AL572" s="16">
        <v>3.8834951456310697E-2</v>
      </c>
      <c r="AM572" s="16">
        <v>0</v>
      </c>
      <c r="AN572" s="16">
        <v>4.7781569965870303E-2</v>
      </c>
      <c r="AO572" s="16">
        <v>3.1914893617021302E-2</v>
      </c>
      <c r="AP572" s="16">
        <v>9.2165898617511503E-3</v>
      </c>
      <c r="AQ572" s="16">
        <v>2.66666666666667E-2</v>
      </c>
      <c r="AR572" s="16"/>
      <c r="AS572" s="16">
        <v>1.0638297872340399E-2</v>
      </c>
      <c r="AT572" s="16">
        <v>4.0707964601769897E-2</v>
      </c>
      <c r="AU572" s="16"/>
      <c r="AV572" s="16">
        <v>4.0084388185653998E-2</v>
      </c>
      <c r="AW572" s="16">
        <v>3.4360189573459703E-2</v>
      </c>
      <c r="AX572" s="16"/>
      <c r="AY572" s="16">
        <v>4.10628019323672E-2</v>
      </c>
      <c r="AZ572" s="16">
        <v>2.8571428571428598E-2</v>
      </c>
      <c r="BA572" s="16"/>
      <c r="BB572" s="16">
        <v>2.7149321266968299E-2</v>
      </c>
      <c r="BC572" s="16">
        <v>4.58015267175573E-2</v>
      </c>
      <c r="BD572" s="16"/>
      <c r="BE572" s="16">
        <v>9.0909090909090898E-2</v>
      </c>
      <c r="BF572" s="16">
        <v>4.7337278106508902E-2</v>
      </c>
      <c r="BG572" s="16">
        <v>2.5951557093425601E-2</v>
      </c>
      <c r="BH572" s="16">
        <v>8.5106382978723406E-3</v>
      </c>
    </row>
    <row r="573" spans="2:60" x14ac:dyDescent="0.25">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row>
    <row r="574" spans="2:60" x14ac:dyDescent="0.25">
      <c r="B574" s="6" t="s">
        <v>327</v>
      </c>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row>
    <row r="575" spans="2:60" x14ac:dyDescent="0.25">
      <c r="B575" s="23" t="s">
        <v>79</v>
      </c>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row>
    <row r="576" spans="2:60" x14ac:dyDescent="0.25">
      <c r="B576" t="s">
        <v>320</v>
      </c>
      <c r="C576" s="16">
        <v>0.122913505311077</v>
      </c>
      <c r="D576" s="16">
        <v>0.108527131782946</v>
      </c>
      <c r="E576" s="16">
        <v>0.11888111888111901</v>
      </c>
      <c r="F576" s="16">
        <v>0.105263157894737</v>
      </c>
      <c r="G576" s="16">
        <v>8.6206896551724102E-2</v>
      </c>
      <c r="H576" s="16">
        <v>0.2</v>
      </c>
      <c r="I576" s="16">
        <v>6.6666666666666693E-2</v>
      </c>
      <c r="J576" s="16">
        <v>0</v>
      </c>
      <c r="K576" s="16">
        <v>0.150684931506849</v>
      </c>
      <c r="L576" s="16">
        <v>0.2</v>
      </c>
      <c r="M576" s="16">
        <v>0.11363636363636399</v>
      </c>
      <c r="N576" s="16">
        <v>8.8235294117647106E-2</v>
      </c>
      <c r="O576" s="16">
        <v>0.1</v>
      </c>
      <c r="P576" s="16">
        <v>0.15</v>
      </c>
      <c r="Q576" s="16">
        <v>0.209302325581395</v>
      </c>
      <c r="R576" s="16">
        <v>7.4074074074074098E-2</v>
      </c>
      <c r="S576" s="16">
        <v>0.17032967032967</v>
      </c>
      <c r="T576" s="16">
        <v>0.125</v>
      </c>
      <c r="U576" s="16"/>
      <c r="V576" s="16">
        <v>0.16434540389972099</v>
      </c>
      <c r="W576" s="16">
        <v>0.124324324324324</v>
      </c>
      <c r="X576" s="16">
        <v>0.102112676056338</v>
      </c>
      <c r="Y576" s="16">
        <v>0.104081632653061</v>
      </c>
      <c r="Z576" s="16"/>
      <c r="AA576" s="16">
        <v>0.139107611548556</v>
      </c>
      <c r="AB576" s="16">
        <v>0.15853658536585399</v>
      </c>
      <c r="AC576" s="16">
        <v>9.8214285714285698E-2</v>
      </c>
      <c r="AD576" s="16">
        <v>0.13178294573643401</v>
      </c>
      <c r="AE576" s="16">
        <v>0.109243697478992</v>
      </c>
      <c r="AF576" s="16">
        <v>8.5106382978723402E-2</v>
      </c>
      <c r="AG576" s="16">
        <v>0.15625</v>
      </c>
      <c r="AH576" s="16">
        <v>0.134146341463415</v>
      </c>
      <c r="AI576" s="16">
        <v>7.5471698113207503E-2</v>
      </c>
      <c r="AJ576" s="16"/>
      <c r="AK576" s="16">
        <v>0.157360406091371</v>
      </c>
      <c r="AL576" s="16">
        <v>0.116504854368932</v>
      </c>
      <c r="AM576" s="16">
        <v>0.13861386138613899</v>
      </c>
      <c r="AN576" s="16">
        <v>0.116040955631399</v>
      </c>
      <c r="AO576" s="16">
        <v>0.14361702127659601</v>
      </c>
      <c r="AP576" s="16">
        <v>9.2165898617511496E-2</v>
      </c>
      <c r="AQ576" s="16">
        <v>0.12666666666666701</v>
      </c>
      <c r="AR576" s="16"/>
      <c r="AS576" s="16">
        <v>0.13829787234042601</v>
      </c>
      <c r="AT576" s="16">
        <v>0.120353982300885</v>
      </c>
      <c r="AU576" s="16"/>
      <c r="AV576" s="16">
        <v>0.109704641350211</v>
      </c>
      <c r="AW576" s="16">
        <v>0.13033175355450199</v>
      </c>
      <c r="AX576" s="16"/>
      <c r="AY576" s="16">
        <v>0.13405797101449299</v>
      </c>
      <c r="AZ576" s="16">
        <v>0.104081632653061</v>
      </c>
      <c r="BA576" s="16"/>
      <c r="BB576" s="16">
        <v>0.122171945701357</v>
      </c>
      <c r="BC576" s="16">
        <v>0.12366412213740501</v>
      </c>
      <c r="BD576" s="16"/>
      <c r="BE576" s="16">
        <v>0.21212121212121199</v>
      </c>
      <c r="BF576" s="16">
        <v>0.15384615384615399</v>
      </c>
      <c r="BG576" s="16">
        <v>0.103806228373702</v>
      </c>
      <c r="BH576" s="16">
        <v>6.3829787234042507E-2</v>
      </c>
    </row>
    <row r="577" spans="2:60" x14ac:dyDescent="0.25">
      <c r="B577" t="s">
        <v>321</v>
      </c>
      <c r="C577" s="16">
        <v>0.71168437025796705</v>
      </c>
      <c r="D577" s="16">
        <v>0.72868217054263595</v>
      </c>
      <c r="E577" s="16">
        <v>0.61538461538461497</v>
      </c>
      <c r="F577" s="16">
        <v>0.70526315789473704</v>
      </c>
      <c r="G577" s="16">
        <v>0.67241379310344795</v>
      </c>
      <c r="H577" s="16">
        <v>0.7</v>
      </c>
      <c r="I577" s="16">
        <v>0.75238095238095204</v>
      </c>
      <c r="J577" s="16">
        <v>0.73684210526315796</v>
      </c>
      <c r="K577" s="16">
        <v>0.72602739726027399</v>
      </c>
      <c r="L577" s="16">
        <v>0.66666666666666696</v>
      </c>
      <c r="M577" s="16">
        <v>0.80681818181818199</v>
      </c>
      <c r="N577" s="16">
        <v>0.70588235294117696</v>
      </c>
      <c r="O577" s="16">
        <v>0.76666666666666705</v>
      </c>
      <c r="P577" s="16">
        <v>0.7</v>
      </c>
      <c r="Q577" s="16">
        <v>0.67441860465116299</v>
      </c>
      <c r="R577" s="16">
        <v>0.74074074074074103</v>
      </c>
      <c r="S577" s="16">
        <v>0.72527472527472503</v>
      </c>
      <c r="T577" s="16">
        <v>0.71153846153846201</v>
      </c>
      <c r="U577" s="16"/>
      <c r="V577" s="16">
        <v>0.48746518105849601</v>
      </c>
      <c r="W577" s="16">
        <v>0.713513513513514</v>
      </c>
      <c r="X577" s="16">
        <v>0.80985915492957705</v>
      </c>
      <c r="Y577" s="16">
        <v>0.818367346938776</v>
      </c>
      <c r="Z577" s="16"/>
      <c r="AA577" s="16">
        <v>0.59580052493438296</v>
      </c>
      <c r="AB577" s="16">
        <v>0.69512195121951204</v>
      </c>
      <c r="AC577" s="16">
        <v>0.76785714285714302</v>
      </c>
      <c r="AD577" s="16">
        <v>0.78294573643410803</v>
      </c>
      <c r="AE577" s="16">
        <v>0.747899159663866</v>
      </c>
      <c r="AF577" s="16">
        <v>0.80851063829787195</v>
      </c>
      <c r="AG577" s="16">
        <v>0.8125</v>
      </c>
      <c r="AH577" s="16">
        <v>0.792682926829268</v>
      </c>
      <c r="AI577" s="16">
        <v>0.84905660377358505</v>
      </c>
      <c r="AJ577" s="16"/>
      <c r="AK577" s="16">
        <v>0.54822335025380697</v>
      </c>
      <c r="AL577" s="16">
        <v>0.71844660194174803</v>
      </c>
      <c r="AM577" s="16">
        <v>0.77227722772277196</v>
      </c>
      <c r="AN577" s="16">
        <v>0.66894197952218404</v>
      </c>
      <c r="AO577" s="16">
        <v>0.76063829787234005</v>
      </c>
      <c r="AP577" s="16">
        <v>0.82488479262672798</v>
      </c>
      <c r="AQ577" s="16">
        <v>0.77333333333333298</v>
      </c>
      <c r="AR577" s="16"/>
      <c r="AS577" s="16">
        <v>0.83510638297872297</v>
      </c>
      <c r="AT577" s="16">
        <v>0.69115044247787605</v>
      </c>
      <c r="AU577" s="16"/>
      <c r="AV577" s="16">
        <v>0.69831223628691996</v>
      </c>
      <c r="AW577" s="16">
        <v>0.71919431279620805</v>
      </c>
      <c r="AX577" s="16"/>
      <c r="AY577" s="16">
        <v>0.64855072463768104</v>
      </c>
      <c r="AZ577" s="16">
        <v>0.818367346938776</v>
      </c>
      <c r="BA577" s="16"/>
      <c r="BB577" s="16">
        <v>0.77224736048265497</v>
      </c>
      <c r="BC577" s="16">
        <v>0.65038167938931302</v>
      </c>
      <c r="BD577" s="16"/>
      <c r="BE577" s="16">
        <v>0.28484848484848502</v>
      </c>
      <c r="BF577" s="16">
        <v>0.61242603550295904</v>
      </c>
      <c r="BG577" s="16">
        <v>0.80968858131487897</v>
      </c>
      <c r="BH577" s="16">
        <v>0.91063829787233996</v>
      </c>
    </row>
    <row r="578" spans="2:60" x14ac:dyDescent="0.25">
      <c r="B578" t="s">
        <v>322</v>
      </c>
      <c r="C578" s="16">
        <v>0.13732928679817899</v>
      </c>
      <c r="D578" s="16">
        <v>0.116279069767442</v>
      </c>
      <c r="E578" s="16">
        <v>0.23776223776223801</v>
      </c>
      <c r="F578" s="16">
        <v>0.157894736842105</v>
      </c>
      <c r="G578" s="16">
        <v>0.20689655172413801</v>
      </c>
      <c r="H578" s="16">
        <v>0.1</v>
      </c>
      <c r="I578" s="16">
        <v>0.161904761904762</v>
      </c>
      <c r="J578" s="16">
        <v>0.26315789473684198</v>
      </c>
      <c r="K578" s="16">
        <v>9.5890410958904104E-2</v>
      </c>
      <c r="L578" s="16">
        <v>0.133333333333333</v>
      </c>
      <c r="M578" s="16">
        <v>5.6818181818181802E-2</v>
      </c>
      <c r="N578" s="16">
        <v>0.16666666666666699</v>
      </c>
      <c r="O578" s="16">
        <v>0.1</v>
      </c>
      <c r="P578" s="16">
        <v>0.133333333333333</v>
      </c>
      <c r="Q578" s="16">
        <v>9.3023255813953501E-2</v>
      </c>
      <c r="R578" s="16">
        <v>0.18518518518518501</v>
      </c>
      <c r="S578" s="16">
        <v>7.69230769230769E-2</v>
      </c>
      <c r="T578" s="16">
        <v>0.125</v>
      </c>
      <c r="U578" s="16"/>
      <c r="V578" s="16">
        <v>0.317548746518106</v>
      </c>
      <c r="W578" s="16">
        <v>0.135135135135135</v>
      </c>
      <c r="X578" s="16">
        <v>5.9859154929577503E-2</v>
      </c>
      <c r="Y578" s="16">
        <v>5.10204081632653E-2</v>
      </c>
      <c r="Z578" s="16"/>
      <c r="AA578" s="16">
        <v>0.238845144356955</v>
      </c>
      <c r="AB578" s="16">
        <v>0.109756097560976</v>
      </c>
      <c r="AC578" s="16">
        <v>0.11607142857142901</v>
      </c>
      <c r="AD578" s="16">
        <v>8.5271317829457405E-2</v>
      </c>
      <c r="AE578" s="16">
        <v>0.109243697478992</v>
      </c>
      <c r="AF578" s="16">
        <v>8.5106382978723402E-2</v>
      </c>
      <c r="AG578" s="16">
        <v>1.0416666666666701E-2</v>
      </c>
      <c r="AH578" s="16">
        <v>6.0975609756097601E-2</v>
      </c>
      <c r="AI578" s="16">
        <v>2.83018867924528E-2</v>
      </c>
      <c r="AJ578" s="16"/>
      <c r="AK578" s="16">
        <v>0.26395939086294401</v>
      </c>
      <c r="AL578" s="16">
        <v>0.14563106796116501</v>
      </c>
      <c r="AM578" s="16">
        <v>7.9207920792079195E-2</v>
      </c>
      <c r="AN578" s="16">
        <v>0.18088737201365199</v>
      </c>
      <c r="AO578" s="16">
        <v>7.9787234042553196E-2</v>
      </c>
      <c r="AP578" s="16">
        <v>7.3732718894009203E-2</v>
      </c>
      <c r="AQ578" s="16">
        <v>7.3333333333333306E-2</v>
      </c>
      <c r="AR578" s="16"/>
      <c r="AS578" s="16">
        <v>2.1276595744680899E-2</v>
      </c>
      <c r="AT578" s="16">
        <v>0.15663716814159301</v>
      </c>
      <c r="AU578" s="16"/>
      <c r="AV578" s="16">
        <v>0.170886075949367</v>
      </c>
      <c r="AW578" s="16">
        <v>0.11848341232227499</v>
      </c>
      <c r="AX578" s="16"/>
      <c r="AY578" s="16">
        <v>0.188405797101449</v>
      </c>
      <c r="AZ578" s="16">
        <v>5.10204081632653E-2</v>
      </c>
      <c r="BA578" s="16"/>
      <c r="BB578" s="16">
        <v>8.7481146304675697E-2</v>
      </c>
      <c r="BC578" s="16">
        <v>0.187786259541985</v>
      </c>
      <c r="BD578" s="16"/>
      <c r="BE578" s="16">
        <v>0.43030303030303002</v>
      </c>
      <c r="BF578" s="16">
        <v>0.195266272189349</v>
      </c>
      <c r="BG578" s="16">
        <v>6.9204152249134995E-2</v>
      </c>
      <c r="BH578" s="16">
        <v>1.7021276595744698E-2</v>
      </c>
    </row>
    <row r="579" spans="2:60" x14ac:dyDescent="0.25">
      <c r="B579" t="s">
        <v>77</v>
      </c>
      <c r="C579" s="16">
        <v>2.80728376327769E-2</v>
      </c>
      <c r="D579" s="16">
        <v>4.6511627906976702E-2</v>
      </c>
      <c r="E579" s="16">
        <v>2.7972027972028E-2</v>
      </c>
      <c r="F579" s="16">
        <v>3.1578947368421102E-2</v>
      </c>
      <c r="G579" s="16">
        <v>3.4482758620689703E-2</v>
      </c>
      <c r="H579" s="16">
        <v>0</v>
      </c>
      <c r="I579" s="16">
        <v>1.9047619047619001E-2</v>
      </c>
      <c r="J579" s="16">
        <v>0</v>
      </c>
      <c r="K579" s="16">
        <v>2.7397260273972601E-2</v>
      </c>
      <c r="L579" s="16">
        <v>0</v>
      </c>
      <c r="M579" s="16">
        <v>2.27272727272727E-2</v>
      </c>
      <c r="N579" s="16">
        <v>3.9215686274509803E-2</v>
      </c>
      <c r="O579" s="16">
        <v>3.3333333333333298E-2</v>
      </c>
      <c r="P579" s="16">
        <v>1.6666666666666701E-2</v>
      </c>
      <c r="Q579" s="16">
        <v>2.32558139534884E-2</v>
      </c>
      <c r="R579" s="16">
        <v>0</v>
      </c>
      <c r="S579" s="16">
        <v>2.74725274725275E-2</v>
      </c>
      <c r="T579" s="16">
        <v>3.8461538461538498E-2</v>
      </c>
      <c r="U579" s="16"/>
      <c r="V579" s="16">
        <v>3.06406685236769E-2</v>
      </c>
      <c r="W579" s="16">
        <v>2.7027027027027001E-2</v>
      </c>
      <c r="X579" s="16">
        <v>2.8169014084507001E-2</v>
      </c>
      <c r="Y579" s="16">
        <v>2.6530612244898E-2</v>
      </c>
      <c r="Z579" s="16"/>
      <c r="AA579" s="16">
        <v>2.6246719160105E-2</v>
      </c>
      <c r="AB579" s="16">
        <v>3.65853658536585E-2</v>
      </c>
      <c r="AC579" s="16">
        <v>1.7857142857142901E-2</v>
      </c>
      <c r="AD579" s="16">
        <v>0</v>
      </c>
      <c r="AE579" s="16">
        <v>3.3613445378151301E-2</v>
      </c>
      <c r="AF579" s="16">
        <v>2.1276595744680899E-2</v>
      </c>
      <c r="AG579" s="16">
        <v>2.0833333333333301E-2</v>
      </c>
      <c r="AH579" s="16">
        <v>1.21951219512195E-2</v>
      </c>
      <c r="AI579" s="16">
        <v>4.71698113207547E-2</v>
      </c>
      <c r="AJ579" s="16"/>
      <c r="AK579" s="16">
        <v>3.0456852791878201E-2</v>
      </c>
      <c r="AL579" s="16">
        <v>1.94174757281553E-2</v>
      </c>
      <c r="AM579" s="16">
        <v>9.9009900990098994E-3</v>
      </c>
      <c r="AN579" s="16">
        <v>3.4129692832764499E-2</v>
      </c>
      <c r="AO579" s="16">
        <v>1.5957446808510599E-2</v>
      </c>
      <c r="AP579" s="16">
        <v>9.2165898617511503E-3</v>
      </c>
      <c r="AQ579" s="16">
        <v>2.66666666666667E-2</v>
      </c>
      <c r="AR579" s="16"/>
      <c r="AS579" s="16">
        <v>5.31914893617021E-3</v>
      </c>
      <c r="AT579" s="16">
        <v>3.1858407079646003E-2</v>
      </c>
      <c r="AU579" s="16"/>
      <c r="AV579" s="16">
        <v>2.1097046413502098E-2</v>
      </c>
      <c r="AW579" s="16">
        <v>3.1990521327014201E-2</v>
      </c>
      <c r="AX579" s="16"/>
      <c r="AY579" s="16">
        <v>2.8985507246376802E-2</v>
      </c>
      <c r="AZ579" s="16">
        <v>2.6530612244898E-2</v>
      </c>
      <c r="BA579" s="16"/>
      <c r="BB579" s="16">
        <v>1.8099547511312201E-2</v>
      </c>
      <c r="BC579" s="16">
        <v>3.8167938931297697E-2</v>
      </c>
      <c r="BD579" s="16"/>
      <c r="BE579" s="16">
        <v>7.2727272727272696E-2</v>
      </c>
      <c r="BF579" s="16">
        <v>3.8461538461538498E-2</v>
      </c>
      <c r="BG579" s="16">
        <v>1.73010380622837E-2</v>
      </c>
      <c r="BH579" s="16">
        <v>8.5106382978723406E-3</v>
      </c>
    </row>
    <row r="580" spans="2:60" x14ac:dyDescent="0.25">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row>
    <row r="581" spans="2:60" x14ac:dyDescent="0.25">
      <c r="B581" s="6" t="s">
        <v>328</v>
      </c>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row>
    <row r="582" spans="2:60" x14ac:dyDescent="0.25">
      <c r="B582" s="23" t="s">
        <v>79</v>
      </c>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row>
    <row r="583" spans="2:60" x14ac:dyDescent="0.25">
      <c r="B583" t="s">
        <v>320</v>
      </c>
      <c r="C583" s="16">
        <v>0.20561456752655499</v>
      </c>
      <c r="D583" s="16">
        <v>0.209302325581395</v>
      </c>
      <c r="E583" s="16">
        <v>0.20979020979021001</v>
      </c>
      <c r="F583" s="16">
        <v>0.221052631578947</v>
      </c>
      <c r="G583" s="16">
        <v>0.27586206896551702</v>
      </c>
      <c r="H583" s="16">
        <v>0.2</v>
      </c>
      <c r="I583" s="16">
        <v>0.238095238095238</v>
      </c>
      <c r="J583" s="16">
        <v>0.105263157894737</v>
      </c>
      <c r="K583" s="16">
        <v>0.26027397260273999</v>
      </c>
      <c r="L583" s="16">
        <v>0.233333333333333</v>
      </c>
      <c r="M583" s="16">
        <v>0.11363636363636399</v>
      </c>
      <c r="N583" s="16">
        <v>0.16666666666666699</v>
      </c>
      <c r="O583" s="16">
        <v>0.16666666666666699</v>
      </c>
      <c r="P583" s="16">
        <v>8.3333333333333301E-2</v>
      </c>
      <c r="Q583" s="16">
        <v>0.232558139534884</v>
      </c>
      <c r="R583" s="16">
        <v>0.148148148148148</v>
      </c>
      <c r="S583" s="16">
        <v>0.214285714285714</v>
      </c>
      <c r="T583" s="16">
        <v>0.269230769230769</v>
      </c>
      <c r="U583" s="16"/>
      <c r="V583" s="16">
        <v>0.25626740947075199</v>
      </c>
      <c r="W583" s="16">
        <v>0.19459459459459499</v>
      </c>
      <c r="X583" s="16">
        <v>0.221830985915493</v>
      </c>
      <c r="Y583" s="16">
        <v>0.16326530612244899</v>
      </c>
      <c r="Z583" s="16"/>
      <c r="AA583" s="16">
        <v>0.20734908136482899</v>
      </c>
      <c r="AB583" s="16">
        <v>0.24390243902438999</v>
      </c>
      <c r="AC583" s="16">
        <v>0.25</v>
      </c>
      <c r="AD583" s="16">
        <v>0.193798449612403</v>
      </c>
      <c r="AE583" s="16">
        <v>0.20168067226890801</v>
      </c>
      <c r="AF583" s="16">
        <v>0.25531914893617003</v>
      </c>
      <c r="AG583" s="16">
        <v>0.22916666666666699</v>
      </c>
      <c r="AH583" s="16">
        <v>0.15853658536585399</v>
      </c>
      <c r="AI583" s="16">
        <v>0.15094339622641501</v>
      </c>
      <c r="AJ583" s="16"/>
      <c r="AK583" s="16">
        <v>0.24873096446700499</v>
      </c>
      <c r="AL583" s="16">
        <v>0.17475728155339801</v>
      </c>
      <c r="AM583" s="16">
        <v>0.22772277227722801</v>
      </c>
      <c r="AN583" s="16">
        <v>0.15358361774744</v>
      </c>
      <c r="AO583" s="16">
        <v>0.26595744680851102</v>
      </c>
      <c r="AP583" s="16">
        <v>0.202764976958525</v>
      </c>
      <c r="AQ583" s="16">
        <v>0.21333333333333299</v>
      </c>
      <c r="AR583" s="16"/>
      <c r="AS583" s="16">
        <v>0.164893617021277</v>
      </c>
      <c r="AT583" s="16">
        <v>0.212389380530973</v>
      </c>
      <c r="AU583" s="16"/>
      <c r="AV583" s="16">
        <v>0.177215189873418</v>
      </c>
      <c r="AW583" s="16">
        <v>0.22156398104265401</v>
      </c>
      <c r="AX583" s="16"/>
      <c r="AY583" s="16">
        <v>0.23067632850241501</v>
      </c>
      <c r="AZ583" s="16">
        <v>0.16326530612244899</v>
      </c>
      <c r="BA583" s="16"/>
      <c r="BB583" s="16">
        <v>0.17647058823529399</v>
      </c>
      <c r="BC583" s="16">
        <v>0.235114503816794</v>
      </c>
      <c r="BD583" s="16"/>
      <c r="BE583" s="16">
        <v>0.27878787878787897</v>
      </c>
      <c r="BF583" s="16">
        <v>0.269230769230769</v>
      </c>
      <c r="BG583" s="16">
        <v>0.190311418685121</v>
      </c>
      <c r="BH583" s="16">
        <v>9.7872340425531903E-2</v>
      </c>
    </row>
    <row r="584" spans="2:60" x14ac:dyDescent="0.25">
      <c r="B584" t="s">
        <v>321</v>
      </c>
      <c r="C584" s="16">
        <v>0.55386949924127504</v>
      </c>
      <c r="D584" s="16">
        <v>0.581395348837209</v>
      </c>
      <c r="E584" s="16">
        <v>0.50349650349650399</v>
      </c>
      <c r="F584" s="16">
        <v>0.52631578947368396</v>
      </c>
      <c r="G584" s="16">
        <v>0.48275862068965503</v>
      </c>
      <c r="H584" s="16">
        <v>0.56666666666666698</v>
      </c>
      <c r="I584" s="16">
        <v>0.50476190476190497</v>
      </c>
      <c r="J584" s="16">
        <v>0.63157894736842102</v>
      </c>
      <c r="K584" s="16">
        <v>0.50684931506849296</v>
      </c>
      <c r="L584" s="16">
        <v>0.63333333333333297</v>
      </c>
      <c r="M584" s="16">
        <v>0.63636363636363602</v>
      </c>
      <c r="N584" s="16">
        <v>0.58823529411764697</v>
      </c>
      <c r="O584" s="16">
        <v>0.46666666666666701</v>
      </c>
      <c r="P584" s="16">
        <v>0.61666666666666703</v>
      </c>
      <c r="Q584" s="16">
        <v>0.53488372093023295</v>
      </c>
      <c r="R584" s="16">
        <v>0.48148148148148101</v>
      </c>
      <c r="S584" s="16">
        <v>0.58791208791208804</v>
      </c>
      <c r="T584" s="16">
        <v>0.54807692307692302</v>
      </c>
      <c r="U584" s="16"/>
      <c r="V584" s="16">
        <v>0.26462395543175499</v>
      </c>
      <c r="W584" s="16">
        <v>0.52432432432432396</v>
      </c>
      <c r="X584" s="16">
        <v>0.647887323943662</v>
      </c>
      <c r="Y584" s="16">
        <v>0.72244897959183696</v>
      </c>
      <c r="Z584" s="16"/>
      <c r="AA584" s="16">
        <v>0.36745406824146998</v>
      </c>
      <c r="AB584" s="16">
        <v>0.5</v>
      </c>
      <c r="AC584" s="16">
        <v>0.63392857142857095</v>
      </c>
      <c r="AD584" s="16">
        <v>0.69767441860465096</v>
      </c>
      <c r="AE584" s="16">
        <v>0.621848739495798</v>
      </c>
      <c r="AF584" s="16">
        <v>0.63829787234042601</v>
      </c>
      <c r="AG584" s="16">
        <v>0.6875</v>
      </c>
      <c r="AH584" s="16">
        <v>0.74390243902439002</v>
      </c>
      <c r="AI584" s="16">
        <v>0.72641509433962304</v>
      </c>
      <c r="AJ584" s="16"/>
      <c r="AK584" s="16">
        <v>0.390862944162437</v>
      </c>
      <c r="AL584" s="16">
        <v>0.63106796116504904</v>
      </c>
      <c r="AM584" s="16">
        <v>0.524752475247525</v>
      </c>
      <c r="AN584" s="16">
        <v>0.51535836177474403</v>
      </c>
      <c r="AO584" s="16">
        <v>0.659574468085106</v>
      </c>
      <c r="AP584" s="16">
        <v>0.64516129032258096</v>
      </c>
      <c r="AQ584" s="16">
        <v>0.62</v>
      </c>
      <c r="AR584" s="16"/>
      <c r="AS584" s="16">
        <v>0.76595744680851097</v>
      </c>
      <c r="AT584" s="16">
        <v>0.51858407079645996</v>
      </c>
      <c r="AU584" s="16"/>
      <c r="AV584" s="16">
        <v>0.53375527426160296</v>
      </c>
      <c r="AW584" s="16">
        <v>0.56516587677725105</v>
      </c>
      <c r="AX584" s="16"/>
      <c r="AY584" s="16">
        <v>0.45410628019323701</v>
      </c>
      <c r="AZ584" s="16">
        <v>0.72244897959183696</v>
      </c>
      <c r="BA584" s="16"/>
      <c r="BB584" s="16">
        <v>0.64856711915535403</v>
      </c>
      <c r="BC584" s="16">
        <v>0.458015267175573</v>
      </c>
      <c r="BD584" s="16"/>
      <c r="BE584" s="16">
        <v>9.6969696969696997E-2</v>
      </c>
      <c r="BF584" s="16">
        <v>0.39349112426035499</v>
      </c>
      <c r="BG584" s="16">
        <v>0.64878892733563998</v>
      </c>
      <c r="BH584" s="16">
        <v>0.87234042553191504</v>
      </c>
    </row>
    <row r="585" spans="2:60" x14ac:dyDescent="0.25">
      <c r="B585" t="s">
        <v>322</v>
      </c>
      <c r="C585" s="16">
        <v>0.192716236722307</v>
      </c>
      <c r="D585" s="16">
        <v>0.13178294573643401</v>
      </c>
      <c r="E585" s="16">
        <v>0.25174825174825199</v>
      </c>
      <c r="F585" s="16">
        <v>0.231578947368421</v>
      </c>
      <c r="G585" s="16">
        <v>0.20689655172413801</v>
      </c>
      <c r="H585" s="16">
        <v>0.2</v>
      </c>
      <c r="I585" s="16">
        <v>0.2</v>
      </c>
      <c r="J585" s="16">
        <v>0.21052631578947401</v>
      </c>
      <c r="K585" s="16">
        <v>0.20547945205479501</v>
      </c>
      <c r="L585" s="16">
        <v>0.133333333333333</v>
      </c>
      <c r="M585" s="16">
        <v>0.19318181818181801</v>
      </c>
      <c r="N585" s="16">
        <v>0.14705882352941199</v>
      </c>
      <c r="O585" s="16">
        <v>0.233333333333333</v>
      </c>
      <c r="P585" s="16">
        <v>0.25</v>
      </c>
      <c r="Q585" s="16">
        <v>0.186046511627907</v>
      </c>
      <c r="R585" s="16">
        <v>0.33333333333333298</v>
      </c>
      <c r="S585" s="16">
        <v>0.164835164835165</v>
      </c>
      <c r="T585" s="16">
        <v>0.15384615384615399</v>
      </c>
      <c r="U585" s="16"/>
      <c r="V585" s="16">
        <v>0.42896935933147601</v>
      </c>
      <c r="W585" s="16">
        <v>0.22162162162162199</v>
      </c>
      <c r="X585" s="16">
        <v>8.4507042253521097E-2</v>
      </c>
      <c r="Y585" s="16">
        <v>7.1428571428571397E-2</v>
      </c>
      <c r="Z585" s="16"/>
      <c r="AA585" s="16">
        <v>0.38057742782152199</v>
      </c>
      <c r="AB585" s="16">
        <v>0.19512195121951201</v>
      </c>
      <c r="AC585" s="16">
        <v>9.8214285714285698E-2</v>
      </c>
      <c r="AD585" s="16">
        <v>7.7519379844961198E-2</v>
      </c>
      <c r="AE585" s="16">
        <v>0.126050420168067</v>
      </c>
      <c r="AF585" s="16">
        <v>9.5744680851063801E-2</v>
      </c>
      <c r="AG585" s="16">
        <v>5.2083333333333301E-2</v>
      </c>
      <c r="AH585" s="16">
        <v>7.3170731707317097E-2</v>
      </c>
      <c r="AI585" s="16">
        <v>6.6037735849056603E-2</v>
      </c>
      <c r="AJ585" s="16"/>
      <c r="AK585" s="16">
        <v>0.29949238578680198</v>
      </c>
      <c r="AL585" s="16">
        <v>0.16504854368932001</v>
      </c>
      <c r="AM585" s="16">
        <v>0.18811881188118801</v>
      </c>
      <c r="AN585" s="16">
        <v>0.286689419795222</v>
      </c>
      <c r="AO585" s="16">
        <v>6.3829787234042507E-2</v>
      </c>
      <c r="AP585" s="16">
        <v>0.13364055299539199</v>
      </c>
      <c r="AQ585" s="16">
        <v>0.12</v>
      </c>
      <c r="AR585" s="16"/>
      <c r="AS585" s="16">
        <v>5.85106382978723E-2</v>
      </c>
      <c r="AT585" s="16">
        <v>0.215044247787611</v>
      </c>
      <c r="AU585" s="16"/>
      <c r="AV585" s="16">
        <v>0.234177215189873</v>
      </c>
      <c r="AW585" s="16">
        <v>0.169431279620853</v>
      </c>
      <c r="AX585" s="16"/>
      <c r="AY585" s="16">
        <v>0.26449275362318803</v>
      </c>
      <c r="AZ585" s="16">
        <v>7.1428571428571397E-2</v>
      </c>
      <c r="BA585" s="16"/>
      <c r="BB585" s="16">
        <v>0.13725490196078399</v>
      </c>
      <c r="BC585" s="16">
        <v>0.24885496183206099</v>
      </c>
      <c r="BD585" s="16"/>
      <c r="BE585" s="16">
        <v>0.51515151515151503</v>
      </c>
      <c r="BF585" s="16">
        <v>0.27218934911242598</v>
      </c>
      <c r="BG585" s="16">
        <v>0.12802768166090001</v>
      </c>
      <c r="BH585" s="16">
        <v>1.27659574468085E-2</v>
      </c>
    </row>
    <row r="586" spans="2:60" x14ac:dyDescent="0.25">
      <c r="B586" t="s">
        <v>77</v>
      </c>
      <c r="C586" s="16">
        <v>4.7799696509863397E-2</v>
      </c>
      <c r="D586" s="16">
        <v>7.7519379844961198E-2</v>
      </c>
      <c r="E586" s="16">
        <v>3.4965034965035002E-2</v>
      </c>
      <c r="F586" s="16">
        <v>2.1052631578947399E-2</v>
      </c>
      <c r="G586" s="16">
        <v>3.4482758620689703E-2</v>
      </c>
      <c r="H586" s="16">
        <v>3.3333333333333298E-2</v>
      </c>
      <c r="I586" s="16">
        <v>5.7142857142857099E-2</v>
      </c>
      <c r="J586" s="16">
        <v>5.2631578947368397E-2</v>
      </c>
      <c r="K586" s="16">
        <v>2.7397260273972601E-2</v>
      </c>
      <c r="L586" s="16">
        <v>0</v>
      </c>
      <c r="M586" s="16">
        <v>5.6818181818181802E-2</v>
      </c>
      <c r="N586" s="16">
        <v>9.8039215686274495E-2</v>
      </c>
      <c r="O586" s="16">
        <v>0.133333333333333</v>
      </c>
      <c r="P586" s="16">
        <v>0.05</v>
      </c>
      <c r="Q586" s="16">
        <v>4.6511627906976702E-2</v>
      </c>
      <c r="R586" s="16">
        <v>3.7037037037037E-2</v>
      </c>
      <c r="S586" s="16">
        <v>3.2967032967033003E-2</v>
      </c>
      <c r="T586" s="16">
        <v>2.8846153846153799E-2</v>
      </c>
      <c r="U586" s="16"/>
      <c r="V586" s="16">
        <v>5.0139275766016698E-2</v>
      </c>
      <c r="W586" s="16">
        <v>5.9459459459459497E-2</v>
      </c>
      <c r="X586" s="16">
        <v>4.5774647887323897E-2</v>
      </c>
      <c r="Y586" s="16">
        <v>4.2857142857142899E-2</v>
      </c>
      <c r="Z586" s="16"/>
      <c r="AA586" s="16">
        <v>4.4619422572178498E-2</v>
      </c>
      <c r="AB586" s="16">
        <v>6.0975609756097601E-2</v>
      </c>
      <c r="AC586" s="16">
        <v>1.7857142857142901E-2</v>
      </c>
      <c r="AD586" s="16">
        <v>3.1007751937984499E-2</v>
      </c>
      <c r="AE586" s="16">
        <v>5.0420168067226899E-2</v>
      </c>
      <c r="AF586" s="16">
        <v>1.0638297872340399E-2</v>
      </c>
      <c r="AG586" s="16">
        <v>3.125E-2</v>
      </c>
      <c r="AH586" s="16">
        <v>2.4390243902439001E-2</v>
      </c>
      <c r="AI586" s="16">
        <v>5.6603773584905703E-2</v>
      </c>
      <c r="AJ586" s="16"/>
      <c r="AK586" s="16">
        <v>6.0913705583756299E-2</v>
      </c>
      <c r="AL586" s="16">
        <v>2.9126213592233E-2</v>
      </c>
      <c r="AM586" s="16">
        <v>5.9405940594059403E-2</v>
      </c>
      <c r="AN586" s="16">
        <v>4.4368600682593899E-2</v>
      </c>
      <c r="AO586" s="16">
        <v>1.0638297872340399E-2</v>
      </c>
      <c r="AP586" s="16">
        <v>1.8433179723502301E-2</v>
      </c>
      <c r="AQ586" s="16">
        <v>4.6666666666666697E-2</v>
      </c>
      <c r="AR586" s="16"/>
      <c r="AS586" s="16">
        <v>1.0638297872340399E-2</v>
      </c>
      <c r="AT586" s="16">
        <v>5.39823008849558E-2</v>
      </c>
      <c r="AU586" s="16"/>
      <c r="AV586" s="16">
        <v>5.4852320675105502E-2</v>
      </c>
      <c r="AW586" s="16">
        <v>4.3838862559241701E-2</v>
      </c>
      <c r="AX586" s="16"/>
      <c r="AY586" s="16">
        <v>5.0724637681159403E-2</v>
      </c>
      <c r="AZ586" s="16">
        <v>4.2857142857142899E-2</v>
      </c>
      <c r="BA586" s="16"/>
      <c r="BB586" s="16">
        <v>3.7707390648567103E-2</v>
      </c>
      <c r="BC586" s="16">
        <v>5.8015267175572503E-2</v>
      </c>
      <c r="BD586" s="16"/>
      <c r="BE586" s="16">
        <v>0.109090909090909</v>
      </c>
      <c r="BF586" s="16">
        <v>6.5088757396449703E-2</v>
      </c>
      <c r="BG586" s="16">
        <v>3.2871972318339097E-2</v>
      </c>
      <c r="BH586" s="16">
        <v>1.7021276595744698E-2</v>
      </c>
    </row>
    <row r="587" spans="2:60" x14ac:dyDescent="0.25">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row>
    <row r="588" spans="2:60" x14ac:dyDescent="0.25">
      <c r="B588" s="6" t="s">
        <v>329</v>
      </c>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row>
    <row r="589" spans="2:60" x14ac:dyDescent="0.25">
      <c r="B589" s="23" t="s">
        <v>79</v>
      </c>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row>
    <row r="590" spans="2:60" x14ac:dyDescent="0.25">
      <c r="B590" t="s">
        <v>320</v>
      </c>
      <c r="C590" s="16">
        <v>0.174506828528073</v>
      </c>
      <c r="D590" s="16">
        <v>0.201550387596899</v>
      </c>
      <c r="E590" s="16">
        <v>0.195804195804196</v>
      </c>
      <c r="F590" s="16">
        <v>0.17894736842105299</v>
      </c>
      <c r="G590" s="16">
        <v>0.31034482758620702</v>
      </c>
      <c r="H590" s="16">
        <v>0.16666666666666699</v>
      </c>
      <c r="I590" s="16">
        <v>0.14285714285714299</v>
      </c>
      <c r="J590" s="16">
        <v>0.157894736842105</v>
      </c>
      <c r="K590" s="16">
        <v>0.219178082191781</v>
      </c>
      <c r="L590" s="16">
        <v>0.16666666666666699</v>
      </c>
      <c r="M590" s="16">
        <v>0.170454545454545</v>
      </c>
      <c r="N590" s="16">
        <v>0.15686274509803899</v>
      </c>
      <c r="O590" s="16">
        <v>0.133333333333333</v>
      </c>
      <c r="P590" s="16">
        <v>0.1</v>
      </c>
      <c r="Q590" s="16">
        <v>0.232558139534884</v>
      </c>
      <c r="R590" s="16">
        <v>0.18518518518518501</v>
      </c>
      <c r="S590" s="16">
        <v>0.15384615384615399</v>
      </c>
      <c r="T590" s="16">
        <v>0.125</v>
      </c>
      <c r="U590" s="16"/>
      <c r="V590" s="16">
        <v>0.27019498607242298</v>
      </c>
      <c r="W590" s="16">
        <v>0.162162162162162</v>
      </c>
      <c r="X590" s="16">
        <v>0.14436619718309901</v>
      </c>
      <c r="Y590" s="16">
        <v>0.12653061224489801</v>
      </c>
      <c r="Z590" s="16"/>
      <c r="AA590" s="16">
        <v>0.225721784776903</v>
      </c>
      <c r="AB590" s="16">
        <v>0.292682926829268</v>
      </c>
      <c r="AC590" s="16">
        <v>0.160714285714286</v>
      </c>
      <c r="AD590" s="16">
        <v>0.14728682170542601</v>
      </c>
      <c r="AE590" s="16">
        <v>0.159663865546218</v>
      </c>
      <c r="AF590" s="16">
        <v>0.117021276595745</v>
      </c>
      <c r="AG590" s="16">
        <v>0.16666666666666699</v>
      </c>
      <c r="AH590" s="16">
        <v>9.7560975609756101E-2</v>
      </c>
      <c r="AI590" s="16">
        <v>0.10377358490565999</v>
      </c>
      <c r="AJ590" s="16"/>
      <c r="AK590" s="16">
        <v>0.25888324873096402</v>
      </c>
      <c r="AL590" s="16">
        <v>0.19417475728155301</v>
      </c>
      <c r="AM590" s="16">
        <v>0.18811881188118801</v>
      </c>
      <c r="AN590" s="16">
        <v>0.15699658703071701</v>
      </c>
      <c r="AO590" s="16">
        <v>0.159574468085106</v>
      </c>
      <c r="AP590" s="16">
        <v>0.15207373271889399</v>
      </c>
      <c r="AQ590" s="16">
        <v>0.14000000000000001</v>
      </c>
      <c r="AR590" s="16"/>
      <c r="AS590" s="16">
        <v>0.12765957446808501</v>
      </c>
      <c r="AT590" s="16">
        <v>0.182300884955752</v>
      </c>
      <c r="AU590" s="16"/>
      <c r="AV590" s="16">
        <v>0.15611814345991601</v>
      </c>
      <c r="AW590" s="16">
        <v>0.184834123222749</v>
      </c>
      <c r="AX590" s="16"/>
      <c r="AY590" s="16">
        <v>0.202898550724638</v>
      </c>
      <c r="AZ590" s="16">
        <v>0.12653061224489801</v>
      </c>
      <c r="BA590" s="16"/>
      <c r="BB590" s="16">
        <v>0.15686274509803899</v>
      </c>
      <c r="BC590" s="16">
        <v>0.19236641221374001</v>
      </c>
      <c r="BD590" s="16"/>
      <c r="BE590" s="16">
        <v>0.30909090909090903</v>
      </c>
      <c r="BF590" s="16">
        <v>0.23668639053254401</v>
      </c>
      <c r="BG590" s="16">
        <v>0.14186851211072701</v>
      </c>
      <c r="BH590" s="16">
        <v>7.2340425531914901E-2</v>
      </c>
    </row>
    <row r="591" spans="2:60" x14ac:dyDescent="0.25">
      <c r="B591" t="s">
        <v>321</v>
      </c>
      <c r="C591" s="16">
        <v>0.63429438543247296</v>
      </c>
      <c r="D591" s="16">
        <v>0.60465116279069797</v>
      </c>
      <c r="E591" s="16">
        <v>0.57342657342657299</v>
      </c>
      <c r="F591" s="16">
        <v>0.58947368421052604</v>
      </c>
      <c r="G591" s="16">
        <v>0.55172413793103403</v>
      </c>
      <c r="H591" s="16">
        <v>0.66666666666666696</v>
      </c>
      <c r="I591" s="16">
        <v>0.67619047619047601</v>
      </c>
      <c r="J591" s="16">
        <v>0.52631578947368396</v>
      </c>
      <c r="K591" s="16">
        <v>0.602739726027397</v>
      </c>
      <c r="L591" s="16">
        <v>0.56666666666666698</v>
      </c>
      <c r="M591" s="16">
        <v>0.69318181818181801</v>
      </c>
      <c r="N591" s="16">
        <v>0.60784313725490202</v>
      </c>
      <c r="O591" s="16">
        <v>0.73333333333333295</v>
      </c>
      <c r="P591" s="16">
        <v>0.58333333333333304</v>
      </c>
      <c r="Q591" s="16">
        <v>0.62790697674418605</v>
      </c>
      <c r="R591" s="16">
        <v>0.55555555555555602</v>
      </c>
      <c r="S591" s="16">
        <v>0.71428571428571397</v>
      </c>
      <c r="T591" s="16">
        <v>0.71153846153846201</v>
      </c>
      <c r="U591" s="16"/>
      <c r="V591" s="16">
        <v>0.35097493036211702</v>
      </c>
      <c r="W591" s="16">
        <v>0.66486486486486496</v>
      </c>
      <c r="X591" s="16">
        <v>0.71478873239436602</v>
      </c>
      <c r="Y591" s="16">
        <v>0.78367346938775495</v>
      </c>
      <c r="Z591" s="16"/>
      <c r="AA591" s="16">
        <v>0.44619422572178502</v>
      </c>
      <c r="AB591" s="16">
        <v>0.58536585365853699</v>
      </c>
      <c r="AC591" s="16">
        <v>0.70535714285714302</v>
      </c>
      <c r="AD591" s="16">
        <v>0.72868217054263595</v>
      </c>
      <c r="AE591" s="16">
        <v>0.70588235294117696</v>
      </c>
      <c r="AF591" s="16">
        <v>0.74468085106382997</v>
      </c>
      <c r="AG591" s="16">
        <v>0.75</v>
      </c>
      <c r="AH591" s="16">
        <v>0.82926829268292701</v>
      </c>
      <c r="AI591" s="16">
        <v>0.820754716981132</v>
      </c>
      <c r="AJ591" s="16"/>
      <c r="AK591" s="16">
        <v>0.416243654822335</v>
      </c>
      <c r="AL591" s="16">
        <v>0.62135922330097104</v>
      </c>
      <c r="AM591" s="16">
        <v>0.62376237623762398</v>
      </c>
      <c r="AN591" s="16">
        <v>0.61092150170648496</v>
      </c>
      <c r="AO591" s="16">
        <v>0.74468085106382997</v>
      </c>
      <c r="AP591" s="16">
        <v>0.73732718894009197</v>
      </c>
      <c r="AQ591" s="16">
        <v>0.74666666666666703</v>
      </c>
      <c r="AR591" s="16"/>
      <c r="AS591" s="16">
        <v>0.82446808510638303</v>
      </c>
      <c r="AT591" s="16">
        <v>0.60265486725663697</v>
      </c>
      <c r="AU591" s="16"/>
      <c r="AV591" s="16">
        <v>0.626582278481013</v>
      </c>
      <c r="AW591" s="16">
        <v>0.63862559241706196</v>
      </c>
      <c r="AX591" s="16"/>
      <c r="AY591" s="16">
        <v>0.54589371980676304</v>
      </c>
      <c r="AZ591" s="16">
        <v>0.78367346938775495</v>
      </c>
      <c r="BA591" s="16"/>
      <c r="BB591" s="16">
        <v>0.72096530920060298</v>
      </c>
      <c r="BC591" s="16">
        <v>0.54656488549618298</v>
      </c>
      <c r="BD591" s="16"/>
      <c r="BE591" s="16">
        <v>9.0909090909090898E-2</v>
      </c>
      <c r="BF591" s="16">
        <v>0.49408284023668603</v>
      </c>
      <c r="BG591" s="16">
        <v>0.75951557093425603</v>
      </c>
      <c r="BH591" s="16">
        <v>0.90638297872340401</v>
      </c>
    </row>
    <row r="592" spans="2:60" x14ac:dyDescent="0.25">
      <c r="B592" t="s">
        <v>322</v>
      </c>
      <c r="C592" s="16">
        <v>0.139605462822458</v>
      </c>
      <c r="D592" s="16">
        <v>0.116279069767442</v>
      </c>
      <c r="E592" s="16">
        <v>0.17482517482517501</v>
      </c>
      <c r="F592" s="16">
        <v>0.2</v>
      </c>
      <c r="G592" s="16">
        <v>6.8965517241379296E-2</v>
      </c>
      <c r="H592" s="16">
        <v>0.133333333333333</v>
      </c>
      <c r="I592" s="16">
        <v>0.14285714285714299</v>
      </c>
      <c r="J592" s="16">
        <v>0.26315789473684198</v>
      </c>
      <c r="K592" s="16">
        <v>0.123287671232877</v>
      </c>
      <c r="L592" s="16">
        <v>0.233333333333333</v>
      </c>
      <c r="M592" s="16">
        <v>7.9545454545454503E-2</v>
      </c>
      <c r="N592" s="16">
        <v>0.14705882352941199</v>
      </c>
      <c r="O592" s="16">
        <v>0.1</v>
      </c>
      <c r="P592" s="16">
        <v>0.28333333333333299</v>
      </c>
      <c r="Q592" s="16">
        <v>0.116279069767442</v>
      </c>
      <c r="R592" s="16">
        <v>0.22222222222222199</v>
      </c>
      <c r="S592" s="16">
        <v>8.7912087912087905E-2</v>
      </c>
      <c r="T592" s="16">
        <v>0.115384615384615</v>
      </c>
      <c r="U592" s="16"/>
      <c r="V592" s="16">
        <v>0.317548746518106</v>
      </c>
      <c r="W592" s="16">
        <v>0.135135135135135</v>
      </c>
      <c r="X592" s="16">
        <v>7.3943661971830998E-2</v>
      </c>
      <c r="Y592" s="16">
        <v>4.8979591836734698E-2</v>
      </c>
      <c r="Z592" s="16"/>
      <c r="AA592" s="16">
        <v>0.278215223097113</v>
      </c>
      <c r="AB592" s="16">
        <v>7.3170731707317097E-2</v>
      </c>
      <c r="AC592" s="16">
        <v>9.8214285714285698E-2</v>
      </c>
      <c r="AD592" s="16">
        <v>9.3023255813953501E-2</v>
      </c>
      <c r="AE592" s="16">
        <v>8.40336134453782E-2</v>
      </c>
      <c r="AF592" s="16">
        <v>9.5744680851063801E-2</v>
      </c>
      <c r="AG592" s="16">
        <v>6.25E-2</v>
      </c>
      <c r="AH592" s="16">
        <v>4.8780487804878099E-2</v>
      </c>
      <c r="AI592" s="16">
        <v>2.83018867924528E-2</v>
      </c>
      <c r="AJ592" s="16"/>
      <c r="AK592" s="16">
        <v>0.269035532994924</v>
      </c>
      <c r="AL592" s="16">
        <v>0.12621359223301001</v>
      </c>
      <c r="AM592" s="16">
        <v>0.14851485148514901</v>
      </c>
      <c r="AN592" s="16">
        <v>0.16723549488054601</v>
      </c>
      <c r="AO592" s="16">
        <v>6.9148936170212796E-2</v>
      </c>
      <c r="AP592" s="16">
        <v>9.2165898617511496E-2</v>
      </c>
      <c r="AQ592" s="16">
        <v>0.08</v>
      </c>
      <c r="AR592" s="16"/>
      <c r="AS592" s="16">
        <v>4.2553191489361701E-2</v>
      </c>
      <c r="AT592" s="16">
        <v>0.155752212389381</v>
      </c>
      <c r="AU592" s="16"/>
      <c r="AV592" s="16">
        <v>0.164556962025316</v>
      </c>
      <c r="AW592" s="16">
        <v>0.12559241706161101</v>
      </c>
      <c r="AX592" s="16"/>
      <c r="AY592" s="16">
        <v>0.19323671497584499</v>
      </c>
      <c r="AZ592" s="16">
        <v>4.8979591836734698E-2</v>
      </c>
      <c r="BA592" s="16"/>
      <c r="BB592" s="16">
        <v>8.8989441930618404E-2</v>
      </c>
      <c r="BC592" s="16">
        <v>0.19083969465648901</v>
      </c>
      <c r="BD592" s="16"/>
      <c r="BE592" s="16">
        <v>0.47878787878787898</v>
      </c>
      <c r="BF592" s="16">
        <v>0.177514792899408</v>
      </c>
      <c r="BG592" s="16">
        <v>7.2664359861591699E-2</v>
      </c>
      <c r="BH592" s="16">
        <v>1.27659574468085E-2</v>
      </c>
    </row>
    <row r="593" spans="2:60" x14ac:dyDescent="0.25">
      <c r="B593" t="s">
        <v>77</v>
      </c>
      <c r="C593" s="16">
        <v>5.1593323216995397E-2</v>
      </c>
      <c r="D593" s="16">
        <v>7.7519379844961198E-2</v>
      </c>
      <c r="E593" s="16">
        <v>5.5944055944055902E-2</v>
      </c>
      <c r="F593" s="16">
        <v>3.1578947368421102E-2</v>
      </c>
      <c r="G593" s="16">
        <v>6.8965517241379296E-2</v>
      </c>
      <c r="H593" s="16">
        <v>3.3333333333333298E-2</v>
      </c>
      <c r="I593" s="16">
        <v>3.8095238095238099E-2</v>
      </c>
      <c r="J593" s="16">
        <v>5.2631578947368397E-2</v>
      </c>
      <c r="K593" s="16">
        <v>5.4794520547945202E-2</v>
      </c>
      <c r="L593" s="16">
        <v>3.3333333333333298E-2</v>
      </c>
      <c r="M593" s="16">
        <v>5.6818181818181802E-2</v>
      </c>
      <c r="N593" s="16">
        <v>8.8235294117647106E-2</v>
      </c>
      <c r="O593" s="16">
        <v>3.3333333333333298E-2</v>
      </c>
      <c r="P593" s="16">
        <v>3.3333333333333298E-2</v>
      </c>
      <c r="Q593" s="16">
        <v>2.32558139534884E-2</v>
      </c>
      <c r="R593" s="16">
        <v>3.7037037037037E-2</v>
      </c>
      <c r="S593" s="16">
        <v>4.3956043956044001E-2</v>
      </c>
      <c r="T593" s="16">
        <v>4.80769230769231E-2</v>
      </c>
      <c r="U593" s="16"/>
      <c r="V593" s="16">
        <v>6.12813370473538E-2</v>
      </c>
      <c r="W593" s="16">
        <v>3.7837837837837798E-2</v>
      </c>
      <c r="X593" s="16">
        <v>6.6901408450704206E-2</v>
      </c>
      <c r="Y593" s="16">
        <v>4.08163265306122E-2</v>
      </c>
      <c r="Z593" s="16"/>
      <c r="AA593" s="16">
        <v>4.9868766404199502E-2</v>
      </c>
      <c r="AB593" s="16">
        <v>4.8780487804878099E-2</v>
      </c>
      <c r="AC593" s="16">
        <v>3.5714285714285698E-2</v>
      </c>
      <c r="AD593" s="16">
        <v>3.1007751937984499E-2</v>
      </c>
      <c r="AE593" s="16">
        <v>5.0420168067226899E-2</v>
      </c>
      <c r="AF593" s="16">
        <v>4.2553191489361701E-2</v>
      </c>
      <c r="AG593" s="16">
        <v>2.0833333333333301E-2</v>
      </c>
      <c r="AH593" s="16">
        <v>2.4390243902439001E-2</v>
      </c>
      <c r="AI593" s="16">
        <v>4.71698113207547E-2</v>
      </c>
      <c r="AJ593" s="16"/>
      <c r="AK593" s="16">
        <v>5.5837563451776699E-2</v>
      </c>
      <c r="AL593" s="16">
        <v>5.8252427184466E-2</v>
      </c>
      <c r="AM593" s="16">
        <v>3.9603960396039598E-2</v>
      </c>
      <c r="AN593" s="16">
        <v>6.4846416382252595E-2</v>
      </c>
      <c r="AO593" s="16">
        <v>2.6595744680851099E-2</v>
      </c>
      <c r="AP593" s="16">
        <v>1.8433179723502301E-2</v>
      </c>
      <c r="AQ593" s="16">
        <v>3.3333333333333298E-2</v>
      </c>
      <c r="AR593" s="16"/>
      <c r="AS593" s="16">
        <v>5.31914893617021E-3</v>
      </c>
      <c r="AT593" s="16">
        <v>5.9292035398230102E-2</v>
      </c>
      <c r="AU593" s="16"/>
      <c r="AV593" s="16">
        <v>5.2742616033755303E-2</v>
      </c>
      <c r="AW593" s="16">
        <v>5.0947867298578198E-2</v>
      </c>
      <c r="AX593" s="16"/>
      <c r="AY593" s="16">
        <v>5.7971014492753603E-2</v>
      </c>
      <c r="AZ593" s="16">
        <v>4.08163265306122E-2</v>
      </c>
      <c r="BA593" s="16"/>
      <c r="BB593" s="16">
        <v>3.31825037707391E-2</v>
      </c>
      <c r="BC593" s="16">
        <v>7.0229007633587803E-2</v>
      </c>
      <c r="BD593" s="16"/>
      <c r="BE593" s="16">
        <v>0.12121212121212099</v>
      </c>
      <c r="BF593" s="16">
        <v>9.1715976331360902E-2</v>
      </c>
      <c r="BG593" s="16">
        <v>2.5951557093425601E-2</v>
      </c>
      <c r="BH593" s="16">
        <v>8.5106382978723406E-3</v>
      </c>
    </row>
    <row r="594" spans="2:60" x14ac:dyDescent="0.25">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row>
    <row r="595" spans="2:60" x14ac:dyDescent="0.25">
      <c r="B595" s="6" t="s">
        <v>330</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row>
    <row r="596" spans="2:60" x14ac:dyDescent="0.25">
      <c r="B596" s="23" t="s">
        <v>79</v>
      </c>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row>
    <row r="597" spans="2:60" x14ac:dyDescent="0.25">
      <c r="B597" t="s">
        <v>320</v>
      </c>
      <c r="C597" s="16">
        <v>0.22913505311077401</v>
      </c>
      <c r="D597" s="16">
        <v>0.224806201550388</v>
      </c>
      <c r="E597" s="16">
        <v>0.20279720279720301</v>
      </c>
      <c r="F597" s="16">
        <v>0.29473684210526302</v>
      </c>
      <c r="G597" s="16">
        <v>0.31034482758620702</v>
      </c>
      <c r="H597" s="16">
        <v>0.3</v>
      </c>
      <c r="I597" s="16">
        <v>0.21904761904761899</v>
      </c>
      <c r="J597" s="16">
        <v>0.105263157894737</v>
      </c>
      <c r="K597" s="16">
        <v>0.232876712328767</v>
      </c>
      <c r="L597" s="16">
        <v>0.2</v>
      </c>
      <c r="M597" s="16">
        <v>0.18181818181818199</v>
      </c>
      <c r="N597" s="16">
        <v>0.22549019607843099</v>
      </c>
      <c r="O597" s="16">
        <v>0.16666666666666699</v>
      </c>
      <c r="P597" s="16">
        <v>0.15</v>
      </c>
      <c r="Q597" s="16">
        <v>0.34883720930232598</v>
      </c>
      <c r="R597" s="16">
        <v>0.18518518518518501</v>
      </c>
      <c r="S597" s="16">
        <v>0.24725274725274701</v>
      </c>
      <c r="T597" s="16">
        <v>0.22115384615384601</v>
      </c>
      <c r="U597" s="16"/>
      <c r="V597" s="16">
        <v>0.23119777158774399</v>
      </c>
      <c r="W597" s="16">
        <v>0.29189189189189202</v>
      </c>
      <c r="X597" s="16">
        <v>0.25352112676056299</v>
      </c>
      <c r="Y597" s="16">
        <v>0.18979591836734699</v>
      </c>
      <c r="Z597" s="16"/>
      <c r="AA597" s="16">
        <v>0.215223097112861</v>
      </c>
      <c r="AB597" s="16">
        <v>0.31707317073170699</v>
      </c>
      <c r="AC597" s="16">
        <v>0.24107142857142899</v>
      </c>
      <c r="AD597" s="16">
        <v>0.224806201550388</v>
      </c>
      <c r="AE597" s="16">
        <v>0.22689075630252101</v>
      </c>
      <c r="AF597" s="16">
        <v>0.24468085106383</v>
      </c>
      <c r="AG597" s="16">
        <v>0.27083333333333298</v>
      </c>
      <c r="AH597" s="16">
        <v>0.219512195121951</v>
      </c>
      <c r="AI597" s="16">
        <v>0.20754716981132099</v>
      </c>
      <c r="AJ597" s="16"/>
      <c r="AK597" s="16">
        <v>0.25888324873096402</v>
      </c>
      <c r="AL597" s="16">
        <v>0.233009708737864</v>
      </c>
      <c r="AM597" s="16">
        <v>0.237623762376238</v>
      </c>
      <c r="AN597" s="16">
        <v>0.19112627986348099</v>
      </c>
      <c r="AO597" s="16">
        <v>0.23936170212766</v>
      </c>
      <c r="AP597" s="16">
        <v>0.25345622119815697</v>
      </c>
      <c r="AQ597" s="16">
        <v>0.21333333333333299</v>
      </c>
      <c r="AR597" s="16"/>
      <c r="AS597" s="16">
        <v>0.21276595744680901</v>
      </c>
      <c r="AT597" s="16">
        <v>0.231858407079646</v>
      </c>
      <c r="AU597" s="16"/>
      <c r="AV597" s="16">
        <v>0.208860759493671</v>
      </c>
      <c r="AW597" s="16">
        <v>0.24052132701421799</v>
      </c>
      <c r="AX597" s="16"/>
      <c r="AY597" s="16">
        <v>0.25241545893719802</v>
      </c>
      <c r="AZ597" s="16">
        <v>0.18979591836734699</v>
      </c>
      <c r="BA597" s="16"/>
      <c r="BB597" s="16">
        <v>0.20814479638009101</v>
      </c>
      <c r="BC597" s="16">
        <v>0.25038167938931299</v>
      </c>
      <c r="BD597" s="16"/>
      <c r="BE597" s="16">
        <v>0.28484848484848502</v>
      </c>
      <c r="BF597" s="16">
        <v>0.25739644970414199</v>
      </c>
      <c r="BG597" s="16">
        <v>0.23529411764705899</v>
      </c>
      <c r="BH597" s="16">
        <v>0.136170212765957</v>
      </c>
    </row>
    <row r="598" spans="2:60" x14ac:dyDescent="0.25">
      <c r="B598" t="s">
        <v>321</v>
      </c>
      <c r="C598" s="16">
        <v>0.454476479514416</v>
      </c>
      <c r="D598" s="16">
        <v>0.42635658914728702</v>
      </c>
      <c r="E598" s="16">
        <v>0.38461538461538503</v>
      </c>
      <c r="F598" s="16">
        <v>0.38947368421052603</v>
      </c>
      <c r="G598" s="16">
        <v>0.431034482758621</v>
      </c>
      <c r="H598" s="16">
        <v>0.6</v>
      </c>
      <c r="I598" s="16">
        <v>0.45714285714285702</v>
      </c>
      <c r="J598" s="16">
        <v>0.57894736842105299</v>
      </c>
      <c r="K598" s="16">
        <v>0.465753424657534</v>
      </c>
      <c r="L598" s="16">
        <v>0.5</v>
      </c>
      <c r="M598" s="16">
        <v>0.5</v>
      </c>
      <c r="N598" s="16">
        <v>0.43137254901960798</v>
      </c>
      <c r="O598" s="16">
        <v>0.46666666666666701</v>
      </c>
      <c r="P598" s="16">
        <v>0.483333333333333</v>
      </c>
      <c r="Q598" s="16">
        <v>0.418604651162791</v>
      </c>
      <c r="R598" s="16">
        <v>0.407407407407407</v>
      </c>
      <c r="S598" s="16">
        <v>0.51648351648351698</v>
      </c>
      <c r="T598" s="16">
        <v>0.45192307692307698</v>
      </c>
      <c r="U598" s="16"/>
      <c r="V598" s="16">
        <v>0.245125348189415</v>
      </c>
      <c r="W598" s="16">
        <v>0.37837837837837801</v>
      </c>
      <c r="X598" s="16">
        <v>0.485915492957746</v>
      </c>
      <c r="Y598" s="16">
        <v>0.61836734693877504</v>
      </c>
      <c r="Z598" s="16"/>
      <c r="AA598" s="16">
        <v>0.32020997375328097</v>
      </c>
      <c r="AB598" s="16">
        <v>0.40243902439024398</v>
      </c>
      <c r="AC598" s="16">
        <v>0.48214285714285698</v>
      </c>
      <c r="AD598" s="16">
        <v>0.53488372093023295</v>
      </c>
      <c r="AE598" s="16">
        <v>0.504201680672269</v>
      </c>
      <c r="AF598" s="16">
        <v>0.56382978723404298</v>
      </c>
      <c r="AG598" s="16">
        <v>0.54166666666666696</v>
      </c>
      <c r="AH598" s="16">
        <v>0.60975609756097604</v>
      </c>
      <c r="AI598" s="16">
        <v>0.63207547169811296</v>
      </c>
      <c r="AJ598" s="16"/>
      <c r="AK598" s="16">
        <v>0.34010152284264</v>
      </c>
      <c r="AL598" s="16">
        <v>0.44660194174757301</v>
      </c>
      <c r="AM598" s="16">
        <v>0.46534653465346498</v>
      </c>
      <c r="AN598" s="16">
        <v>0.39249146757679199</v>
      </c>
      <c r="AO598" s="16">
        <v>0.569148936170213</v>
      </c>
      <c r="AP598" s="16">
        <v>0.53917050691244195</v>
      </c>
      <c r="AQ598" s="16">
        <v>0.51333333333333298</v>
      </c>
      <c r="AR598" s="16"/>
      <c r="AS598" s="16">
        <v>0.69148936170212805</v>
      </c>
      <c r="AT598" s="16">
        <v>0.41504424778761101</v>
      </c>
      <c r="AU598" s="16"/>
      <c r="AV598" s="16">
        <v>0.42827004219409298</v>
      </c>
      <c r="AW598" s="16">
        <v>0.46919431279620899</v>
      </c>
      <c r="AX598" s="16"/>
      <c r="AY598" s="16">
        <v>0.35748792270531399</v>
      </c>
      <c r="AZ598" s="16">
        <v>0.61836734693877504</v>
      </c>
      <c r="BA598" s="16"/>
      <c r="BB598" s="16">
        <v>0.55505279034690802</v>
      </c>
      <c r="BC598" s="16">
        <v>0.35267175572519099</v>
      </c>
      <c r="BD598" s="16"/>
      <c r="BE598" s="16">
        <v>9.0909090909090898E-2</v>
      </c>
      <c r="BF598" s="16">
        <v>0.28994082840236701</v>
      </c>
      <c r="BG598" s="16">
        <v>0.52076124567474003</v>
      </c>
      <c r="BH598" s="16">
        <v>0.78723404255319196</v>
      </c>
    </row>
    <row r="599" spans="2:60" x14ac:dyDescent="0.25">
      <c r="B599" t="s">
        <v>322</v>
      </c>
      <c r="C599" s="16">
        <v>0.24127465857359601</v>
      </c>
      <c r="D599" s="16">
        <v>0.209302325581395</v>
      </c>
      <c r="E599" s="16">
        <v>0.32867132867132898</v>
      </c>
      <c r="F599" s="16">
        <v>0.26315789473684198</v>
      </c>
      <c r="G599" s="16">
        <v>0.22413793103448301</v>
      </c>
      <c r="H599" s="16">
        <v>6.6666666666666693E-2</v>
      </c>
      <c r="I599" s="16">
        <v>0.266666666666667</v>
      </c>
      <c r="J599" s="16">
        <v>0.31578947368421101</v>
      </c>
      <c r="K599" s="16">
        <v>0.27397260273972601</v>
      </c>
      <c r="L599" s="16">
        <v>0.2</v>
      </c>
      <c r="M599" s="16">
        <v>0.22727272727272699</v>
      </c>
      <c r="N599" s="16">
        <v>0.24509803921568599</v>
      </c>
      <c r="O599" s="16">
        <v>0.2</v>
      </c>
      <c r="P599" s="16">
        <v>0.31666666666666698</v>
      </c>
      <c r="Q599" s="16">
        <v>0.162790697674419</v>
      </c>
      <c r="R599" s="16">
        <v>0.407407407407407</v>
      </c>
      <c r="S599" s="16">
        <v>0.17032967032967</v>
      </c>
      <c r="T599" s="16">
        <v>0.240384615384615</v>
      </c>
      <c r="U599" s="16"/>
      <c r="V599" s="16">
        <v>0.46239554317548698</v>
      </c>
      <c r="W599" s="16">
        <v>0.23783783783783799</v>
      </c>
      <c r="X599" s="16">
        <v>0.17253521126760599</v>
      </c>
      <c r="Y599" s="16">
        <v>0.120408163265306</v>
      </c>
      <c r="Z599" s="16"/>
      <c r="AA599" s="16">
        <v>0.41207349081364802</v>
      </c>
      <c r="AB599" s="16">
        <v>0.17073170731707299</v>
      </c>
      <c r="AC599" s="16">
        <v>0.223214285714286</v>
      </c>
      <c r="AD599" s="16">
        <v>0.193798449612403</v>
      </c>
      <c r="AE599" s="16">
        <v>0.17647058823529399</v>
      </c>
      <c r="AF599" s="16">
        <v>0.14893617021276601</v>
      </c>
      <c r="AG599" s="16">
        <v>0.16666666666666699</v>
      </c>
      <c r="AH599" s="16">
        <v>9.7560975609756101E-2</v>
      </c>
      <c r="AI599" s="16">
        <v>5.6603773584905703E-2</v>
      </c>
      <c r="AJ599" s="16"/>
      <c r="AK599" s="16">
        <v>0.37055837563451799</v>
      </c>
      <c r="AL599" s="16">
        <v>0.233009708737864</v>
      </c>
      <c r="AM599" s="16">
        <v>0.22772277227722801</v>
      </c>
      <c r="AN599" s="16">
        <v>0.33447098976109202</v>
      </c>
      <c r="AO599" s="16">
        <v>0.117021276595745</v>
      </c>
      <c r="AP599" s="16">
        <v>0.16129032258064499</v>
      </c>
      <c r="AQ599" s="16">
        <v>0.193333333333333</v>
      </c>
      <c r="AR599" s="16"/>
      <c r="AS599" s="16">
        <v>6.9148936170212796E-2</v>
      </c>
      <c r="AT599" s="16">
        <v>0.26991150442477901</v>
      </c>
      <c r="AU599" s="16"/>
      <c r="AV599" s="16">
        <v>0.29746835443038</v>
      </c>
      <c r="AW599" s="16">
        <v>0.20971563981042701</v>
      </c>
      <c r="AX599" s="16"/>
      <c r="AY599" s="16">
        <v>0.31280193236714998</v>
      </c>
      <c r="AZ599" s="16">
        <v>0.120408163265306</v>
      </c>
      <c r="BA599" s="16"/>
      <c r="BB599" s="16">
        <v>0.177978883861237</v>
      </c>
      <c r="BC599" s="16">
        <v>0.30534351145038202</v>
      </c>
      <c r="BD599" s="16"/>
      <c r="BE599" s="16">
        <v>0.49090909090909102</v>
      </c>
      <c r="BF599" s="16">
        <v>0.35207100591716001</v>
      </c>
      <c r="BG599" s="16">
        <v>0.17993079584775101</v>
      </c>
      <c r="BH599" s="16">
        <v>5.5319148936170202E-2</v>
      </c>
    </row>
    <row r="600" spans="2:60" x14ac:dyDescent="0.25">
      <c r="B600" t="s">
        <v>77</v>
      </c>
      <c r="C600" s="16">
        <v>7.5113808801214002E-2</v>
      </c>
      <c r="D600" s="16">
        <v>0.13953488372093001</v>
      </c>
      <c r="E600" s="16">
        <v>8.3916083916083906E-2</v>
      </c>
      <c r="F600" s="16">
        <v>5.2631578947368397E-2</v>
      </c>
      <c r="G600" s="16">
        <v>3.4482758620689703E-2</v>
      </c>
      <c r="H600" s="16">
        <v>3.3333333333333298E-2</v>
      </c>
      <c r="I600" s="16">
        <v>5.7142857142857099E-2</v>
      </c>
      <c r="J600" s="16">
        <v>0</v>
      </c>
      <c r="K600" s="16">
        <v>2.7397260273972601E-2</v>
      </c>
      <c r="L600" s="16">
        <v>0.1</v>
      </c>
      <c r="M600" s="16">
        <v>9.0909090909090898E-2</v>
      </c>
      <c r="N600" s="16">
        <v>9.8039215686274495E-2</v>
      </c>
      <c r="O600" s="16">
        <v>0.16666666666666699</v>
      </c>
      <c r="P600" s="16">
        <v>0.05</v>
      </c>
      <c r="Q600" s="16">
        <v>6.9767441860465101E-2</v>
      </c>
      <c r="R600" s="16">
        <v>0</v>
      </c>
      <c r="S600" s="16">
        <v>6.5934065934065894E-2</v>
      </c>
      <c r="T600" s="16">
        <v>8.6538461538461495E-2</v>
      </c>
      <c r="U600" s="16"/>
      <c r="V600" s="16">
        <v>6.12813370473538E-2</v>
      </c>
      <c r="W600" s="16">
        <v>9.1891891891891897E-2</v>
      </c>
      <c r="X600" s="16">
        <v>8.8028169014084501E-2</v>
      </c>
      <c r="Y600" s="16">
        <v>7.1428571428571397E-2</v>
      </c>
      <c r="Z600" s="16"/>
      <c r="AA600" s="16">
        <v>5.2493438320210001E-2</v>
      </c>
      <c r="AB600" s="16">
        <v>0.109756097560976</v>
      </c>
      <c r="AC600" s="16">
        <v>5.3571428571428603E-2</v>
      </c>
      <c r="AD600" s="16">
        <v>4.6511627906976702E-2</v>
      </c>
      <c r="AE600" s="16">
        <v>9.2436974789915999E-2</v>
      </c>
      <c r="AF600" s="16">
        <v>4.2553191489361701E-2</v>
      </c>
      <c r="AG600" s="16">
        <v>2.0833333333333301E-2</v>
      </c>
      <c r="AH600" s="16">
        <v>7.3170731707317097E-2</v>
      </c>
      <c r="AI600" s="16">
        <v>0.10377358490565999</v>
      </c>
      <c r="AJ600" s="16"/>
      <c r="AK600" s="16">
        <v>3.0456852791878201E-2</v>
      </c>
      <c r="AL600" s="16">
        <v>8.7378640776699004E-2</v>
      </c>
      <c r="AM600" s="16">
        <v>6.9306930693069299E-2</v>
      </c>
      <c r="AN600" s="16">
        <v>8.1911262798634796E-2</v>
      </c>
      <c r="AO600" s="16">
        <v>7.4468085106383003E-2</v>
      </c>
      <c r="AP600" s="16">
        <v>4.6082949308755797E-2</v>
      </c>
      <c r="AQ600" s="16">
        <v>0.08</v>
      </c>
      <c r="AR600" s="16"/>
      <c r="AS600" s="16">
        <v>2.6595744680851099E-2</v>
      </c>
      <c r="AT600" s="16">
        <v>8.3185840707964601E-2</v>
      </c>
      <c r="AU600" s="16"/>
      <c r="AV600" s="16">
        <v>6.5400843881856505E-2</v>
      </c>
      <c r="AW600" s="16">
        <v>8.0568720379146905E-2</v>
      </c>
      <c r="AX600" s="16"/>
      <c r="AY600" s="16">
        <v>7.7294685990338202E-2</v>
      </c>
      <c r="AZ600" s="16">
        <v>7.1428571428571397E-2</v>
      </c>
      <c r="BA600" s="16"/>
      <c r="BB600" s="16">
        <v>5.8823529411764698E-2</v>
      </c>
      <c r="BC600" s="16">
        <v>9.1603053435114504E-2</v>
      </c>
      <c r="BD600" s="16"/>
      <c r="BE600" s="16">
        <v>0.133333333333333</v>
      </c>
      <c r="BF600" s="16">
        <v>0.100591715976331</v>
      </c>
      <c r="BG600" s="16">
        <v>6.4013840830449795E-2</v>
      </c>
      <c r="BH600" s="16">
        <v>2.1276595744680899E-2</v>
      </c>
    </row>
    <row r="601" spans="2:60" x14ac:dyDescent="0.25">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row>
    <row r="602" spans="2:60" x14ac:dyDescent="0.25">
      <c r="B602" s="6" t="s">
        <v>331</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row>
    <row r="603" spans="2:60" x14ac:dyDescent="0.25">
      <c r="B603" s="23" t="s">
        <v>79</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row>
    <row r="604" spans="2:60" x14ac:dyDescent="0.25">
      <c r="B604" t="s">
        <v>320</v>
      </c>
      <c r="C604" s="16">
        <v>0.26555386949924098</v>
      </c>
      <c r="D604" s="16">
        <v>0.24031007751937999</v>
      </c>
      <c r="E604" s="16">
        <v>0.321678321678322</v>
      </c>
      <c r="F604" s="16">
        <v>0.30526315789473701</v>
      </c>
      <c r="G604" s="16">
        <v>0.27586206896551702</v>
      </c>
      <c r="H604" s="16">
        <v>0.3</v>
      </c>
      <c r="I604" s="16">
        <v>0.25714285714285701</v>
      </c>
      <c r="J604" s="16">
        <v>5.2631578947368397E-2</v>
      </c>
      <c r="K604" s="16">
        <v>0.28767123287671198</v>
      </c>
      <c r="L604" s="16">
        <v>0.33333333333333298</v>
      </c>
      <c r="M604" s="16">
        <v>0.23863636363636401</v>
      </c>
      <c r="N604" s="16">
        <v>0.25490196078431399</v>
      </c>
      <c r="O604" s="16">
        <v>0.266666666666667</v>
      </c>
      <c r="P604" s="16">
        <v>0.18333333333333299</v>
      </c>
      <c r="Q604" s="16">
        <v>0.232558139534884</v>
      </c>
      <c r="R604" s="16">
        <v>0.296296296296296</v>
      </c>
      <c r="S604" s="16">
        <v>0.28571428571428598</v>
      </c>
      <c r="T604" s="16">
        <v>0.230769230769231</v>
      </c>
      <c r="U604" s="16"/>
      <c r="V604" s="16">
        <v>0.34818941504178302</v>
      </c>
      <c r="W604" s="16">
        <v>0.25945945945945897</v>
      </c>
      <c r="X604" s="16">
        <v>0.28521126760563398</v>
      </c>
      <c r="Y604" s="16">
        <v>0.19591836734693899</v>
      </c>
      <c r="Z604" s="16"/>
      <c r="AA604" s="16">
        <v>0.31233595800524899</v>
      </c>
      <c r="AB604" s="16">
        <v>0.31707317073170699</v>
      </c>
      <c r="AC604" s="16">
        <v>0.29464285714285698</v>
      </c>
      <c r="AD604" s="16">
        <v>0.27906976744186002</v>
      </c>
      <c r="AE604" s="16">
        <v>0.23529411764705899</v>
      </c>
      <c r="AF604" s="16">
        <v>0.25531914893617003</v>
      </c>
      <c r="AG604" s="16">
        <v>0.29166666666666702</v>
      </c>
      <c r="AH604" s="16">
        <v>0.18292682926829301</v>
      </c>
      <c r="AI604" s="16">
        <v>0.19811320754716999</v>
      </c>
      <c r="AJ604" s="16"/>
      <c r="AK604" s="16">
        <v>0.31472081218274101</v>
      </c>
      <c r="AL604" s="16">
        <v>0.27184466019417503</v>
      </c>
      <c r="AM604" s="16">
        <v>0.25742574257425699</v>
      </c>
      <c r="AN604" s="16">
        <v>0.25255972696245699</v>
      </c>
      <c r="AO604" s="16">
        <v>0.29255319148936199</v>
      </c>
      <c r="AP604" s="16">
        <v>0.225806451612903</v>
      </c>
      <c r="AQ604" s="16">
        <v>0.3</v>
      </c>
      <c r="AR604" s="16"/>
      <c r="AS604" s="16">
        <v>0.22872340425531901</v>
      </c>
      <c r="AT604" s="16">
        <v>0.27168141592920397</v>
      </c>
      <c r="AU604" s="16"/>
      <c r="AV604" s="16">
        <v>0.22573839662447301</v>
      </c>
      <c r="AW604" s="16">
        <v>0.28791469194312802</v>
      </c>
      <c r="AX604" s="16"/>
      <c r="AY604" s="16">
        <v>0.30676328502415501</v>
      </c>
      <c r="AZ604" s="16">
        <v>0.19591836734693899</v>
      </c>
      <c r="BA604" s="16"/>
      <c r="BB604" s="16">
        <v>0.24585218702865799</v>
      </c>
      <c r="BC604" s="16">
        <v>0.28549618320610698</v>
      </c>
      <c r="BD604" s="16"/>
      <c r="BE604" s="16">
        <v>0.34545454545454501</v>
      </c>
      <c r="BF604" s="16">
        <v>0.35207100591716001</v>
      </c>
      <c r="BG604" s="16">
        <v>0.25259515570934299</v>
      </c>
      <c r="BH604" s="16">
        <v>0.11914893617021299</v>
      </c>
    </row>
    <row r="605" spans="2:60" x14ac:dyDescent="0.25">
      <c r="B605" t="s">
        <v>321</v>
      </c>
      <c r="C605" s="16">
        <v>0.56904400606980299</v>
      </c>
      <c r="D605" s="16">
        <v>0.62790697674418605</v>
      </c>
      <c r="E605" s="16">
        <v>0.50349650349650399</v>
      </c>
      <c r="F605" s="16">
        <v>0.48421052631578898</v>
      </c>
      <c r="G605" s="16">
        <v>0.53448275862068995</v>
      </c>
      <c r="H605" s="16">
        <v>0.6</v>
      </c>
      <c r="I605" s="16">
        <v>0.59047619047619004</v>
      </c>
      <c r="J605" s="16">
        <v>0.73684210526315796</v>
      </c>
      <c r="K605" s="16">
        <v>0.52054794520547898</v>
      </c>
      <c r="L605" s="16">
        <v>0.56666666666666698</v>
      </c>
      <c r="M605" s="16">
        <v>0.56818181818181801</v>
      </c>
      <c r="N605" s="16">
        <v>0.53921568627451</v>
      </c>
      <c r="O605" s="16">
        <v>0.53333333333333299</v>
      </c>
      <c r="P605" s="16">
        <v>0.5</v>
      </c>
      <c r="Q605" s="16">
        <v>0.65116279069767402</v>
      </c>
      <c r="R605" s="16">
        <v>0.48148148148148101</v>
      </c>
      <c r="S605" s="16">
        <v>0.60989010989011005</v>
      </c>
      <c r="T605" s="16">
        <v>0.65384615384615397</v>
      </c>
      <c r="U605" s="16"/>
      <c r="V605" s="16">
        <v>0.30362116991643501</v>
      </c>
      <c r="W605" s="16">
        <v>0.57837837837837802</v>
      </c>
      <c r="X605" s="16">
        <v>0.61619718309859195</v>
      </c>
      <c r="Y605" s="16">
        <v>0.73265306122449003</v>
      </c>
      <c r="Z605" s="16"/>
      <c r="AA605" s="16">
        <v>0.406824146981627</v>
      </c>
      <c r="AB605" s="16">
        <v>0.58536585365853699</v>
      </c>
      <c r="AC605" s="16">
        <v>0.58928571428571397</v>
      </c>
      <c r="AD605" s="16">
        <v>0.66666666666666696</v>
      </c>
      <c r="AE605" s="16">
        <v>0.63865546218487401</v>
      </c>
      <c r="AF605" s="16">
        <v>0.62765957446808496</v>
      </c>
      <c r="AG605" s="16">
        <v>0.63541666666666696</v>
      </c>
      <c r="AH605" s="16">
        <v>0.75609756097560998</v>
      </c>
      <c r="AI605" s="16">
        <v>0.73584905660377398</v>
      </c>
      <c r="AJ605" s="16"/>
      <c r="AK605" s="16">
        <v>0.43147208121827402</v>
      </c>
      <c r="AL605" s="16">
        <v>0.52427184466019405</v>
      </c>
      <c r="AM605" s="16">
        <v>0.58415841584158401</v>
      </c>
      <c r="AN605" s="16">
        <v>0.53924914675767899</v>
      </c>
      <c r="AO605" s="16">
        <v>0.680851063829787</v>
      </c>
      <c r="AP605" s="16">
        <v>0.70046082949308797</v>
      </c>
      <c r="AQ605" s="16">
        <v>0.56000000000000005</v>
      </c>
      <c r="AR605" s="16"/>
      <c r="AS605" s="16">
        <v>0.76063829787234005</v>
      </c>
      <c r="AT605" s="16">
        <v>0.53716814159292003</v>
      </c>
      <c r="AU605" s="16"/>
      <c r="AV605" s="16">
        <v>0.58438818565400796</v>
      </c>
      <c r="AW605" s="16">
        <v>0.56042654028436001</v>
      </c>
      <c r="AX605" s="16"/>
      <c r="AY605" s="16">
        <v>0.47222222222222199</v>
      </c>
      <c r="AZ605" s="16">
        <v>0.73265306122449003</v>
      </c>
      <c r="BA605" s="16"/>
      <c r="BB605" s="16">
        <v>0.657616892911011</v>
      </c>
      <c r="BC605" s="16">
        <v>0.47938931297709902</v>
      </c>
      <c r="BD605" s="16"/>
      <c r="BE605" s="16">
        <v>0.103030303030303</v>
      </c>
      <c r="BF605" s="16">
        <v>0.402366863905325</v>
      </c>
      <c r="BG605" s="16">
        <v>0.678200692041522</v>
      </c>
      <c r="BH605" s="16">
        <v>0.86808510638297898</v>
      </c>
    </row>
    <row r="606" spans="2:60" x14ac:dyDescent="0.25">
      <c r="B606" t="s">
        <v>322</v>
      </c>
      <c r="C606" s="16">
        <v>0.110773899848255</v>
      </c>
      <c r="D606" s="16">
        <v>8.5271317829457405E-2</v>
      </c>
      <c r="E606" s="16">
        <v>0.11888111888111901</v>
      </c>
      <c r="F606" s="16">
        <v>0.14736842105263201</v>
      </c>
      <c r="G606" s="16">
        <v>0.12068965517241401</v>
      </c>
      <c r="H606" s="16">
        <v>6.6666666666666693E-2</v>
      </c>
      <c r="I606" s="16">
        <v>9.5238095238095205E-2</v>
      </c>
      <c r="J606" s="16">
        <v>0.157894736842105</v>
      </c>
      <c r="K606" s="16">
        <v>0.150684931506849</v>
      </c>
      <c r="L606" s="16">
        <v>0.1</v>
      </c>
      <c r="M606" s="16">
        <v>9.0909090909090898E-2</v>
      </c>
      <c r="N606" s="16">
        <v>0.10784313725490199</v>
      </c>
      <c r="O606" s="16">
        <v>0.1</v>
      </c>
      <c r="P606" s="16">
        <v>0.266666666666667</v>
      </c>
      <c r="Q606" s="16">
        <v>9.3023255813953501E-2</v>
      </c>
      <c r="R606" s="16">
        <v>0.22222222222222199</v>
      </c>
      <c r="S606" s="16">
        <v>7.1428571428571397E-2</v>
      </c>
      <c r="T606" s="16">
        <v>6.7307692307692304E-2</v>
      </c>
      <c r="U606" s="16"/>
      <c r="V606" s="16">
        <v>0.28969359331476302</v>
      </c>
      <c r="W606" s="16">
        <v>9.1891891891891897E-2</v>
      </c>
      <c r="X606" s="16">
        <v>3.1690140845070401E-2</v>
      </c>
      <c r="Y606" s="16">
        <v>3.2653061224489799E-2</v>
      </c>
      <c r="Z606" s="16"/>
      <c r="AA606" s="16">
        <v>0.23622047244094499</v>
      </c>
      <c r="AB606" s="16">
        <v>2.4390243902439001E-2</v>
      </c>
      <c r="AC606" s="16">
        <v>8.0357142857142905E-2</v>
      </c>
      <c r="AD606" s="16">
        <v>3.8759689922480599E-2</v>
      </c>
      <c r="AE606" s="16">
        <v>5.0420168067226899E-2</v>
      </c>
      <c r="AF606" s="16">
        <v>6.3829787234042507E-2</v>
      </c>
      <c r="AG606" s="16">
        <v>3.125E-2</v>
      </c>
      <c r="AH606" s="16">
        <v>6.0975609756097601E-2</v>
      </c>
      <c r="AI606" s="16">
        <v>1.88679245283019E-2</v>
      </c>
      <c r="AJ606" s="16"/>
      <c r="AK606" s="16">
        <v>0.21319796954314699</v>
      </c>
      <c r="AL606" s="16">
        <v>0.116504854368932</v>
      </c>
      <c r="AM606" s="16">
        <v>0.10891089108910899</v>
      </c>
      <c r="AN606" s="16">
        <v>0.15358361774744</v>
      </c>
      <c r="AO606" s="16">
        <v>1.0638297872340399E-2</v>
      </c>
      <c r="AP606" s="16">
        <v>5.99078341013825E-2</v>
      </c>
      <c r="AQ606" s="16">
        <v>6.6666666666666693E-2</v>
      </c>
      <c r="AR606" s="16"/>
      <c r="AS606" s="16">
        <v>0</v>
      </c>
      <c r="AT606" s="16">
        <v>0.129203539823009</v>
      </c>
      <c r="AU606" s="16"/>
      <c r="AV606" s="16">
        <v>0.151898734177215</v>
      </c>
      <c r="AW606" s="16">
        <v>8.7677725118483402E-2</v>
      </c>
      <c r="AX606" s="16"/>
      <c r="AY606" s="16">
        <v>0.15700483091787401</v>
      </c>
      <c r="AZ606" s="16">
        <v>3.2653061224489799E-2</v>
      </c>
      <c r="BA606" s="16"/>
      <c r="BB606" s="16">
        <v>6.3348416289592799E-2</v>
      </c>
      <c r="BC606" s="16">
        <v>0.158778625954198</v>
      </c>
      <c r="BD606" s="16"/>
      <c r="BE606" s="16">
        <v>0.43636363636363601</v>
      </c>
      <c r="BF606" s="16">
        <v>0.15088757396449701</v>
      </c>
      <c r="BG606" s="16">
        <v>3.8062283737024201E-2</v>
      </c>
      <c r="BH606" s="16">
        <v>4.2553191489361703E-3</v>
      </c>
    </row>
    <row r="607" spans="2:60" x14ac:dyDescent="0.25">
      <c r="B607" t="s">
        <v>77</v>
      </c>
      <c r="C607" s="16">
        <v>5.4628224582701099E-2</v>
      </c>
      <c r="D607" s="16">
        <v>4.6511627906976702E-2</v>
      </c>
      <c r="E607" s="16">
        <v>5.5944055944055902E-2</v>
      </c>
      <c r="F607" s="16">
        <v>6.3157894736842093E-2</v>
      </c>
      <c r="G607" s="16">
        <v>6.8965517241379296E-2</v>
      </c>
      <c r="H607" s="16">
        <v>3.3333333333333298E-2</v>
      </c>
      <c r="I607" s="16">
        <v>5.7142857142857099E-2</v>
      </c>
      <c r="J607" s="16">
        <v>5.2631578947368397E-2</v>
      </c>
      <c r="K607" s="16">
        <v>4.1095890410958902E-2</v>
      </c>
      <c r="L607" s="16">
        <v>0</v>
      </c>
      <c r="M607" s="16">
        <v>0.102272727272727</v>
      </c>
      <c r="N607" s="16">
        <v>9.8039215686274495E-2</v>
      </c>
      <c r="O607" s="16">
        <v>0.1</v>
      </c>
      <c r="P607" s="16">
        <v>0.05</v>
      </c>
      <c r="Q607" s="16">
        <v>2.32558139534884E-2</v>
      </c>
      <c r="R607" s="16">
        <v>0</v>
      </c>
      <c r="S607" s="16">
        <v>3.2967032967033003E-2</v>
      </c>
      <c r="T607" s="16">
        <v>4.80769230769231E-2</v>
      </c>
      <c r="U607" s="16"/>
      <c r="V607" s="16">
        <v>5.8495821727019497E-2</v>
      </c>
      <c r="W607" s="16">
        <v>7.0270270270270302E-2</v>
      </c>
      <c r="X607" s="16">
        <v>6.6901408450704206E-2</v>
      </c>
      <c r="Y607" s="16">
        <v>3.8775510204081598E-2</v>
      </c>
      <c r="Z607" s="16"/>
      <c r="AA607" s="16">
        <v>4.4619422572178498E-2</v>
      </c>
      <c r="AB607" s="16">
        <v>7.3170731707317097E-2</v>
      </c>
      <c r="AC607" s="16">
        <v>3.5714285714285698E-2</v>
      </c>
      <c r="AD607" s="16">
        <v>1.5503875968992199E-2</v>
      </c>
      <c r="AE607" s="16">
        <v>7.5630252100840303E-2</v>
      </c>
      <c r="AF607" s="16">
        <v>5.31914893617021E-2</v>
      </c>
      <c r="AG607" s="16">
        <v>4.1666666666666699E-2</v>
      </c>
      <c r="AH607" s="16">
        <v>0</v>
      </c>
      <c r="AI607" s="16">
        <v>4.71698113207547E-2</v>
      </c>
      <c r="AJ607" s="16"/>
      <c r="AK607" s="16">
        <v>4.0609137055837602E-2</v>
      </c>
      <c r="AL607" s="16">
        <v>8.7378640776699004E-2</v>
      </c>
      <c r="AM607" s="16">
        <v>4.95049504950495E-2</v>
      </c>
      <c r="AN607" s="16">
        <v>5.4607508532423202E-2</v>
      </c>
      <c r="AO607" s="16">
        <v>1.5957446808510599E-2</v>
      </c>
      <c r="AP607" s="16">
        <v>1.3824884792626699E-2</v>
      </c>
      <c r="AQ607" s="16">
        <v>7.3333333333333306E-2</v>
      </c>
      <c r="AR607" s="16"/>
      <c r="AS607" s="16">
        <v>1.0638297872340399E-2</v>
      </c>
      <c r="AT607" s="16">
        <v>6.1946902654867297E-2</v>
      </c>
      <c r="AU607" s="16"/>
      <c r="AV607" s="16">
        <v>3.7974683544303799E-2</v>
      </c>
      <c r="AW607" s="16">
        <v>6.3981042654028403E-2</v>
      </c>
      <c r="AX607" s="16"/>
      <c r="AY607" s="16">
        <v>6.4009661835748799E-2</v>
      </c>
      <c r="AZ607" s="16">
        <v>3.8775510204081598E-2</v>
      </c>
      <c r="BA607" s="16"/>
      <c r="BB607" s="16">
        <v>3.31825037707391E-2</v>
      </c>
      <c r="BC607" s="16">
        <v>7.6335877862595394E-2</v>
      </c>
      <c r="BD607" s="16"/>
      <c r="BE607" s="16">
        <v>0.115151515151515</v>
      </c>
      <c r="BF607" s="16">
        <v>9.4674556213017694E-2</v>
      </c>
      <c r="BG607" s="16">
        <v>3.1141868512110701E-2</v>
      </c>
      <c r="BH607" s="16">
        <v>8.5106382978723406E-3</v>
      </c>
    </row>
    <row r="608" spans="2:60" x14ac:dyDescent="0.25">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row>
    <row r="609" spans="2:60" x14ac:dyDescent="0.25">
      <c r="B609" s="6" t="s">
        <v>332</v>
      </c>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row>
    <row r="610" spans="2:60" x14ac:dyDescent="0.25">
      <c r="B610" s="23" t="s">
        <v>79</v>
      </c>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row>
    <row r="611" spans="2:60" x14ac:dyDescent="0.25">
      <c r="B611" t="s">
        <v>320</v>
      </c>
      <c r="C611" s="16">
        <v>0.21016691957511399</v>
      </c>
      <c r="D611" s="16">
        <v>0.209302325581395</v>
      </c>
      <c r="E611" s="16">
        <v>0.223776223776224</v>
      </c>
      <c r="F611" s="16">
        <v>0.24210526315789499</v>
      </c>
      <c r="G611" s="16">
        <v>0.25862068965517199</v>
      </c>
      <c r="H611" s="16">
        <v>0.233333333333333</v>
      </c>
      <c r="I611" s="16">
        <v>0.27619047619047599</v>
      </c>
      <c r="J611" s="16">
        <v>0.105263157894737</v>
      </c>
      <c r="K611" s="16">
        <v>0.19178082191780799</v>
      </c>
      <c r="L611" s="16">
        <v>0.2</v>
      </c>
      <c r="M611" s="16">
        <v>0.14772727272727301</v>
      </c>
      <c r="N611" s="16">
        <v>0.15686274509803899</v>
      </c>
      <c r="O611" s="16">
        <v>0.133333333333333</v>
      </c>
      <c r="P611" s="16">
        <v>0.05</v>
      </c>
      <c r="Q611" s="16">
        <v>0.25581395348837199</v>
      </c>
      <c r="R611" s="16">
        <v>0.22222222222222199</v>
      </c>
      <c r="S611" s="16">
        <v>0.26373626373626402</v>
      </c>
      <c r="T611" s="16">
        <v>0.20192307692307701</v>
      </c>
      <c r="U611" s="16"/>
      <c r="V611" s="16">
        <v>0.25905292479108599</v>
      </c>
      <c r="W611" s="16">
        <v>0.21621621621621601</v>
      </c>
      <c r="X611" s="16">
        <v>0.221830985915493</v>
      </c>
      <c r="Y611" s="16">
        <v>0.16530612244897999</v>
      </c>
      <c r="Z611" s="16"/>
      <c r="AA611" s="16">
        <v>0.23097112860892399</v>
      </c>
      <c r="AB611" s="16">
        <v>0.219512195121951</v>
      </c>
      <c r="AC611" s="16">
        <v>0.25</v>
      </c>
      <c r="AD611" s="16">
        <v>0.217054263565891</v>
      </c>
      <c r="AE611" s="16">
        <v>0.22689075630252101</v>
      </c>
      <c r="AF611" s="16">
        <v>0.22340425531914901</v>
      </c>
      <c r="AG611" s="16">
        <v>0.17708333333333301</v>
      </c>
      <c r="AH611" s="16">
        <v>0.134146341463415</v>
      </c>
      <c r="AI611" s="16">
        <v>0.160377358490566</v>
      </c>
      <c r="AJ611" s="16"/>
      <c r="AK611" s="16">
        <v>0.27411167512690399</v>
      </c>
      <c r="AL611" s="16">
        <v>0.19417475728155301</v>
      </c>
      <c r="AM611" s="16">
        <v>0.16831683168316799</v>
      </c>
      <c r="AN611" s="16">
        <v>0.18430034129692799</v>
      </c>
      <c r="AO611" s="16">
        <v>0.25531914893617003</v>
      </c>
      <c r="AP611" s="16">
        <v>0.19354838709677399</v>
      </c>
      <c r="AQ611" s="16">
        <v>0.22</v>
      </c>
      <c r="AR611" s="16"/>
      <c r="AS611" s="16">
        <v>0.175531914893617</v>
      </c>
      <c r="AT611" s="16">
        <v>0.21592920353982301</v>
      </c>
      <c r="AU611" s="16"/>
      <c r="AV611" s="16">
        <v>0.18143459915611801</v>
      </c>
      <c r="AW611" s="16">
        <v>0.226303317535545</v>
      </c>
      <c r="AX611" s="16"/>
      <c r="AY611" s="16">
        <v>0.23671497584541101</v>
      </c>
      <c r="AZ611" s="16">
        <v>0.16530612244897999</v>
      </c>
      <c r="BA611" s="16"/>
      <c r="BB611" s="16">
        <v>0.19155354449472101</v>
      </c>
      <c r="BC611" s="16">
        <v>0.229007633587786</v>
      </c>
      <c r="BD611" s="16"/>
      <c r="BE611" s="16">
        <v>0.248484848484848</v>
      </c>
      <c r="BF611" s="16">
        <v>0.281065088757396</v>
      </c>
      <c r="BG611" s="16">
        <v>0.22145328719723201</v>
      </c>
      <c r="BH611" s="16">
        <v>5.5319148936170202E-2</v>
      </c>
    </row>
    <row r="612" spans="2:60" x14ac:dyDescent="0.25">
      <c r="B612" t="s">
        <v>321</v>
      </c>
      <c r="C612" s="16">
        <v>0.49468892261001501</v>
      </c>
      <c r="D612" s="16">
        <v>0.55813953488372103</v>
      </c>
      <c r="E612" s="16">
        <v>0.41958041958042003</v>
      </c>
      <c r="F612" s="16">
        <v>0.442105263157895</v>
      </c>
      <c r="G612" s="16">
        <v>0.41379310344827602</v>
      </c>
      <c r="H612" s="16">
        <v>0.43333333333333302</v>
      </c>
      <c r="I612" s="16">
        <v>0.45714285714285702</v>
      </c>
      <c r="J612" s="16">
        <v>0.57894736842105299</v>
      </c>
      <c r="K612" s="16">
        <v>0.54794520547945202</v>
      </c>
      <c r="L612" s="16">
        <v>0.4</v>
      </c>
      <c r="M612" s="16">
        <v>0.5</v>
      </c>
      <c r="N612" s="16">
        <v>0.52941176470588203</v>
      </c>
      <c r="O612" s="16">
        <v>0.46666666666666701</v>
      </c>
      <c r="P612" s="16">
        <v>0.55000000000000004</v>
      </c>
      <c r="Q612" s="16">
        <v>0.55813953488372103</v>
      </c>
      <c r="R612" s="16">
        <v>0.51851851851851805</v>
      </c>
      <c r="S612" s="16">
        <v>0.52747252747252704</v>
      </c>
      <c r="T612" s="16">
        <v>0.49038461538461497</v>
      </c>
      <c r="U612" s="16"/>
      <c r="V612" s="16">
        <v>0.192200557103064</v>
      </c>
      <c r="W612" s="16">
        <v>0.43243243243243201</v>
      </c>
      <c r="X612" s="16">
        <v>0.59154929577464799</v>
      </c>
      <c r="Y612" s="16">
        <v>0.68367346938775497</v>
      </c>
      <c r="Z612" s="16"/>
      <c r="AA612" s="16">
        <v>0.28083989501312301</v>
      </c>
      <c r="AB612" s="16">
        <v>0.51219512195121997</v>
      </c>
      <c r="AC612" s="16">
        <v>0.51785714285714302</v>
      </c>
      <c r="AD612" s="16">
        <v>0.62790697674418605</v>
      </c>
      <c r="AE612" s="16">
        <v>0.55462184873949605</v>
      </c>
      <c r="AF612" s="16">
        <v>0.67021276595744705</v>
      </c>
      <c r="AG612" s="16">
        <v>0.67708333333333304</v>
      </c>
      <c r="AH612" s="16">
        <v>0.71951219512195097</v>
      </c>
      <c r="AI612" s="16">
        <v>0.71698113207547198</v>
      </c>
      <c r="AJ612" s="16"/>
      <c r="AK612" s="16">
        <v>0.31472081218274101</v>
      </c>
      <c r="AL612" s="16">
        <v>0.466019417475728</v>
      </c>
      <c r="AM612" s="16">
        <v>0.55445544554455495</v>
      </c>
      <c r="AN612" s="16">
        <v>0.440273037542662</v>
      </c>
      <c r="AO612" s="16">
        <v>0.59574468085106402</v>
      </c>
      <c r="AP612" s="16">
        <v>0.66359447004608296</v>
      </c>
      <c r="AQ612" s="16">
        <v>0.55333333333333301</v>
      </c>
      <c r="AR612" s="16"/>
      <c r="AS612" s="16">
        <v>0.73936170212765995</v>
      </c>
      <c r="AT612" s="16">
        <v>0.453982300884956</v>
      </c>
      <c r="AU612" s="16"/>
      <c r="AV612" s="16">
        <v>0.47046413502109702</v>
      </c>
      <c r="AW612" s="16">
        <v>0.50829383886255897</v>
      </c>
      <c r="AX612" s="16"/>
      <c r="AY612" s="16">
        <v>0.38285024154589398</v>
      </c>
      <c r="AZ612" s="16">
        <v>0.68367346938775497</v>
      </c>
      <c r="BA612" s="16"/>
      <c r="BB612" s="16">
        <v>0.60331825037707398</v>
      </c>
      <c r="BC612" s="16">
        <v>0.38473282442748102</v>
      </c>
      <c r="BD612" s="16"/>
      <c r="BE612" s="16">
        <v>3.03030303030303E-2</v>
      </c>
      <c r="BF612" s="16">
        <v>0.26331360946745602</v>
      </c>
      <c r="BG612" s="16">
        <v>0.60380622837370201</v>
      </c>
      <c r="BH612" s="16">
        <v>0.88936170212765997</v>
      </c>
    </row>
    <row r="613" spans="2:60" x14ac:dyDescent="0.25">
      <c r="B613" t="s">
        <v>322</v>
      </c>
      <c r="C613" s="16">
        <v>0.21092564491654001</v>
      </c>
      <c r="D613" s="16">
        <v>0.14728682170542601</v>
      </c>
      <c r="E613" s="16">
        <v>0.29370629370629397</v>
      </c>
      <c r="F613" s="16">
        <v>0.231578947368421</v>
      </c>
      <c r="G613" s="16">
        <v>0.22413793103448301</v>
      </c>
      <c r="H613" s="16">
        <v>0.233333333333333</v>
      </c>
      <c r="I613" s="16">
        <v>0.19047619047618999</v>
      </c>
      <c r="J613" s="16">
        <v>0.31578947368421101</v>
      </c>
      <c r="K613" s="16">
        <v>0.219178082191781</v>
      </c>
      <c r="L613" s="16">
        <v>0.3</v>
      </c>
      <c r="M613" s="16">
        <v>0.170454545454545</v>
      </c>
      <c r="N613" s="16">
        <v>0.20588235294117599</v>
      </c>
      <c r="O613" s="16">
        <v>0.16666666666666699</v>
      </c>
      <c r="P613" s="16">
        <v>0.31666666666666698</v>
      </c>
      <c r="Q613" s="16">
        <v>0.13953488372093001</v>
      </c>
      <c r="R613" s="16">
        <v>0.25925925925925902</v>
      </c>
      <c r="S613" s="16">
        <v>0.14835164835164799</v>
      </c>
      <c r="T613" s="16">
        <v>0.230769230769231</v>
      </c>
      <c r="U613" s="16"/>
      <c r="V613" s="16">
        <v>0.47075208913649003</v>
      </c>
      <c r="W613" s="16">
        <v>0.23783783783783799</v>
      </c>
      <c r="X613" s="16">
        <v>9.85915492957746E-2</v>
      </c>
      <c r="Y613" s="16">
        <v>7.5510204081632698E-2</v>
      </c>
      <c r="Z613" s="16"/>
      <c r="AA613" s="16">
        <v>0.42519685039370098</v>
      </c>
      <c r="AB613" s="16">
        <v>0.12195121951219499</v>
      </c>
      <c r="AC613" s="16">
        <v>0.14285714285714299</v>
      </c>
      <c r="AD613" s="16">
        <v>0.124031007751938</v>
      </c>
      <c r="AE613" s="16">
        <v>0.13445378151260501</v>
      </c>
      <c r="AF613" s="16">
        <v>7.4468085106383003E-2</v>
      </c>
      <c r="AG613" s="16">
        <v>7.2916666666666699E-2</v>
      </c>
      <c r="AH613" s="16">
        <v>7.3170731707317097E-2</v>
      </c>
      <c r="AI613" s="16">
        <v>3.77358490566038E-2</v>
      </c>
      <c r="AJ613" s="16"/>
      <c r="AK613" s="16">
        <v>0.34517766497461899</v>
      </c>
      <c r="AL613" s="16">
        <v>0.25242718446601897</v>
      </c>
      <c r="AM613" s="16">
        <v>0.198019801980198</v>
      </c>
      <c r="AN613" s="16">
        <v>0.26621160409556299</v>
      </c>
      <c r="AO613" s="16">
        <v>9.0425531914893595E-2</v>
      </c>
      <c r="AP613" s="16">
        <v>0.110599078341014</v>
      </c>
      <c r="AQ613" s="16">
        <v>0.146666666666667</v>
      </c>
      <c r="AR613" s="16"/>
      <c r="AS613" s="16">
        <v>5.85106382978723E-2</v>
      </c>
      <c r="AT613" s="16">
        <v>0.23628318584070801</v>
      </c>
      <c r="AU613" s="16"/>
      <c r="AV613" s="16">
        <v>0.272151898734177</v>
      </c>
      <c r="AW613" s="16">
        <v>0.17654028436019001</v>
      </c>
      <c r="AX613" s="16"/>
      <c r="AY613" s="16">
        <v>0.291062801932367</v>
      </c>
      <c r="AZ613" s="16">
        <v>7.5510204081632698E-2</v>
      </c>
      <c r="BA613" s="16"/>
      <c r="BB613" s="16">
        <v>0.131221719457014</v>
      </c>
      <c r="BC613" s="16">
        <v>0.291603053435115</v>
      </c>
      <c r="BD613" s="16"/>
      <c r="BE613" s="16">
        <v>0.61212121212121196</v>
      </c>
      <c r="BF613" s="16">
        <v>0.31065088757396397</v>
      </c>
      <c r="BG613" s="16">
        <v>0.10899653979238801</v>
      </c>
      <c r="BH613" s="16">
        <v>3.4042553191489397E-2</v>
      </c>
    </row>
    <row r="614" spans="2:60" x14ac:dyDescent="0.25">
      <c r="B614" t="s">
        <v>77</v>
      </c>
      <c r="C614" s="16">
        <v>8.4218512898330794E-2</v>
      </c>
      <c r="D614" s="16">
        <v>8.5271317829457405E-2</v>
      </c>
      <c r="E614" s="16">
        <v>6.2937062937062901E-2</v>
      </c>
      <c r="F614" s="16">
        <v>8.42105263157895E-2</v>
      </c>
      <c r="G614" s="16">
        <v>0.10344827586206901</v>
      </c>
      <c r="H614" s="16">
        <v>0.1</v>
      </c>
      <c r="I614" s="16">
        <v>7.6190476190476197E-2</v>
      </c>
      <c r="J614" s="16">
        <v>0</v>
      </c>
      <c r="K614" s="16">
        <v>4.1095890410958902E-2</v>
      </c>
      <c r="L614" s="16">
        <v>0.1</v>
      </c>
      <c r="M614" s="16">
        <v>0.18181818181818199</v>
      </c>
      <c r="N614" s="16">
        <v>0.10784313725490199</v>
      </c>
      <c r="O614" s="16">
        <v>0.233333333333333</v>
      </c>
      <c r="P614" s="16">
        <v>8.3333333333333301E-2</v>
      </c>
      <c r="Q614" s="16">
        <v>4.6511627906976702E-2</v>
      </c>
      <c r="R614" s="16">
        <v>0</v>
      </c>
      <c r="S614" s="16">
        <v>6.0439560439560398E-2</v>
      </c>
      <c r="T614" s="16">
        <v>7.69230769230769E-2</v>
      </c>
      <c r="U614" s="16"/>
      <c r="V614" s="16">
        <v>7.7994428969359306E-2</v>
      </c>
      <c r="W614" s="16">
        <v>0.11351351351351401</v>
      </c>
      <c r="X614" s="16">
        <v>8.8028169014084501E-2</v>
      </c>
      <c r="Y614" s="16">
        <v>7.5510204081632698E-2</v>
      </c>
      <c r="Z614" s="16"/>
      <c r="AA614" s="16">
        <v>6.2992125984251995E-2</v>
      </c>
      <c r="AB614" s="16">
        <v>0.146341463414634</v>
      </c>
      <c r="AC614" s="16">
        <v>8.9285714285714302E-2</v>
      </c>
      <c r="AD614" s="16">
        <v>3.1007751937984499E-2</v>
      </c>
      <c r="AE614" s="16">
        <v>8.40336134453782E-2</v>
      </c>
      <c r="AF614" s="16">
        <v>3.1914893617021302E-2</v>
      </c>
      <c r="AG614" s="16">
        <v>7.2916666666666699E-2</v>
      </c>
      <c r="AH614" s="16">
        <v>7.3170731707317097E-2</v>
      </c>
      <c r="AI614" s="16">
        <v>8.4905660377358499E-2</v>
      </c>
      <c r="AJ614" s="16"/>
      <c r="AK614" s="16">
        <v>6.5989847715736002E-2</v>
      </c>
      <c r="AL614" s="16">
        <v>8.7378640776699004E-2</v>
      </c>
      <c r="AM614" s="16">
        <v>7.9207920792079195E-2</v>
      </c>
      <c r="AN614" s="16">
        <v>0.109215017064846</v>
      </c>
      <c r="AO614" s="16">
        <v>5.85106382978723E-2</v>
      </c>
      <c r="AP614" s="16">
        <v>3.2258064516128997E-2</v>
      </c>
      <c r="AQ614" s="16">
        <v>0.08</v>
      </c>
      <c r="AR614" s="16"/>
      <c r="AS614" s="16">
        <v>2.6595744680851099E-2</v>
      </c>
      <c r="AT614" s="16">
        <v>9.3805309734513301E-2</v>
      </c>
      <c r="AU614" s="16"/>
      <c r="AV614" s="16">
        <v>7.5949367088607597E-2</v>
      </c>
      <c r="AW614" s="16">
        <v>8.8862559241706204E-2</v>
      </c>
      <c r="AX614" s="16"/>
      <c r="AY614" s="16">
        <v>8.9371980676328497E-2</v>
      </c>
      <c r="AZ614" s="16">
        <v>7.5510204081632698E-2</v>
      </c>
      <c r="BA614" s="16"/>
      <c r="BB614" s="16">
        <v>7.3906485671191596E-2</v>
      </c>
      <c r="BC614" s="16">
        <v>9.4656488549618306E-2</v>
      </c>
      <c r="BD614" s="16"/>
      <c r="BE614" s="16">
        <v>0.109090909090909</v>
      </c>
      <c r="BF614" s="16">
        <v>0.14497041420118301</v>
      </c>
      <c r="BG614" s="16">
        <v>6.5743944636678195E-2</v>
      </c>
      <c r="BH614" s="16">
        <v>2.1276595744680899E-2</v>
      </c>
    </row>
    <row r="615" spans="2:60" x14ac:dyDescent="0.25">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row>
    <row r="616" spans="2:60" x14ac:dyDescent="0.25">
      <c r="B616" s="6" t="s">
        <v>333</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row>
    <row r="617" spans="2:60" x14ac:dyDescent="0.25">
      <c r="B617" s="23" t="s">
        <v>79</v>
      </c>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row>
    <row r="618" spans="2:60" x14ac:dyDescent="0.25">
      <c r="B618" t="s">
        <v>320</v>
      </c>
      <c r="C618" s="16">
        <v>0.20637329286798201</v>
      </c>
      <c r="D618" s="16">
        <v>0.178294573643411</v>
      </c>
      <c r="E618" s="16">
        <v>0.25874125874125897</v>
      </c>
      <c r="F618" s="16">
        <v>0.18947368421052599</v>
      </c>
      <c r="G618" s="16">
        <v>0.24137931034482801</v>
      </c>
      <c r="H618" s="16">
        <v>0.133333333333333</v>
      </c>
      <c r="I618" s="16">
        <v>0.2</v>
      </c>
      <c r="J618" s="16">
        <v>0.105263157894737</v>
      </c>
      <c r="K618" s="16">
        <v>0.219178082191781</v>
      </c>
      <c r="L618" s="16">
        <v>0.233333333333333</v>
      </c>
      <c r="M618" s="16">
        <v>0.204545454545455</v>
      </c>
      <c r="N618" s="16">
        <v>0.22549019607843099</v>
      </c>
      <c r="O618" s="16">
        <v>0.133333333333333</v>
      </c>
      <c r="P618" s="16">
        <v>0.1</v>
      </c>
      <c r="Q618" s="16">
        <v>0.32558139534883701</v>
      </c>
      <c r="R618" s="16">
        <v>0.148148148148148</v>
      </c>
      <c r="S618" s="16">
        <v>0.20329670329670299</v>
      </c>
      <c r="T618" s="16">
        <v>0.230769230769231</v>
      </c>
      <c r="U618" s="16"/>
      <c r="V618" s="16">
        <v>0.27019498607242298</v>
      </c>
      <c r="W618" s="16">
        <v>0.18918918918918901</v>
      </c>
      <c r="X618" s="16">
        <v>0.22887323943662</v>
      </c>
      <c r="Y618" s="16">
        <v>0.15306122448979601</v>
      </c>
      <c r="Z618" s="16"/>
      <c r="AA618" s="16">
        <v>0.22309711286089201</v>
      </c>
      <c r="AB618" s="16">
        <v>0.219512195121951</v>
      </c>
      <c r="AC618" s="16">
        <v>0.214285714285714</v>
      </c>
      <c r="AD618" s="16">
        <v>0.170542635658915</v>
      </c>
      <c r="AE618" s="16">
        <v>0.22689075630252101</v>
      </c>
      <c r="AF618" s="16">
        <v>0.22340425531914901</v>
      </c>
      <c r="AG618" s="16">
        <v>0.27083333333333298</v>
      </c>
      <c r="AH618" s="16">
        <v>0.134146341463415</v>
      </c>
      <c r="AI618" s="16">
        <v>0.169811320754717</v>
      </c>
      <c r="AJ618" s="16"/>
      <c r="AK618" s="16">
        <v>0.269035532994924</v>
      </c>
      <c r="AL618" s="16">
        <v>0.223300970873786</v>
      </c>
      <c r="AM618" s="16">
        <v>0.24752475247524799</v>
      </c>
      <c r="AN618" s="16">
        <v>0.19795221843003399</v>
      </c>
      <c r="AO618" s="16">
        <v>0.22872340425531901</v>
      </c>
      <c r="AP618" s="16">
        <v>0.17511520737327199</v>
      </c>
      <c r="AQ618" s="16">
        <v>0.16</v>
      </c>
      <c r="AR618" s="16"/>
      <c r="AS618" s="16">
        <v>0.14893617021276601</v>
      </c>
      <c r="AT618" s="16">
        <v>0.21592920353982301</v>
      </c>
      <c r="AU618" s="16"/>
      <c r="AV618" s="16">
        <v>0.164556962025316</v>
      </c>
      <c r="AW618" s="16">
        <v>0.22985781990521301</v>
      </c>
      <c r="AX618" s="16"/>
      <c r="AY618" s="16">
        <v>0.23792270531401</v>
      </c>
      <c r="AZ618" s="16">
        <v>0.15306122448979601</v>
      </c>
      <c r="BA618" s="16"/>
      <c r="BB618" s="16">
        <v>0.180995475113122</v>
      </c>
      <c r="BC618" s="16">
        <v>0.23206106870229001</v>
      </c>
      <c r="BD618" s="16"/>
      <c r="BE618" s="16">
        <v>0.248484848484848</v>
      </c>
      <c r="BF618" s="16">
        <v>0.28402366863905298</v>
      </c>
      <c r="BG618" s="16">
        <v>0.186851211072664</v>
      </c>
      <c r="BH618" s="16">
        <v>0.114893617021277</v>
      </c>
    </row>
    <row r="619" spans="2:60" x14ac:dyDescent="0.25">
      <c r="B619" t="s">
        <v>321</v>
      </c>
      <c r="C619" s="16">
        <v>0.58877086494688902</v>
      </c>
      <c r="D619" s="16">
        <v>0.63565891472868197</v>
      </c>
      <c r="E619" s="16">
        <v>0.50349650349650399</v>
      </c>
      <c r="F619" s="16">
        <v>0.54736842105263195</v>
      </c>
      <c r="G619" s="16">
        <v>0.55172413793103403</v>
      </c>
      <c r="H619" s="16">
        <v>0.66666666666666696</v>
      </c>
      <c r="I619" s="16">
        <v>0.628571428571429</v>
      </c>
      <c r="J619" s="16">
        <v>0.47368421052631599</v>
      </c>
      <c r="K619" s="16">
        <v>0.56164383561643805</v>
      </c>
      <c r="L619" s="16">
        <v>0.66666666666666696</v>
      </c>
      <c r="M619" s="16">
        <v>0.60227272727272696</v>
      </c>
      <c r="N619" s="16">
        <v>0.53921568627451</v>
      </c>
      <c r="O619" s="16">
        <v>0.56666666666666698</v>
      </c>
      <c r="P619" s="16">
        <v>0.58333333333333304</v>
      </c>
      <c r="Q619" s="16">
        <v>0.60465116279069797</v>
      </c>
      <c r="R619" s="16">
        <v>0.48148148148148101</v>
      </c>
      <c r="S619" s="16">
        <v>0.67032967032966995</v>
      </c>
      <c r="T619" s="16">
        <v>0.58653846153846201</v>
      </c>
      <c r="U619" s="16"/>
      <c r="V619" s="16">
        <v>0.314763231197772</v>
      </c>
      <c r="W619" s="16">
        <v>0.58378378378378404</v>
      </c>
      <c r="X619" s="16">
        <v>0.66197183098591506</v>
      </c>
      <c r="Y619" s="16">
        <v>0.74897959183673501</v>
      </c>
      <c r="Z619" s="16"/>
      <c r="AA619" s="16">
        <v>0.406824146981627</v>
      </c>
      <c r="AB619" s="16">
        <v>0.60975609756097604</v>
      </c>
      <c r="AC619" s="16">
        <v>0.64285714285714302</v>
      </c>
      <c r="AD619" s="16">
        <v>0.75193798449612403</v>
      </c>
      <c r="AE619" s="16">
        <v>0.630252100840336</v>
      </c>
      <c r="AF619" s="16">
        <v>0.69148936170212805</v>
      </c>
      <c r="AG619" s="16">
        <v>0.65625</v>
      </c>
      <c r="AH619" s="16">
        <v>0.76829268292682895</v>
      </c>
      <c r="AI619" s="16">
        <v>0.74528301886792403</v>
      </c>
      <c r="AJ619" s="16"/>
      <c r="AK619" s="16">
        <v>0.40101522842639598</v>
      </c>
      <c r="AL619" s="16">
        <v>0.57281553398058205</v>
      </c>
      <c r="AM619" s="16">
        <v>0.56435643564356397</v>
      </c>
      <c r="AN619" s="16">
        <v>0.53583617747440304</v>
      </c>
      <c r="AO619" s="16">
        <v>0.69680851063829796</v>
      </c>
      <c r="AP619" s="16">
        <v>0.71889400921658997</v>
      </c>
      <c r="AQ619" s="16">
        <v>0.73333333333333295</v>
      </c>
      <c r="AR619" s="16"/>
      <c r="AS619" s="16">
        <v>0.83510638297872297</v>
      </c>
      <c r="AT619" s="16">
        <v>0.54778761061946901</v>
      </c>
      <c r="AU619" s="16"/>
      <c r="AV619" s="16">
        <v>0.57805907172995796</v>
      </c>
      <c r="AW619" s="16">
        <v>0.59478672985782</v>
      </c>
      <c r="AX619" s="16"/>
      <c r="AY619" s="16">
        <v>0.49396135265700503</v>
      </c>
      <c r="AZ619" s="16">
        <v>0.74897959183673501</v>
      </c>
      <c r="BA619" s="16"/>
      <c r="BB619" s="16">
        <v>0.69079939668175006</v>
      </c>
      <c r="BC619" s="16">
        <v>0.48549618320610699</v>
      </c>
      <c r="BD619" s="16"/>
      <c r="BE619" s="16">
        <v>7.8787878787878796E-2</v>
      </c>
      <c r="BF619" s="16">
        <v>0.39940828402366901</v>
      </c>
      <c r="BG619" s="16">
        <v>0.73010380622837401</v>
      </c>
      <c r="BH619" s="16">
        <v>0.87234042553191504</v>
      </c>
    </row>
    <row r="620" spans="2:60" x14ac:dyDescent="0.25">
      <c r="B620" t="s">
        <v>322</v>
      </c>
      <c r="C620" s="16">
        <v>0.151745068285281</v>
      </c>
      <c r="D620" s="16">
        <v>0.13953488372093001</v>
      </c>
      <c r="E620" s="16">
        <v>0.16783216783216801</v>
      </c>
      <c r="F620" s="16">
        <v>0.2</v>
      </c>
      <c r="G620" s="16">
        <v>0.15517241379310301</v>
      </c>
      <c r="H620" s="16">
        <v>0.16666666666666699</v>
      </c>
      <c r="I620" s="16">
        <v>0.15238095238095201</v>
      </c>
      <c r="J620" s="16">
        <v>0.36842105263157898</v>
      </c>
      <c r="K620" s="16">
        <v>0.150684931506849</v>
      </c>
      <c r="L620" s="16">
        <v>6.6666666666666693E-2</v>
      </c>
      <c r="M620" s="16">
        <v>0.13636363636363599</v>
      </c>
      <c r="N620" s="16">
        <v>0.12745098039215699</v>
      </c>
      <c r="O620" s="16">
        <v>0.2</v>
      </c>
      <c r="P620" s="16">
        <v>0.25</v>
      </c>
      <c r="Q620" s="16">
        <v>2.32558139534884E-2</v>
      </c>
      <c r="R620" s="16">
        <v>0.33333333333333298</v>
      </c>
      <c r="S620" s="16">
        <v>9.8901098901098897E-2</v>
      </c>
      <c r="T620" s="16">
        <v>0.144230769230769</v>
      </c>
      <c r="U620" s="16"/>
      <c r="V620" s="16">
        <v>0.35654596100278602</v>
      </c>
      <c r="W620" s="16">
        <v>0.162162162162162</v>
      </c>
      <c r="X620" s="16">
        <v>5.2816901408450703E-2</v>
      </c>
      <c r="Y620" s="16">
        <v>5.5102040816326497E-2</v>
      </c>
      <c r="Z620" s="16"/>
      <c r="AA620" s="16">
        <v>0.325459317585302</v>
      </c>
      <c r="AB620" s="16">
        <v>4.8780487804878099E-2</v>
      </c>
      <c r="AC620" s="16">
        <v>0.107142857142857</v>
      </c>
      <c r="AD620" s="16">
        <v>6.9767441860465101E-2</v>
      </c>
      <c r="AE620" s="16">
        <v>5.8823529411764698E-2</v>
      </c>
      <c r="AF620" s="16">
        <v>7.4468085106383003E-2</v>
      </c>
      <c r="AG620" s="16">
        <v>5.2083333333333301E-2</v>
      </c>
      <c r="AH620" s="16">
        <v>6.0975609756097601E-2</v>
      </c>
      <c r="AI620" s="16">
        <v>3.77358490566038E-2</v>
      </c>
      <c r="AJ620" s="16"/>
      <c r="AK620" s="16">
        <v>0.294416243654822</v>
      </c>
      <c r="AL620" s="16">
        <v>0.15533980582524301</v>
      </c>
      <c r="AM620" s="16">
        <v>0.14851485148514901</v>
      </c>
      <c r="AN620" s="16">
        <v>0.21160409556314</v>
      </c>
      <c r="AO620" s="16">
        <v>4.2553191489361701E-2</v>
      </c>
      <c r="AP620" s="16">
        <v>6.9124423963133605E-2</v>
      </c>
      <c r="AQ620" s="16">
        <v>4.6666666666666697E-2</v>
      </c>
      <c r="AR620" s="16"/>
      <c r="AS620" s="16">
        <v>1.5957446808510599E-2</v>
      </c>
      <c r="AT620" s="16">
        <v>0.17433628318584099</v>
      </c>
      <c r="AU620" s="16"/>
      <c r="AV620" s="16">
        <v>0.19620253164557</v>
      </c>
      <c r="AW620" s="16">
        <v>0.12677725118483399</v>
      </c>
      <c r="AX620" s="16"/>
      <c r="AY620" s="16">
        <v>0.208937198067633</v>
      </c>
      <c r="AZ620" s="16">
        <v>5.5102040816326497E-2</v>
      </c>
      <c r="BA620" s="16"/>
      <c r="BB620" s="16">
        <v>9.3514328808446498E-2</v>
      </c>
      <c r="BC620" s="16">
        <v>0.21068702290076299</v>
      </c>
      <c r="BD620" s="16"/>
      <c r="BE620" s="16">
        <v>0.527272727272727</v>
      </c>
      <c r="BF620" s="16">
        <v>0.23964497041420099</v>
      </c>
      <c r="BG620" s="16">
        <v>5.1903114186851201E-2</v>
      </c>
      <c r="BH620" s="16">
        <v>8.5106382978723406E-3</v>
      </c>
    </row>
    <row r="621" spans="2:60" x14ac:dyDescent="0.25">
      <c r="B621" t="s">
        <v>77</v>
      </c>
      <c r="C621" s="16">
        <v>5.31107738998483E-2</v>
      </c>
      <c r="D621" s="16">
        <v>4.6511627906976702E-2</v>
      </c>
      <c r="E621" s="16">
        <v>6.9930069930069894E-2</v>
      </c>
      <c r="F621" s="16">
        <v>6.3157894736842093E-2</v>
      </c>
      <c r="G621" s="16">
        <v>5.1724137931034503E-2</v>
      </c>
      <c r="H621" s="16">
        <v>3.3333333333333298E-2</v>
      </c>
      <c r="I621" s="16">
        <v>1.9047619047619001E-2</v>
      </c>
      <c r="J621" s="16">
        <v>5.2631578947368397E-2</v>
      </c>
      <c r="K621" s="16">
        <v>6.8493150684931503E-2</v>
      </c>
      <c r="L621" s="16">
        <v>3.3333333333333298E-2</v>
      </c>
      <c r="M621" s="16">
        <v>5.6818181818181802E-2</v>
      </c>
      <c r="N621" s="16">
        <v>0.10784313725490199</v>
      </c>
      <c r="O621" s="16">
        <v>0.1</v>
      </c>
      <c r="P621" s="16">
        <v>6.6666666666666693E-2</v>
      </c>
      <c r="Q621" s="16">
        <v>4.6511627906976702E-2</v>
      </c>
      <c r="R621" s="16">
        <v>3.7037037037037E-2</v>
      </c>
      <c r="S621" s="16">
        <v>2.74725274725275E-2</v>
      </c>
      <c r="T621" s="16">
        <v>3.8461538461538498E-2</v>
      </c>
      <c r="U621" s="16"/>
      <c r="V621" s="16">
        <v>5.8495821727019497E-2</v>
      </c>
      <c r="W621" s="16">
        <v>6.4864864864864896E-2</v>
      </c>
      <c r="X621" s="16">
        <v>5.63380281690141E-2</v>
      </c>
      <c r="Y621" s="16">
        <v>4.2857142857142899E-2</v>
      </c>
      <c r="Z621" s="16"/>
      <c r="AA621" s="16">
        <v>4.4619422572178498E-2</v>
      </c>
      <c r="AB621" s="16">
        <v>0.12195121951219499</v>
      </c>
      <c r="AC621" s="16">
        <v>3.5714285714285698E-2</v>
      </c>
      <c r="AD621" s="16">
        <v>7.7519379844961196E-3</v>
      </c>
      <c r="AE621" s="16">
        <v>8.40336134453782E-2</v>
      </c>
      <c r="AF621" s="16">
        <v>1.0638297872340399E-2</v>
      </c>
      <c r="AG621" s="16">
        <v>2.0833333333333301E-2</v>
      </c>
      <c r="AH621" s="16">
        <v>3.65853658536585E-2</v>
      </c>
      <c r="AI621" s="16">
        <v>4.71698113207547E-2</v>
      </c>
      <c r="AJ621" s="16"/>
      <c r="AK621" s="16">
        <v>3.5532994923857898E-2</v>
      </c>
      <c r="AL621" s="16">
        <v>4.85436893203883E-2</v>
      </c>
      <c r="AM621" s="16">
        <v>3.9603960396039598E-2</v>
      </c>
      <c r="AN621" s="16">
        <v>5.4607508532423202E-2</v>
      </c>
      <c r="AO621" s="16">
        <v>3.1914893617021302E-2</v>
      </c>
      <c r="AP621" s="16">
        <v>3.6866359447004601E-2</v>
      </c>
      <c r="AQ621" s="16">
        <v>0.06</v>
      </c>
      <c r="AR621" s="16"/>
      <c r="AS621" s="16">
        <v>0</v>
      </c>
      <c r="AT621" s="16">
        <v>6.1946902654867297E-2</v>
      </c>
      <c r="AU621" s="16"/>
      <c r="AV621" s="16">
        <v>6.11814345991561E-2</v>
      </c>
      <c r="AW621" s="16">
        <v>4.8578199052132703E-2</v>
      </c>
      <c r="AX621" s="16"/>
      <c r="AY621" s="16">
        <v>5.9178743961352698E-2</v>
      </c>
      <c r="AZ621" s="16">
        <v>4.2857142857142899E-2</v>
      </c>
      <c r="BA621" s="16"/>
      <c r="BB621" s="16">
        <v>3.46907993966818E-2</v>
      </c>
      <c r="BC621" s="16">
        <v>7.1755725190839698E-2</v>
      </c>
      <c r="BD621" s="16"/>
      <c r="BE621" s="16">
        <v>0.145454545454545</v>
      </c>
      <c r="BF621" s="16">
        <v>7.69230769230769E-2</v>
      </c>
      <c r="BG621" s="16">
        <v>3.1141868512110701E-2</v>
      </c>
      <c r="BH621" s="16">
        <v>4.2553191489361703E-3</v>
      </c>
    </row>
    <row r="622" spans="2:60" x14ac:dyDescent="0.25">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row>
    <row r="623" spans="2:60" x14ac:dyDescent="0.25">
      <c r="B623" s="6" t="s">
        <v>334</v>
      </c>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row>
    <row r="624" spans="2:60" x14ac:dyDescent="0.25">
      <c r="B624" s="23" t="s">
        <v>79</v>
      </c>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row>
    <row r="625" spans="2:60" x14ac:dyDescent="0.25">
      <c r="B625" t="s">
        <v>320</v>
      </c>
      <c r="C625" s="16">
        <v>0.25872534142640402</v>
      </c>
      <c r="D625" s="16">
        <v>0.27906976744186002</v>
      </c>
      <c r="E625" s="16">
        <v>0.25174825174825199</v>
      </c>
      <c r="F625" s="16">
        <v>0.336842105263158</v>
      </c>
      <c r="G625" s="16">
        <v>0.22413793103448301</v>
      </c>
      <c r="H625" s="16">
        <v>0.33333333333333298</v>
      </c>
      <c r="I625" s="16">
        <v>0.25714285714285701</v>
      </c>
      <c r="J625" s="16">
        <v>5.2631578947368397E-2</v>
      </c>
      <c r="K625" s="16">
        <v>0.31506849315068503</v>
      </c>
      <c r="L625" s="16">
        <v>0.36666666666666697</v>
      </c>
      <c r="M625" s="16">
        <v>0.21590909090909099</v>
      </c>
      <c r="N625" s="16">
        <v>0.28431372549019601</v>
      </c>
      <c r="O625" s="16">
        <v>0.2</v>
      </c>
      <c r="P625" s="16">
        <v>0.16666666666666699</v>
      </c>
      <c r="Q625" s="16">
        <v>0.209302325581395</v>
      </c>
      <c r="R625" s="16">
        <v>0.148148148148148</v>
      </c>
      <c r="S625" s="16">
        <v>0.26373626373626402</v>
      </c>
      <c r="T625" s="16">
        <v>0.25961538461538503</v>
      </c>
      <c r="U625" s="16"/>
      <c r="V625" s="16">
        <v>0.36768802228412301</v>
      </c>
      <c r="W625" s="16">
        <v>0.248648648648649</v>
      </c>
      <c r="X625" s="16">
        <v>0.264084507042254</v>
      </c>
      <c r="Y625" s="16">
        <v>0.179591836734694</v>
      </c>
      <c r="Z625" s="16"/>
      <c r="AA625" s="16">
        <v>0.31233595800524899</v>
      </c>
      <c r="AB625" s="16">
        <v>0.31707317073170699</v>
      </c>
      <c r="AC625" s="16">
        <v>0.28571428571428598</v>
      </c>
      <c r="AD625" s="16">
        <v>0.217054263565891</v>
      </c>
      <c r="AE625" s="16">
        <v>0.21008403361344499</v>
      </c>
      <c r="AF625" s="16">
        <v>0.23404255319148901</v>
      </c>
      <c r="AG625" s="16">
        <v>0.22916666666666699</v>
      </c>
      <c r="AH625" s="16">
        <v>0.18292682926829301</v>
      </c>
      <c r="AI625" s="16">
        <v>0.179245283018868</v>
      </c>
      <c r="AJ625" s="16"/>
      <c r="AK625" s="16">
        <v>0.30456852791878197</v>
      </c>
      <c r="AL625" s="16">
        <v>0.20388349514563101</v>
      </c>
      <c r="AM625" s="16">
        <v>0.287128712871287</v>
      </c>
      <c r="AN625" s="16">
        <v>0.23208191126279901</v>
      </c>
      <c r="AO625" s="16">
        <v>0.28723404255319201</v>
      </c>
      <c r="AP625" s="16">
        <v>0.25345622119815697</v>
      </c>
      <c r="AQ625" s="16">
        <v>0.24666666666666701</v>
      </c>
      <c r="AR625" s="16"/>
      <c r="AS625" s="16">
        <v>0.19680851063829799</v>
      </c>
      <c r="AT625" s="16">
        <v>0.26902654867256598</v>
      </c>
      <c r="AU625" s="16"/>
      <c r="AV625" s="16">
        <v>0.240506329113924</v>
      </c>
      <c r="AW625" s="16">
        <v>0.26895734597156401</v>
      </c>
      <c r="AX625" s="16"/>
      <c r="AY625" s="16">
        <v>0.30555555555555602</v>
      </c>
      <c r="AZ625" s="16">
        <v>0.179591836734694</v>
      </c>
      <c r="BA625" s="16"/>
      <c r="BB625" s="16">
        <v>0.230769230769231</v>
      </c>
      <c r="BC625" s="16">
        <v>0.28702290076335901</v>
      </c>
      <c r="BD625" s="16"/>
      <c r="BE625" s="16">
        <v>0.4</v>
      </c>
      <c r="BF625" s="16">
        <v>0.34319526627218899</v>
      </c>
      <c r="BG625" s="16">
        <v>0.224913494809689</v>
      </c>
      <c r="BH625" s="16">
        <v>0.123404255319149</v>
      </c>
    </row>
    <row r="626" spans="2:60" x14ac:dyDescent="0.25">
      <c r="B626" t="s">
        <v>321</v>
      </c>
      <c r="C626" s="16">
        <v>0.60546282245826999</v>
      </c>
      <c r="D626" s="16">
        <v>0.57364341085271298</v>
      </c>
      <c r="E626" s="16">
        <v>0.56643356643356602</v>
      </c>
      <c r="F626" s="16">
        <v>0.48421052631578898</v>
      </c>
      <c r="G626" s="16">
        <v>0.65517241379310298</v>
      </c>
      <c r="H626" s="16">
        <v>0.56666666666666698</v>
      </c>
      <c r="I626" s="16">
        <v>0.65714285714285703</v>
      </c>
      <c r="J626" s="16">
        <v>0.73684210526315796</v>
      </c>
      <c r="K626" s="16">
        <v>0.57534246575342496</v>
      </c>
      <c r="L626" s="16">
        <v>0.56666666666666698</v>
      </c>
      <c r="M626" s="16">
        <v>0.67045454545454497</v>
      </c>
      <c r="N626" s="16">
        <v>0.53921568627451</v>
      </c>
      <c r="O626" s="16">
        <v>0.63333333333333297</v>
      </c>
      <c r="P626" s="16">
        <v>0.6</v>
      </c>
      <c r="Q626" s="16">
        <v>0.65116279069767402</v>
      </c>
      <c r="R626" s="16">
        <v>0.62962962962962998</v>
      </c>
      <c r="S626" s="16">
        <v>0.64285714285714302</v>
      </c>
      <c r="T626" s="16">
        <v>0.66346153846153799</v>
      </c>
      <c r="U626" s="16"/>
      <c r="V626" s="16">
        <v>0.39554317548746498</v>
      </c>
      <c r="W626" s="16">
        <v>0.60540540540540499</v>
      </c>
      <c r="X626" s="16">
        <v>0.65140845070422504</v>
      </c>
      <c r="Y626" s="16">
        <v>0.73265306122449003</v>
      </c>
      <c r="Z626" s="16"/>
      <c r="AA626" s="16">
        <v>0.464566929133858</v>
      </c>
      <c r="AB626" s="16">
        <v>0.57317073170731703</v>
      </c>
      <c r="AC626" s="16">
        <v>0.67857142857142905</v>
      </c>
      <c r="AD626" s="16">
        <v>0.72093023255813904</v>
      </c>
      <c r="AE626" s="16">
        <v>0.64705882352941202</v>
      </c>
      <c r="AF626" s="16">
        <v>0.71276595744680804</v>
      </c>
      <c r="AG626" s="16">
        <v>0.67708333333333304</v>
      </c>
      <c r="AH626" s="16">
        <v>0.76829268292682895</v>
      </c>
      <c r="AI626" s="16">
        <v>0.73584905660377398</v>
      </c>
      <c r="AJ626" s="16"/>
      <c r="AK626" s="16">
        <v>0.461928934010152</v>
      </c>
      <c r="AL626" s="16">
        <v>0.66019417475728204</v>
      </c>
      <c r="AM626" s="16">
        <v>0.60396039603960405</v>
      </c>
      <c r="AN626" s="16">
        <v>0.59385665529010201</v>
      </c>
      <c r="AO626" s="16">
        <v>0.67553191489361697</v>
      </c>
      <c r="AP626" s="16">
        <v>0.68663594470046097</v>
      </c>
      <c r="AQ626" s="16">
        <v>0.64666666666666694</v>
      </c>
      <c r="AR626" s="16"/>
      <c r="AS626" s="16">
        <v>0.77659574468085102</v>
      </c>
      <c r="AT626" s="16">
        <v>0.57699115044247795</v>
      </c>
      <c r="AU626" s="16"/>
      <c r="AV626" s="16">
        <v>0.594936708860759</v>
      </c>
      <c r="AW626" s="16">
        <v>0.61137440758293804</v>
      </c>
      <c r="AX626" s="16"/>
      <c r="AY626" s="16">
        <v>0.53019323671497598</v>
      </c>
      <c r="AZ626" s="16">
        <v>0.73265306122449003</v>
      </c>
      <c r="BA626" s="16"/>
      <c r="BB626" s="16">
        <v>0.69381598793363497</v>
      </c>
      <c r="BC626" s="16">
        <v>0.51603053435114499</v>
      </c>
      <c r="BD626" s="16"/>
      <c r="BE626" s="16">
        <v>0.13939393939393899</v>
      </c>
      <c r="BF626" s="16">
        <v>0.47041420118343202</v>
      </c>
      <c r="BG626" s="16">
        <v>0.71453287197231796</v>
      </c>
      <c r="BH626" s="16">
        <v>0.85957446808510596</v>
      </c>
    </row>
    <row r="627" spans="2:60" x14ac:dyDescent="0.25">
      <c r="B627" t="s">
        <v>322</v>
      </c>
      <c r="C627" s="16">
        <v>8.57359635811836E-2</v>
      </c>
      <c r="D627" s="16">
        <v>8.5271317829457405E-2</v>
      </c>
      <c r="E627" s="16">
        <v>0.132867132867133</v>
      </c>
      <c r="F627" s="16">
        <v>0.12631578947368399</v>
      </c>
      <c r="G627" s="16">
        <v>5.1724137931034503E-2</v>
      </c>
      <c r="H627" s="16">
        <v>0</v>
      </c>
      <c r="I627" s="16">
        <v>4.7619047619047603E-2</v>
      </c>
      <c r="J627" s="16">
        <v>0.21052631578947401</v>
      </c>
      <c r="K627" s="16">
        <v>6.8493150684931503E-2</v>
      </c>
      <c r="L627" s="16">
        <v>6.6666666666666693E-2</v>
      </c>
      <c r="M627" s="16">
        <v>9.0909090909090898E-2</v>
      </c>
      <c r="N627" s="16">
        <v>8.8235294117647106E-2</v>
      </c>
      <c r="O627" s="16">
        <v>6.6666666666666693E-2</v>
      </c>
      <c r="P627" s="16">
        <v>0.16666666666666699</v>
      </c>
      <c r="Q627" s="16">
        <v>0.116279069767442</v>
      </c>
      <c r="R627" s="16">
        <v>0.22222222222222199</v>
      </c>
      <c r="S627" s="16">
        <v>4.94505494505494E-2</v>
      </c>
      <c r="T627" s="16">
        <v>2.8846153846153799E-2</v>
      </c>
      <c r="U627" s="16"/>
      <c r="V627" s="16">
        <v>0.18941504178273</v>
      </c>
      <c r="W627" s="16">
        <v>0.102702702702703</v>
      </c>
      <c r="X627" s="16">
        <v>1.7605633802816899E-2</v>
      </c>
      <c r="Y627" s="16">
        <v>4.2857142857142899E-2</v>
      </c>
      <c r="Z627" s="16"/>
      <c r="AA627" s="16">
        <v>0.18372703412073499</v>
      </c>
      <c r="AB627" s="16">
        <v>7.3170731707317097E-2</v>
      </c>
      <c r="AC627" s="16">
        <v>2.6785714285714302E-2</v>
      </c>
      <c r="AD627" s="16">
        <v>4.6511627906976702E-2</v>
      </c>
      <c r="AE627" s="16">
        <v>5.8823529411764698E-2</v>
      </c>
      <c r="AF627" s="16">
        <v>2.1276595744680899E-2</v>
      </c>
      <c r="AG627" s="16">
        <v>3.125E-2</v>
      </c>
      <c r="AH627" s="16">
        <v>2.4390243902439001E-2</v>
      </c>
      <c r="AI627" s="16">
        <v>9.4339622641509396E-3</v>
      </c>
      <c r="AJ627" s="16"/>
      <c r="AK627" s="16">
        <v>0.17258883248731</v>
      </c>
      <c r="AL627" s="16">
        <v>6.7961165048543701E-2</v>
      </c>
      <c r="AM627" s="16">
        <v>7.9207920792079195E-2</v>
      </c>
      <c r="AN627" s="16">
        <v>0.116040955631399</v>
      </c>
      <c r="AO627" s="16">
        <v>2.6595744680851099E-2</v>
      </c>
      <c r="AP627" s="16">
        <v>3.6866359447004601E-2</v>
      </c>
      <c r="AQ627" s="16">
        <v>4.6666666666666697E-2</v>
      </c>
      <c r="AR627" s="16"/>
      <c r="AS627" s="16">
        <v>1.0638297872340399E-2</v>
      </c>
      <c r="AT627" s="16">
        <v>9.8230088495575199E-2</v>
      </c>
      <c r="AU627" s="16"/>
      <c r="AV627" s="16">
        <v>0.122362869198312</v>
      </c>
      <c r="AW627" s="16">
        <v>6.5165876777251205E-2</v>
      </c>
      <c r="AX627" s="16"/>
      <c r="AY627" s="16">
        <v>0.11111111111111099</v>
      </c>
      <c r="AZ627" s="16">
        <v>4.2857142857142899E-2</v>
      </c>
      <c r="BA627" s="16"/>
      <c r="BB627" s="16">
        <v>4.67571644042232E-2</v>
      </c>
      <c r="BC627" s="16">
        <v>0.125190839694656</v>
      </c>
      <c r="BD627" s="16"/>
      <c r="BE627" s="16">
        <v>0.34545454545454501</v>
      </c>
      <c r="BF627" s="16">
        <v>0.106508875739645</v>
      </c>
      <c r="BG627" s="16">
        <v>3.1141868512110701E-2</v>
      </c>
      <c r="BH627" s="16">
        <v>8.5106382978723406E-3</v>
      </c>
    </row>
    <row r="628" spans="2:60" x14ac:dyDescent="0.25">
      <c r="B628" t="s">
        <v>77</v>
      </c>
      <c r="C628" s="16">
        <v>5.0075872534142599E-2</v>
      </c>
      <c r="D628" s="16">
        <v>6.2015503875968998E-2</v>
      </c>
      <c r="E628" s="16">
        <v>4.8951048951049E-2</v>
      </c>
      <c r="F628" s="16">
        <v>5.2631578947368397E-2</v>
      </c>
      <c r="G628" s="16">
        <v>6.8965517241379296E-2</v>
      </c>
      <c r="H628" s="16">
        <v>0.1</v>
      </c>
      <c r="I628" s="16">
        <v>3.8095238095238099E-2</v>
      </c>
      <c r="J628" s="16">
        <v>0</v>
      </c>
      <c r="K628" s="16">
        <v>4.1095890410958902E-2</v>
      </c>
      <c r="L628" s="16">
        <v>0</v>
      </c>
      <c r="M628" s="16">
        <v>2.27272727272727E-2</v>
      </c>
      <c r="N628" s="16">
        <v>8.8235294117647106E-2</v>
      </c>
      <c r="O628" s="16">
        <v>0.1</v>
      </c>
      <c r="P628" s="16">
        <v>6.6666666666666693E-2</v>
      </c>
      <c r="Q628" s="16">
        <v>2.32558139534884E-2</v>
      </c>
      <c r="R628" s="16">
        <v>0</v>
      </c>
      <c r="S628" s="16">
        <v>4.3956043956044001E-2</v>
      </c>
      <c r="T628" s="16">
        <v>4.80769230769231E-2</v>
      </c>
      <c r="U628" s="16"/>
      <c r="V628" s="16">
        <v>4.73537604456825E-2</v>
      </c>
      <c r="W628" s="16">
        <v>4.3243243243243197E-2</v>
      </c>
      <c r="X628" s="16">
        <v>6.6901408450704206E-2</v>
      </c>
      <c r="Y628" s="16">
        <v>4.4897959183673501E-2</v>
      </c>
      <c r="Z628" s="16"/>
      <c r="AA628" s="16">
        <v>3.9370078740157501E-2</v>
      </c>
      <c r="AB628" s="16">
        <v>3.65853658536585E-2</v>
      </c>
      <c r="AC628" s="16">
        <v>8.9285714285714298E-3</v>
      </c>
      <c r="AD628" s="16">
        <v>1.5503875968992199E-2</v>
      </c>
      <c r="AE628" s="16">
        <v>8.40336134453782E-2</v>
      </c>
      <c r="AF628" s="16">
        <v>3.1914893617021302E-2</v>
      </c>
      <c r="AG628" s="16">
        <v>6.25E-2</v>
      </c>
      <c r="AH628" s="16">
        <v>2.4390243902439001E-2</v>
      </c>
      <c r="AI628" s="16">
        <v>7.5471698113207503E-2</v>
      </c>
      <c r="AJ628" s="16"/>
      <c r="AK628" s="16">
        <v>6.0913705583756299E-2</v>
      </c>
      <c r="AL628" s="16">
        <v>6.7961165048543701E-2</v>
      </c>
      <c r="AM628" s="16">
        <v>2.9702970297029702E-2</v>
      </c>
      <c r="AN628" s="16">
        <v>5.8020477815699703E-2</v>
      </c>
      <c r="AO628" s="16">
        <v>1.0638297872340399E-2</v>
      </c>
      <c r="AP628" s="16">
        <v>2.3041474654377898E-2</v>
      </c>
      <c r="AQ628" s="16">
        <v>0.06</v>
      </c>
      <c r="AR628" s="16"/>
      <c r="AS628" s="16">
        <v>1.5957446808510599E-2</v>
      </c>
      <c r="AT628" s="16">
        <v>5.5752212389380502E-2</v>
      </c>
      <c r="AU628" s="16"/>
      <c r="AV628" s="16">
        <v>4.2194092827004197E-2</v>
      </c>
      <c r="AW628" s="16">
        <v>5.4502369668246398E-2</v>
      </c>
      <c r="AX628" s="16"/>
      <c r="AY628" s="16">
        <v>5.3140096618357502E-2</v>
      </c>
      <c r="AZ628" s="16">
        <v>4.4897959183673501E-2</v>
      </c>
      <c r="BA628" s="16"/>
      <c r="BB628" s="16">
        <v>2.8657616892910999E-2</v>
      </c>
      <c r="BC628" s="16">
        <v>7.1755725190839698E-2</v>
      </c>
      <c r="BD628" s="16"/>
      <c r="BE628" s="16">
        <v>0.115151515151515</v>
      </c>
      <c r="BF628" s="16">
        <v>7.9881656804733706E-2</v>
      </c>
      <c r="BG628" s="16">
        <v>2.9411764705882401E-2</v>
      </c>
      <c r="BH628" s="16">
        <v>8.5106382978723406E-3</v>
      </c>
    </row>
    <row r="629" spans="2:60" x14ac:dyDescent="0.25">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row>
    <row r="630" spans="2:60" x14ac:dyDescent="0.25">
      <c r="B630" s="6" t="s">
        <v>335</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row>
    <row r="631" spans="2:60" x14ac:dyDescent="0.25">
      <c r="B631" s="23" t="s">
        <v>79</v>
      </c>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row>
    <row r="632" spans="2:60" x14ac:dyDescent="0.25">
      <c r="B632" t="s">
        <v>320</v>
      </c>
      <c r="C632" s="16">
        <v>0.24734446130500801</v>
      </c>
      <c r="D632" s="16">
        <v>0.232558139534884</v>
      </c>
      <c r="E632" s="16">
        <v>0.25174825174825199</v>
      </c>
      <c r="F632" s="16">
        <v>0.28421052631578902</v>
      </c>
      <c r="G632" s="16">
        <v>0.22413793103448301</v>
      </c>
      <c r="H632" s="16">
        <v>0.266666666666667</v>
      </c>
      <c r="I632" s="16">
        <v>0.238095238095238</v>
      </c>
      <c r="J632" s="16">
        <v>0.105263157894737</v>
      </c>
      <c r="K632" s="16">
        <v>0.31506849315068503</v>
      </c>
      <c r="L632" s="16">
        <v>0.266666666666667</v>
      </c>
      <c r="M632" s="16">
        <v>0.21590909090909099</v>
      </c>
      <c r="N632" s="16">
        <v>0.25490196078431399</v>
      </c>
      <c r="O632" s="16">
        <v>0.233333333333333</v>
      </c>
      <c r="P632" s="16">
        <v>0.2</v>
      </c>
      <c r="Q632" s="16">
        <v>0.32558139534883701</v>
      </c>
      <c r="R632" s="16">
        <v>0.18518518518518501</v>
      </c>
      <c r="S632" s="16">
        <v>0.27472527472527503</v>
      </c>
      <c r="T632" s="16">
        <v>0.20192307692307701</v>
      </c>
      <c r="U632" s="16"/>
      <c r="V632" s="16">
        <v>0.314763231197772</v>
      </c>
      <c r="W632" s="16">
        <v>0.25945945945945897</v>
      </c>
      <c r="X632" s="16">
        <v>0.24647887323943701</v>
      </c>
      <c r="Y632" s="16">
        <v>0.19387755102040799</v>
      </c>
      <c r="Z632" s="16"/>
      <c r="AA632" s="16">
        <v>0.278215223097113</v>
      </c>
      <c r="AB632" s="16">
        <v>0.31707317073170699</v>
      </c>
      <c r="AC632" s="16">
        <v>0.26785714285714302</v>
      </c>
      <c r="AD632" s="16">
        <v>0.186046511627907</v>
      </c>
      <c r="AE632" s="16">
        <v>0.19327731092437</v>
      </c>
      <c r="AF632" s="16">
        <v>0.20212765957446799</v>
      </c>
      <c r="AG632" s="16">
        <v>0.25</v>
      </c>
      <c r="AH632" s="16">
        <v>0.219512195121951</v>
      </c>
      <c r="AI632" s="16">
        <v>0.235849056603774</v>
      </c>
      <c r="AJ632" s="16"/>
      <c r="AK632" s="16">
        <v>0.29949238578680198</v>
      </c>
      <c r="AL632" s="16">
        <v>0.213592233009709</v>
      </c>
      <c r="AM632" s="16">
        <v>0.287128712871287</v>
      </c>
      <c r="AN632" s="16">
        <v>0.218430034129693</v>
      </c>
      <c r="AO632" s="16">
        <v>0.28191489361702099</v>
      </c>
      <c r="AP632" s="16">
        <v>0.216589861751152</v>
      </c>
      <c r="AQ632" s="16">
        <v>0.25333333333333302</v>
      </c>
      <c r="AR632" s="16"/>
      <c r="AS632" s="16">
        <v>0.19148936170212799</v>
      </c>
      <c r="AT632" s="16">
        <v>0.25663716814159299</v>
      </c>
      <c r="AU632" s="16"/>
      <c r="AV632" s="16">
        <v>0.215189873417722</v>
      </c>
      <c r="AW632" s="16">
        <v>0.26540284360189598</v>
      </c>
      <c r="AX632" s="16"/>
      <c r="AY632" s="16">
        <v>0.278985507246377</v>
      </c>
      <c r="AZ632" s="16">
        <v>0.19387755102040799</v>
      </c>
      <c r="BA632" s="16"/>
      <c r="BB632" s="16">
        <v>0.223227752639517</v>
      </c>
      <c r="BC632" s="16">
        <v>0.27175572519084001</v>
      </c>
      <c r="BD632" s="16"/>
      <c r="BE632" s="16">
        <v>0.39393939393939398</v>
      </c>
      <c r="BF632" s="16">
        <v>0.328402366863905</v>
      </c>
      <c r="BG632" s="16">
        <v>0.207612456747405</v>
      </c>
      <c r="BH632" s="16">
        <v>0.123404255319149</v>
      </c>
    </row>
    <row r="633" spans="2:60" x14ac:dyDescent="0.25">
      <c r="B633" t="s">
        <v>321</v>
      </c>
      <c r="C633" s="16">
        <v>0.627465857359636</v>
      </c>
      <c r="D633" s="16">
        <v>0.65116279069767402</v>
      </c>
      <c r="E633" s="16">
        <v>0.60139860139860102</v>
      </c>
      <c r="F633" s="16">
        <v>0.57894736842105299</v>
      </c>
      <c r="G633" s="16">
        <v>0.55172413793103403</v>
      </c>
      <c r="H633" s="16">
        <v>0.6</v>
      </c>
      <c r="I633" s="16">
        <v>0.65714285714285703</v>
      </c>
      <c r="J633" s="16">
        <v>0.57894736842105299</v>
      </c>
      <c r="K633" s="16">
        <v>0.602739726027397</v>
      </c>
      <c r="L633" s="16">
        <v>0.6</v>
      </c>
      <c r="M633" s="16">
        <v>0.65909090909090895</v>
      </c>
      <c r="N633" s="16">
        <v>0.61764705882352899</v>
      </c>
      <c r="O633" s="16">
        <v>0.63333333333333297</v>
      </c>
      <c r="P633" s="16">
        <v>0.61666666666666703</v>
      </c>
      <c r="Q633" s="16">
        <v>0.53488372093023295</v>
      </c>
      <c r="R633" s="16">
        <v>0.66666666666666696</v>
      </c>
      <c r="S633" s="16">
        <v>0.63736263736263699</v>
      </c>
      <c r="T633" s="16">
        <v>0.73076923076923095</v>
      </c>
      <c r="U633" s="16"/>
      <c r="V633" s="16">
        <v>0.47632311977715902</v>
      </c>
      <c r="W633" s="16">
        <v>0.61621621621621603</v>
      </c>
      <c r="X633" s="16">
        <v>0.67253521126760596</v>
      </c>
      <c r="Y633" s="16">
        <v>0.71632653061224505</v>
      </c>
      <c r="Z633" s="16"/>
      <c r="AA633" s="16">
        <v>0.52230971128608905</v>
      </c>
      <c r="AB633" s="16">
        <v>0.58536585365853699</v>
      </c>
      <c r="AC633" s="16">
        <v>0.69642857142857095</v>
      </c>
      <c r="AD633" s="16">
        <v>0.72093023255813904</v>
      </c>
      <c r="AE633" s="16">
        <v>0.68907563025210095</v>
      </c>
      <c r="AF633" s="16">
        <v>0.70212765957446799</v>
      </c>
      <c r="AG633" s="16">
        <v>0.69791666666666696</v>
      </c>
      <c r="AH633" s="16">
        <v>0.73170731707317105</v>
      </c>
      <c r="AI633" s="16">
        <v>0.679245283018868</v>
      </c>
      <c r="AJ633" s="16"/>
      <c r="AK633" s="16">
        <v>0.49238578680202999</v>
      </c>
      <c r="AL633" s="16">
        <v>0.62135922330097104</v>
      </c>
      <c r="AM633" s="16">
        <v>0.58415841584158401</v>
      </c>
      <c r="AN633" s="16">
        <v>0.60409556313993196</v>
      </c>
      <c r="AO633" s="16">
        <v>0.68617021276595702</v>
      </c>
      <c r="AP633" s="16">
        <v>0.73732718894009197</v>
      </c>
      <c r="AQ633" s="16">
        <v>0.66666666666666696</v>
      </c>
      <c r="AR633" s="16"/>
      <c r="AS633" s="16">
        <v>0.76063829787234005</v>
      </c>
      <c r="AT633" s="16">
        <v>0.60530973451327397</v>
      </c>
      <c r="AU633" s="16"/>
      <c r="AV633" s="16">
        <v>0.632911392405063</v>
      </c>
      <c r="AW633" s="16">
        <v>0.62440758293838905</v>
      </c>
      <c r="AX633" s="16"/>
      <c r="AY633" s="16">
        <v>0.57487922705313999</v>
      </c>
      <c r="AZ633" s="16">
        <v>0.71632653061224505</v>
      </c>
      <c r="BA633" s="16"/>
      <c r="BB633" s="16">
        <v>0.71644042232277505</v>
      </c>
      <c r="BC633" s="16">
        <v>0.53740458015267201</v>
      </c>
      <c r="BD633" s="16"/>
      <c r="BE633" s="16">
        <v>0.175757575757576</v>
      </c>
      <c r="BF633" s="16">
        <v>0.523668639053254</v>
      </c>
      <c r="BG633" s="16">
        <v>0.72491349480968903</v>
      </c>
      <c r="BH633" s="16">
        <v>0.85531914893617</v>
      </c>
    </row>
    <row r="634" spans="2:60" x14ac:dyDescent="0.25">
      <c r="B634" t="s">
        <v>322</v>
      </c>
      <c r="C634" s="16">
        <v>8.1942336874051599E-2</v>
      </c>
      <c r="D634" s="16">
        <v>8.5271317829457405E-2</v>
      </c>
      <c r="E634" s="16">
        <v>0.111888111888112</v>
      </c>
      <c r="F634" s="16">
        <v>9.4736842105263203E-2</v>
      </c>
      <c r="G634" s="16">
        <v>0.12068965517241401</v>
      </c>
      <c r="H634" s="16">
        <v>0.1</v>
      </c>
      <c r="I634" s="16">
        <v>5.7142857142857099E-2</v>
      </c>
      <c r="J634" s="16">
        <v>0.26315789473684198</v>
      </c>
      <c r="K634" s="16">
        <v>4.1095890410958902E-2</v>
      </c>
      <c r="L634" s="16">
        <v>0.133333333333333</v>
      </c>
      <c r="M634" s="16">
        <v>9.0909090909090898E-2</v>
      </c>
      <c r="N634" s="16">
        <v>5.8823529411764698E-2</v>
      </c>
      <c r="O634" s="16">
        <v>3.3333333333333298E-2</v>
      </c>
      <c r="P634" s="16">
        <v>0.15</v>
      </c>
      <c r="Q634" s="16">
        <v>9.3023255813953501E-2</v>
      </c>
      <c r="R634" s="16">
        <v>0.148148148148148</v>
      </c>
      <c r="S634" s="16">
        <v>4.3956043956044001E-2</v>
      </c>
      <c r="T634" s="16">
        <v>3.8461538461538498E-2</v>
      </c>
      <c r="U634" s="16"/>
      <c r="V634" s="16">
        <v>0.17270194986072401</v>
      </c>
      <c r="W634" s="16">
        <v>9.7297297297297303E-2</v>
      </c>
      <c r="X634" s="16">
        <v>2.8169014084507001E-2</v>
      </c>
      <c r="Y634" s="16">
        <v>4.08163265306122E-2</v>
      </c>
      <c r="Z634" s="16"/>
      <c r="AA634" s="16">
        <v>0.162729658792651</v>
      </c>
      <c r="AB634" s="16">
        <v>4.8780487804878099E-2</v>
      </c>
      <c r="AC634" s="16">
        <v>2.6785714285714302E-2</v>
      </c>
      <c r="AD634" s="16">
        <v>8.5271317829457405E-2</v>
      </c>
      <c r="AE634" s="16">
        <v>4.20168067226891E-2</v>
      </c>
      <c r="AF634" s="16">
        <v>5.31914893617021E-2</v>
      </c>
      <c r="AG634" s="16">
        <v>4.1666666666666699E-2</v>
      </c>
      <c r="AH634" s="16">
        <v>3.65853658536585E-2</v>
      </c>
      <c r="AI634" s="16">
        <v>1.88679245283019E-2</v>
      </c>
      <c r="AJ634" s="16"/>
      <c r="AK634" s="16">
        <v>0.16751269035533001</v>
      </c>
      <c r="AL634" s="16">
        <v>9.7087378640776698E-2</v>
      </c>
      <c r="AM634" s="16">
        <v>0.10891089108910899</v>
      </c>
      <c r="AN634" s="16">
        <v>0.12286689419795201</v>
      </c>
      <c r="AO634" s="16">
        <v>1.5957446808510599E-2</v>
      </c>
      <c r="AP634" s="16">
        <v>3.6866359447004601E-2</v>
      </c>
      <c r="AQ634" s="16">
        <v>2.66666666666667E-2</v>
      </c>
      <c r="AR634" s="16"/>
      <c r="AS634" s="16">
        <v>4.2553191489361701E-2</v>
      </c>
      <c r="AT634" s="16">
        <v>8.8495575221238895E-2</v>
      </c>
      <c r="AU634" s="16"/>
      <c r="AV634" s="16">
        <v>0.124472573839662</v>
      </c>
      <c r="AW634" s="16">
        <v>5.8056872037914702E-2</v>
      </c>
      <c r="AX634" s="16"/>
      <c r="AY634" s="16">
        <v>0.106280193236715</v>
      </c>
      <c r="AZ634" s="16">
        <v>4.08163265306122E-2</v>
      </c>
      <c r="BA634" s="16"/>
      <c r="BB634" s="16">
        <v>3.1674208144796399E-2</v>
      </c>
      <c r="BC634" s="16">
        <v>0.132824427480916</v>
      </c>
      <c r="BD634" s="16"/>
      <c r="BE634" s="16">
        <v>0.33333333333333298</v>
      </c>
      <c r="BF634" s="16">
        <v>8.8757396449704096E-2</v>
      </c>
      <c r="BG634" s="16">
        <v>3.4602076124567498E-2</v>
      </c>
      <c r="BH634" s="16">
        <v>1.27659574468085E-2</v>
      </c>
    </row>
    <row r="635" spans="2:60" x14ac:dyDescent="0.25">
      <c r="B635" t="s">
        <v>77</v>
      </c>
      <c r="C635" s="16">
        <v>4.3247344461305001E-2</v>
      </c>
      <c r="D635" s="16">
        <v>3.1007751937984499E-2</v>
      </c>
      <c r="E635" s="16">
        <v>3.4965034965035002E-2</v>
      </c>
      <c r="F635" s="16">
        <v>4.2105263157894701E-2</v>
      </c>
      <c r="G635" s="16">
        <v>0.10344827586206901</v>
      </c>
      <c r="H635" s="16">
        <v>3.3333333333333298E-2</v>
      </c>
      <c r="I635" s="16">
        <v>4.7619047619047603E-2</v>
      </c>
      <c r="J635" s="16">
        <v>5.2631578947368397E-2</v>
      </c>
      <c r="K635" s="16">
        <v>4.1095890410958902E-2</v>
      </c>
      <c r="L635" s="16">
        <v>0</v>
      </c>
      <c r="M635" s="16">
        <v>3.4090909090909102E-2</v>
      </c>
      <c r="N635" s="16">
        <v>6.8627450980392204E-2</v>
      </c>
      <c r="O635" s="16">
        <v>0.1</v>
      </c>
      <c r="P635" s="16">
        <v>3.3333333333333298E-2</v>
      </c>
      <c r="Q635" s="16">
        <v>4.6511627906976702E-2</v>
      </c>
      <c r="R635" s="16">
        <v>0</v>
      </c>
      <c r="S635" s="16">
        <v>4.3956043956044001E-2</v>
      </c>
      <c r="T635" s="16">
        <v>2.8846153846153799E-2</v>
      </c>
      <c r="U635" s="16"/>
      <c r="V635" s="16">
        <v>3.6211699164345398E-2</v>
      </c>
      <c r="W635" s="16">
        <v>2.7027027027027001E-2</v>
      </c>
      <c r="X635" s="16">
        <v>5.2816901408450703E-2</v>
      </c>
      <c r="Y635" s="16">
        <v>4.8979591836734698E-2</v>
      </c>
      <c r="Z635" s="16"/>
      <c r="AA635" s="16">
        <v>3.6745406824147002E-2</v>
      </c>
      <c r="AB635" s="16">
        <v>4.8780487804878099E-2</v>
      </c>
      <c r="AC635" s="16">
        <v>8.9285714285714298E-3</v>
      </c>
      <c r="AD635" s="16">
        <v>7.7519379844961196E-3</v>
      </c>
      <c r="AE635" s="16">
        <v>7.5630252100840303E-2</v>
      </c>
      <c r="AF635" s="16">
        <v>4.2553191489361701E-2</v>
      </c>
      <c r="AG635" s="16">
        <v>1.0416666666666701E-2</v>
      </c>
      <c r="AH635" s="16">
        <v>1.21951219512195E-2</v>
      </c>
      <c r="AI635" s="16">
        <v>6.6037735849056603E-2</v>
      </c>
      <c r="AJ635" s="16"/>
      <c r="AK635" s="16">
        <v>4.0609137055837602E-2</v>
      </c>
      <c r="AL635" s="16">
        <v>6.7961165048543701E-2</v>
      </c>
      <c r="AM635" s="16">
        <v>1.9801980198019799E-2</v>
      </c>
      <c r="AN635" s="16">
        <v>5.4607508532423202E-2</v>
      </c>
      <c r="AO635" s="16">
        <v>1.5957446808510599E-2</v>
      </c>
      <c r="AP635" s="16">
        <v>9.2165898617511503E-3</v>
      </c>
      <c r="AQ635" s="16">
        <v>5.3333333333333302E-2</v>
      </c>
      <c r="AR635" s="16"/>
      <c r="AS635" s="16">
        <v>5.31914893617021E-3</v>
      </c>
      <c r="AT635" s="16">
        <v>4.9557522123893798E-2</v>
      </c>
      <c r="AU635" s="16"/>
      <c r="AV635" s="16">
        <v>2.7426160337552699E-2</v>
      </c>
      <c r="AW635" s="16">
        <v>5.2132701421800903E-2</v>
      </c>
      <c r="AX635" s="16"/>
      <c r="AY635" s="16">
        <v>3.9855072463768099E-2</v>
      </c>
      <c r="AZ635" s="16">
        <v>4.8979591836734698E-2</v>
      </c>
      <c r="BA635" s="16"/>
      <c r="BB635" s="16">
        <v>2.8657616892910999E-2</v>
      </c>
      <c r="BC635" s="16">
        <v>5.8015267175572503E-2</v>
      </c>
      <c r="BD635" s="16"/>
      <c r="BE635" s="16">
        <v>9.6969696969696997E-2</v>
      </c>
      <c r="BF635" s="16">
        <v>5.9171597633136098E-2</v>
      </c>
      <c r="BG635" s="16">
        <v>3.2871972318339097E-2</v>
      </c>
      <c r="BH635" s="16">
        <v>8.5106382978723406E-3</v>
      </c>
    </row>
    <row r="636" spans="2:60" x14ac:dyDescent="0.25">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row>
    <row r="637" spans="2:60" x14ac:dyDescent="0.25">
      <c r="B637" s="6" t="s">
        <v>336</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row>
    <row r="638" spans="2:60" x14ac:dyDescent="0.25">
      <c r="B638" s="23" t="s">
        <v>79</v>
      </c>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row>
    <row r="639" spans="2:60" x14ac:dyDescent="0.25">
      <c r="B639" t="s">
        <v>320</v>
      </c>
      <c r="C639" s="16">
        <v>0.19195751138087999</v>
      </c>
      <c r="D639" s="16">
        <v>0.201550387596899</v>
      </c>
      <c r="E639" s="16">
        <v>0.23776223776223801</v>
      </c>
      <c r="F639" s="16">
        <v>0.231578947368421</v>
      </c>
      <c r="G639" s="16">
        <v>0.15517241379310301</v>
      </c>
      <c r="H639" s="16">
        <v>6.6666666666666693E-2</v>
      </c>
      <c r="I639" s="16">
        <v>0.22857142857142901</v>
      </c>
      <c r="J639" s="16">
        <v>5.2631578947368397E-2</v>
      </c>
      <c r="K639" s="16">
        <v>0.19178082191780799</v>
      </c>
      <c r="L639" s="16">
        <v>0.16666666666666699</v>
      </c>
      <c r="M639" s="16">
        <v>0.14772727272727301</v>
      </c>
      <c r="N639" s="16">
        <v>0.19607843137254899</v>
      </c>
      <c r="O639" s="16">
        <v>0.133333333333333</v>
      </c>
      <c r="P639" s="16">
        <v>0.116666666666667</v>
      </c>
      <c r="Q639" s="16">
        <v>0.232558139534884</v>
      </c>
      <c r="R639" s="16">
        <v>0.18518518518518501</v>
      </c>
      <c r="S639" s="16">
        <v>0.20329670329670299</v>
      </c>
      <c r="T639" s="16">
        <v>0.19230769230769201</v>
      </c>
      <c r="U639" s="16"/>
      <c r="V639" s="16">
        <v>0.29526462395543202</v>
      </c>
      <c r="W639" s="16">
        <v>0.16756756756756799</v>
      </c>
      <c r="X639" s="16">
        <v>0.183098591549296</v>
      </c>
      <c r="Y639" s="16">
        <v>0.130612244897959</v>
      </c>
      <c r="Z639" s="16"/>
      <c r="AA639" s="16">
        <v>0.249343832020997</v>
      </c>
      <c r="AB639" s="16">
        <v>0.30487804878048802</v>
      </c>
      <c r="AC639" s="16">
        <v>0.1875</v>
      </c>
      <c r="AD639" s="16">
        <v>0.162790697674419</v>
      </c>
      <c r="AE639" s="16">
        <v>0.151260504201681</v>
      </c>
      <c r="AF639" s="16">
        <v>0.170212765957447</v>
      </c>
      <c r="AG639" s="16">
        <v>0.1875</v>
      </c>
      <c r="AH639" s="16">
        <v>0.109756097560976</v>
      </c>
      <c r="AI639" s="16">
        <v>0.113207547169811</v>
      </c>
      <c r="AJ639" s="16"/>
      <c r="AK639" s="16">
        <v>0.27918781725888298</v>
      </c>
      <c r="AL639" s="16">
        <v>0.18446601941747601</v>
      </c>
      <c r="AM639" s="16">
        <v>0.18811881188118801</v>
      </c>
      <c r="AN639" s="16">
        <v>0.15358361774744</v>
      </c>
      <c r="AO639" s="16">
        <v>0.20212765957446799</v>
      </c>
      <c r="AP639" s="16">
        <v>0.18433179723502299</v>
      </c>
      <c r="AQ639" s="16">
        <v>0.16666666666666699</v>
      </c>
      <c r="AR639" s="16"/>
      <c r="AS639" s="16">
        <v>0.12765957446808501</v>
      </c>
      <c r="AT639" s="16">
        <v>0.20265486725663701</v>
      </c>
      <c r="AU639" s="16"/>
      <c r="AV639" s="16">
        <v>0.14978902953586501</v>
      </c>
      <c r="AW639" s="16">
        <v>0.21563981042654001</v>
      </c>
      <c r="AX639" s="16"/>
      <c r="AY639" s="16">
        <v>0.22826086956521699</v>
      </c>
      <c r="AZ639" s="16">
        <v>0.130612244897959</v>
      </c>
      <c r="BA639" s="16"/>
      <c r="BB639" s="16">
        <v>0.16289592760180999</v>
      </c>
      <c r="BC639" s="16">
        <v>0.221374045801527</v>
      </c>
      <c r="BD639" s="16"/>
      <c r="BE639" s="16">
        <v>0.30909090909090903</v>
      </c>
      <c r="BF639" s="16">
        <v>0.28402366863905298</v>
      </c>
      <c r="BG639" s="16">
        <v>0.157439446366782</v>
      </c>
      <c r="BH639" s="16">
        <v>6.3829787234042507E-2</v>
      </c>
    </row>
    <row r="640" spans="2:60" x14ac:dyDescent="0.25">
      <c r="B640" t="s">
        <v>321</v>
      </c>
      <c r="C640" s="16">
        <v>0.62822458270106196</v>
      </c>
      <c r="D640" s="16">
        <v>0.71317829457364301</v>
      </c>
      <c r="E640" s="16">
        <v>0.53846153846153799</v>
      </c>
      <c r="F640" s="16">
        <v>0.6</v>
      </c>
      <c r="G640" s="16">
        <v>0.63793103448275901</v>
      </c>
      <c r="H640" s="16">
        <v>0.63333333333333297</v>
      </c>
      <c r="I640" s="16">
        <v>0.580952380952381</v>
      </c>
      <c r="J640" s="16">
        <v>0.78947368421052599</v>
      </c>
      <c r="K640" s="16">
        <v>0.58904109589041098</v>
      </c>
      <c r="L640" s="16">
        <v>0.66666666666666696</v>
      </c>
      <c r="M640" s="16">
        <v>0.64772727272727304</v>
      </c>
      <c r="N640" s="16">
        <v>0.52941176470588203</v>
      </c>
      <c r="O640" s="16">
        <v>0.73333333333333295</v>
      </c>
      <c r="P640" s="16">
        <v>0.56666666666666698</v>
      </c>
      <c r="Q640" s="16">
        <v>0.69767441860465096</v>
      </c>
      <c r="R640" s="16">
        <v>0.55555555555555602</v>
      </c>
      <c r="S640" s="16">
        <v>0.68131868131868101</v>
      </c>
      <c r="T640" s="16">
        <v>0.68269230769230804</v>
      </c>
      <c r="U640" s="16"/>
      <c r="V640" s="16">
        <v>0.29805013927576601</v>
      </c>
      <c r="W640" s="16">
        <v>0.68108108108108101</v>
      </c>
      <c r="X640" s="16">
        <v>0.69366197183098599</v>
      </c>
      <c r="Y640" s="16">
        <v>0.81224489795918398</v>
      </c>
      <c r="Z640" s="16"/>
      <c r="AA640" s="16">
        <v>0.40944881889763801</v>
      </c>
      <c r="AB640" s="16">
        <v>0.56097560975609795</v>
      </c>
      <c r="AC640" s="16">
        <v>0.6875</v>
      </c>
      <c r="AD640" s="16">
        <v>0.775193798449612</v>
      </c>
      <c r="AE640" s="16">
        <v>0.72268907563025198</v>
      </c>
      <c r="AF640" s="16">
        <v>0.76595744680851097</v>
      </c>
      <c r="AG640" s="16">
        <v>0.73958333333333304</v>
      </c>
      <c r="AH640" s="16">
        <v>0.84146341463414598</v>
      </c>
      <c r="AI640" s="16">
        <v>0.83018867924528295</v>
      </c>
      <c r="AJ640" s="16"/>
      <c r="AK640" s="16">
        <v>0.38578680203045701</v>
      </c>
      <c r="AL640" s="16">
        <v>0.65048543689320404</v>
      </c>
      <c r="AM640" s="16">
        <v>0.61386138613861396</v>
      </c>
      <c r="AN640" s="16">
        <v>0.60409556313993196</v>
      </c>
      <c r="AO640" s="16">
        <v>0.75</v>
      </c>
      <c r="AP640" s="16">
        <v>0.76036866359446997</v>
      </c>
      <c r="AQ640" s="16">
        <v>0.71333333333333304</v>
      </c>
      <c r="AR640" s="16"/>
      <c r="AS640" s="16">
        <v>0.85638297872340396</v>
      </c>
      <c r="AT640" s="16">
        <v>0.59026548672566403</v>
      </c>
      <c r="AU640" s="16"/>
      <c r="AV640" s="16">
        <v>0.61603375527426196</v>
      </c>
      <c r="AW640" s="16">
        <v>0.63507109004739304</v>
      </c>
      <c r="AX640" s="16"/>
      <c r="AY640" s="16">
        <v>0.51932367149758496</v>
      </c>
      <c r="AZ640" s="16">
        <v>0.81224489795918398</v>
      </c>
      <c r="BA640" s="16"/>
      <c r="BB640" s="16">
        <v>0.72549019607843102</v>
      </c>
      <c r="BC640" s="16">
        <v>0.52977099236641201</v>
      </c>
      <c r="BD640" s="16"/>
      <c r="BE640" s="16">
        <v>9.6969696969696997E-2</v>
      </c>
      <c r="BF640" s="16">
        <v>0.44378698224852098</v>
      </c>
      <c r="BG640" s="16">
        <v>0.76989619377162599</v>
      </c>
      <c r="BH640" s="16">
        <v>0.91914893617021298</v>
      </c>
    </row>
    <row r="641" spans="2:60" x14ac:dyDescent="0.25">
      <c r="B641" t="s">
        <v>322</v>
      </c>
      <c r="C641" s="16">
        <v>0.12822458270106199</v>
      </c>
      <c r="D641" s="16">
        <v>4.6511627906976702E-2</v>
      </c>
      <c r="E641" s="16">
        <v>0.160839160839161</v>
      </c>
      <c r="F641" s="16">
        <v>0.13684210526315799</v>
      </c>
      <c r="G641" s="16">
        <v>0.17241379310344801</v>
      </c>
      <c r="H641" s="16">
        <v>0.2</v>
      </c>
      <c r="I641" s="16">
        <v>0.161904761904762</v>
      </c>
      <c r="J641" s="16">
        <v>0.157894736842105</v>
      </c>
      <c r="K641" s="16">
        <v>0.19178082191780799</v>
      </c>
      <c r="L641" s="16">
        <v>6.6666666666666693E-2</v>
      </c>
      <c r="M641" s="16">
        <v>0.13636363636363599</v>
      </c>
      <c r="N641" s="16">
        <v>0.14705882352941199</v>
      </c>
      <c r="O641" s="16">
        <v>3.3333333333333298E-2</v>
      </c>
      <c r="P641" s="16">
        <v>0.25</v>
      </c>
      <c r="Q641" s="16">
        <v>4.6511627906976702E-2</v>
      </c>
      <c r="R641" s="16">
        <v>0.22222222222222199</v>
      </c>
      <c r="S641" s="16">
        <v>8.2417582417582402E-2</v>
      </c>
      <c r="T641" s="16">
        <v>8.6538461538461495E-2</v>
      </c>
      <c r="U641" s="16"/>
      <c r="V641" s="16">
        <v>0.33704735376044598</v>
      </c>
      <c r="W641" s="16">
        <v>0.102702702702703</v>
      </c>
      <c r="X641" s="16">
        <v>6.6901408450704206E-2</v>
      </c>
      <c r="Y641" s="16">
        <v>2.04081632653061E-2</v>
      </c>
      <c r="Z641" s="16"/>
      <c r="AA641" s="16">
        <v>0.291338582677165</v>
      </c>
      <c r="AB641" s="16">
        <v>6.0975609756097601E-2</v>
      </c>
      <c r="AC641" s="16">
        <v>8.0357142857142905E-2</v>
      </c>
      <c r="AD641" s="16">
        <v>5.4263565891472902E-2</v>
      </c>
      <c r="AE641" s="16">
        <v>5.0420168067226899E-2</v>
      </c>
      <c r="AF641" s="16">
        <v>5.31914893617021E-2</v>
      </c>
      <c r="AG641" s="16">
        <v>5.2083333333333301E-2</v>
      </c>
      <c r="AH641" s="16">
        <v>1.21951219512195E-2</v>
      </c>
      <c r="AI641" s="16">
        <v>9.4339622641509396E-3</v>
      </c>
      <c r="AJ641" s="16"/>
      <c r="AK641" s="16">
        <v>0.27918781725888298</v>
      </c>
      <c r="AL641" s="16">
        <v>0.116504854368932</v>
      </c>
      <c r="AM641" s="16">
        <v>0.13861386138613899</v>
      </c>
      <c r="AN641" s="16">
        <v>0.18088737201365199</v>
      </c>
      <c r="AO641" s="16">
        <v>3.1914893617021302E-2</v>
      </c>
      <c r="AP641" s="16">
        <v>4.6082949308755797E-2</v>
      </c>
      <c r="AQ641" s="16">
        <v>7.3333333333333306E-2</v>
      </c>
      <c r="AR641" s="16"/>
      <c r="AS641" s="16">
        <v>1.0638297872340399E-2</v>
      </c>
      <c r="AT641" s="16">
        <v>0.14778761061946899</v>
      </c>
      <c r="AU641" s="16"/>
      <c r="AV641" s="16">
        <v>0.18776371308016901</v>
      </c>
      <c r="AW641" s="16">
        <v>9.4786729857819899E-2</v>
      </c>
      <c r="AX641" s="16"/>
      <c r="AY641" s="16">
        <v>0.19202898550724601</v>
      </c>
      <c r="AZ641" s="16">
        <v>2.04081632653061E-2</v>
      </c>
      <c r="BA641" s="16"/>
      <c r="BB641" s="16">
        <v>7.5414781297134206E-2</v>
      </c>
      <c r="BC641" s="16">
        <v>0.181679389312977</v>
      </c>
      <c r="BD641" s="16"/>
      <c r="BE641" s="16">
        <v>0.45454545454545497</v>
      </c>
      <c r="BF641" s="16">
        <v>0.18639053254437901</v>
      </c>
      <c r="BG641" s="16">
        <v>4.8442906574394498E-2</v>
      </c>
      <c r="BH641" s="16">
        <v>1.27659574468085E-2</v>
      </c>
    </row>
    <row r="642" spans="2:60" x14ac:dyDescent="0.25">
      <c r="B642" t="s">
        <v>77</v>
      </c>
      <c r="C642" s="16">
        <v>5.1593323216995397E-2</v>
      </c>
      <c r="D642" s="16">
        <v>3.8759689922480599E-2</v>
      </c>
      <c r="E642" s="16">
        <v>6.2937062937062901E-2</v>
      </c>
      <c r="F642" s="16">
        <v>3.1578947368421102E-2</v>
      </c>
      <c r="G642" s="16">
        <v>3.4482758620689703E-2</v>
      </c>
      <c r="H642" s="16">
        <v>0.1</v>
      </c>
      <c r="I642" s="16">
        <v>2.8571428571428598E-2</v>
      </c>
      <c r="J642" s="16">
        <v>0</v>
      </c>
      <c r="K642" s="16">
        <v>2.7397260273972601E-2</v>
      </c>
      <c r="L642" s="16">
        <v>0.1</v>
      </c>
      <c r="M642" s="16">
        <v>6.8181818181818205E-2</v>
      </c>
      <c r="N642" s="16">
        <v>0.12745098039215699</v>
      </c>
      <c r="O642" s="16">
        <v>0.1</v>
      </c>
      <c r="P642" s="16">
        <v>6.6666666666666693E-2</v>
      </c>
      <c r="Q642" s="16">
        <v>2.32558139534884E-2</v>
      </c>
      <c r="R642" s="16">
        <v>3.7037037037037E-2</v>
      </c>
      <c r="S642" s="16">
        <v>3.2967032967033003E-2</v>
      </c>
      <c r="T642" s="16">
        <v>3.8461538461538498E-2</v>
      </c>
      <c r="U642" s="16"/>
      <c r="V642" s="16">
        <v>6.9637883008356494E-2</v>
      </c>
      <c r="W642" s="16">
        <v>4.86486486486487E-2</v>
      </c>
      <c r="X642" s="16">
        <v>5.63380281690141E-2</v>
      </c>
      <c r="Y642" s="16">
        <v>3.6734693877551003E-2</v>
      </c>
      <c r="Z642" s="16"/>
      <c r="AA642" s="16">
        <v>4.9868766404199502E-2</v>
      </c>
      <c r="AB642" s="16">
        <v>7.3170731707317097E-2</v>
      </c>
      <c r="AC642" s="16">
        <v>4.4642857142857102E-2</v>
      </c>
      <c r="AD642" s="16">
        <v>7.7519379844961196E-3</v>
      </c>
      <c r="AE642" s="16">
        <v>7.5630252100840303E-2</v>
      </c>
      <c r="AF642" s="16">
        <v>1.0638297872340399E-2</v>
      </c>
      <c r="AG642" s="16">
        <v>2.0833333333333301E-2</v>
      </c>
      <c r="AH642" s="16">
        <v>3.65853658536585E-2</v>
      </c>
      <c r="AI642" s="16">
        <v>4.71698113207547E-2</v>
      </c>
      <c r="AJ642" s="16"/>
      <c r="AK642" s="16">
        <v>5.5837563451776699E-2</v>
      </c>
      <c r="AL642" s="16">
        <v>4.85436893203883E-2</v>
      </c>
      <c r="AM642" s="16">
        <v>5.9405940594059403E-2</v>
      </c>
      <c r="AN642" s="16">
        <v>6.14334470989761E-2</v>
      </c>
      <c r="AO642" s="16">
        <v>1.5957446808510599E-2</v>
      </c>
      <c r="AP642" s="16">
        <v>9.2165898617511503E-3</v>
      </c>
      <c r="AQ642" s="16">
        <v>4.6666666666666697E-2</v>
      </c>
      <c r="AR642" s="16"/>
      <c r="AS642" s="16">
        <v>5.31914893617021E-3</v>
      </c>
      <c r="AT642" s="16">
        <v>5.9292035398230102E-2</v>
      </c>
      <c r="AU642" s="16"/>
      <c r="AV642" s="16">
        <v>4.6413502109704602E-2</v>
      </c>
      <c r="AW642" s="16">
        <v>5.4502369668246398E-2</v>
      </c>
      <c r="AX642" s="16"/>
      <c r="AY642" s="16">
        <v>6.0386473429951702E-2</v>
      </c>
      <c r="AZ642" s="16">
        <v>3.6734693877551003E-2</v>
      </c>
      <c r="BA642" s="16"/>
      <c r="BB642" s="16">
        <v>3.6199095022624403E-2</v>
      </c>
      <c r="BC642" s="16">
        <v>6.7175572519084001E-2</v>
      </c>
      <c r="BD642" s="16"/>
      <c r="BE642" s="16">
        <v>0.13939393939393899</v>
      </c>
      <c r="BF642" s="16">
        <v>8.5798816568047304E-2</v>
      </c>
      <c r="BG642" s="16">
        <v>2.42214532871972E-2</v>
      </c>
      <c r="BH642" s="16">
        <v>4.2553191489361703E-3</v>
      </c>
    </row>
    <row r="643" spans="2:60" x14ac:dyDescent="0.25">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row>
    <row r="644" spans="2:60" x14ac:dyDescent="0.25">
      <c r="B644" s="6" t="s">
        <v>337</v>
      </c>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row>
    <row r="645" spans="2:60" x14ac:dyDescent="0.25">
      <c r="B645" s="23" t="s">
        <v>79</v>
      </c>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row>
    <row r="646" spans="2:60" x14ac:dyDescent="0.25">
      <c r="B646" t="s">
        <v>320</v>
      </c>
      <c r="C646" s="16">
        <v>0.20940819423368701</v>
      </c>
      <c r="D646" s="16">
        <v>0.224806201550388</v>
      </c>
      <c r="E646" s="16">
        <v>0.20979020979021001</v>
      </c>
      <c r="F646" s="16">
        <v>0.231578947368421</v>
      </c>
      <c r="G646" s="16">
        <v>0.17241379310344801</v>
      </c>
      <c r="H646" s="16">
        <v>0.33333333333333298</v>
      </c>
      <c r="I646" s="16">
        <v>0.24761904761904799</v>
      </c>
      <c r="J646" s="16">
        <v>0.105263157894737</v>
      </c>
      <c r="K646" s="16">
        <v>0.24657534246575299</v>
      </c>
      <c r="L646" s="16">
        <v>0.266666666666667</v>
      </c>
      <c r="M646" s="16">
        <v>0.125</v>
      </c>
      <c r="N646" s="16">
        <v>0.15686274509803899</v>
      </c>
      <c r="O646" s="16">
        <v>0.133333333333333</v>
      </c>
      <c r="P646" s="16">
        <v>0.133333333333333</v>
      </c>
      <c r="Q646" s="16">
        <v>0.232558139534884</v>
      </c>
      <c r="R646" s="16">
        <v>0.11111111111111099</v>
      </c>
      <c r="S646" s="16">
        <v>0.26373626373626402</v>
      </c>
      <c r="T646" s="16">
        <v>0.20192307692307701</v>
      </c>
      <c r="U646" s="16"/>
      <c r="V646" s="16">
        <v>0.220055710306407</v>
      </c>
      <c r="W646" s="16">
        <v>0.2</v>
      </c>
      <c r="X646" s="16">
        <v>0.24647887323943701</v>
      </c>
      <c r="Y646" s="16">
        <v>0.183673469387755</v>
      </c>
      <c r="Z646" s="16"/>
      <c r="AA646" s="16">
        <v>0.20209973753280799</v>
      </c>
      <c r="AB646" s="16">
        <v>0.219512195121951</v>
      </c>
      <c r="AC646" s="16">
        <v>0.28571428571428598</v>
      </c>
      <c r="AD646" s="16">
        <v>0.24031007751937999</v>
      </c>
      <c r="AE646" s="16">
        <v>0.17647058823529399</v>
      </c>
      <c r="AF646" s="16">
        <v>0.20212765957446799</v>
      </c>
      <c r="AG646" s="16">
        <v>0.30208333333333298</v>
      </c>
      <c r="AH646" s="16">
        <v>0.15853658536585399</v>
      </c>
      <c r="AI646" s="16">
        <v>0.169811320754717</v>
      </c>
      <c r="AJ646" s="16"/>
      <c r="AK646" s="16">
        <v>0.23857868020304601</v>
      </c>
      <c r="AL646" s="16">
        <v>0.223300970873786</v>
      </c>
      <c r="AM646" s="16">
        <v>0.237623762376238</v>
      </c>
      <c r="AN646" s="16">
        <v>0.17747440273037501</v>
      </c>
      <c r="AO646" s="16">
        <v>0.22340425531914901</v>
      </c>
      <c r="AP646" s="16">
        <v>0.216589861751152</v>
      </c>
      <c r="AQ646" s="16">
        <v>0.22</v>
      </c>
      <c r="AR646" s="16"/>
      <c r="AS646" s="16">
        <v>0.20744680851063799</v>
      </c>
      <c r="AT646" s="16">
        <v>0.20973451327433601</v>
      </c>
      <c r="AU646" s="16"/>
      <c r="AV646" s="16">
        <v>0.17299578059071699</v>
      </c>
      <c r="AW646" s="16">
        <v>0.22985781990521301</v>
      </c>
      <c r="AX646" s="16"/>
      <c r="AY646" s="16">
        <v>0.22463768115942001</v>
      </c>
      <c r="AZ646" s="16">
        <v>0.183673469387755</v>
      </c>
      <c r="BA646" s="16"/>
      <c r="BB646" s="16">
        <v>0.20211161387632001</v>
      </c>
      <c r="BC646" s="16">
        <v>0.21679389312977099</v>
      </c>
      <c r="BD646" s="16"/>
      <c r="BE646" s="16">
        <v>0.25454545454545502</v>
      </c>
      <c r="BF646" s="16">
        <v>0.224852071005917</v>
      </c>
      <c r="BG646" s="16">
        <v>0.21280276816609001</v>
      </c>
      <c r="BH646" s="16">
        <v>0.14893617021276601</v>
      </c>
    </row>
    <row r="647" spans="2:60" x14ac:dyDescent="0.25">
      <c r="B647" t="s">
        <v>321</v>
      </c>
      <c r="C647" s="16">
        <v>0.26327769347496199</v>
      </c>
      <c r="D647" s="16">
        <v>0.27906976744186002</v>
      </c>
      <c r="E647" s="16">
        <v>0.21678321678321699</v>
      </c>
      <c r="F647" s="16">
        <v>0.24210526315789499</v>
      </c>
      <c r="G647" s="16">
        <v>0.22413793103448301</v>
      </c>
      <c r="H647" s="16">
        <v>0.1</v>
      </c>
      <c r="I647" s="16">
        <v>0.2</v>
      </c>
      <c r="J647" s="16">
        <v>0.21052631578947401</v>
      </c>
      <c r="K647" s="16">
        <v>0.27397260273972601</v>
      </c>
      <c r="L647" s="16">
        <v>0.266666666666667</v>
      </c>
      <c r="M647" s="16">
        <v>0.28409090909090901</v>
      </c>
      <c r="N647" s="16">
        <v>0.33333333333333298</v>
      </c>
      <c r="O647" s="16">
        <v>0.36666666666666697</v>
      </c>
      <c r="P647" s="16">
        <v>0.233333333333333</v>
      </c>
      <c r="Q647" s="16">
        <v>0.232558139534884</v>
      </c>
      <c r="R647" s="16">
        <v>0.18518518518518501</v>
      </c>
      <c r="S647" s="16">
        <v>0.31868131868131899</v>
      </c>
      <c r="T647" s="16">
        <v>0.29807692307692302</v>
      </c>
      <c r="U647" s="16"/>
      <c r="V647" s="16">
        <v>0.119777158774373</v>
      </c>
      <c r="W647" s="16">
        <v>0.21621621621621601</v>
      </c>
      <c r="X647" s="16">
        <v>0.28873239436619702</v>
      </c>
      <c r="Y647" s="16">
        <v>0.371428571428571</v>
      </c>
      <c r="Z647" s="16"/>
      <c r="AA647" s="16">
        <v>0.19947506561679801</v>
      </c>
      <c r="AB647" s="16">
        <v>0.207317073170732</v>
      </c>
      <c r="AC647" s="16">
        <v>0.26785714285714302</v>
      </c>
      <c r="AD647" s="16">
        <v>0.26356589147286802</v>
      </c>
      <c r="AE647" s="16">
        <v>0.30252100840336099</v>
      </c>
      <c r="AF647" s="16">
        <v>0.329787234042553</v>
      </c>
      <c r="AG647" s="16">
        <v>0.33333333333333298</v>
      </c>
      <c r="AH647" s="16">
        <v>0.34146341463414598</v>
      </c>
      <c r="AI647" s="16">
        <v>0.45283018867924502</v>
      </c>
      <c r="AJ647" s="16"/>
      <c r="AK647" s="16">
        <v>0.19289340101522801</v>
      </c>
      <c r="AL647" s="16">
        <v>0.25242718446601897</v>
      </c>
      <c r="AM647" s="16">
        <v>0.27722772277227697</v>
      </c>
      <c r="AN647" s="16">
        <v>0.19795221843003399</v>
      </c>
      <c r="AO647" s="16">
        <v>0.34574468085106402</v>
      </c>
      <c r="AP647" s="16">
        <v>0.37788018433179699</v>
      </c>
      <c r="AQ647" s="16">
        <v>0.28666666666666701</v>
      </c>
      <c r="AR647" s="16"/>
      <c r="AS647" s="16">
        <v>0.53723404255319196</v>
      </c>
      <c r="AT647" s="16">
        <v>0.21769911504424799</v>
      </c>
      <c r="AU647" s="16"/>
      <c r="AV647" s="16">
        <v>0.25738396624472598</v>
      </c>
      <c r="AW647" s="16">
        <v>0.26658767772511799</v>
      </c>
      <c r="AX647" s="16"/>
      <c r="AY647" s="16">
        <v>0.19927536231884099</v>
      </c>
      <c r="AZ647" s="16">
        <v>0.371428571428571</v>
      </c>
      <c r="BA647" s="16"/>
      <c r="BB647" s="16">
        <v>0.33936651583710398</v>
      </c>
      <c r="BC647" s="16">
        <v>0.18625954198473299</v>
      </c>
      <c r="BD647" s="16"/>
      <c r="BE647" s="16">
        <v>2.4242424242424201E-2</v>
      </c>
      <c r="BF647" s="16">
        <v>8.5798816568047304E-2</v>
      </c>
      <c r="BG647" s="16">
        <v>0.26124567474048399</v>
      </c>
      <c r="BH647" s="16">
        <v>0.69361702127659597</v>
      </c>
    </row>
    <row r="648" spans="2:60" x14ac:dyDescent="0.25">
      <c r="B648" t="s">
        <v>322</v>
      </c>
      <c r="C648" s="16">
        <v>0.45675265553869498</v>
      </c>
      <c r="D648" s="16">
        <v>0.41085271317829503</v>
      </c>
      <c r="E648" s="16">
        <v>0.46853146853146899</v>
      </c>
      <c r="F648" s="16">
        <v>0.48421052631578898</v>
      </c>
      <c r="G648" s="16">
        <v>0.51724137931034497</v>
      </c>
      <c r="H648" s="16">
        <v>0.46666666666666701</v>
      </c>
      <c r="I648" s="16">
        <v>0.50476190476190497</v>
      </c>
      <c r="J648" s="16">
        <v>0.63157894736842102</v>
      </c>
      <c r="K648" s="16">
        <v>0.43835616438356201</v>
      </c>
      <c r="L648" s="16">
        <v>0.4</v>
      </c>
      <c r="M648" s="16">
        <v>0.48863636363636398</v>
      </c>
      <c r="N648" s="16">
        <v>0.42156862745098</v>
      </c>
      <c r="O648" s="16">
        <v>0.4</v>
      </c>
      <c r="P648" s="16">
        <v>0.58333333333333304</v>
      </c>
      <c r="Q648" s="16">
        <v>0.418604651162791</v>
      </c>
      <c r="R648" s="16">
        <v>0.70370370370370405</v>
      </c>
      <c r="S648" s="16">
        <v>0.36263736263736301</v>
      </c>
      <c r="T648" s="16">
        <v>0.45192307692307698</v>
      </c>
      <c r="U648" s="16"/>
      <c r="V648" s="16">
        <v>0.59610027855153203</v>
      </c>
      <c r="W648" s="16">
        <v>0.52432432432432396</v>
      </c>
      <c r="X648" s="16">
        <v>0.411971830985915</v>
      </c>
      <c r="Y648" s="16">
        <v>0.35510204081632701</v>
      </c>
      <c r="Z648" s="16"/>
      <c r="AA648" s="16">
        <v>0.54330708661417304</v>
      </c>
      <c r="AB648" s="16">
        <v>0.439024390243902</v>
      </c>
      <c r="AC648" s="16">
        <v>0.38392857142857101</v>
      </c>
      <c r="AD648" s="16">
        <v>0.47286821705426402</v>
      </c>
      <c r="AE648" s="16">
        <v>0.48739495798319299</v>
      </c>
      <c r="AF648" s="16">
        <v>0.44680851063829802</v>
      </c>
      <c r="AG648" s="16">
        <v>0.3125</v>
      </c>
      <c r="AH648" s="16">
        <v>0.37804878048780499</v>
      </c>
      <c r="AI648" s="16">
        <v>0.29245283018867901</v>
      </c>
      <c r="AJ648" s="16"/>
      <c r="AK648" s="16">
        <v>0.49238578680202999</v>
      </c>
      <c r="AL648" s="16">
        <v>0.42718446601941701</v>
      </c>
      <c r="AM648" s="16">
        <v>0.475247524752475</v>
      </c>
      <c r="AN648" s="16">
        <v>0.54266211604095604</v>
      </c>
      <c r="AO648" s="16">
        <v>0.38829787234042601</v>
      </c>
      <c r="AP648" s="16">
        <v>0.36405529953916999</v>
      </c>
      <c r="AQ648" s="16">
        <v>0.43333333333333302</v>
      </c>
      <c r="AR648" s="16"/>
      <c r="AS648" s="16">
        <v>0.24468085106383</v>
      </c>
      <c r="AT648" s="16">
        <v>0.49203539823008902</v>
      </c>
      <c r="AU648" s="16"/>
      <c r="AV648" s="16">
        <v>0.49789029535864998</v>
      </c>
      <c r="AW648" s="16">
        <v>0.43364928909952599</v>
      </c>
      <c r="AX648" s="16"/>
      <c r="AY648" s="16">
        <v>0.51690821256038599</v>
      </c>
      <c r="AZ648" s="16">
        <v>0.35510204081632701</v>
      </c>
      <c r="BA648" s="16"/>
      <c r="BB648" s="16">
        <v>0.39819004524886897</v>
      </c>
      <c r="BC648" s="16">
        <v>0.51603053435114499</v>
      </c>
      <c r="BD648" s="16"/>
      <c r="BE648" s="16">
        <v>0.62424242424242404</v>
      </c>
      <c r="BF648" s="16">
        <v>0.59467455621301801</v>
      </c>
      <c r="BG648" s="16">
        <v>0.46366782006920398</v>
      </c>
      <c r="BH648" s="16">
        <v>0.11914893617021299</v>
      </c>
    </row>
    <row r="649" spans="2:60" x14ac:dyDescent="0.25">
      <c r="B649" t="s">
        <v>77</v>
      </c>
      <c r="C649" s="16">
        <v>7.0561456752655502E-2</v>
      </c>
      <c r="D649" s="16">
        <v>8.5271317829457405E-2</v>
      </c>
      <c r="E649" s="16">
        <v>0.10489510489510501</v>
      </c>
      <c r="F649" s="16">
        <v>4.2105263157894701E-2</v>
      </c>
      <c r="G649" s="16">
        <v>8.6206896551724102E-2</v>
      </c>
      <c r="H649" s="16">
        <v>0.1</v>
      </c>
      <c r="I649" s="16">
        <v>4.7619047619047603E-2</v>
      </c>
      <c r="J649" s="16">
        <v>5.2631578947368397E-2</v>
      </c>
      <c r="K649" s="16">
        <v>4.1095890410958902E-2</v>
      </c>
      <c r="L649" s="16">
        <v>6.6666666666666693E-2</v>
      </c>
      <c r="M649" s="16">
        <v>0.102272727272727</v>
      </c>
      <c r="N649" s="16">
        <v>8.8235294117647106E-2</v>
      </c>
      <c r="O649" s="16">
        <v>0.1</v>
      </c>
      <c r="P649" s="16">
        <v>0.05</v>
      </c>
      <c r="Q649" s="16">
        <v>0.116279069767442</v>
      </c>
      <c r="R649" s="16">
        <v>0</v>
      </c>
      <c r="S649" s="16">
        <v>5.4945054945054903E-2</v>
      </c>
      <c r="T649" s="16">
        <v>4.80769230769231E-2</v>
      </c>
      <c r="U649" s="16"/>
      <c r="V649" s="16">
        <v>6.4066852367687999E-2</v>
      </c>
      <c r="W649" s="16">
        <v>5.9459459459459497E-2</v>
      </c>
      <c r="X649" s="16">
        <v>5.2816901408450703E-2</v>
      </c>
      <c r="Y649" s="16">
        <v>8.9795918367346905E-2</v>
      </c>
      <c r="Z649" s="16"/>
      <c r="AA649" s="16">
        <v>5.5118110236220499E-2</v>
      </c>
      <c r="AB649" s="16">
        <v>0.134146341463415</v>
      </c>
      <c r="AC649" s="16">
        <v>6.25E-2</v>
      </c>
      <c r="AD649" s="16">
        <v>2.32558139534884E-2</v>
      </c>
      <c r="AE649" s="16">
        <v>3.3613445378151301E-2</v>
      </c>
      <c r="AF649" s="16">
        <v>2.1276595744680899E-2</v>
      </c>
      <c r="AG649" s="16">
        <v>5.2083333333333301E-2</v>
      </c>
      <c r="AH649" s="16">
        <v>0.12195121951219499</v>
      </c>
      <c r="AI649" s="16">
        <v>8.4905660377358499E-2</v>
      </c>
      <c r="AJ649" s="16"/>
      <c r="AK649" s="16">
        <v>7.6142131979695396E-2</v>
      </c>
      <c r="AL649" s="16">
        <v>9.7087378640776698E-2</v>
      </c>
      <c r="AM649" s="16">
        <v>9.9009900990098994E-3</v>
      </c>
      <c r="AN649" s="16">
        <v>8.1911262798634796E-2</v>
      </c>
      <c r="AO649" s="16">
        <v>4.2553191489361701E-2</v>
      </c>
      <c r="AP649" s="16">
        <v>4.1474654377880199E-2</v>
      </c>
      <c r="AQ649" s="16">
        <v>0.06</v>
      </c>
      <c r="AR649" s="16"/>
      <c r="AS649" s="16">
        <v>1.0638297872340399E-2</v>
      </c>
      <c r="AT649" s="16">
        <v>8.0530973451327398E-2</v>
      </c>
      <c r="AU649" s="16"/>
      <c r="AV649" s="16">
        <v>7.1729957805907199E-2</v>
      </c>
      <c r="AW649" s="16">
        <v>6.9905213270142194E-2</v>
      </c>
      <c r="AX649" s="16"/>
      <c r="AY649" s="16">
        <v>5.9178743961352698E-2</v>
      </c>
      <c r="AZ649" s="16">
        <v>8.9795918367346905E-2</v>
      </c>
      <c r="BA649" s="16"/>
      <c r="BB649" s="16">
        <v>6.0331825037707398E-2</v>
      </c>
      <c r="BC649" s="16">
        <v>8.0916030534351105E-2</v>
      </c>
      <c r="BD649" s="16"/>
      <c r="BE649" s="16">
        <v>9.6969696969696997E-2</v>
      </c>
      <c r="BF649" s="16">
        <v>9.4674556213017694E-2</v>
      </c>
      <c r="BG649" s="16">
        <v>6.2283737024221401E-2</v>
      </c>
      <c r="BH649" s="16">
        <v>3.8297872340425497E-2</v>
      </c>
    </row>
    <row r="650" spans="2:60" x14ac:dyDescent="0.25">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row>
    <row r="651" spans="2:60" x14ac:dyDescent="0.25">
      <c r="B651" s="6" t="s">
        <v>338</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row>
    <row r="652" spans="2:60" x14ac:dyDescent="0.25">
      <c r="B652" s="23" t="s">
        <v>79</v>
      </c>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row>
    <row r="653" spans="2:60" x14ac:dyDescent="0.25">
      <c r="B653" t="s">
        <v>320</v>
      </c>
      <c r="C653" s="16">
        <v>0.144157814871017</v>
      </c>
      <c r="D653" s="16">
        <v>0.13178294573643401</v>
      </c>
      <c r="E653" s="16">
        <v>0.160839160839161</v>
      </c>
      <c r="F653" s="16">
        <v>0.17894736842105299</v>
      </c>
      <c r="G653" s="16">
        <v>0.12068965517241401</v>
      </c>
      <c r="H653" s="16">
        <v>0.2</v>
      </c>
      <c r="I653" s="16">
        <v>0.133333333333333</v>
      </c>
      <c r="J653" s="16">
        <v>0.105263157894737</v>
      </c>
      <c r="K653" s="16">
        <v>0.17808219178082199</v>
      </c>
      <c r="L653" s="16">
        <v>0.133333333333333</v>
      </c>
      <c r="M653" s="16">
        <v>0.125</v>
      </c>
      <c r="N653" s="16">
        <v>0.10784313725490199</v>
      </c>
      <c r="O653" s="16">
        <v>0.133333333333333</v>
      </c>
      <c r="P653" s="16">
        <v>8.3333333333333301E-2</v>
      </c>
      <c r="Q653" s="16">
        <v>0.25581395348837199</v>
      </c>
      <c r="R653" s="16">
        <v>0.11111111111111099</v>
      </c>
      <c r="S653" s="16">
        <v>0.14285714285714299</v>
      </c>
      <c r="T653" s="16">
        <v>0.15384615384615399</v>
      </c>
      <c r="U653" s="16"/>
      <c r="V653" s="16">
        <v>0.186629526462396</v>
      </c>
      <c r="W653" s="16">
        <v>0.135135135135135</v>
      </c>
      <c r="X653" s="16">
        <v>0.13732394366197201</v>
      </c>
      <c r="Y653" s="16">
        <v>0.120408163265306</v>
      </c>
      <c r="Z653" s="16"/>
      <c r="AA653" s="16">
        <v>0.16010498687663999</v>
      </c>
      <c r="AB653" s="16">
        <v>0.146341463414634</v>
      </c>
      <c r="AC653" s="16">
        <v>0.1875</v>
      </c>
      <c r="AD653" s="16">
        <v>0.162790697674419</v>
      </c>
      <c r="AE653" s="16">
        <v>0.13445378151260501</v>
      </c>
      <c r="AF653" s="16">
        <v>0.117021276595745</v>
      </c>
      <c r="AG653" s="16">
        <v>0.1875</v>
      </c>
      <c r="AH653" s="16">
        <v>8.5365853658536606E-2</v>
      </c>
      <c r="AI653" s="16">
        <v>9.4339622641509399E-2</v>
      </c>
      <c r="AJ653" s="16"/>
      <c r="AK653" s="16">
        <v>0.182741116751269</v>
      </c>
      <c r="AL653" s="16">
        <v>0.17475728155339801</v>
      </c>
      <c r="AM653" s="16">
        <v>0.14851485148514901</v>
      </c>
      <c r="AN653" s="16">
        <v>0.12969283276450499</v>
      </c>
      <c r="AO653" s="16">
        <v>0.14893617021276601</v>
      </c>
      <c r="AP653" s="16">
        <v>0.14746543778801799</v>
      </c>
      <c r="AQ653" s="16">
        <v>0.11333333333333299</v>
      </c>
      <c r="AR653" s="16"/>
      <c r="AS653" s="16">
        <v>0.117021276595745</v>
      </c>
      <c r="AT653" s="16">
        <v>0.148672566371681</v>
      </c>
      <c r="AU653" s="16"/>
      <c r="AV653" s="16">
        <v>0.12869198312236299</v>
      </c>
      <c r="AW653" s="16">
        <v>0.15284360189573501</v>
      </c>
      <c r="AX653" s="16"/>
      <c r="AY653" s="16">
        <v>0.15821256038647299</v>
      </c>
      <c r="AZ653" s="16">
        <v>0.120408163265306</v>
      </c>
      <c r="BA653" s="16"/>
      <c r="BB653" s="16">
        <v>0.120663650075415</v>
      </c>
      <c r="BC653" s="16">
        <v>0.16793893129771001</v>
      </c>
      <c r="BD653" s="16"/>
      <c r="BE653" s="16">
        <v>0.21212121212121199</v>
      </c>
      <c r="BF653" s="16">
        <v>0.16863905325443801</v>
      </c>
      <c r="BG653" s="16">
        <v>0.15051903114186899</v>
      </c>
      <c r="BH653" s="16">
        <v>4.6808510638297898E-2</v>
      </c>
    </row>
    <row r="654" spans="2:60" x14ac:dyDescent="0.25">
      <c r="B654" t="s">
        <v>321</v>
      </c>
      <c r="C654" s="16">
        <v>0.436267071320182</v>
      </c>
      <c r="D654" s="16">
        <v>0.44961240310077499</v>
      </c>
      <c r="E654" s="16">
        <v>0.36363636363636398</v>
      </c>
      <c r="F654" s="16">
        <v>0.36842105263157898</v>
      </c>
      <c r="G654" s="16">
        <v>0.41379310344827602</v>
      </c>
      <c r="H654" s="16">
        <v>0.43333333333333302</v>
      </c>
      <c r="I654" s="16">
        <v>0.48571428571428599</v>
      </c>
      <c r="J654" s="16">
        <v>0.42105263157894701</v>
      </c>
      <c r="K654" s="16">
        <v>0.42465753424657499</v>
      </c>
      <c r="L654" s="16">
        <v>0.4</v>
      </c>
      <c r="M654" s="16">
        <v>0.52272727272727304</v>
      </c>
      <c r="N654" s="16">
        <v>0.441176470588235</v>
      </c>
      <c r="O654" s="16">
        <v>0.4</v>
      </c>
      <c r="P654" s="16">
        <v>0.41666666666666702</v>
      </c>
      <c r="Q654" s="16">
        <v>0.48837209302325602</v>
      </c>
      <c r="R654" s="16">
        <v>0.22222222222222199</v>
      </c>
      <c r="S654" s="16">
        <v>0.5</v>
      </c>
      <c r="T654" s="16">
        <v>0.43269230769230799</v>
      </c>
      <c r="U654" s="16"/>
      <c r="V654" s="16">
        <v>0.183844011142061</v>
      </c>
      <c r="W654" s="16">
        <v>0.44864864864864901</v>
      </c>
      <c r="X654" s="16">
        <v>0.50704225352112697</v>
      </c>
      <c r="Y654" s="16">
        <v>0.575510204081633</v>
      </c>
      <c r="Z654" s="16"/>
      <c r="AA654" s="16">
        <v>0.26246719160104998</v>
      </c>
      <c r="AB654" s="16">
        <v>0.45121951219512202</v>
      </c>
      <c r="AC654" s="16">
        <v>0.47321428571428598</v>
      </c>
      <c r="AD654" s="16">
        <v>0.49612403100775199</v>
      </c>
      <c r="AE654" s="16">
        <v>0.52100840336134502</v>
      </c>
      <c r="AF654" s="16">
        <v>0.56382978723404298</v>
      </c>
      <c r="AG654" s="16">
        <v>0.64583333333333304</v>
      </c>
      <c r="AH654" s="16">
        <v>0.59756097560975596</v>
      </c>
      <c r="AI654" s="16">
        <v>0.63207547169811296</v>
      </c>
      <c r="AJ654" s="16"/>
      <c r="AK654" s="16">
        <v>0.28934010152284301</v>
      </c>
      <c r="AL654" s="16">
        <v>0.466019417475728</v>
      </c>
      <c r="AM654" s="16">
        <v>0.48514851485148502</v>
      </c>
      <c r="AN654" s="16">
        <v>0.32081911262798601</v>
      </c>
      <c r="AO654" s="16">
        <v>0.55851063829787195</v>
      </c>
      <c r="AP654" s="16">
        <v>0.58525345622119795</v>
      </c>
      <c r="AQ654" s="16">
        <v>0.51333333333333298</v>
      </c>
      <c r="AR654" s="16"/>
      <c r="AS654" s="16">
        <v>0.71808510638297895</v>
      </c>
      <c r="AT654" s="16">
        <v>0.38938053097345099</v>
      </c>
      <c r="AU654" s="16"/>
      <c r="AV654" s="16">
        <v>0.38818565400843902</v>
      </c>
      <c r="AW654" s="16">
        <v>0.46327014218009499</v>
      </c>
      <c r="AX654" s="16"/>
      <c r="AY654" s="16">
        <v>0.35386473429951698</v>
      </c>
      <c r="AZ654" s="16">
        <v>0.575510204081633</v>
      </c>
      <c r="BA654" s="16"/>
      <c r="BB654" s="16">
        <v>0.56259426847662097</v>
      </c>
      <c r="BC654" s="16">
        <v>0.30839694656488498</v>
      </c>
      <c r="BD654" s="16"/>
      <c r="BE654" s="16">
        <v>6.0606060606060601E-2</v>
      </c>
      <c r="BF654" s="16">
        <v>0.23668639053254401</v>
      </c>
      <c r="BG654" s="16">
        <v>0.491349480968858</v>
      </c>
      <c r="BH654" s="16">
        <v>0.85106382978723405</v>
      </c>
    </row>
    <row r="655" spans="2:60" x14ac:dyDescent="0.25">
      <c r="B655" t="s">
        <v>322</v>
      </c>
      <c r="C655" s="16">
        <v>0.27389984825493202</v>
      </c>
      <c r="D655" s="16">
        <v>0.232558139534884</v>
      </c>
      <c r="E655" s="16">
        <v>0.32867132867132898</v>
      </c>
      <c r="F655" s="16">
        <v>0.326315789473684</v>
      </c>
      <c r="G655" s="16">
        <v>0.29310344827586199</v>
      </c>
      <c r="H655" s="16">
        <v>0.266666666666667</v>
      </c>
      <c r="I655" s="16">
        <v>0.20952380952381</v>
      </c>
      <c r="J655" s="16">
        <v>0.26315789473684198</v>
      </c>
      <c r="K655" s="16">
        <v>0.26027397260273999</v>
      </c>
      <c r="L655" s="16">
        <v>0.233333333333333</v>
      </c>
      <c r="M655" s="16">
        <v>0.204545454545455</v>
      </c>
      <c r="N655" s="16">
        <v>0.28431372549019601</v>
      </c>
      <c r="O655" s="16">
        <v>0.266666666666667</v>
      </c>
      <c r="P655" s="16">
        <v>0.35</v>
      </c>
      <c r="Q655" s="16">
        <v>0.116279069767442</v>
      </c>
      <c r="R655" s="16">
        <v>0.592592592592593</v>
      </c>
      <c r="S655" s="16">
        <v>0.25824175824175799</v>
      </c>
      <c r="T655" s="16">
        <v>0.29807692307692302</v>
      </c>
      <c r="U655" s="16"/>
      <c r="V655" s="16">
        <v>0.47632311977715902</v>
      </c>
      <c r="W655" s="16">
        <v>0.25945945945945897</v>
      </c>
      <c r="X655" s="16">
        <v>0.21478873239436599</v>
      </c>
      <c r="Y655" s="16">
        <v>0.16530612244897999</v>
      </c>
      <c r="Z655" s="16"/>
      <c r="AA655" s="16">
        <v>0.44356955380577401</v>
      </c>
      <c r="AB655" s="16">
        <v>0.219512195121951</v>
      </c>
      <c r="AC655" s="16">
        <v>0.17857142857142899</v>
      </c>
      <c r="AD655" s="16">
        <v>0.24806201550387599</v>
      </c>
      <c r="AE655" s="16">
        <v>0.218487394957983</v>
      </c>
      <c r="AF655" s="16">
        <v>0.25531914893617003</v>
      </c>
      <c r="AG655" s="16">
        <v>7.2916666666666699E-2</v>
      </c>
      <c r="AH655" s="16">
        <v>0.18292682926829301</v>
      </c>
      <c r="AI655" s="16">
        <v>0.15094339622641501</v>
      </c>
      <c r="AJ655" s="16"/>
      <c r="AK655" s="16">
        <v>0.38578680203045701</v>
      </c>
      <c r="AL655" s="16">
        <v>0.18446601941747601</v>
      </c>
      <c r="AM655" s="16">
        <v>0.27722772277227697</v>
      </c>
      <c r="AN655" s="16">
        <v>0.36860068259385698</v>
      </c>
      <c r="AO655" s="16">
        <v>0.20212765957446799</v>
      </c>
      <c r="AP655" s="16">
        <v>0.17511520737327199</v>
      </c>
      <c r="AQ655" s="16">
        <v>0.233333333333333</v>
      </c>
      <c r="AR655" s="16"/>
      <c r="AS655" s="16">
        <v>0.122340425531915</v>
      </c>
      <c r="AT655" s="16">
        <v>0.29911504424778801</v>
      </c>
      <c r="AU655" s="16"/>
      <c r="AV655" s="16">
        <v>0.32700421940928298</v>
      </c>
      <c r="AW655" s="16">
        <v>0.244075829383886</v>
      </c>
      <c r="AX655" s="16"/>
      <c r="AY655" s="16">
        <v>0.33816425120772903</v>
      </c>
      <c r="AZ655" s="16">
        <v>0.16530612244897999</v>
      </c>
      <c r="BA655" s="16"/>
      <c r="BB655" s="16">
        <v>0.19909502262443399</v>
      </c>
      <c r="BC655" s="16">
        <v>0.34961832061068698</v>
      </c>
      <c r="BD655" s="16"/>
      <c r="BE655" s="16">
        <v>0.57575757575757602</v>
      </c>
      <c r="BF655" s="16">
        <v>0.366863905325444</v>
      </c>
      <c r="BG655" s="16">
        <v>0.219723183391003</v>
      </c>
      <c r="BH655" s="16">
        <v>5.95744680851064E-2</v>
      </c>
    </row>
    <row r="656" spans="2:60" x14ac:dyDescent="0.25">
      <c r="B656" t="s">
        <v>77</v>
      </c>
      <c r="C656" s="16">
        <v>0.14567526555387</v>
      </c>
      <c r="D656" s="16">
        <v>0.186046511627907</v>
      </c>
      <c r="E656" s="16">
        <v>0.14685314685314699</v>
      </c>
      <c r="F656" s="16">
        <v>0.12631578947368399</v>
      </c>
      <c r="G656" s="16">
        <v>0.17241379310344801</v>
      </c>
      <c r="H656" s="16">
        <v>0.1</v>
      </c>
      <c r="I656" s="16">
        <v>0.17142857142857101</v>
      </c>
      <c r="J656" s="16">
        <v>0.21052631578947401</v>
      </c>
      <c r="K656" s="16">
        <v>0.13698630136986301</v>
      </c>
      <c r="L656" s="16">
        <v>0.233333333333333</v>
      </c>
      <c r="M656" s="16">
        <v>0.14772727272727301</v>
      </c>
      <c r="N656" s="16">
        <v>0.16666666666666699</v>
      </c>
      <c r="O656" s="16">
        <v>0.2</v>
      </c>
      <c r="P656" s="16">
        <v>0.15</v>
      </c>
      <c r="Q656" s="16">
        <v>0.13953488372093001</v>
      </c>
      <c r="R656" s="16">
        <v>7.4074074074074098E-2</v>
      </c>
      <c r="S656" s="16">
        <v>9.8901098901098897E-2</v>
      </c>
      <c r="T656" s="16">
        <v>0.115384615384615</v>
      </c>
      <c r="U656" s="16"/>
      <c r="V656" s="16">
        <v>0.153203342618384</v>
      </c>
      <c r="W656" s="16">
        <v>0.15675675675675699</v>
      </c>
      <c r="X656" s="16">
        <v>0.140845070422535</v>
      </c>
      <c r="Y656" s="16">
        <v>0.13877551020408199</v>
      </c>
      <c r="Z656" s="16"/>
      <c r="AA656" s="16">
        <v>0.133858267716535</v>
      </c>
      <c r="AB656" s="16">
        <v>0.18292682926829301</v>
      </c>
      <c r="AC656" s="16">
        <v>0.160714285714286</v>
      </c>
      <c r="AD656" s="16">
        <v>9.3023255813953501E-2</v>
      </c>
      <c r="AE656" s="16">
        <v>0.126050420168067</v>
      </c>
      <c r="AF656" s="16">
        <v>6.3829787234042507E-2</v>
      </c>
      <c r="AG656" s="16">
        <v>9.375E-2</v>
      </c>
      <c r="AH656" s="16">
        <v>0.134146341463415</v>
      </c>
      <c r="AI656" s="16">
        <v>0.122641509433962</v>
      </c>
      <c r="AJ656" s="16"/>
      <c r="AK656" s="16">
        <v>0.14213197969543101</v>
      </c>
      <c r="AL656" s="16">
        <v>0.17475728155339801</v>
      </c>
      <c r="AM656" s="16">
        <v>8.9108910891089105E-2</v>
      </c>
      <c r="AN656" s="16">
        <v>0.18088737201365199</v>
      </c>
      <c r="AO656" s="16">
        <v>9.0425531914893595E-2</v>
      </c>
      <c r="AP656" s="16">
        <v>9.2165898617511496E-2</v>
      </c>
      <c r="AQ656" s="16">
        <v>0.14000000000000001</v>
      </c>
      <c r="AR656" s="16"/>
      <c r="AS656" s="16">
        <v>4.2553191489361701E-2</v>
      </c>
      <c r="AT656" s="16">
        <v>0.16283185840708</v>
      </c>
      <c r="AU656" s="16"/>
      <c r="AV656" s="16">
        <v>0.15611814345991601</v>
      </c>
      <c r="AW656" s="16">
        <v>0.139810426540284</v>
      </c>
      <c r="AX656" s="16"/>
      <c r="AY656" s="16">
        <v>0.14975845410628</v>
      </c>
      <c r="AZ656" s="16">
        <v>0.13877551020408199</v>
      </c>
      <c r="BA656" s="16"/>
      <c r="BB656" s="16">
        <v>0.11764705882352899</v>
      </c>
      <c r="BC656" s="16">
        <v>0.174045801526718</v>
      </c>
      <c r="BD656" s="16"/>
      <c r="BE656" s="16">
        <v>0.15151515151515199</v>
      </c>
      <c r="BF656" s="16">
        <v>0.22781065088757399</v>
      </c>
      <c r="BG656" s="16">
        <v>0.13840830449826999</v>
      </c>
      <c r="BH656" s="16">
        <v>4.2553191489361701E-2</v>
      </c>
    </row>
    <row r="657" spans="2:60" x14ac:dyDescent="0.25">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row>
    <row r="658" spans="2:60" x14ac:dyDescent="0.25">
      <c r="B658" s="6" t="s">
        <v>339</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row>
    <row r="659" spans="2:60" x14ac:dyDescent="0.25">
      <c r="B659" s="23" t="s">
        <v>79</v>
      </c>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row>
    <row r="660" spans="2:60" x14ac:dyDescent="0.25">
      <c r="B660" t="s">
        <v>320</v>
      </c>
      <c r="C660" s="16">
        <v>0.11608497723824</v>
      </c>
      <c r="D660" s="16">
        <v>0.13953488372093001</v>
      </c>
      <c r="E660" s="16">
        <v>0.132867132867133</v>
      </c>
      <c r="F660" s="16">
        <v>0.168421052631579</v>
      </c>
      <c r="G660" s="16">
        <v>0.10344827586206901</v>
      </c>
      <c r="H660" s="16">
        <v>0.2</v>
      </c>
      <c r="I660" s="16">
        <v>0.114285714285714</v>
      </c>
      <c r="J660" s="16">
        <v>0</v>
      </c>
      <c r="K660" s="16">
        <v>0.13698630136986301</v>
      </c>
      <c r="L660" s="16">
        <v>0.2</v>
      </c>
      <c r="M660" s="16">
        <v>5.6818181818181802E-2</v>
      </c>
      <c r="N660" s="16">
        <v>0.11764705882352899</v>
      </c>
      <c r="O660" s="16">
        <v>6.6666666666666693E-2</v>
      </c>
      <c r="P660" s="16">
        <v>8.3333333333333301E-2</v>
      </c>
      <c r="Q660" s="16">
        <v>0.209302325581395</v>
      </c>
      <c r="R660" s="16">
        <v>0.18518518518518501</v>
      </c>
      <c r="S660" s="16">
        <v>7.69230769230769E-2</v>
      </c>
      <c r="T660" s="16">
        <v>7.69230769230769E-2</v>
      </c>
      <c r="U660" s="16"/>
      <c r="V660" s="16">
        <v>0.18941504178273</v>
      </c>
      <c r="W660" s="16">
        <v>0.14054054054054099</v>
      </c>
      <c r="X660" s="16">
        <v>0.11267605633802801</v>
      </c>
      <c r="Y660" s="16">
        <v>5.5102040816326497E-2</v>
      </c>
      <c r="Z660" s="16"/>
      <c r="AA660" s="16">
        <v>0.16535433070866101</v>
      </c>
      <c r="AB660" s="16">
        <v>9.7560975609756101E-2</v>
      </c>
      <c r="AC660" s="16">
        <v>9.8214285714285698E-2</v>
      </c>
      <c r="AD660" s="16">
        <v>9.3023255813953501E-2</v>
      </c>
      <c r="AE660" s="16">
        <v>9.2436974789915999E-2</v>
      </c>
      <c r="AF660" s="16">
        <v>0.10638297872340401</v>
      </c>
      <c r="AG660" s="16">
        <v>0.14583333333333301</v>
      </c>
      <c r="AH660" s="16">
        <v>6.0975609756097601E-2</v>
      </c>
      <c r="AI660" s="16">
        <v>2.83018867924528E-2</v>
      </c>
      <c r="AJ660" s="16"/>
      <c r="AK660" s="16">
        <v>0.19289340101522801</v>
      </c>
      <c r="AL660" s="16">
        <v>0.116504854368932</v>
      </c>
      <c r="AM660" s="16">
        <v>0.10891089108910899</v>
      </c>
      <c r="AN660" s="16">
        <v>0.10580204778157</v>
      </c>
      <c r="AO660" s="16">
        <v>0.10106382978723399</v>
      </c>
      <c r="AP660" s="16">
        <v>9.6774193548387094E-2</v>
      </c>
      <c r="AQ660" s="16">
        <v>8.6666666666666697E-2</v>
      </c>
      <c r="AR660" s="16"/>
      <c r="AS660" s="16">
        <v>7.9787234042553196E-2</v>
      </c>
      <c r="AT660" s="16">
        <v>0.12212389380531</v>
      </c>
      <c r="AU660" s="16"/>
      <c r="AV660" s="16">
        <v>0.113924050632911</v>
      </c>
      <c r="AW660" s="16">
        <v>0.117298578199052</v>
      </c>
      <c r="AX660" s="16"/>
      <c r="AY660" s="16">
        <v>0.15217391304347799</v>
      </c>
      <c r="AZ660" s="16">
        <v>5.5102040816326497E-2</v>
      </c>
      <c r="BA660" s="16"/>
      <c r="BB660" s="16">
        <v>9.6530920060331801E-2</v>
      </c>
      <c r="BC660" s="16">
        <v>0.13587786259542001</v>
      </c>
      <c r="BD660" s="16"/>
      <c r="BE660" s="16">
        <v>0.21212121212121199</v>
      </c>
      <c r="BF660" s="16">
        <v>0.165680473372781</v>
      </c>
      <c r="BG660" s="16">
        <v>8.8235294117647106E-2</v>
      </c>
      <c r="BH660" s="16">
        <v>4.6808510638297898E-2</v>
      </c>
    </row>
    <row r="661" spans="2:60" x14ac:dyDescent="0.25">
      <c r="B661" t="s">
        <v>321</v>
      </c>
      <c r="C661" s="16">
        <v>0.59787556904400596</v>
      </c>
      <c r="D661" s="16">
        <v>0.62015503875969002</v>
      </c>
      <c r="E661" s="16">
        <v>0.53846153846153799</v>
      </c>
      <c r="F661" s="16">
        <v>0.48421052631578898</v>
      </c>
      <c r="G661" s="16">
        <v>0.48275862068965503</v>
      </c>
      <c r="H661" s="16">
        <v>0.43333333333333302</v>
      </c>
      <c r="I661" s="16">
        <v>0.57142857142857095</v>
      </c>
      <c r="J661" s="16">
        <v>0.52631578947368396</v>
      </c>
      <c r="K661" s="16">
        <v>0.52054794520547898</v>
      </c>
      <c r="L661" s="16">
        <v>0.6</v>
      </c>
      <c r="M661" s="16">
        <v>0.69318181818181801</v>
      </c>
      <c r="N661" s="16">
        <v>0.61764705882352899</v>
      </c>
      <c r="O661" s="16">
        <v>0.63333333333333297</v>
      </c>
      <c r="P661" s="16">
        <v>0.58333333333333304</v>
      </c>
      <c r="Q661" s="16">
        <v>0.62790697674418605</v>
      </c>
      <c r="R661" s="16">
        <v>0.55555555555555602</v>
      </c>
      <c r="S661" s="16">
        <v>0.71978021978022</v>
      </c>
      <c r="T661" s="16">
        <v>0.64423076923076905</v>
      </c>
      <c r="U661" s="16"/>
      <c r="V661" s="16">
        <v>0.25626740947075199</v>
      </c>
      <c r="W661" s="16">
        <v>0.51891891891891895</v>
      </c>
      <c r="X661" s="16">
        <v>0.721830985915493</v>
      </c>
      <c r="Y661" s="16">
        <v>0.80612244897959195</v>
      </c>
      <c r="Z661" s="16"/>
      <c r="AA661" s="16">
        <v>0.34383202099737498</v>
      </c>
      <c r="AB661" s="16">
        <v>0.65853658536585402</v>
      </c>
      <c r="AC661" s="16">
        <v>0.66071428571428603</v>
      </c>
      <c r="AD661" s="16">
        <v>0.67441860465116299</v>
      </c>
      <c r="AE661" s="16">
        <v>0.77310924369747902</v>
      </c>
      <c r="AF661" s="16">
        <v>0.77659574468085102</v>
      </c>
      <c r="AG661" s="16">
        <v>0.77083333333333304</v>
      </c>
      <c r="AH661" s="16">
        <v>0.82926829268292701</v>
      </c>
      <c r="AI661" s="16">
        <v>0.86792452830188704</v>
      </c>
      <c r="AJ661" s="16"/>
      <c r="AK661" s="16">
        <v>0.39593908629441599</v>
      </c>
      <c r="AL661" s="16">
        <v>0.58252427184466005</v>
      </c>
      <c r="AM661" s="16">
        <v>0.62376237623762398</v>
      </c>
      <c r="AN661" s="16">
        <v>0.50853242320819103</v>
      </c>
      <c r="AO661" s="16">
        <v>0.78191489361702105</v>
      </c>
      <c r="AP661" s="16">
        <v>0.74193548387096797</v>
      </c>
      <c r="AQ661" s="16">
        <v>0.7</v>
      </c>
      <c r="AR661" s="16"/>
      <c r="AS661" s="16">
        <v>0.88829787234042601</v>
      </c>
      <c r="AT661" s="16">
        <v>0.54955752212389397</v>
      </c>
      <c r="AU661" s="16"/>
      <c r="AV661" s="16">
        <v>0.53586497890295404</v>
      </c>
      <c r="AW661" s="16">
        <v>0.63270142180094802</v>
      </c>
      <c r="AX661" s="16"/>
      <c r="AY661" s="16">
        <v>0.47463768115942001</v>
      </c>
      <c r="AZ661" s="16">
        <v>0.80612244897959195</v>
      </c>
      <c r="BA661" s="16"/>
      <c r="BB661" s="16">
        <v>0.72549019607843102</v>
      </c>
      <c r="BC661" s="16">
        <v>0.46870229007633601</v>
      </c>
      <c r="BD661" s="16"/>
      <c r="BE661" s="16">
        <v>6.0606060606060601E-2</v>
      </c>
      <c r="BF661" s="16">
        <v>0.34319526627218899</v>
      </c>
      <c r="BG661" s="16">
        <v>0.75951557093425603</v>
      </c>
      <c r="BH661" s="16">
        <v>0.94042553191489398</v>
      </c>
    </row>
    <row r="662" spans="2:60" x14ac:dyDescent="0.25">
      <c r="B662" t="s">
        <v>322</v>
      </c>
      <c r="C662" s="16">
        <v>0.21547799696509901</v>
      </c>
      <c r="D662" s="16">
        <v>0.186046511627907</v>
      </c>
      <c r="E662" s="16">
        <v>0.25174825174825199</v>
      </c>
      <c r="F662" s="16">
        <v>0.27368421052631597</v>
      </c>
      <c r="G662" s="16">
        <v>0.25862068965517199</v>
      </c>
      <c r="H662" s="16">
        <v>0.33333333333333298</v>
      </c>
      <c r="I662" s="16">
        <v>0.21904761904761899</v>
      </c>
      <c r="J662" s="16">
        <v>0.42105263157894701</v>
      </c>
      <c r="K662" s="16">
        <v>0.28767123287671198</v>
      </c>
      <c r="L662" s="16">
        <v>0.16666666666666699</v>
      </c>
      <c r="M662" s="16">
        <v>0.18181818181818199</v>
      </c>
      <c r="N662" s="16">
        <v>0.19607843137254899</v>
      </c>
      <c r="O662" s="16">
        <v>0.1</v>
      </c>
      <c r="P662" s="16">
        <v>0.28333333333333299</v>
      </c>
      <c r="Q662" s="16">
        <v>0.13953488372093001</v>
      </c>
      <c r="R662" s="16">
        <v>0.25925925925925902</v>
      </c>
      <c r="S662" s="16">
        <v>0.14285714285714299</v>
      </c>
      <c r="T662" s="16">
        <v>0.20192307692307701</v>
      </c>
      <c r="U662" s="16"/>
      <c r="V662" s="16">
        <v>0.47910863509749302</v>
      </c>
      <c r="W662" s="16">
        <v>0.25405405405405401</v>
      </c>
      <c r="X662" s="16">
        <v>0.102112676056338</v>
      </c>
      <c r="Y662" s="16">
        <v>7.3469387755102006E-2</v>
      </c>
      <c r="Z662" s="16"/>
      <c r="AA662" s="16">
        <v>0.42519685039370098</v>
      </c>
      <c r="AB662" s="16">
        <v>0.12195121951219499</v>
      </c>
      <c r="AC662" s="16">
        <v>0.160714285714286</v>
      </c>
      <c r="AD662" s="16">
        <v>0.201550387596899</v>
      </c>
      <c r="AE662" s="16">
        <v>9.2436974789915999E-2</v>
      </c>
      <c r="AF662" s="16">
        <v>0.10638297872340401</v>
      </c>
      <c r="AG662" s="16">
        <v>6.25E-2</v>
      </c>
      <c r="AH662" s="16">
        <v>8.5365853658536606E-2</v>
      </c>
      <c r="AI662" s="16">
        <v>1.88679245283019E-2</v>
      </c>
      <c r="AJ662" s="16"/>
      <c r="AK662" s="16">
        <v>0.34010152284264</v>
      </c>
      <c r="AL662" s="16">
        <v>0.213592233009709</v>
      </c>
      <c r="AM662" s="16">
        <v>0.18811881188118801</v>
      </c>
      <c r="AN662" s="16">
        <v>0.31740614334471001</v>
      </c>
      <c r="AO662" s="16">
        <v>0.10106382978723399</v>
      </c>
      <c r="AP662" s="16">
        <v>0.119815668202765</v>
      </c>
      <c r="AQ662" s="16">
        <v>0.16</v>
      </c>
      <c r="AR662" s="16"/>
      <c r="AS662" s="16">
        <v>2.1276595744680899E-2</v>
      </c>
      <c r="AT662" s="16">
        <v>0.247787610619469</v>
      </c>
      <c r="AU662" s="16"/>
      <c r="AV662" s="16">
        <v>0.27426160337552702</v>
      </c>
      <c r="AW662" s="16">
        <v>0.18246445497630301</v>
      </c>
      <c r="AX662" s="16"/>
      <c r="AY662" s="16">
        <v>0.29951690821256</v>
      </c>
      <c r="AZ662" s="16">
        <v>7.3469387755102006E-2</v>
      </c>
      <c r="BA662" s="16"/>
      <c r="BB662" s="16">
        <v>0.12971342383107101</v>
      </c>
      <c r="BC662" s="16">
        <v>0.30229007633587801</v>
      </c>
      <c r="BD662" s="16"/>
      <c r="BE662" s="16">
        <v>0.60606060606060597</v>
      </c>
      <c r="BF662" s="16">
        <v>0.35207100591716001</v>
      </c>
      <c r="BG662" s="16">
        <v>0.10899653979238801</v>
      </c>
      <c r="BH662" s="16">
        <v>8.5106382978723406E-3</v>
      </c>
    </row>
    <row r="663" spans="2:60" x14ac:dyDescent="0.25">
      <c r="B663" t="s">
        <v>77</v>
      </c>
      <c r="C663" s="16">
        <v>7.0561456752655502E-2</v>
      </c>
      <c r="D663" s="16">
        <v>5.4263565891472902E-2</v>
      </c>
      <c r="E663" s="16">
        <v>7.69230769230769E-2</v>
      </c>
      <c r="F663" s="16">
        <v>7.3684210526315796E-2</v>
      </c>
      <c r="G663" s="16">
        <v>0.15517241379310301</v>
      </c>
      <c r="H663" s="16">
        <v>3.3333333333333298E-2</v>
      </c>
      <c r="I663" s="16">
        <v>9.5238095238095205E-2</v>
      </c>
      <c r="J663" s="16">
        <v>5.2631578947368397E-2</v>
      </c>
      <c r="K663" s="16">
        <v>5.4794520547945202E-2</v>
      </c>
      <c r="L663" s="16">
        <v>3.3333333333333298E-2</v>
      </c>
      <c r="M663" s="16">
        <v>6.8181818181818205E-2</v>
      </c>
      <c r="N663" s="16">
        <v>6.8627450980392204E-2</v>
      </c>
      <c r="O663" s="16">
        <v>0.2</v>
      </c>
      <c r="P663" s="16">
        <v>0.05</v>
      </c>
      <c r="Q663" s="16">
        <v>2.32558139534884E-2</v>
      </c>
      <c r="R663" s="16">
        <v>0</v>
      </c>
      <c r="S663" s="16">
        <v>6.0439560439560398E-2</v>
      </c>
      <c r="T663" s="16">
        <v>7.69230769230769E-2</v>
      </c>
      <c r="U663" s="16"/>
      <c r="V663" s="16">
        <v>7.52089136490251E-2</v>
      </c>
      <c r="W663" s="16">
        <v>8.6486486486486505E-2</v>
      </c>
      <c r="X663" s="16">
        <v>6.3380281690140802E-2</v>
      </c>
      <c r="Y663" s="16">
        <v>6.5306122448979598E-2</v>
      </c>
      <c r="Z663" s="16"/>
      <c r="AA663" s="16">
        <v>6.5616797900262494E-2</v>
      </c>
      <c r="AB663" s="16">
        <v>0.12195121951219499</v>
      </c>
      <c r="AC663" s="16">
        <v>8.0357142857142905E-2</v>
      </c>
      <c r="AD663" s="16">
        <v>3.1007751937984499E-2</v>
      </c>
      <c r="AE663" s="16">
        <v>4.20168067226891E-2</v>
      </c>
      <c r="AF663" s="16">
        <v>1.0638297872340399E-2</v>
      </c>
      <c r="AG663" s="16">
        <v>2.0833333333333301E-2</v>
      </c>
      <c r="AH663" s="16">
        <v>2.4390243902439001E-2</v>
      </c>
      <c r="AI663" s="16">
        <v>8.4905660377358499E-2</v>
      </c>
      <c r="AJ663" s="16"/>
      <c r="AK663" s="16">
        <v>7.1065989847715699E-2</v>
      </c>
      <c r="AL663" s="16">
        <v>8.7378640776699004E-2</v>
      </c>
      <c r="AM663" s="16">
        <v>7.9207920792079195E-2</v>
      </c>
      <c r="AN663" s="16">
        <v>6.8259385665528999E-2</v>
      </c>
      <c r="AO663" s="16">
        <v>1.5957446808510599E-2</v>
      </c>
      <c r="AP663" s="16">
        <v>4.1474654377880199E-2</v>
      </c>
      <c r="AQ663" s="16">
        <v>5.3333333333333302E-2</v>
      </c>
      <c r="AR663" s="16"/>
      <c r="AS663" s="16">
        <v>1.0638297872340399E-2</v>
      </c>
      <c r="AT663" s="16">
        <v>8.0530973451327398E-2</v>
      </c>
      <c r="AU663" s="16"/>
      <c r="AV663" s="16">
        <v>7.5949367088607597E-2</v>
      </c>
      <c r="AW663" s="16">
        <v>6.75355450236967E-2</v>
      </c>
      <c r="AX663" s="16"/>
      <c r="AY663" s="16">
        <v>7.3671497584541099E-2</v>
      </c>
      <c r="AZ663" s="16">
        <v>6.5306122448979598E-2</v>
      </c>
      <c r="BA663" s="16"/>
      <c r="BB663" s="16">
        <v>4.8265460030165901E-2</v>
      </c>
      <c r="BC663" s="16">
        <v>9.3129770992366398E-2</v>
      </c>
      <c r="BD663" s="16"/>
      <c r="BE663" s="16">
        <v>0.12121212121212099</v>
      </c>
      <c r="BF663" s="16">
        <v>0.13905325443787001</v>
      </c>
      <c r="BG663" s="16">
        <v>4.3252595155709297E-2</v>
      </c>
      <c r="BH663" s="16">
        <v>4.2553191489361703E-3</v>
      </c>
    </row>
    <row r="664" spans="2:60" x14ac:dyDescent="0.25">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row>
    <row r="665" spans="2:60" x14ac:dyDescent="0.25">
      <c r="B665" s="6" t="s">
        <v>340</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row>
    <row r="666" spans="2:60" x14ac:dyDescent="0.25">
      <c r="B666" s="23" t="s">
        <v>79</v>
      </c>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row>
    <row r="667" spans="2:60" x14ac:dyDescent="0.25">
      <c r="B667" t="s">
        <v>320</v>
      </c>
      <c r="C667" s="16">
        <v>0.16236722306525</v>
      </c>
      <c r="D667" s="16">
        <v>0.124031007751938</v>
      </c>
      <c r="E667" s="16">
        <v>0.160839160839161</v>
      </c>
      <c r="F667" s="16">
        <v>0.26315789473684198</v>
      </c>
      <c r="G667" s="16">
        <v>0.17241379310344801</v>
      </c>
      <c r="H667" s="16">
        <v>0.1</v>
      </c>
      <c r="I667" s="16">
        <v>0.19047619047618999</v>
      </c>
      <c r="J667" s="16">
        <v>0.157894736842105</v>
      </c>
      <c r="K667" s="16">
        <v>0.17808219178082199</v>
      </c>
      <c r="L667" s="16">
        <v>0.2</v>
      </c>
      <c r="M667" s="16">
        <v>7.9545454545454503E-2</v>
      </c>
      <c r="N667" s="16">
        <v>0.13725490196078399</v>
      </c>
      <c r="O667" s="16">
        <v>0.133333333333333</v>
      </c>
      <c r="P667" s="16">
        <v>0.116666666666667</v>
      </c>
      <c r="Q667" s="16">
        <v>0.25581395348837199</v>
      </c>
      <c r="R667" s="16">
        <v>0.22222222222222199</v>
      </c>
      <c r="S667" s="16">
        <v>0.13186813186813201</v>
      </c>
      <c r="T667" s="16">
        <v>0.21153846153846201</v>
      </c>
      <c r="U667" s="16"/>
      <c r="V667" s="16">
        <v>0.20891364902507001</v>
      </c>
      <c r="W667" s="16">
        <v>0.15675675675675699</v>
      </c>
      <c r="X667" s="16">
        <v>0.183098591549296</v>
      </c>
      <c r="Y667" s="16">
        <v>0.118367346938776</v>
      </c>
      <c r="Z667" s="16"/>
      <c r="AA667" s="16">
        <v>0.19947506561679801</v>
      </c>
      <c r="AB667" s="16">
        <v>0.146341463414634</v>
      </c>
      <c r="AC667" s="16">
        <v>0.160714285714286</v>
      </c>
      <c r="AD667" s="16">
        <v>0.170542635658915</v>
      </c>
      <c r="AE667" s="16">
        <v>0.151260504201681</v>
      </c>
      <c r="AF667" s="16">
        <v>0.19148936170212799</v>
      </c>
      <c r="AG667" s="16">
        <v>0.20833333333333301</v>
      </c>
      <c r="AH667" s="16">
        <v>9.7560975609756101E-2</v>
      </c>
      <c r="AI667" s="16">
        <v>4.71698113207547E-2</v>
      </c>
      <c r="AJ667" s="16"/>
      <c r="AK667" s="16">
        <v>0.19796954314720799</v>
      </c>
      <c r="AL667" s="16">
        <v>0.223300970873786</v>
      </c>
      <c r="AM667" s="16">
        <v>0.198019801980198</v>
      </c>
      <c r="AN667" s="16">
        <v>0.136518771331058</v>
      </c>
      <c r="AO667" s="16">
        <v>0.175531914893617</v>
      </c>
      <c r="AP667" s="16">
        <v>0.124423963133641</v>
      </c>
      <c r="AQ667" s="16">
        <v>0.15333333333333299</v>
      </c>
      <c r="AR667" s="16"/>
      <c r="AS667" s="16">
        <v>0.13829787234042601</v>
      </c>
      <c r="AT667" s="16">
        <v>0.16637168141592901</v>
      </c>
      <c r="AU667" s="16"/>
      <c r="AV667" s="16">
        <v>0.15611814345991601</v>
      </c>
      <c r="AW667" s="16">
        <v>0.16587677725118499</v>
      </c>
      <c r="AX667" s="16"/>
      <c r="AY667" s="16">
        <v>0.188405797101449</v>
      </c>
      <c r="AZ667" s="16">
        <v>0.118367346938776</v>
      </c>
      <c r="BA667" s="16"/>
      <c r="BB667" s="16">
        <v>0.150829562594268</v>
      </c>
      <c r="BC667" s="16">
        <v>0.174045801526718</v>
      </c>
      <c r="BD667" s="16"/>
      <c r="BE667" s="16">
        <v>0.23030303030303001</v>
      </c>
      <c r="BF667" s="16">
        <v>0.218934911242604</v>
      </c>
      <c r="BG667" s="16">
        <v>0.15051903114186899</v>
      </c>
      <c r="BH667" s="16">
        <v>6.3829787234042507E-2</v>
      </c>
    </row>
    <row r="668" spans="2:60" x14ac:dyDescent="0.25">
      <c r="B668" t="s">
        <v>321</v>
      </c>
      <c r="C668" s="16">
        <v>0.37632776934749601</v>
      </c>
      <c r="D668" s="16">
        <v>0.44186046511627902</v>
      </c>
      <c r="E668" s="16">
        <v>0.321678321678322</v>
      </c>
      <c r="F668" s="16">
        <v>0.26315789473684198</v>
      </c>
      <c r="G668" s="16">
        <v>0.32758620689655199</v>
      </c>
      <c r="H668" s="16">
        <v>0.3</v>
      </c>
      <c r="I668" s="16">
        <v>0.33333333333333298</v>
      </c>
      <c r="J668" s="16">
        <v>0.26315789473684198</v>
      </c>
      <c r="K668" s="16">
        <v>0.38356164383561597</v>
      </c>
      <c r="L668" s="16">
        <v>0.266666666666667</v>
      </c>
      <c r="M668" s="16">
        <v>0.5</v>
      </c>
      <c r="N668" s="16">
        <v>0.40196078431372601</v>
      </c>
      <c r="O668" s="16">
        <v>0.36666666666666697</v>
      </c>
      <c r="P668" s="16">
        <v>0.41666666666666702</v>
      </c>
      <c r="Q668" s="16">
        <v>0.39534883720930197</v>
      </c>
      <c r="R668" s="16">
        <v>0.25925925925925902</v>
      </c>
      <c r="S668" s="16">
        <v>0.42857142857142899</v>
      </c>
      <c r="T668" s="16">
        <v>0.394230769230769</v>
      </c>
      <c r="U668" s="16"/>
      <c r="V668" s="16">
        <v>0.122562674094708</v>
      </c>
      <c r="W668" s="16">
        <v>0.31351351351351398</v>
      </c>
      <c r="X668" s="16">
        <v>0.40845070422535201</v>
      </c>
      <c r="Y668" s="16">
        <v>0.56734693877551001</v>
      </c>
      <c r="Z668" s="16"/>
      <c r="AA668" s="16">
        <v>0.225721784776903</v>
      </c>
      <c r="AB668" s="16">
        <v>0.39024390243902402</v>
      </c>
      <c r="AC668" s="16">
        <v>0.46428571428571402</v>
      </c>
      <c r="AD668" s="16">
        <v>0.372093023255814</v>
      </c>
      <c r="AE668" s="16">
        <v>0.34453781512604997</v>
      </c>
      <c r="AF668" s="16">
        <v>0.52127659574468099</v>
      </c>
      <c r="AG668" s="16">
        <v>0.54166666666666696</v>
      </c>
      <c r="AH668" s="16">
        <v>0.56097560975609795</v>
      </c>
      <c r="AI668" s="16">
        <v>0.66981132075471705</v>
      </c>
      <c r="AJ668" s="16"/>
      <c r="AK668" s="16">
        <v>0.28426395939086302</v>
      </c>
      <c r="AL668" s="16">
        <v>0.35922330097087402</v>
      </c>
      <c r="AM668" s="16">
        <v>0.35643564356435598</v>
      </c>
      <c r="AN668" s="16">
        <v>0.26279863481228699</v>
      </c>
      <c r="AO668" s="16">
        <v>0.51595744680851097</v>
      </c>
      <c r="AP668" s="16">
        <v>0.51152073732718895</v>
      </c>
      <c r="AQ668" s="16">
        <v>0.46</v>
      </c>
      <c r="AR668" s="16"/>
      <c r="AS668" s="16">
        <v>0.68617021276595702</v>
      </c>
      <c r="AT668" s="16">
        <v>0.32477876106194697</v>
      </c>
      <c r="AU668" s="16"/>
      <c r="AV668" s="16">
        <v>0.35232067510548498</v>
      </c>
      <c r="AW668" s="16">
        <v>0.38981042654028403</v>
      </c>
      <c r="AX668" s="16"/>
      <c r="AY668" s="16">
        <v>0.26328502415458899</v>
      </c>
      <c r="AZ668" s="16">
        <v>0.56734693877551001</v>
      </c>
      <c r="BA668" s="16"/>
      <c r="BB668" s="16">
        <v>0.50226244343891402</v>
      </c>
      <c r="BC668" s="16">
        <v>0.24885496183206099</v>
      </c>
      <c r="BD668" s="16"/>
      <c r="BE668" s="16">
        <v>3.6363636363636397E-2</v>
      </c>
      <c r="BF668" s="16">
        <v>0.15976331360946699</v>
      </c>
      <c r="BG668" s="16">
        <v>0.41868512110726602</v>
      </c>
      <c r="BH668" s="16">
        <v>0.82127659574468104</v>
      </c>
    </row>
    <row r="669" spans="2:60" x14ac:dyDescent="0.25">
      <c r="B669" t="s">
        <v>322</v>
      </c>
      <c r="C669" s="16">
        <v>0.36798179059180602</v>
      </c>
      <c r="D669" s="16">
        <v>0.33333333333333298</v>
      </c>
      <c r="E669" s="16">
        <v>0.39860139860139898</v>
      </c>
      <c r="F669" s="16">
        <v>0.42105263157894701</v>
      </c>
      <c r="G669" s="16">
        <v>0.37931034482758602</v>
      </c>
      <c r="H669" s="16">
        <v>0.53333333333333299</v>
      </c>
      <c r="I669" s="16">
        <v>0.38095238095238099</v>
      </c>
      <c r="J669" s="16">
        <v>0.52631578947368396</v>
      </c>
      <c r="K669" s="16">
        <v>0.34246575342465801</v>
      </c>
      <c r="L669" s="16">
        <v>0.43333333333333302</v>
      </c>
      <c r="M669" s="16">
        <v>0.35227272727272702</v>
      </c>
      <c r="N669" s="16">
        <v>0.30392156862745101</v>
      </c>
      <c r="O669" s="16">
        <v>0.36666666666666697</v>
      </c>
      <c r="P669" s="16">
        <v>0.4</v>
      </c>
      <c r="Q669" s="16">
        <v>0.209302325581395</v>
      </c>
      <c r="R669" s="16">
        <v>0.48148148148148101</v>
      </c>
      <c r="S669" s="16">
        <v>0.35714285714285698</v>
      </c>
      <c r="T669" s="16">
        <v>0.33653846153846201</v>
      </c>
      <c r="U669" s="16"/>
      <c r="V669" s="16">
        <v>0.59610027855153203</v>
      </c>
      <c r="W669" s="16">
        <v>0.42162162162162198</v>
      </c>
      <c r="X669" s="16">
        <v>0.28521126760563398</v>
      </c>
      <c r="Y669" s="16">
        <v>0.22857142857142901</v>
      </c>
      <c r="Z669" s="16"/>
      <c r="AA669" s="16">
        <v>0.51706036745406803</v>
      </c>
      <c r="AB669" s="16">
        <v>0.34146341463414598</v>
      </c>
      <c r="AC669" s="16">
        <v>0.26785714285714302</v>
      </c>
      <c r="AD669" s="16">
        <v>0.39534883720930197</v>
      </c>
      <c r="AE669" s="16">
        <v>0.38655462184874001</v>
      </c>
      <c r="AF669" s="16">
        <v>0.25531914893617003</v>
      </c>
      <c r="AG669" s="16">
        <v>0.1875</v>
      </c>
      <c r="AH669" s="16">
        <v>0.25609756097560998</v>
      </c>
      <c r="AI669" s="16">
        <v>0.160377358490566</v>
      </c>
      <c r="AJ669" s="16"/>
      <c r="AK669" s="16">
        <v>0.43654822335025401</v>
      </c>
      <c r="AL669" s="16">
        <v>0.31067961165048502</v>
      </c>
      <c r="AM669" s="16">
        <v>0.366336633663366</v>
      </c>
      <c r="AN669" s="16">
        <v>0.50170648464163803</v>
      </c>
      <c r="AO669" s="16">
        <v>0.25</v>
      </c>
      <c r="AP669" s="16">
        <v>0.29953917050691198</v>
      </c>
      <c r="AQ669" s="16">
        <v>0.293333333333333</v>
      </c>
      <c r="AR669" s="16"/>
      <c r="AS669" s="16">
        <v>0.159574468085106</v>
      </c>
      <c r="AT669" s="16">
        <v>0.40265486725663702</v>
      </c>
      <c r="AU669" s="16"/>
      <c r="AV669" s="16">
        <v>0.40084388185654002</v>
      </c>
      <c r="AW669" s="16">
        <v>0.34952606635071098</v>
      </c>
      <c r="AX669" s="16"/>
      <c r="AY669" s="16">
        <v>0.45048309178744</v>
      </c>
      <c r="AZ669" s="16">
        <v>0.22857142857142901</v>
      </c>
      <c r="BA669" s="16"/>
      <c r="BB669" s="16">
        <v>0.27300150829562603</v>
      </c>
      <c r="BC669" s="16">
        <v>0.46412213740458003</v>
      </c>
      <c r="BD669" s="16"/>
      <c r="BE669" s="16">
        <v>0.62424242424242404</v>
      </c>
      <c r="BF669" s="16">
        <v>0.476331360946746</v>
      </c>
      <c r="BG669" s="16">
        <v>0.34602076124567499</v>
      </c>
      <c r="BH669" s="16">
        <v>8.5106382978723402E-2</v>
      </c>
    </row>
    <row r="670" spans="2:60" x14ac:dyDescent="0.25">
      <c r="B670" t="s">
        <v>77</v>
      </c>
      <c r="C670" s="16">
        <v>9.33232169954476E-2</v>
      </c>
      <c r="D670" s="16">
        <v>0.10077519379845</v>
      </c>
      <c r="E670" s="16">
        <v>0.11888111888111901</v>
      </c>
      <c r="F670" s="16">
        <v>5.2631578947368397E-2</v>
      </c>
      <c r="G670" s="16">
        <v>0.12068965517241401</v>
      </c>
      <c r="H670" s="16">
        <v>6.6666666666666693E-2</v>
      </c>
      <c r="I670" s="16">
        <v>9.5238095238095205E-2</v>
      </c>
      <c r="J670" s="16">
        <v>5.2631578947368397E-2</v>
      </c>
      <c r="K670" s="16">
        <v>9.5890410958904104E-2</v>
      </c>
      <c r="L670" s="16">
        <v>0.1</v>
      </c>
      <c r="M670" s="16">
        <v>6.8181818181818205E-2</v>
      </c>
      <c r="N670" s="16">
        <v>0.15686274509803899</v>
      </c>
      <c r="O670" s="16">
        <v>0.133333333333333</v>
      </c>
      <c r="P670" s="16">
        <v>6.6666666666666693E-2</v>
      </c>
      <c r="Q670" s="16">
        <v>0.13953488372093001</v>
      </c>
      <c r="R670" s="16">
        <v>3.7037037037037E-2</v>
      </c>
      <c r="S670" s="16">
        <v>8.2417582417582402E-2</v>
      </c>
      <c r="T670" s="16">
        <v>5.7692307692307702E-2</v>
      </c>
      <c r="U670" s="16"/>
      <c r="V670" s="16">
        <v>7.2423398328690797E-2</v>
      </c>
      <c r="W670" s="16">
        <v>0.108108108108108</v>
      </c>
      <c r="X670" s="16">
        <v>0.12323943661971801</v>
      </c>
      <c r="Y670" s="16">
        <v>8.5714285714285701E-2</v>
      </c>
      <c r="Z670" s="16"/>
      <c r="AA670" s="16">
        <v>5.7742782152230998E-2</v>
      </c>
      <c r="AB670" s="16">
        <v>0.12195121951219499</v>
      </c>
      <c r="AC670" s="16">
        <v>0.107142857142857</v>
      </c>
      <c r="AD670" s="16">
        <v>6.2015503875968998E-2</v>
      </c>
      <c r="AE670" s="16">
        <v>0.11764705882352899</v>
      </c>
      <c r="AF670" s="16">
        <v>3.1914893617021302E-2</v>
      </c>
      <c r="AG670" s="16">
        <v>6.25E-2</v>
      </c>
      <c r="AH670" s="16">
        <v>8.5365853658536606E-2</v>
      </c>
      <c r="AI670" s="16">
        <v>0.122641509433962</v>
      </c>
      <c r="AJ670" s="16"/>
      <c r="AK670" s="16">
        <v>8.1218274111675107E-2</v>
      </c>
      <c r="AL670" s="16">
        <v>0.106796116504854</v>
      </c>
      <c r="AM670" s="16">
        <v>7.9207920792079195E-2</v>
      </c>
      <c r="AN670" s="16">
        <v>9.8976109215017094E-2</v>
      </c>
      <c r="AO670" s="16">
        <v>5.85106382978723E-2</v>
      </c>
      <c r="AP670" s="16">
        <v>6.4516129032258104E-2</v>
      </c>
      <c r="AQ670" s="16">
        <v>9.3333333333333296E-2</v>
      </c>
      <c r="AR670" s="16"/>
      <c r="AS670" s="16">
        <v>1.5957446808510599E-2</v>
      </c>
      <c r="AT670" s="16">
        <v>0.106194690265487</v>
      </c>
      <c r="AU670" s="16"/>
      <c r="AV670" s="16">
        <v>9.0717299578059102E-2</v>
      </c>
      <c r="AW670" s="16">
        <v>9.4786729857819899E-2</v>
      </c>
      <c r="AX670" s="16"/>
      <c r="AY670" s="16">
        <v>9.7826086956521702E-2</v>
      </c>
      <c r="AZ670" s="16">
        <v>8.5714285714285701E-2</v>
      </c>
      <c r="BA670" s="16"/>
      <c r="BB670" s="16">
        <v>7.3906485671191596E-2</v>
      </c>
      <c r="BC670" s="16">
        <v>0.112977099236641</v>
      </c>
      <c r="BD670" s="16"/>
      <c r="BE670" s="16">
        <v>0.109090909090909</v>
      </c>
      <c r="BF670" s="16">
        <v>0.14497041420118301</v>
      </c>
      <c r="BG670" s="16">
        <v>8.4775086505190306E-2</v>
      </c>
      <c r="BH670" s="16">
        <v>2.97872340425532E-2</v>
      </c>
    </row>
    <row r="671" spans="2:60" x14ac:dyDescent="0.25">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row>
    <row r="672" spans="2:60" x14ac:dyDescent="0.25">
      <c r="B672" s="6" t="s">
        <v>341</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row>
    <row r="673" spans="2:60" x14ac:dyDescent="0.25">
      <c r="B673" s="23" t="s">
        <v>79</v>
      </c>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row>
    <row r="674" spans="2:60" x14ac:dyDescent="0.25">
      <c r="B674" t="s">
        <v>320</v>
      </c>
      <c r="C674" s="16">
        <v>0.14795144157814899</v>
      </c>
      <c r="D674" s="16">
        <v>0.108527131782946</v>
      </c>
      <c r="E674" s="16">
        <v>0.14685314685314699</v>
      </c>
      <c r="F674" s="16">
        <v>0.157894736842105</v>
      </c>
      <c r="G674" s="16">
        <v>0.17241379310344801</v>
      </c>
      <c r="H674" s="16">
        <v>0.16666666666666699</v>
      </c>
      <c r="I674" s="16">
        <v>0.15238095238095201</v>
      </c>
      <c r="J674" s="16">
        <v>0.26315789473684198</v>
      </c>
      <c r="K674" s="16">
        <v>9.5890410958904104E-2</v>
      </c>
      <c r="L674" s="16">
        <v>0.16666666666666699</v>
      </c>
      <c r="M674" s="16">
        <v>0.11363636363636399</v>
      </c>
      <c r="N674" s="16">
        <v>0.15686274509803899</v>
      </c>
      <c r="O674" s="16">
        <v>0.133333333333333</v>
      </c>
      <c r="P674" s="16">
        <v>0.1</v>
      </c>
      <c r="Q674" s="16">
        <v>0.30232558139534899</v>
      </c>
      <c r="R674" s="16">
        <v>0.148148148148148</v>
      </c>
      <c r="S674" s="16">
        <v>0.15384615384615399</v>
      </c>
      <c r="T674" s="16">
        <v>0.15384615384615399</v>
      </c>
      <c r="U674" s="16"/>
      <c r="V674" s="16">
        <v>0.16713091922005599</v>
      </c>
      <c r="W674" s="16">
        <v>0.124324324324324</v>
      </c>
      <c r="X674" s="16">
        <v>0.15845070422535201</v>
      </c>
      <c r="Y674" s="16">
        <v>0.13673469387755099</v>
      </c>
      <c r="Z674" s="16"/>
      <c r="AA674" s="16">
        <v>0.133858267716535</v>
      </c>
      <c r="AB674" s="16">
        <v>0.146341463414634</v>
      </c>
      <c r="AC674" s="16">
        <v>0.214285714285714</v>
      </c>
      <c r="AD674" s="16">
        <v>0.186046511627907</v>
      </c>
      <c r="AE674" s="16">
        <v>0.13445378151260501</v>
      </c>
      <c r="AF674" s="16">
        <v>0.13829787234042601</v>
      </c>
      <c r="AG674" s="16">
        <v>0.23958333333333301</v>
      </c>
      <c r="AH674" s="16">
        <v>4.8780487804878099E-2</v>
      </c>
      <c r="AI674" s="16">
        <v>0.113207547169811</v>
      </c>
      <c r="AJ674" s="16"/>
      <c r="AK674" s="16">
        <v>0.208121827411168</v>
      </c>
      <c r="AL674" s="16">
        <v>0.20388349514563101</v>
      </c>
      <c r="AM674" s="16">
        <v>0.118811881188119</v>
      </c>
      <c r="AN674" s="16">
        <v>0.12969283276450499</v>
      </c>
      <c r="AO674" s="16">
        <v>0.159574468085106</v>
      </c>
      <c r="AP674" s="16">
        <v>0.124423963133641</v>
      </c>
      <c r="AQ674" s="16">
        <v>0.12666666666666701</v>
      </c>
      <c r="AR674" s="16"/>
      <c r="AS674" s="16">
        <v>0.117021276595745</v>
      </c>
      <c r="AT674" s="16">
        <v>0.15309734513274301</v>
      </c>
      <c r="AU674" s="16"/>
      <c r="AV674" s="16">
        <v>0.132911392405063</v>
      </c>
      <c r="AW674" s="16">
        <v>0.15639810426540299</v>
      </c>
      <c r="AX674" s="16"/>
      <c r="AY674" s="16">
        <v>0.15458937198067599</v>
      </c>
      <c r="AZ674" s="16">
        <v>0.13673469387755099</v>
      </c>
      <c r="BA674" s="16"/>
      <c r="BB674" s="16">
        <v>0.14630467571644001</v>
      </c>
      <c r="BC674" s="16">
        <v>0.149618320610687</v>
      </c>
      <c r="BD674" s="16"/>
      <c r="BE674" s="16">
        <v>0.218181818181818</v>
      </c>
      <c r="BF674" s="16">
        <v>0.15384615384615399</v>
      </c>
      <c r="BG674" s="16">
        <v>0.14532871972318301</v>
      </c>
      <c r="BH674" s="16">
        <v>9.7872340425531903E-2</v>
      </c>
    </row>
    <row r="675" spans="2:60" x14ac:dyDescent="0.25">
      <c r="B675" t="s">
        <v>321</v>
      </c>
      <c r="C675" s="16">
        <v>0.31335356600910502</v>
      </c>
      <c r="D675" s="16">
        <v>0.24806201550387599</v>
      </c>
      <c r="E675" s="16">
        <v>0.27272727272727298</v>
      </c>
      <c r="F675" s="16">
        <v>0.26315789473684198</v>
      </c>
      <c r="G675" s="16">
        <v>0.24137931034482801</v>
      </c>
      <c r="H675" s="16">
        <v>0.3</v>
      </c>
      <c r="I675" s="16">
        <v>0.32380952380952399</v>
      </c>
      <c r="J675" s="16">
        <v>0.36842105263157898</v>
      </c>
      <c r="K675" s="16">
        <v>0.35616438356164398</v>
      </c>
      <c r="L675" s="16">
        <v>0.3</v>
      </c>
      <c r="M675" s="16">
        <v>0.44318181818181801</v>
      </c>
      <c r="N675" s="16">
        <v>0.33333333333333298</v>
      </c>
      <c r="O675" s="16">
        <v>0.3</v>
      </c>
      <c r="P675" s="16">
        <v>0.31666666666666698</v>
      </c>
      <c r="Q675" s="16">
        <v>0.209302325581395</v>
      </c>
      <c r="R675" s="16">
        <v>0.11111111111111099</v>
      </c>
      <c r="S675" s="16">
        <v>0.36813186813186799</v>
      </c>
      <c r="T675" s="16">
        <v>0.36538461538461497</v>
      </c>
      <c r="U675" s="16"/>
      <c r="V675" s="16">
        <v>0.122562674094708</v>
      </c>
      <c r="W675" s="16">
        <v>0.27567567567567602</v>
      </c>
      <c r="X675" s="16">
        <v>0.352112676056338</v>
      </c>
      <c r="Y675" s="16">
        <v>0.44489795918367298</v>
      </c>
      <c r="Z675" s="16"/>
      <c r="AA675" s="16">
        <v>0.18897637795275599</v>
      </c>
      <c r="AB675" s="16">
        <v>0.31707317073170699</v>
      </c>
      <c r="AC675" s="16">
        <v>0.32142857142857101</v>
      </c>
      <c r="AD675" s="16">
        <v>0.33333333333333298</v>
      </c>
      <c r="AE675" s="16">
        <v>0.34453781512604997</v>
      </c>
      <c r="AF675" s="16">
        <v>0.45744680851063801</v>
      </c>
      <c r="AG675" s="16">
        <v>0.48958333333333298</v>
      </c>
      <c r="AH675" s="16">
        <v>0.439024390243902</v>
      </c>
      <c r="AI675" s="16">
        <v>0.5</v>
      </c>
      <c r="AJ675" s="16"/>
      <c r="AK675" s="16">
        <v>0.19796954314720799</v>
      </c>
      <c r="AL675" s="16">
        <v>0.25242718446601897</v>
      </c>
      <c r="AM675" s="16">
        <v>0.396039603960396</v>
      </c>
      <c r="AN675" s="16">
        <v>0.225255972696246</v>
      </c>
      <c r="AO675" s="16">
        <v>0.409574468085106</v>
      </c>
      <c r="AP675" s="16">
        <v>0.44239631336405499</v>
      </c>
      <c r="AQ675" s="16">
        <v>0.42</v>
      </c>
      <c r="AR675" s="16"/>
      <c r="AS675" s="16">
        <v>0.62234042553191504</v>
      </c>
      <c r="AT675" s="16">
        <v>0.26194690265486698</v>
      </c>
      <c r="AU675" s="16"/>
      <c r="AV675" s="16">
        <v>0.26160337552742602</v>
      </c>
      <c r="AW675" s="16">
        <v>0.34241706161137397</v>
      </c>
      <c r="AX675" s="16"/>
      <c r="AY675" s="16">
        <v>0.235507246376812</v>
      </c>
      <c r="AZ675" s="16">
        <v>0.44489795918367298</v>
      </c>
      <c r="BA675" s="16"/>
      <c r="BB675" s="16">
        <v>0.42533936651583698</v>
      </c>
      <c r="BC675" s="16">
        <v>0.2</v>
      </c>
      <c r="BD675" s="16"/>
      <c r="BE675" s="16">
        <v>6.0606060606060597E-3</v>
      </c>
      <c r="BF675" s="16">
        <v>0.14201183431952699</v>
      </c>
      <c r="BG675" s="16">
        <v>0.339100346020761</v>
      </c>
      <c r="BH675" s="16">
        <v>0.71489361702127696</v>
      </c>
    </row>
    <row r="676" spans="2:60" x14ac:dyDescent="0.25">
      <c r="B676" t="s">
        <v>322</v>
      </c>
      <c r="C676" s="16">
        <v>0.384673748103187</v>
      </c>
      <c r="D676" s="16">
        <v>0.418604651162791</v>
      </c>
      <c r="E676" s="16">
        <v>0.44055944055944102</v>
      </c>
      <c r="F676" s="16">
        <v>0.452631578947368</v>
      </c>
      <c r="G676" s="16">
        <v>0.39655172413793099</v>
      </c>
      <c r="H676" s="16">
        <v>0.46666666666666701</v>
      </c>
      <c r="I676" s="16">
        <v>0.34285714285714303</v>
      </c>
      <c r="J676" s="16">
        <v>0.26315789473684198</v>
      </c>
      <c r="K676" s="16">
        <v>0.43835616438356201</v>
      </c>
      <c r="L676" s="16">
        <v>0.33333333333333298</v>
      </c>
      <c r="M676" s="16">
        <v>0.28409090909090901</v>
      </c>
      <c r="N676" s="16">
        <v>0.32352941176470601</v>
      </c>
      <c r="O676" s="16">
        <v>0.3</v>
      </c>
      <c r="P676" s="16">
        <v>0.483333333333333</v>
      </c>
      <c r="Q676" s="16">
        <v>0.232558139534884</v>
      </c>
      <c r="R676" s="16">
        <v>0.66666666666666696</v>
      </c>
      <c r="S676" s="16">
        <v>0.35164835164835201</v>
      </c>
      <c r="T676" s="16">
        <v>0.375</v>
      </c>
      <c r="U676" s="16"/>
      <c r="V676" s="16">
        <v>0.57381615598885805</v>
      </c>
      <c r="W676" s="16">
        <v>0.42162162162162198</v>
      </c>
      <c r="X676" s="16">
        <v>0.34859154929577502</v>
      </c>
      <c r="Y676" s="16">
        <v>0.25306122448979601</v>
      </c>
      <c r="Z676" s="16"/>
      <c r="AA676" s="16">
        <v>0.53805774278215202</v>
      </c>
      <c r="AB676" s="16">
        <v>0.28048780487804897</v>
      </c>
      <c r="AC676" s="16">
        <v>0.36607142857142899</v>
      </c>
      <c r="AD676" s="16">
        <v>0.37984496124030998</v>
      </c>
      <c r="AE676" s="16">
        <v>0.41176470588235298</v>
      </c>
      <c r="AF676" s="16">
        <v>0.319148936170213</v>
      </c>
      <c r="AG676" s="16">
        <v>0.19791666666666699</v>
      </c>
      <c r="AH676" s="16">
        <v>0.30487804878048802</v>
      </c>
      <c r="AI676" s="16">
        <v>0.19811320754716999</v>
      </c>
      <c r="AJ676" s="16"/>
      <c r="AK676" s="16">
        <v>0.487309644670051</v>
      </c>
      <c r="AL676" s="16">
        <v>0.39805825242718401</v>
      </c>
      <c r="AM676" s="16">
        <v>0.366336633663366</v>
      </c>
      <c r="AN676" s="16">
        <v>0.45051194539249101</v>
      </c>
      <c r="AO676" s="16">
        <v>0.32446808510638298</v>
      </c>
      <c r="AP676" s="16">
        <v>0.31797235023041498</v>
      </c>
      <c r="AQ676" s="16">
        <v>0.28666666666666701</v>
      </c>
      <c r="AR676" s="16"/>
      <c r="AS676" s="16">
        <v>0.21276595744680901</v>
      </c>
      <c r="AT676" s="16">
        <v>0.41327433628318599</v>
      </c>
      <c r="AU676" s="16"/>
      <c r="AV676" s="16">
        <v>0.43881856540084402</v>
      </c>
      <c r="AW676" s="16">
        <v>0.35426540284360197</v>
      </c>
      <c r="AX676" s="16"/>
      <c r="AY676" s="16">
        <v>0.46256038647343001</v>
      </c>
      <c r="AZ676" s="16">
        <v>0.25306122448979601</v>
      </c>
      <c r="BA676" s="16"/>
      <c r="BB676" s="16">
        <v>0.30467571644042202</v>
      </c>
      <c r="BC676" s="16">
        <v>0.465648854961832</v>
      </c>
      <c r="BD676" s="16"/>
      <c r="BE676" s="16">
        <v>0.64242424242424201</v>
      </c>
      <c r="BF676" s="16">
        <v>0.47928994082840198</v>
      </c>
      <c r="BG676" s="16">
        <v>0.36159169550172998</v>
      </c>
      <c r="BH676" s="16">
        <v>0.123404255319149</v>
      </c>
    </row>
    <row r="677" spans="2:60" x14ac:dyDescent="0.25">
      <c r="B677" t="s">
        <v>77</v>
      </c>
      <c r="C677" s="16">
        <v>0.15402124430955999</v>
      </c>
      <c r="D677" s="16">
        <v>0.224806201550388</v>
      </c>
      <c r="E677" s="16">
        <v>0.13986013986014001</v>
      </c>
      <c r="F677" s="16">
        <v>0.12631578947368399</v>
      </c>
      <c r="G677" s="16">
        <v>0.18965517241379301</v>
      </c>
      <c r="H677" s="16">
        <v>6.6666666666666693E-2</v>
      </c>
      <c r="I677" s="16">
        <v>0.180952380952381</v>
      </c>
      <c r="J677" s="16">
        <v>0.105263157894737</v>
      </c>
      <c r="K677" s="16">
        <v>0.10958904109589</v>
      </c>
      <c r="L677" s="16">
        <v>0.2</v>
      </c>
      <c r="M677" s="16">
        <v>0.15909090909090901</v>
      </c>
      <c r="N677" s="16">
        <v>0.18627450980392199</v>
      </c>
      <c r="O677" s="16">
        <v>0.266666666666667</v>
      </c>
      <c r="P677" s="16">
        <v>0.1</v>
      </c>
      <c r="Q677" s="16">
        <v>0.25581395348837199</v>
      </c>
      <c r="R677" s="16">
        <v>7.4074074074074098E-2</v>
      </c>
      <c r="S677" s="16">
        <v>0.12637362637362601</v>
      </c>
      <c r="T677" s="16">
        <v>0.105769230769231</v>
      </c>
      <c r="U677" s="16"/>
      <c r="V677" s="16">
        <v>0.13649025069637899</v>
      </c>
      <c r="W677" s="16">
        <v>0.178378378378378</v>
      </c>
      <c r="X677" s="16">
        <v>0.140845070422535</v>
      </c>
      <c r="Y677" s="16">
        <v>0.16530612244897999</v>
      </c>
      <c r="Z677" s="16"/>
      <c r="AA677" s="16">
        <v>0.139107611548556</v>
      </c>
      <c r="AB677" s="16">
        <v>0.25609756097560998</v>
      </c>
      <c r="AC677" s="16">
        <v>9.8214285714285698E-2</v>
      </c>
      <c r="AD677" s="16">
        <v>0.10077519379845</v>
      </c>
      <c r="AE677" s="16">
        <v>0.109243697478992</v>
      </c>
      <c r="AF677" s="16">
        <v>8.5106382978723402E-2</v>
      </c>
      <c r="AG677" s="16">
        <v>7.2916666666666699E-2</v>
      </c>
      <c r="AH677" s="16">
        <v>0.207317073170732</v>
      </c>
      <c r="AI677" s="16">
        <v>0.18867924528301899</v>
      </c>
      <c r="AJ677" s="16"/>
      <c r="AK677" s="16">
        <v>0.10659898477157401</v>
      </c>
      <c r="AL677" s="16">
        <v>0.14563106796116501</v>
      </c>
      <c r="AM677" s="16">
        <v>0.118811881188119</v>
      </c>
      <c r="AN677" s="16">
        <v>0.19453924914675799</v>
      </c>
      <c r="AO677" s="16">
        <v>0.10638297872340401</v>
      </c>
      <c r="AP677" s="16">
        <v>0.115207373271889</v>
      </c>
      <c r="AQ677" s="16">
        <v>0.16666666666666699</v>
      </c>
      <c r="AR677" s="16"/>
      <c r="AS677" s="16">
        <v>4.7872340425531901E-2</v>
      </c>
      <c r="AT677" s="16">
        <v>0.171681415929204</v>
      </c>
      <c r="AU677" s="16"/>
      <c r="AV677" s="16">
        <v>0.16666666666666699</v>
      </c>
      <c r="AW677" s="16">
        <v>0.14691943127962101</v>
      </c>
      <c r="AX677" s="16"/>
      <c r="AY677" s="16">
        <v>0.147342995169082</v>
      </c>
      <c r="AZ677" s="16">
        <v>0.16530612244897999</v>
      </c>
      <c r="BA677" s="16"/>
      <c r="BB677" s="16">
        <v>0.1236802413273</v>
      </c>
      <c r="BC677" s="16">
        <v>0.18473282442748101</v>
      </c>
      <c r="BD677" s="16"/>
      <c r="BE677" s="16">
        <v>0.133333333333333</v>
      </c>
      <c r="BF677" s="16">
        <v>0.224852071005917</v>
      </c>
      <c r="BG677" s="16">
        <v>0.15397923875432501</v>
      </c>
      <c r="BH677" s="16">
        <v>6.3829787234042507E-2</v>
      </c>
    </row>
    <row r="678" spans="2:60" x14ac:dyDescent="0.25">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row>
    <row r="679" spans="2:60" x14ac:dyDescent="0.25">
      <c r="B679" s="6" t="s">
        <v>346</v>
      </c>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row>
    <row r="680" spans="2:60" x14ac:dyDescent="0.25">
      <c r="B680" s="23" t="s">
        <v>692</v>
      </c>
      <c r="C680" s="16" t="s">
        <v>347</v>
      </c>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row>
    <row r="681" spans="2:60" x14ac:dyDescent="0.25">
      <c r="B681" t="s">
        <v>342</v>
      </c>
      <c r="C681" s="16">
        <v>0.524784482758621</v>
      </c>
      <c r="D681" s="16">
        <v>0.52173913043478304</v>
      </c>
      <c r="E681" s="16">
        <v>0.45652173913043498</v>
      </c>
      <c r="F681" s="16">
        <v>0.634920634920635</v>
      </c>
      <c r="G681" s="16">
        <v>0.35714285714285698</v>
      </c>
      <c r="H681" s="16">
        <v>0.42105263157894701</v>
      </c>
      <c r="I681" s="16">
        <v>0.6</v>
      </c>
      <c r="J681" s="16">
        <v>0.64285714285714302</v>
      </c>
      <c r="K681" s="16">
        <v>0.57446808510638303</v>
      </c>
      <c r="L681" s="16">
        <v>0.52380952380952395</v>
      </c>
      <c r="M681" s="16">
        <v>0.61904761904761896</v>
      </c>
      <c r="N681" s="16">
        <v>0.56338028169014098</v>
      </c>
      <c r="O681" s="16">
        <v>0.47826086956521702</v>
      </c>
      <c r="P681" s="16">
        <v>0.32432432432432401</v>
      </c>
      <c r="Q681" s="16">
        <v>0.55882352941176505</v>
      </c>
      <c r="R681" s="16">
        <v>0.40909090909090901</v>
      </c>
      <c r="S681" s="16">
        <v>0.54545454545454497</v>
      </c>
      <c r="T681" s="16">
        <v>0.48684210526315802</v>
      </c>
      <c r="U681" s="16"/>
      <c r="V681" s="16">
        <v>0.40677966101694901</v>
      </c>
      <c r="W681" s="16">
        <v>0.51145038167938905</v>
      </c>
      <c r="X681" s="16">
        <v>0.56603773584905703</v>
      </c>
      <c r="Y681" s="16">
        <v>0.55882352941176505</v>
      </c>
      <c r="Z681" s="16"/>
      <c r="AA681" s="16">
        <v>0.481981981981982</v>
      </c>
      <c r="AB681" s="16">
        <v>0.61538461538461497</v>
      </c>
      <c r="AC681" s="16">
        <v>0.54117647058823504</v>
      </c>
      <c r="AD681" s="16">
        <v>0.47</v>
      </c>
      <c r="AE681" s="16">
        <v>0.43333333333333302</v>
      </c>
      <c r="AF681" s="16">
        <v>0.493506493506494</v>
      </c>
      <c r="AG681" s="16">
        <v>0.61643835616438403</v>
      </c>
      <c r="AH681" s="16">
        <v>0.49295774647887303</v>
      </c>
      <c r="AI681" s="16">
        <v>0.67032967032966995</v>
      </c>
      <c r="AJ681" s="16"/>
      <c r="AK681" s="16">
        <v>0.54128440366972497</v>
      </c>
      <c r="AL681" s="16">
        <v>0.48148148148148101</v>
      </c>
      <c r="AM681" s="16">
        <v>0.55882352941176505</v>
      </c>
      <c r="AN681" s="16">
        <v>0.475247524752475</v>
      </c>
      <c r="AO681" s="16">
        <v>0.53846153846153799</v>
      </c>
      <c r="AP681" s="16">
        <v>0.54857142857142904</v>
      </c>
      <c r="AQ681" s="16">
        <v>0.55454545454545501</v>
      </c>
      <c r="AR681" s="16"/>
      <c r="AS681" s="16">
        <v>0.63225806451612898</v>
      </c>
      <c r="AT681" s="16">
        <v>0.503234152652005</v>
      </c>
      <c r="AU681" s="16"/>
      <c r="AV681" s="16">
        <v>0.557184750733138</v>
      </c>
      <c r="AW681" s="16">
        <v>0.50596252129471897</v>
      </c>
      <c r="AX681" s="16"/>
      <c r="AY681" s="16">
        <v>0.49807692307692297</v>
      </c>
      <c r="AZ681" s="16">
        <v>0.55882352941176505</v>
      </c>
      <c r="BA681" s="16"/>
      <c r="BB681" s="16">
        <v>0.57587548638132302</v>
      </c>
      <c r="BC681" s="16">
        <v>0.46135265700483102</v>
      </c>
      <c r="BD681" s="16"/>
      <c r="BE681" s="16">
        <v>0.3</v>
      </c>
      <c r="BF681" s="16">
        <v>0.40796019900497499</v>
      </c>
      <c r="BG681" s="16">
        <v>0.53065539112050697</v>
      </c>
      <c r="BH681" s="16">
        <v>0.66197183098591506</v>
      </c>
    </row>
    <row r="682" spans="2:60" x14ac:dyDescent="0.25">
      <c r="B682" t="s">
        <v>343</v>
      </c>
      <c r="C682" s="16">
        <v>0.40840517241379298</v>
      </c>
      <c r="D682" s="16">
        <v>0.42391304347826098</v>
      </c>
      <c r="E682" s="16">
        <v>0.47826086956521702</v>
      </c>
      <c r="F682" s="16">
        <v>0.28571428571428598</v>
      </c>
      <c r="G682" s="16">
        <v>0.5</v>
      </c>
      <c r="H682" s="16">
        <v>0.36842105263157898</v>
      </c>
      <c r="I682" s="16">
        <v>0.35</v>
      </c>
      <c r="J682" s="16">
        <v>0.35714285714285698</v>
      </c>
      <c r="K682" s="16">
        <v>0.36170212765957399</v>
      </c>
      <c r="L682" s="16">
        <v>0.38095238095238099</v>
      </c>
      <c r="M682" s="16">
        <v>0.317460317460317</v>
      </c>
      <c r="N682" s="16">
        <v>0.36619718309859201</v>
      </c>
      <c r="O682" s="16">
        <v>0.47826086956521702</v>
      </c>
      <c r="P682" s="16">
        <v>0.64864864864864902</v>
      </c>
      <c r="Q682" s="16">
        <v>0.41176470588235298</v>
      </c>
      <c r="R682" s="16">
        <v>0.54545454545454497</v>
      </c>
      <c r="S682" s="16">
        <v>0.39393939393939398</v>
      </c>
      <c r="T682" s="16">
        <v>0.43421052631578899</v>
      </c>
      <c r="U682" s="16"/>
      <c r="V682" s="16">
        <v>0.48022598870056499</v>
      </c>
      <c r="W682" s="16">
        <v>0.41221374045801501</v>
      </c>
      <c r="X682" s="16">
        <v>0.36792452830188699</v>
      </c>
      <c r="Y682" s="16">
        <v>0.39705882352941202</v>
      </c>
      <c r="Z682" s="16"/>
      <c r="AA682" s="16">
        <v>0.38738738738738698</v>
      </c>
      <c r="AB682" s="16">
        <v>0.32692307692307698</v>
      </c>
      <c r="AC682" s="16">
        <v>0.435294117647059</v>
      </c>
      <c r="AD682" s="16">
        <v>0.49</v>
      </c>
      <c r="AE682" s="16">
        <v>0.48888888888888898</v>
      </c>
      <c r="AF682" s="16">
        <v>0.44155844155844198</v>
      </c>
      <c r="AG682" s="16">
        <v>0.34246575342465801</v>
      </c>
      <c r="AH682" s="16">
        <v>0.45070422535211302</v>
      </c>
      <c r="AI682" s="16">
        <v>0.29670329670329698</v>
      </c>
      <c r="AJ682" s="16"/>
      <c r="AK682" s="16">
        <v>0.33027522935779802</v>
      </c>
      <c r="AL682" s="16">
        <v>0.41975308641975301</v>
      </c>
      <c r="AM682" s="16">
        <v>0.39705882352941202</v>
      </c>
      <c r="AN682" s="16">
        <v>0.43564356435643597</v>
      </c>
      <c r="AO682" s="16">
        <v>0.391608391608392</v>
      </c>
      <c r="AP682" s="16">
        <v>0.42857142857142899</v>
      </c>
      <c r="AQ682" s="16">
        <v>0.41818181818181799</v>
      </c>
      <c r="AR682" s="16"/>
      <c r="AS682" s="16">
        <v>0.34838709677419399</v>
      </c>
      <c r="AT682" s="16">
        <v>0.42043984476067298</v>
      </c>
      <c r="AU682" s="16"/>
      <c r="AV682" s="16">
        <v>0.40762463343108502</v>
      </c>
      <c r="AW682" s="16">
        <v>0.40885860306644001</v>
      </c>
      <c r="AX682" s="16"/>
      <c r="AY682" s="16">
        <v>0.41730769230769199</v>
      </c>
      <c r="AZ682" s="16">
        <v>0.39705882352941202</v>
      </c>
      <c r="BA682" s="16"/>
      <c r="BB682" s="16">
        <v>0.37354085603112802</v>
      </c>
      <c r="BC682" s="16">
        <v>0.45169082125603899</v>
      </c>
      <c r="BD682" s="16"/>
      <c r="BE682" s="16">
        <v>0.52500000000000002</v>
      </c>
      <c r="BF682" s="16">
        <v>0.462686567164179</v>
      </c>
      <c r="BG682" s="16">
        <v>0.41437632135306601</v>
      </c>
      <c r="BH682" s="16">
        <v>0.323943661971831</v>
      </c>
    </row>
    <row r="683" spans="2:60" x14ac:dyDescent="0.25">
      <c r="B683" t="s">
        <v>344</v>
      </c>
      <c r="C683" s="16">
        <v>5.2801724137931001E-2</v>
      </c>
      <c r="D683" s="16">
        <v>5.4347826086956499E-2</v>
      </c>
      <c r="E683" s="16">
        <v>4.3478260869565202E-2</v>
      </c>
      <c r="F683" s="16">
        <v>6.3492063492063502E-2</v>
      </c>
      <c r="G683" s="16">
        <v>0.119047619047619</v>
      </c>
      <c r="H683" s="16">
        <v>0.21052631578947401</v>
      </c>
      <c r="I683" s="16">
        <v>0.05</v>
      </c>
      <c r="J683" s="16">
        <v>0</v>
      </c>
      <c r="K683" s="16">
        <v>4.2553191489361701E-2</v>
      </c>
      <c r="L683" s="16">
        <v>4.7619047619047603E-2</v>
      </c>
      <c r="M683" s="16">
        <v>3.1746031746031703E-2</v>
      </c>
      <c r="N683" s="16">
        <v>5.63380281690141E-2</v>
      </c>
      <c r="O683" s="16">
        <v>4.3478260869565202E-2</v>
      </c>
      <c r="P683" s="16">
        <v>2.7027027027027001E-2</v>
      </c>
      <c r="Q683" s="16">
        <v>2.9411764705882401E-2</v>
      </c>
      <c r="R683" s="16">
        <v>4.5454545454545497E-2</v>
      </c>
      <c r="S683" s="16">
        <v>4.5454545454545497E-2</v>
      </c>
      <c r="T683" s="16">
        <v>5.2631578947368397E-2</v>
      </c>
      <c r="U683" s="16"/>
      <c r="V683" s="16">
        <v>8.4745762711864403E-2</v>
      </c>
      <c r="W683" s="16">
        <v>6.8702290076335895E-2</v>
      </c>
      <c r="X683" s="16">
        <v>6.1320754716981098E-2</v>
      </c>
      <c r="Y683" s="16">
        <v>2.9411764705882401E-2</v>
      </c>
      <c r="Z683" s="16"/>
      <c r="AA683" s="16">
        <v>0.108108108108108</v>
      </c>
      <c r="AB683" s="16">
        <v>3.8461538461538498E-2</v>
      </c>
      <c r="AC683" s="16">
        <v>2.3529411764705899E-2</v>
      </c>
      <c r="AD683" s="16">
        <v>0.03</v>
      </c>
      <c r="AE683" s="16">
        <v>5.5555555555555601E-2</v>
      </c>
      <c r="AF683" s="16">
        <v>5.1948051948052E-2</v>
      </c>
      <c r="AG683" s="16">
        <v>4.1095890410958902E-2</v>
      </c>
      <c r="AH683" s="16">
        <v>4.2253521126760597E-2</v>
      </c>
      <c r="AI683" s="16">
        <v>1.0989010989011E-2</v>
      </c>
      <c r="AJ683" s="16"/>
      <c r="AK683" s="16">
        <v>8.2568807339449504E-2</v>
      </c>
      <c r="AL683" s="16">
        <v>9.8765432098765399E-2</v>
      </c>
      <c r="AM683" s="16">
        <v>2.9411764705882401E-2</v>
      </c>
      <c r="AN683" s="16">
        <v>8.4158415841584205E-2</v>
      </c>
      <c r="AO683" s="16">
        <v>4.1958041958042001E-2</v>
      </c>
      <c r="AP683" s="16">
        <v>1.1428571428571401E-2</v>
      </c>
      <c r="AQ683" s="16">
        <v>2.7272727272727299E-2</v>
      </c>
      <c r="AR683" s="16"/>
      <c r="AS683" s="16">
        <v>1.9354838709677399E-2</v>
      </c>
      <c r="AT683" s="16">
        <v>5.9508408796895201E-2</v>
      </c>
      <c r="AU683" s="16"/>
      <c r="AV683" s="16">
        <v>2.9325513196480898E-2</v>
      </c>
      <c r="AW683" s="16">
        <v>6.6439522998296405E-2</v>
      </c>
      <c r="AX683" s="16"/>
      <c r="AY683" s="16">
        <v>7.1153846153846206E-2</v>
      </c>
      <c r="AZ683" s="16">
        <v>2.9411764705882401E-2</v>
      </c>
      <c r="BA683" s="16"/>
      <c r="BB683" s="16">
        <v>3.6964980544747103E-2</v>
      </c>
      <c r="BC683" s="16">
        <v>7.2463768115942004E-2</v>
      </c>
      <c r="BD683" s="16"/>
      <c r="BE683" s="16">
        <v>0.1</v>
      </c>
      <c r="BF683" s="16">
        <v>0.104477611940299</v>
      </c>
      <c r="BG683" s="16">
        <v>4.4397463002114203E-2</v>
      </c>
      <c r="BH683" s="16">
        <v>1.4084507042253501E-2</v>
      </c>
    </row>
    <row r="684" spans="2:60" x14ac:dyDescent="0.25">
      <c r="B684" t="s">
        <v>345</v>
      </c>
      <c r="C684" s="16">
        <v>1.0775862068965501E-2</v>
      </c>
      <c r="D684" s="16">
        <v>0</v>
      </c>
      <c r="E684" s="16">
        <v>2.1739130434782601E-2</v>
      </c>
      <c r="F684" s="16">
        <v>1.58730158730159E-2</v>
      </c>
      <c r="G684" s="16">
        <v>2.3809523809523801E-2</v>
      </c>
      <c r="H684" s="16">
        <v>0</v>
      </c>
      <c r="I684" s="16">
        <v>0</v>
      </c>
      <c r="J684" s="16">
        <v>0</v>
      </c>
      <c r="K684" s="16">
        <v>2.1276595744680899E-2</v>
      </c>
      <c r="L684" s="16">
        <v>0</v>
      </c>
      <c r="M684" s="16">
        <v>1.58730158730159E-2</v>
      </c>
      <c r="N684" s="16">
        <v>1.4084507042253501E-2</v>
      </c>
      <c r="O684" s="16">
        <v>0</v>
      </c>
      <c r="P684" s="16">
        <v>0</v>
      </c>
      <c r="Q684" s="16">
        <v>0</v>
      </c>
      <c r="R684" s="16">
        <v>0</v>
      </c>
      <c r="S684" s="16">
        <v>1.5151515151515201E-2</v>
      </c>
      <c r="T684" s="16">
        <v>1.3157894736842099E-2</v>
      </c>
      <c r="U684" s="16"/>
      <c r="V684" s="16">
        <v>2.2598870056497199E-2</v>
      </c>
      <c r="W684" s="16">
        <v>7.63358778625954E-3</v>
      </c>
      <c r="X684" s="16">
        <v>4.7169811320754698E-3</v>
      </c>
      <c r="Y684" s="16">
        <v>9.8039215686274508E-3</v>
      </c>
      <c r="Z684" s="16"/>
      <c r="AA684" s="16">
        <v>1.35135135135135E-2</v>
      </c>
      <c r="AB684" s="16">
        <v>1.9230769230769201E-2</v>
      </c>
      <c r="AC684" s="16">
        <v>0</v>
      </c>
      <c r="AD684" s="16">
        <v>0.01</v>
      </c>
      <c r="AE684" s="16">
        <v>1.1111111111111099E-2</v>
      </c>
      <c r="AF684" s="16">
        <v>1.2987012987013E-2</v>
      </c>
      <c r="AG684" s="16">
        <v>0</v>
      </c>
      <c r="AH684" s="16">
        <v>1.4084507042253501E-2</v>
      </c>
      <c r="AI684" s="16">
        <v>2.1978021978022001E-2</v>
      </c>
      <c r="AJ684" s="16"/>
      <c r="AK684" s="16">
        <v>4.5871559633027498E-2</v>
      </c>
      <c r="AL684" s="16">
        <v>0</v>
      </c>
      <c r="AM684" s="16">
        <v>1.4705882352941201E-2</v>
      </c>
      <c r="AN684" s="16">
        <v>0</v>
      </c>
      <c r="AO684" s="16">
        <v>2.0979020979021001E-2</v>
      </c>
      <c r="AP684" s="16">
        <v>5.7142857142857099E-3</v>
      </c>
      <c r="AQ684" s="16">
        <v>0</v>
      </c>
      <c r="AR684" s="16"/>
      <c r="AS684" s="16">
        <v>0</v>
      </c>
      <c r="AT684" s="16">
        <v>1.2936610608020699E-2</v>
      </c>
      <c r="AU684" s="16"/>
      <c r="AV684" s="16">
        <v>2.9325513196480899E-3</v>
      </c>
      <c r="AW684" s="16">
        <v>1.5332197614991499E-2</v>
      </c>
      <c r="AX684" s="16"/>
      <c r="AY684" s="16">
        <v>1.1538461538461499E-2</v>
      </c>
      <c r="AZ684" s="16">
        <v>9.8039215686274508E-3</v>
      </c>
      <c r="BA684" s="16"/>
      <c r="BB684" s="16">
        <v>1.1673151750972799E-2</v>
      </c>
      <c r="BC684" s="16">
        <v>9.6618357487922701E-3</v>
      </c>
      <c r="BD684" s="16"/>
      <c r="BE684" s="16">
        <v>0.05</v>
      </c>
      <c r="BF684" s="16">
        <v>1.49253731343284E-2</v>
      </c>
      <c r="BG684" s="16">
        <v>1.05708245243129E-2</v>
      </c>
      <c r="BH684" s="16">
        <v>0</v>
      </c>
    </row>
    <row r="685" spans="2:60" x14ac:dyDescent="0.25">
      <c r="B685" t="s">
        <v>103</v>
      </c>
      <c r="C685" s="16">
        <v>3.2327586206896599E-3</v>
      </c>
      <c r="D685" s="16">
        <v>0</v>
      </c>
      <c r="E685" s="16">
        <v>0</v>
      </c>
      <c r="F685" s="16">
        <v>0</v>
      </c>
      <c r="G685" s="16">
        <v>0</v>
      </c>
      <c r="H685" s="16">
        <v>0</v>
      </c>
      <c r="I685" s="16">
        <v>0</v>
      </c>
      <c r="J685" s="16">
        <v>0</v>
      </c>
      <c r="K685" s="16">
        <v>0</v>
      </c>
      <c r="L685" s="16">
        <v>4.7619047619047603E-2</v>
      </c>
      <c r="M685" s="16">
        <v>1.58730158730159E-2</v>
      </c>
      <c r="N685" s="16">
        <v>0</v>
      </c>
      <c r="O685" s="16">
        <v>0</v>
      </c>
      <c r="P685" s="16">
        <v>0</v>
      </c>
      <c r="Q685" s="16">
        <v>0</v>
      </c>
      <c r="R685" s="16">
        <v>0</v>
      </c>
      <c r="S685" s="16">
        <v>0</v>
      </c>
      <c r="T685" s="16">
        <v>1.3157894736842099E-2</v>
      </c>
      <c r="U685" s="16"/>
      <c r="V685" s="16">
        <v>5.6497175141242903E-3</v>
      </c>
      <c r="W685" s="16">
        <v>0</v>
      </c>
      <c r="X685" s="16">
        <v>0</v>
      </c>
      <c r="Y685" s="16">
        <v>4.9019607843137298E-3</v>
      </c>
      <c r="Z685" s="16"/>
      <c r="AA685" s="16">
        <v>9.0090090090090107E-3</v>
      </c>
      <c r="AB685" s="16">
        <v>0</v>
      </c>
      <c r="AC685" s="16">
        <v>0</v>
      </c>
      <c r="AD685" s="16">
        <v>0</v>
      </c>
      <c r="AE685" s="16">
        <v>1.1111111111111099E-2</v>
      </c>
      <c r="AF685" s="16">
        <v>0</v>
      </c>
      <c r="AG685" s="16">
        <v>0</v>
      </c>
      <c r="AH685" s="16">
        <v>0</v>
      </c>
      <c r="AI685" s="16">
        <v>0</v>
      </c>
      <c r="AJ685" s="16"/>
      <c r="AK685" s="16">
        <v>0</v>
      </c>
      <c r="AL685" s="16">
        <v>0</v>
      </c>
      <c r="AM685" s="16">
        <v>0</v>
      </c>
      <c r="AN685" s="16">
        <v>4.9504950495049497E-3</v>
      </c>
      <c r="AO685" s="16">
        <v>6.9930069930069904E-3</v>
      </c>
      <c r="AP685" s="16">
        <v>5.7142857142857099E-3</v>
      </c>
      <c r="AQ685" s="16">
        <v>0</v>
      </c>
      <c r="AR685" s="16"/>
      <c r="AS685" s="16">
        <v>0</v>
      </c>
      <c r="AT685" s="16">
        <v>3.8809831824062101E-3</v>
      </c>
      <c r="AU685" s="16"/>
      <c r="AV685" s="16">
        <v>2.9325513196480899E-3</v>
      </c>
      <c r="AW685" s="16">
        <v>3.4071550255536601E-3</v>
      </c>
      <c r="AX685" s="16"/>
      <c r="AY685" s="16">
        <v>1.9230769230769199E-3</v>
      </c>
      <c r="AZ685" s="16">
        <v>4.9019607843137298E-3</v>
      </c>
      <c r="BA685" s="16"/>
      <c r="BB685" s="16">
        <v>1.9455252918287899E-3</v>
      </c>
      <c r="BC685" s="16">
        <v>4.8309178743961402E-3</v>
      </c>
      <c r="BD685" s="16"/>
      <c r="BE685" s="16">
        <v>2.5000000000000001E-2</v>
      </c>
      <c r="BF685" s="16">
        <v>9.9502487562189105E-3</v>
      </c>
      <c r="BG685" s="16">
        <v>0</v>
      </c>
      <c r="BH685" s="16">
        <v>0</v>
      </c>
    </row>
    <row r="686" spans="2:60" x14ac:dyDescent="0.25">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row>
    <row r="687" spans="2:60" x14ac:dyDescent="0.25">
      <c r="B687" s="6" t="s">
        <v>348</v>
      </c>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row>
    <row r="688" spans="2:60" x14ac:dyDescent="0.25">
      <c r="B688" s="23" t="s">
        <v>693</v>
      </c>
      <c r="C688" s="16" t="s">
        <v>347</v>
      </c>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row>
    <row r="689" spans="2:60" x14ac:dyDescent="0.25">
      <c r="B689" t="s">
        <v>342</v>
      </c>
      <c r="C689" s="16">
        <v>0.44309927360774798</v>
      </c>
      <c r="D689" s="16">
        <v>0.455696202531646</v>
      </c>
      <c r="E689" s="16">
        <v>0.44047619047619002</v>
      </c>
      <c r="F689" s="16">
        <v>0.47826086956521702</v>
      </c>
      <c r="G689" s="16">
        <v>0.33333333333333298</v>
      </c>
      <c r="H689" s="16">
        <v>0.45</v>
      </c>
      <c r="I689" s="16">
        <v>0.36231884057970998</v>
      </c>
      <c r="J689" s="16">
        <v>0.6</v>
      </c>
      <c r="K689" s="16">
        <v>0.36956521739130399</v>
      </c>
      <c r="L689" s="16">
        <v>0.55555555555555602</v>
      </c>
      <c r="M689" s="16">
        <v>0.50909090909090904</v>
      </c>
      <c r="N689" s="16">
        <v>0.359375</v>
      </c>
      <c r="O689" s="16">
        <v>0.17647058823529399</v>
      </c>
      <c r="P689" s="16">
        <v>0.51724137931034497</v>
      </c>
      <c r="Q689" s="16">
        <v>0.42857142857142899</v>
      </c>
      <c r="R689" s="16">
        <v>0.25</v>
      </c>
      <c r="S689" s="16">
        <v>0.52173913043478304</v>
      </c>
      <c r="T689" s="16">
        <v>0.49295774647887303</v>
      </c>
      <c r="U689" s="16"/>
      <c r="V689" s="16">
        <v>0.42253521126760601</v>
      </c>
      <c r="W689" s="16">
        <v>0.4</v>
      </c>
      <c r="X689" s="16">
        <v>0.42788461538461497</v>
      </c>
      <c r="Y689" s="16">
        <v>0.47169811320754701</v>
      </c>
      <c r="Z689" s="16"/>
      <c r="AA689" s="16">
        <v>0.42045454545454503</v>
      </c>
      <c r="AB689" s="16">
        <v>0.41666666666666702</v>
      </c>
      <c r="AC689" s="16">
        <v>0.47674418604651198</v>
      </c>
      <c r="AD689" s="16">
        <v>0.40909090909090901</v>
      </c>
      <c r="AE689" s="16">
        <v>0.421686746987952</v>
      </c>
      <c r="AF689" s="16">
        <v>0.41025641025641002</v>
      </c>
      <c r="AG689" s="16">
        <v>0.48611111111111099</v>
      </c>
      <c r="AH689" s="16">
        <v>0.453125</v>
      </c>
      <c r="AI689" s="16">
        <v>0.55294117647058805</v>
      </c>
      <c r="AJ689" s="16"/>
      <c r="AK689" s="16">
        <v>0.39361702127659598</v>
      </c>
      <c r="AL689" s="16">
        <v>0.37878787878787901</v>
      </c>
      <c r="AM689" s="16">
        <v>0.46875</v>
      </c>
      <c r="AN689" s="16">
        <v>0.36645962732919302</v>
      </c>
      <c r="AO689" s="16">
        <v>0.45517241379310303</v>
      </c>
      <c r="AP689" s="16">
        <v>0.50867052023121395</v>
      </c>
      <c r="AQ689" s="16">
        <v>0.52</v>
      </c>
      <c r="AR689" s="16"/>
      <c r="AS689" s="16">
        <v>0.63636363636363602</v>
      </c>
      <c r="AT689" s="16">
        <v>0.39485627836611198</v>
      </c>
      <c r="AU689" s="16"/>
      <c r="AV689" s="16">
        <v>0.43346007604562697</v>
      </c>
      <c r="AW689" s="16">
        <v>0.44760213143872102</v>
      </c>
      <c r="AX689" s="16"/>
      <c r="AY689" s="16">
        <v>0.41978021978022001</v>
      </c>
      <c r="AZ689" s="16">
        <v>0.47169811320754701</v>
      </c>
      <c r="BA689" s="16"/>
      <c r="BB689" s="16">
        <v>0.512658227848101</v>
      </c>
      <c r="BC689" s="16">
        <v>0.34943181818181801</v>
      </c>
      <c r="BD689" s="16"/>
      <c r="BE689" s="16">
        <v>0.18518518518518501</v>
      </c>
      <c r="BF689" s="16">
        <v>0.24489795918367299</v>
      </c>
      <c r="BG689" s="16">
        <v>0.42499999999999999</v>
      </c>
      <c r="BH689" s="16">
        <v>0.65238095238095195</v>
      </c>
    </row>
    <row r="690" spans="2:60" x14ac:dyDescent="0.25">
      <c r="B690" t="s">
        <v>343</v>
      </c>
      <c r="C690" s="16">
        <v>0.43704600484261502</v>
      </c>
      <c r="D690" s="16">
        <v>0.468354430379747</v>
      </c>
      <c r="E690" s="16">
        <v>0.42857142857142899</v>
      </c>
      <c r="F690" s="16">
        <v>0.41304347826087001</v>
      </c>
      <c r="G690" s="16">
        <v>0.55555555555555602</v>
      </c>
      <c r="H690" s="16">
        <v>0.4</v>
      </c>
      <c r="I690" s="16">
        <v>0.50724637681159401</v>
      </c>
      <c r="J690" s="16">
        <v>0.4</v>
      </c>
      <c r="K690" s="16">
        <v>0.45652173913043498</v>
      </c>
      <c r="L690" s="16">
        <v>0.22222222222222199</v>
      </c>
      <c r="M690" s="16">
        <v>0.36363636363636398</v>
      </c>
      <c r="N690" s="16">
        <v>0.53125</v>
      </c>
      <c r="O690" s="16">
        <v>0.58823529411764697</v>
      </c>
      <c r="P690" s="16">
        <v>0.41379310344827602</v>
      </c>
      <c r="Q690" s="16">
        <v>0.5</v>
      </c>
      <c r="R690" s="16">
        <v>0.5</v>
      </c>
      <c r="S690" s="16">
        <v>0.39855072463768099</v>
      </c>
      <c r="T690" s="16">
        <v>0.338028169014085</v>
      </c>
      <c r="U690" s="16"/>
      <c r="V690" s="16">
        <v>0.42957746478873199</v>
      </c>
      <c r="W690" s="16">
        <v>0.45714285714285702</v>
      </c>
      <c r="X690" s="16">
        <v>0.480769230769231</v>
      </c>
      <c r="Y690" s="16">
        <v>0.409703504043127</v>
      </c>
      <c r="Z690" s="16"/>
      <c r="AA690" s="16">
        <v>0.45454545454545497</v>
      </c>
      <c r="AB690" s="16">
        <v>0.375</v>
      </c>
      <c r="AC690" s="16">
        <v>0.45348837209302301</v>
      </c>
      <c r="AD690" s="16">
        <v>0.5</v>
      </c>
      <c r="AE690" s="16">
        <v>0.45783132530120502</v>
      </c>
      <c r="AF690" s="16">
        <v>0.43589743589743601</v>
      </c>
      <c r="AG690" s="16">
        <v>0.40277777777777801</v>
      </c>
      <c r="AH690" s="16">
        <v>0.453125</v>
      </c>
      <c r="AI690" s="16">
        <v>0.34117647058823503</v>
      </c>
      <c r="AJ690" s="16"/>
      <c r="AK690" s="16">
        <v>0.44680851063829802</v>
      </c>
      <c r="AL690" s="16">
        <v>0.45454545454545497</v>
      </c>
      <c r="AM690" s="16">
        <v>0.390625</v>
      </c>
      <c r="AN690" s="16">
        <v>0.52795031055900599</v>
      </c>
      <c r="AO690" s="16">
        <v>0.47586206896551703</v>
      </c>
      <c r="AP690" s="16">
        <v>0.38728323699422001</v>
      </c>
      <c r="AQ690" s="16">
        <v>0.34</v>
      </c>
      <c r="AR690" s="16"/>
      <c r="AS690" s="16">
        <v>0.30303030303030298</v>
      </c>
      <c r="AT690" s="16">
        <v>0.470499243570348</v>
      </c>
      <c r="AU690" s="16"/>
      <c r="AV690" s="16">
        <v>0.42965779467680598</v>
      </c>
      <c r="AW690" s="16">
        <v>0.44049733570159899</v>
      </c>
      <c r="AX690" s="16"/>
      <c r="AY690" s="16">
        <v>0.45934065934065899</v>
      </c>
      <c r="AZ690" s="16">
        <v>0.409703504043127</v>
      </c>
      <c r="BA690" s="16"/>
      <c r="BB690" s="16">
        <v>0.39662447257383998</v>
      </c>
      <c r="BC690" s="16">
        <v>0.49147727272727298</v>
      </c>
      <c r="BD690" s="16"/>
      <c r="BE690" s="16">
        <v>0.48148148148148101</v>
      </c>
      <c r="BF690" s="16">
        <v>0.53741496598639504</v>
      </c>
      <c r="BG690" s="16">
        <v>0.472727272727273</v>
      </c>
      <c r="BH690" s="16">
        <v>0.28571428571428598</v>
      </c>
    </row>
    <row r="691" spans="2:60" x14ac:dyDescent="0.25">
      <c r="B691" t="s">
        <v>344</v>
      </c>
      <c r="C691" s="16">
        <v>9.5641646489104101E-2</v>
      </c>
      <c r="D691" s="16">
        <v>3.7974683544303799E-2</v>
      </c>
      <c r="E691" s="16">
        <v>0.119047619047619</v>
      </c>
      <c r="F691" s="16">
        <v>8.6956521739130405E-2</v>
      </c>
      <c r="G691" s="16">
        <v>0.11111111111111099</v>
      </c>
      <c r="H691" s="16">
        <v>0.1</v>
      </c>
      <c r="I691" s="16">
        <v>7.2463768115942004E-2</v>
      </c>
      <c r="J691" s="16">
        <v>0</v>
      </c>
      <c r="K691" s="16">
        <v>0.15217391304347799</v>
      </c>
      <c r="L691" s="16">
        <v>0.11111111111111099</v>
      </c>
      <c r="M691" s="16">
        <v>0.109090909090909</v>
      </c>
      <c r="N691" s="16">
        <v>9.375E-2</v>
      </c>
      <c r="O691" s="16">
        <v>0.17647058823529399</v>
      </c>
      <c r="P691" s="16">
        <v>3.4482758620689703E-2</v>
      </c>
      <c r="Q691" s="16">
        <v>7.1428571428571397E-2</v>
      </c>
      <c r="R691" s="16">
        <v>0.25</v>
      </c>
      <c r="S691" s="16">
        <v>6.5217391304347797E-2</v>
      </c>
      <c r="T691" s="16">
        <v>0.154929577464789</v>
      </c>
      <c r="U691" s="16"/>
      <c r="V691" s="16">
        <v>0.105633802816901</v>
      </c>
      <c r="W691" s="16">
        <v>0.114285714285714</v>
      </c>
      <c r="X691" s="16">
        <v>7.2115384615384595E-2</v>
      </c>
      <c r="Y691" s="16">
        <v>9.9730458221024304E-2</v>
      </c>
      <c r="Z691" s="16"/>
      <c r="AA691" s="16">
        <v>9.0909090909090898E-2</v>
      </c>
      <c r="AB691" s="16">
        <v>0.1875</v>
      </c>
      <c r="AC691" s="16">
        <v>4.6511627906976702E-2</v>
      </c>
      <c r="AD691" s="16">
        <v>6.8181818181818205E-2</v>
      </c>
      <c r="AE691" s="16">
        <v>0.120481927710843</v>
      </c>
      <c r="AF691" s="16">
        <v>0.102564102564103</v>
      </c>
      <c r="AG691" s="16">
        <v>0.11111111111111099</v>
      </c>
      <c r="AH691" s="16">
        <v>7.8125E-2</v>
      </c>
      <c r="AI691" s="16">
        <v>8.2352941176470601E-2</v>
      </c>
      <c r="AJ691" s="16"/>
      <c r="AK691" s="16">
        <v>9.5744680851063801E-2</v>
      </c>
      <c r="AL691" s="16">
        <v>0.15151515151515199</v>
      </c>
      <c r="AM691" s="16">
        <v>0.125</v>
      </c>
      <c r="AN691" s="16">
        <v>8.6956521739130405E-2</v>
      </c>
      <c r="AO691" s="16">
        <v>6.2068965517241399E-2</v>
      </c>
      <c r="AP691" s="16">
        <v>7.5144508670520194E-2</v>
      </c>
      <c r="AQ691" s="16">
        <v>0.12</v>
      </c>
      <c r="AR691" s="16"/>
      <c r="AS691" s="16">
        <v>4.8484848484848499E-2</v>
      </c>
      <c r="AT691" s="16">
        <v>0.107413010590015</v>
      </c>
      <c r="AU691" s="16"/>
      <c r="AV691" s="16">
        <v>0.110266159695817</v>
      </c>
      <c r="AW691" s="16">
        <v>8.8809946714032001E-2</v>
      </c>
      <c r="AX691" s="16"/>
      <c r="AY691" s="16">
        <v>9.2307692307692299E-2</v>
      </c>
      <c r="AZ691" s="16">
        <v>9.9730458221024304E-2</v>
      </c>
      <c r="BA691" s="16"/>
      <c r="BB691" s="16">
        <v>7.1729957805907199E-2</v>
      </c>
      <c r="BC691" s="16">
        <v>0.12784090909090901</v>
      </c>
      <c r="BD691" s="16"/>
      <c r="BE691" s="16">
        <v>0.22222222222222199</v>
      </c>
      <c r="BF691" s="16">
        <v>0.156462585034014</v>
      </c>
      <c r="BG691" s="16">
        <v>8.6363636363636406E-2</v>
      </c>
      <c r="BH691" s="16">
        <v>5.7142857142857099E-2</v>
      </c>
    </row>
    <row r="692" spans="2:60" x14ac:dyDescent="0.25">
      <c r="B692" t="s">
        <v>345</v>
      </c>
      <c r="C692" s="16">
        <v>1.4527845036319599E-2</v>
      </c>
      <c r="D692" s="16">
        <v>1.26582278481013E-2</v>
      </c>
      <c r="E692" s="16">
        <v>0</v>
      </c>
      <c r="F692" s="16">
        <v>2.1739130434782601E-2</v>
      </c>
      <c r="G692" s="16">
        <v>0</v>
      </c>
      <c r="H692" s="16">
        <v>0.05</v>
      </c>
      <c r="I692" s="16">
        <v>1.4492753623188401E-2</v>
      </c>
      <c r="J692" s="16">
        <v>0</v>
      </c>
      <c r="K692" s="16">
        <v>2.1739130434782601E-2</v>
      </c>
      <c r="L692" s="16">
        <v>5.5555555555555601E-2</v>
      </c>
      <c r="M692" s="16">
        <v>1.8181818181818198E-2</v>
      </c>
      <c r="N692" s="16">
        <v>0</v>
      </c>
      <c r="O692" s="16">
        <v>5.8823529411764698E-2</v>
      </c>
      <c r="P692" s="16">
        <v>3.4482758620689703E-2</v>
      </c>
      <c r="Q692" s="16">
        <v>0</v>
      </c>
      <c r="R692" s="16">
        <v>0</v>
      </c>
      <c r="S692" s="16">
        <v>1.4492753623188401E-2</v>
      </c>
      <c r="T692" s="16">
        <v>1.4084507042253501E-2</v>
      </c>
      <c r="U692" s="16"/>
      <c r="V692" s="16">
        <v>3.5211267605633798E-2</v>
      </c>
      <c r="W692" s="16">
        <v>2.8571428571428598E-2</v>
      </c>
      <c r="X692" s="16">
        <v>4.8076923076923097E-3</v>
      </c>
      <c r="Y692" s="16">
        <v>8.0862533692722394E-3</v>
      </c>
      <c r="Z692" s="16"/>
      <c r="AA692" s="16">
        <v>2.8409090909090901E-2</v>
      </c>
      <c r="AB692" s="16">
        <v>2.0833333333333301E-2</v>
      </c>
      <c r="AC692" s="16">
        <v>2.32558139534884E-2</v>
      </c>
      <c r="AD692" s="16">
        <v>1.13636363636364E-2</v>
      </c>
      <c r="AE692" s="16">
        <v>0</v>
      </c>
      <c r="AF692" s="16">
        <v>1.2820512820512799E-2</v>
      </c>
      <c r="AG692" s="16">
        <v>0</v>
      </c>
      <c r="AH692" s="16">
        <v>1.5625E-2</v>
      </c>
      <c r="AI692" s="16">
        <v>0</v>
      </c>
      <c r="AJ692" s="16"/>
      <c r="AK692" s="16">
        <v>3.1914893617021302E-2</v>
      </c>
      <c r="AL692" s="16">
        <v>1.5151515151515201E-2</v>
      </c>
      <c r="AM692" s="16">
        <v>1.5625E-2</v>
      </c>
      <c r="AN692" s="16">
        <v>1.8633540372670801E-2</v>
      </c>
      <c r="AO692" s="16">
        <v>6.8965517241379301E-3</v>
      </c>
      <c r="AP692" s="16">
        <v>1.15606936416185E-2</v>
      </c>
      <c r="AQ692" s="16">
        <v>0.01</v>
      </c>
      <c r="AR692" s="16"/>
      <c r="AS692" s="16">
        <v>1.21212121212121E-2</v>
      </c>
      <c r="AT692" s="16">
        <v>1.51285930408472E-2</v>
      </c>
      <c r="AU692" s="16"/>
      <c r="AV692" s="16">
        <v>1.5209125475285201E-2</v>
      </c>
      <c r="AW692" s="16">
        <v>1.42095914742451E-2</v>
      </c>
      <c r="AX692" s="16"/>
      <c r="AY692" s="16">
        <v>1.97802197802198E-2</v>
      </c>
      <c r="AZ692" s="16">
        <v>8.0862533692722394E-3</v>
      </c>
      <c r="BA692" s="16"/>
      <c r="BB692" s="16">
        <v>1.4767932489451499E-2</v>
      </c>
      <c r="BC692" s="16">
        <v>1.4204545454545499E-2</v>
      </c>
      <c r="BD692" s="16"/>
      <c r="BE692" s="16">
        <v>7.4074074074074098E-2</v>
      </c>
      <c r="BF692" s="16">
        <v>4.08163265306122E-2</v>
      </c>
      <c r="BG692" s="16">
        <v>9.0909090909090905E-3</v>
      </c>
      <c r="BH692" s="16">
        <v>0</v>
      </c>
    </row>
    <row r="693" spans="2:60" x14ac:dyDescent="0.25">
      <c r="B693" t="s">
        <v>103</v>
      </c>
      <c r="C693" s="16">
        <v>9.6852300242130807E-3</v>
      </c>
      <c r="D693" s="16">
        <v>2.53164556962025E-2</v>
      </c>
      <c r="E693" s="16">
        <v>1.1904761904761901E-2</v>
      </c>
      <c r="F693" s="16">
        <v>0</v>
      </c>
      <c r="G693" s="16">
        <v>0</v>
      </c>
      <c r="H693" s="16">
        <v>0</v>
      </c>
      <c r="I693" s="16">
        <v>4.3478260869565202E-2</v>
      </c>
      <c r="J693" s="16">
        <v>0</v>
      </c>
      <c r="K693" s="16">
        <v>0</v>
      </c>
      <c r="L693" s="16">
        <v>5.5555555555555601E-2</v>
      </c>
      <c r="M693" s="16">
        <v>0</v>
      </c>
      <c r="N693" s="16">
        <v>1.5625E-2</v>
      </c>
      <c r="O693" s="16">
        <v>0</v>
      </c>
      <c r="P693" s="16">
        <v>0</v>
      </c>
      <c r="Q693" s="16">
        <v>0</v>
      </c>
      <c r="R693" s="16">
        <v>0</v>
      </c>
      <c r="S693" s="16">
        <v>0</v>
      </c>
      <c r="T693" s="16">
        <v>0</v>
      </c>
      <c r="U693" s="16"/>
      <c r="V693" s="16">
        <v>7.0422535211267599E-3</v>
      </c>
      <c r="W693" s="16">
        <v>0</v>
      </c>
      <c r="X693" s="16">
        <v>1.44230769230769E-2</v>
      </c>
      <c r="Y693" s="16">
        <v>1.07816711590297E-2</v>
      </c>
      <c r="Z693" s="16"/>
      <c r="AA693" s="16">
        <v>5.6818181818181802E-3</v>
      </c>
      <c r="AB693" s="16">
        <v>0</v>
      </c>
      <c r="AC693" s="16">
        <v>0</v>
      </c>
      <c r="AD693" s="16">
        <v>1.13636363636364E-2</v>
      </c>
      <c r="AE693" s="16">
        <v>0</v>
      </c>
      <c r="AF693" s="16">
        <v>3.8461538461538498E-2</v>
      </c>
      <c r="AG693" s="16">
        <v>0</v>
      </c>
      <c r="AH693" s="16">
        <v>0</v>
      </c>
      <c r="AI693" s="16">
        <v>2.3529411764705899E-2</v>
      </c>
      <c r="AJ693" s="16"/>
      <c r="AK693" s="16">
        <v>3.1914893617021302E-2</v>
      </c>
      <c r="AL693" s="16">
        <v>0</v>
      </c>
      <c r="AM693" s="16">
        <v>0</v>
      </c>
      <c r="AN693" s="16">
        <v>0</v>
      </c>
      <c r="AO693" s="16">
        <v>0</v>
      </c>
      <c r="AP693" s="16">
        <v>1.7341040462427699E-2</v>
      </c>
      <c r="AQ693" s="16">
        <v>0.01</v>
      </c>
      <c r="AR693" s="16"/>
      <c r="AS693" s="16">
        <v>0</v>
      </c>
      <c r="AT693" s="16">
        <v>1.2102874432677799E-2</v>
      </c>
      <c r="AU693" s="16"/>
      <c r="AV693" s="16">
        <v>1.14068441064639E-2</v>
      </c>
      <c r="AW693" s="16">
        <v>8.8809946714032001E-3</v>
      </c>
      <c r="AX693" s="16"/>
      <c r="AY693" s="16">
        <v>8.7912087912087895E-3</v>
      </c>
      <c r="AZ693" s="16">
        <v>1.07816711590297E-2</v>
      </c>
      <c r="BA693" s="16"/>
      <c r="BB693" s="16">
        <v>4.2194092827004199E-3</v>
      </c>
      <c r="BC693" s="16">
        <v>1.7045454545454499E-2</v>
      </c>
      <c r="BD693" s="16"/>
      <c r="BE693" s="16">
        <v>3.7037037037037E-2</v>
      </c>
      <c r="BF693" s="16">
        <v>2.04081632653061E-2</v>
      </c>
      <c r="BG693" s="16">
        <v>6.8181818181818196E-3</v>
      </c>
      <c r="BH693" s="16">
        <v>4.7619047619047597E-3</v>
      </c>
    </row>
    <row r="694" spans="2:60" x14ac:dyDescent="0.25">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row>
    <row r="695" spans="2:60" x14ac:dyDescent="0.25">
      <c r="B695" s="6" t="s">
        <v>349</v>
      </c>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row>
    <row r="696" spans="2:60" x14ac:dyDescent="0.25">
      <c r="B696" s="23" t="s">
        <v>694</v>
      </c>
      <c r="C696" s="16" t="s">
        <v>347</v>
      </c>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row>
    <row r="697" spans="2:60" x14ac:dyDescent="0.25">
      <c r="B697" t="s">
        <v>342</v>
      </c>
      <c r="C697" s="16">
        <v>0.46623093681917199</v>
      </c>
      <c r="D697" s="16">
        <v>0.43157894736842101</v>
      </c>
      <c r="E697" s="16">
        <v>0.40697674418604701</v>
      </c>
      <c r="F697" s="16">
        <v>0.44262295081967201</v>
      </c>
      <c r="G697" s="16">
        <v>0.34146341463414598</v>
      </c>
      <c r="H697" s="16">
        <v>0.42857142857142899</v>
      </c>
      <c r="I697" s="16">
        <v>0.52564102564102599</v>
      </c>
      <c r="J697" s="16">
        <v>0.46153846153846201</v>
      </c>
      <c r="K697" s="16">
        <v>0.54901960784313697</v>
      </c>
      <c r="L697" s="16">
        <v>0.27777777777777801</v>
      </c>
      <c r="M697" s="16">
        <v>0.58823529411764697</v>
      </c>
      <c r="N697" s="16">
        <v>0.50746268656716398</v>
      </c>
      <c r="O697" s="16">
        <v>0.5</v>
      </c>
      <c r="P697" s="16">
        <v>0.31707317073170699</v>
      </c>
      <c r="Q697" s="16">
        <v>0.53125</v>
      </c>
      <c r="R697" s="16">
        <v>0.4375</v>
      </c>
      <c r="S697" s="16">
        <v>0.48201438848920902</v>
      </c>
      <c r="T697" s="16">
        <v>0.47945205479452102</v>
      </c>
      <c r="U697" s="16"/>
      <c r="V697" s="16">
        <v>0.407407407407407</v>
      </c>
      <c r="W697" s="16">
        <v>0.40909090909090901</v>
      </c>
      <c r="X697" s="16">
        <v>0.43317972350230399</v>
      </c>
      <c r="Y697" s="16">
        <v>0.52579852579852604</v>
      </c>
      <c r="Z697" s="16"/>
      <c r="AA697" s="16">
        <v>0.40476190476190499</v>
      </c>
      <c r="AB697" s="16">
        <v>0.5</v>
      </c>
      <c r="AC697" s="16">
        <v>0.44827586206896602</v>
      </c>
      <c r="AD697" s="16">
        <v>0.47872340425531901</v>
      </c>
      <c r="AE697" s="16">
        <v>0.375</v>
      </c>
      <c r="AF697" s="16">
        <v>0.56578947368421095</v>
      </c>
      <c r="AG697" s="16">
        <v>0.481012658227848</v>
      </c>
      <c r="AH697" s="16">
        <v>0.537313432835821</v>
      </c>
      <c r="AI697" s="16">
        <v>0.60439560439560402</v>
      </c>
      <c r="AJ697" s="16"/>
      <c r="AK697" s="16">
        <v>0.46</v>
      </c>
      <c r="AL697" s="16">
        <v>0.42666666666666703</v>
      </c>
      <c r="AM697" s="16">
        <v>0.42499999999999999</v>
      </c>
      <c r="AN697" s="16">
        <v>0.386243386243386</v>
      </c>
      <c r="AO697" s="16">
        <v>0.51408450704225395</v>
      </c>
      <c r="AP697" s="16">
        <v>0.51162790697674398</v>
      </c>
      <c r="AQ697" s="16">
        <v>0.55555555555555602</v>
      </c>
      <c r="AR697" s="16"/>
      <c r="AS697" s="16">
        <v>0.65359477124182996</v>
      </c>
      <c r="AT697" s="16">
        <v>0.42875816993464</v>
      </c>
      <c r="AU697" s="16"/>
      <c r="AV697" s="16">
        <v>0.48089171974522299</v>
      </c>
      <c r="AW697" s="16">
        <v>0.45860927152317899</v>
      </c>
      <c r="AX697" s="16"/>
      <c r="AY697" s="16">
        <v>0.41878669275929498</v>
      </c>
      <c r="AZ697" s="16">
        <v>0.52579852579852604</v>
      </c>
      <c r="BA697" s="16"/>
      <c r="BB697" s="16">
        <v>0.53256704980842895</v>
      </c>
      <c r="BC697" s="16">
        <v>0.37878787878787901</v>
      </c>
      <c r="BD697" s="16"/>
      <c r="BE697" s="16">
        <v>0.14705882352941199</v>
      </c>
      <c r="BF697" s="16">
        <v>0.328358208955224</v>
      </c>
      <c r="BG697" s="16">
        <v>0.47323340471092101</v>
      </c>
      <c r="BH697" s="16">
        <v>0.63084112149532701</v>
      </c>
    </row>
    <row r="698" spans="2:60" x14ac:dyDescent="0.25">
      <c r="B698" t="s">
        <v>343</v>
      </c>
      <c r="C698" s="16">
        <v>0.45098039215686297</v>
      </c>
      <c r="D698" s="16">
        <v>0.47368421052631599</v>
      </c>
      <c r="E698" s="16">
        <v>0.46511627906976699</v>
      </c>
      <c r="F698" s="16">
        <v>0.42622950819672101</v>
      </c>
      <c r="G698" s="16">
        <v>0.51219512195121997</v>
      </c>
      <c r="H698" s="16">
        <v>0.52380952380952395</v>
      </c>
      <c r="I698" s="16">
        <v>0.43589743589743601</v>
      </c>
      <c r="J698" s="16">
        <v>0.46153846153846201</v>
      </c>
      <c r="K698" s="16">
        <v>0.39215686274509798</v>
      </c>
      <c r="L698" s="16">
        <v>0.55555555555555602</v>
      </c>
      <c r="M698" s="16">
        <v>0.39705882352941202</v>
      </c>
      <c r="N698" s="16">
        <v>0.41791044776119401</v>
      </c>
      <c r="O698" s="16">
        <v>0.44444444444444398</v>
      </c>
      <c r="P698" s="16">
        <v>0.51219512195121997</v>
      </c>
      <c r="Q698" s="16">
        <v>0.375</v>
      </c>
      <c r="R698" s="16">
        <v>0.5</v>
      </c>
      <c r="S698" s="16">
        <v>0.45323741007194202</v>
      </c>
      <c r="T698" s="16">
        <v>0.465753424657534</v>
      </c>
      <c r="U698" s="16"/>
      <c r="V698" s="16">
        <v>0.44444444444444398</v>
      </c>
      <c r="W698" s="16">
        <v>0.51515151515151503</v>
      </c>
      <c r="X698" s="16">
        <v>0.493087557603687</v>
      </c>
      <c r="Y698" s="16">
        <v>0.41031941031940999</v>
      </c>
      <c r="Z698" s="16"/>
      <c r="AA698" s="16">
        <v>0.48571428571428599</v>
      </c>
      <c r="AB698" s="16">
        <v>0.44827586206896602</v>
      </c>
      <c r="AC698" s="16">
        <v>0.43678160919540199</v>
      </c>
      <c r="AD698" s="16">
        <v>0.46808510638297901</v>
      </c>
      <c r="AE698" s="16">
        <v>0.56818181818181801</v>
      </c>
      <c r="AF698" s="16">
        <v>0.34210526315789502</v>
      </c>
      <c r="AG698" s="16">
        <v>0.392405063291139</v>
      </c>
      <c r="AH698" s="16">
        <v>0.38805970149253699</v>
      </c>
      <c r="AI698" s="16">
        <v>0.36263736263736301</v>
      </c>
      <c r="AJ698" s="16"/>
      <c r="AK698" s="16">
        <v>0.41</v>
      </c>
      <c r="AL698" s="16">
        <v>0.52</v>
      </c>
      <c r="AM698" s="16">
        <v>0.45</v>
      </c>
      <c r="AN698" s="16">
        <v>0.51322751322751303</v>
      </c>
      <c r="AO698" s="16">
        <v>0.41549295774647899</v>
      </c>
      <c r="AP698" s="16">
        <v>0.418604651162791</v>
      </c>
      <c r="AQ698" s="16">
        <v>0.39316239316239299</v>
      </c>
      <c r="AR698" s="16"/>
      <c r="AS698" s="16">
        <v>0.28758169934640498</v>
      </c>
      <c r="AT698" s="16">
        <v>0.48366013071895397</v>
      </c>
      <c r="AU698" s="16"/>
      <c r="AV698" s="16">
        <v>0.44904458598726099</v>
      </c>
      <c r="AW698" s="16">
        <v>0.45198675496688701</v>
      </c>
      <c r="AX698" s="16"/>
      <c r="AY698" s="16">
        <v>0.48336594911937403</v>
      </c>
      <c r="AZ698" s="16">
        <v>0.41031941031940999</v>
      </c>
      <c r="BA698" s="16"/>
      <c r="BB698" s="16">
        <v>0.390804597701149</v>
      </c>
      <c r="BC698" s="16">
        <v>0.53030303030303005</v>
      </c>
      <c r="BD698" s="16"/>
      <c r="BE698" s="16">
        <v>0.55882352941176505</v>
      </c>
      <c r="BF698" s="16">
        <v>0.55223880597014896</v>
      </c>
      <c r="BG698" s="16">
        <v>0.46466809421841498</v>
      </c>
      <c r="BH698" s="16">
        <v>0.30841121495327101</v>
      </c>
    </row>
    <row r="699" spans="2:60" x14ac:dyDescent="0.25">
      <c r="B699" t="s">
        <v>344</v>
      </c>
      <c r="C699" s="16">
        <v>6.7538126361655806E-2</v>
      </c>
      <c r="D699" s="16">
        <v>7.3684210526315796E-2</v>
      </c>
      <c r="E699" s="16">
        <v>0.104651162790698</v>
      </c>
      <c r="F699" s="16">
        <v>0.114754098360656</v>
      </c>
      <c r="G699" s="16">
        <v>0.146341463414634</v>
      </c>
      <c r="H699" s="16">
        <v>4.7619047619047603E-2</v>
      </c>
      <c r="I699" s="16">
        <v>2.5641025641025599E-2</v>
      </c>
      <c r="J699" s="16">
        <v>0</v>
      </c>
      <c r="K699" s="16">
        <v>3.9215686274509803E-2</v>
      </c>
      <c r="L699" s="16">
        <v>0.16666666666666699</v>
      </c>
      <c r="M699" s="16">
        <v>1.4705882352941201E-2</v>
      </c>
      <c r="N699" s="16">
        <v>7.4626865671641798E-2</v>
      </c>
      <c r="O699" s="16">
        <v>5.5555555555555601E-2</v>
      </c>
      <c r="P699" s="16">
        <v>0.17073170731707299</v>
      </c>
      <c r="Q699" s="16">
        <v>9.375E-2</v>
      </c>
      <c r="R699" s="16">
        <v>6.25E-2</v>
      </c>
      <c r="S699" s="16">
        <v>2.8776978417266199E-2</v>
      </c>
      <c r="T699" s="16">
        <v>4.1095890410958902E-2</v>
      </c>
      <c r="U699" s="16"/>
      <c r="V699" s="16">
        <v>0.12345679012345701</v>
      </c>
      <c r="W699" s="16">
        <v>6.8181818181818205E-2</v>
      </c>
      <c r="X699" s="16">
        <v>6.4516129032258104E-2</v>
      </c>
      <c r="Y699" s="16">
        <v>4.6683046683046701E-2</v>
      </c>
      <c r="Z699" s="16"/>
      <c r="AA699" s="16">
        <v>9.5238095238095205E-2</v>
      </c>
      <c r="AB699" s="16">
        <v>5.1724137931034503E-2</v>
      </c>
      <c r="AC699" s="16">
        <v>9.1954022988505704E-2</v>
      </c>
      <c r="AD699" s="16">
        <v>4.2553191489361701E-2</v>
      </c>
      <c r="AE699" s="16">
        <v>3.4090909090909102E-2</v>
      </c>
      <c r="AF699" s="16">
        <v>9.2105263157894704E-2</v>
      </c>
      <c r="AG699" s="16">
        <v>0.10126582278481</v>
      </c>
      <c r="AH699" s="16">
        <v>4.47761194029851E-2</v>
      </c>
      <c r="AI699" s="16">
        <v>2.1978021978022001E-2</v>
      </c>
      <c r="AJ699" s="16"/>
      <c r="AK699" s="16">
        <v>0.12</v>
      </c>
      <c r="AL699" s="16">
        <v>5.3333333333333302E-2</v>
      </c>
      <c r="AM699" s="16">
        <v>0.1</v>
      </c>
      <c r="AN699" s="16">
        <v>8.4656084656084707E-2</v>
      </c>
      <c r="AO699" s="16">
        <v>5.63380281690141E-2</v>
      </c>
      <c r="AP699" s="16">
        <v>4.0697674418604703E-2</v>
      </c>
      <c r="AQ699" s="16">
        <v>4.2735042735042701E-2</v>
      </c>
      <c r="AR699" s="16"/>
      <c r="AS699" s="16">
        <v>4.5751633986928102E-2</v>
      </c>
      <c r="AT699" s="16">
        <v>7.1895424836601302E-2</v>
      </c>
      <c r="AU699" s="16"/>
      <c r="AV699" s="16">
        <v>5.4140127388534999E-2</v>
      </c>
      <c r="AW699" s="16">
        <v>7.4503311258278193E-2</v>
      </c>
      <c r="AX699" s="16"/>
      <c r="AY699" s="16">
        <v>8.4148727984344404E-2</v>
      </c>
      <c r="AZ699" s="16">
        <v>4.6683046683046701E-2</v>
      </c>
      <c r="BA699" s="16"/>
      <c r="BB699" s="16">
        <v>6.1302681992337203E-2</v>
      </c>
      <c r="BC699" s="16">
        <v>7.5757575757575801E-2</v>
      </c>
      <c r="BD699" s="16"/>
      <c r="BE699" s="16">
        <v>0.23529411764705899</v>
      </c>
      <c r="BF699" s="16">
        <v>9.9502487562189101E-2</v>
      </c>
      <c r="BG699" s="16">
        <v>5.1391862955032099E-2</v>
      </c>
      <c r="BH699" s="16">
        <v>4.67289719626168E-2</v>
      </c>
    </row>
    <row r="700" spans="2:60" x14ac:dyDescent="0.25">
      <c r="B700" t="s">
        <v>345</v>
      </c>
      <c r="C700" s="16">
        <v>1.4161220043573E-2</v>
      </c>
      <c r="D700" s="16">
        <v>2.1052631578947399E-2</v>
      </c>
      <c r="E700" s="16">
        <v>2.32558139534884E-2</v>
      </c>
      <c r="F700" s="16">
        <v>1.63934426229508E-2</v>
      </c>
      <c r="G700" s="16">
        <v>0</v>
      </c>
      <c r="H700" s="16">
        <v>0</v>
      </c>
      <c r="I700" s="16">
        <v>0</v>
      </c>
      <c r="J700" s="16">
        <v>7.69230769230769E-2</v>
      </c>
      <c r="K700" s="16">
        <v>1.9607843137254902E-2</v>
      </c>
      <c r="L700" s="16">
        <v>0</v>
      </c>
      <c r="M700" s="16">
        <v>0</v>
      </c>
      <c r="N700" s="16">
        <v>0</v>
      </c>
      <c r="O700" s="16">
        <v>0</v>
      </c>
      <c r="P700" s="16">
        <v>0</v>
      </c>
      <c r="Q700" s="16">
        <v>0</v>
      </c>
      <c r="R700" s="16">
        <v>0</v>
      </c>
      <c r="S700" s="16">
        <v>3.5971223021582698E-2</v>
      </c>
      <c r="T700" s="16">
        <v>1.3698630136986301E-2</v>
      </c>
      <c r="U700" s="16"/>
      <c r="V700" s="16">
        <v>2.4691358024691398E-2</v>
      </c>
      <c r="W700" s="16">
        <v>7.5757575757575803E-3</v>
      </c>
      <c r="X700" s="16">
        <v>9.2165898617511503E-3</v>
      </c>
      <c r="Y700" s="16">
        <v>1.4742014742014699E-2</v>
      </c>
      <c r="Z700" s="16"/>
      <c r="AA700" s="16">
        <v>1.4285714285714299E-2</v>
      </c>
      <c r="AB700" s="16">
        <v>0</v>
      </c>
      <c r="AC700" s="16">
        <v>2.2988505747126398E-2</v>
      </c>
      <c r="AD700" s="16">
        <v>1.0638297872340399E-2</v>
      </c>
      <c r="AE700" s="16">
        <v>2.27272727272727E-2</v>
      </c>
      <c r="AF700" s="16">
        <v>0</v>
      </c>
      <c r="AG700" s="16">
        <v>2.53164556962025E-2</v>
      </c>
      <c r="AH700" s="16">
        <v>1.49253731343284E-2</v>
      </c>
      <c r="AI700" s="16">
        <v>1.0989010989011E-2</v>
      </c>
      <c r="AJ700" s="16"/>
      <c r="AK700" s="16">
        <v>0.01</v>
      </c>
      <c r="AL700" s="16">
        <v>0</v>
      </c>
      <c r="AM700" s="16">
        <v>2.5000000000000001E-2</v>
      </c>
      <c r="AN700" s="16">
        <v>1.58730158730159E-2</v>
      </c>
      <c r="AO700" s="16">
        <v>1.4084507042253501E-2</v>
      </c>
      <c r="AP700" s="16">
        <v>2.32558139534884E-2</v>
      </c>
      <c r="AQ700" s="16">
        <v>8.5470085470085496E-3</v>
      </c>
      <c r="AR700" s="16"/>
      <c r="AS700" s="16">
        <v>1.30718954248366E-2</v>
      </c>
      <c r="AT700" s="16">
        <v>1.4379084967320301E-2</v>
      </c>
      <c r="AU700" s="16"/>
      <c r="AV700" s="16">
        <v>1.5923566878980899E-2</v>
      </c>
      <c r="AW700" s="16">
        <v>1.3245033112582801E-2</v>
      </c>
      <c r="AX700" s="16"/>
      <c r="AY700" s="16">
        <v>1.3698630136986301E-2</v>
      </c>
      <c r="AZ700" s="16">
        <v>1.4742014742014699E-2</v>
      </c>
      <c r="BA700" s="16"/>
      <c r="BB700" s="16">
        <v>1.5325670498084301E-2</v>
      </c>
      <c r="BC700" s="16">
        <v>1.26262626262626E-2</v>
      </c>
      <c r="BD700" s="16"/>
      <c r="BE700" s="16">
        <v>5.8823529411764698E-2</v>
      </c>
      <c r="BF700" s="16">
        <v>1.99004975124378E-2</v>
      </c>
      <c r="BG700" s="16">
        <v>8.5653104925053503E-3</v>
      </c>
      <c r="BH700" s="16">
        <v>1.4018691588785E-2</v>
      </c>
    </row>
    <row r="701" spans="2:60" x14ac:dyDescent="0.25">
      <c r="B701" t="s">
        <v>103</v>
      </c>
      <c r="C701" s="16">
        <v>1.0893246187363801E-3</v>
      </c>
      <c r="D701" s="16">
        <v>0</v>
      </c>
      <c r="E701" s="16">
        <v>0</v>
      </c>
      <c r="F701" s="16">
        <v>0</v>
      </c>
      <c r="G701" s="16">
        <v>0</v>
      </c>
      <c r="H701" s="16">
        <v>0</v>
      </c>
      <c r="I701" s="16">
        <v>1.2820512820512799E-2</v>
      </c>
      <c r="J701" s="16">
        <v>0</v>
      </c>
      <c r="K701" s="16">
        <v>0</v>
      </c>
      <c r="L701" s="16">
        <v>0</v>
      </c>
      <c r="M701" s="16">
        <v>0</v>
      </c>
      <c r="N701" s="16">
        <v>0</v>
      </c>
      <c r="O701" s="16">
        <v>0</v>
      </c>
      <c r="P701" s="16">
        <v>0</v>
      </c>
      <c r="Q701" s="16">
        <v>0</v>
      </c>
      <c r="R701" s="16">
        <v>0</v>
      </c>
      <c r="S701" s="16">
        <v>0</v>
      </c>
      <c r="T701" s="16">
        <v>0</v>
      </c>
      <c r="U701" s="16"/>
      <c r="V701" s="16">
        <v>0</v>
      </c>
      <c r="W701" s="16">
        <v>0</v>
      </c>
      <c r="X701" s="16">
        <v>0</v>
      </c>
      <c r="Y701" s="16">
        <v>2.45700245700246E-3</v>
      </c>
      <c r="Z701" s="16"/>
      <c r="AA701" s="16">
        <v>0</v>
      </c>
      <c r="AB701" s="16">
        <v>0</v>
      </c>
      <c r="AC701" s="16">
        <v>0</v>
      </c>
      <c r="AD701" s="16">
        <v>0</v>
      </c>
      <c r="AE701" s="16">
        <v>0</v>
      </c>
      <c r="AF701" s="16">
        <v>0</v>
      </c>
      <c r="AG701" s="16">
        <v>0</v>
      </c>
      <c r="AH701" s="16">
        <v>1.49253731343284E-2</v>
      </c>
      <c r="AI701" s="16">
        <v>0</v>
      </c>
      <c r="AJ701" s="16"/>
      <c r="AK701" s="16">
        <v>0</v>
      </c>
      <c r="AL701" s="16">
        <v>0</v>
      </c>
      <c r="AM701" s="16">
        <v>0</v>
      </c>
      <c r="AN701" s="16">
        <v>0</v>
      </c>
      <c r="AO701" s="16">
        <v>0</v>
      </c>
      <c r="AP701" s="16">
        <v>5.8139534883720903E-3</v>
      </c>
      <c r="AQ701" s="16">
        <v>0</v>
      </c>
      <c r="AR701" s="16"/>
      <c r="AS701" s="16">
        <v>0</v>
      </c>
      <c r="AT701" s="16">
        <v>1.30718954248366E-3</v>
      </c>
      <c r="AU701" s="16"/>
      <c r="AV701" s="16">
        <v>0</v>
      </c>
      <c r="AW701" s="16">
        <v>1.6556291390728501E-3</v>
      </c>
      <c r="AX701" s="16"/>
      <c r="AY701" s="16">
        <v>0</v>
      </c>
      <c r="AZ701" s="16">
        <v>2.45700245700246E-3</v>
      </c>
      <c r="BA701" s="16"/>
      <c r="BB701" s="16">
        <v>0</v>
      </c>
      <c r="BC701" s="16">
        <v>2.5252525252525298E-3</v>
      </c>
      <c r="BD701" s="16"/>
      <c r="BE701" s="16">
        <v>0</v>
      </c>
      <c r="BF701" s="16">
        <v>0</v>
      </c>
      <c r="BG701" s="16">
        <v>2.1413276231263402E-3</v>
      </c>
      <c r="BH701" s="16">
        <v>0</v>
      </c>
    </row>
    <row r="702" spans="2:60" x14ac:dyDescent="0.25">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row>
    <row r="703" spans="2:60" x14ac:dyDescent="0.25">
      <c r="B703" s="6" t="s">
        <v>350</v>
      </c>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row>
    <row r="704" spans="2:60" x14ac:dyDescent="0.25">
      <c r="B704" s="23" t="s">
        <v>695</v>
      </c>
      <c r="C704" s="16" t="s">
        <v>347</v>
      </c>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row>
    <row r="705" spans="2:60" x14ac:dyDescent="0.25">
      <c r="B705" t="s">
        <v>342</v>
      </c>
      <c r="C705" s="16">
        <v>0.33475479744136499</v>
      </c>
      <c r="D705" s="16">
        <v>0.37234042553191499</v>
      </c>
      <c r="E705" s="16">
        <v>0.26136363636363602</v>
      </c>
      <c r="F705" s="16">
        <v>0.328358208955224</v>
      </c>
      <c r="G705" s="16">
        <v>0.20512820512820501</v>
      </c>
      <c r="H705" s="16">
        <v>0.238095238095238</v>
      </c>
      <c r="I705" s="16">
        <v>0.40506329113924</v>
      </c>
      <c r="J705" s="16">
        <v>0.35714285714285698</v>
      </c>
      <c r="K705" s="16">
        <v>0.39622641509433998</v>
      </c>
      <c r="L705" s="16">
        <v>0.15</v>
      </c>
      <c r="M705" s="16">
        <v>0.42253521126760601</v>
      </c>
      <c r="N705" s="16">
        <v>0.26388888888888901</v>
      </c>
      <c r="O705" s="16">
        <v>0.34782608695652201</v>
      </c>
      <c r="P705" s="16">
        <v>0.33333333333333298</v>
      </c>
      <c r="Q705" s="16">
        <v>0.51724137931034497</v>
      </c>
      <c r="R705" s="16">
        <v>0.1</v>
      </c>
      <c r="S705" s="16">
        <v>0.34848484848484901</v>
      </c>
      <c r="T705" s="16">
        <v>0.35135135135135098</v>
      </c>
      <c r="U705" s="16"/>
      <c r="V705" s="16">
        <v>0.22857142857142901</v>
      </c>
      <c r="W705" s="16">
        <v>0.35606060606060602</v>
      </c>
      <c r="X705" s="16">
        <v>0.29565217391304299</v>
      </c>
      <c r="Y705" s="16">
        <v>0.39650872817955102</v>
      </c>
      <c r="Z705" s="16"/>
      <c r="AA705" s="16">
        <v>0.27753303964757697</v>
      </c>
      <c r="AB705" s="16">
        <v>0.38596491228070201</v>
      </c>
      <c r="AC705" s="16">
        <v>0.34883720930232598</v>
      </c>
      <c r="AD705" s="16">
        <v>0.316831683168317</v>
      </c>
      <c r="AE705" s="16">
        <v>0.24719101123595499</v>
      </c>
      <c r="AF705" s="16">
        <v>0.355263157894737</v>
      </c>
      <c r="AG705" s="16">
        <v>0.41025641025641002</v>
      </c>
      <c r="AH705" s="16">
        <v>0.38461538461538503</v>
      </c>
      <c r="AI705" s="16">
        <v>0.44444444444444398</v>
      </c>
      <c r="AJ705" s="16"/>
      <c r="AK705" s="16">
        <v>0.30555555555555602</v>
      </c>
      <c r="AL705" s="16">
        <v>0.35135135135135098</v>
      </c>
      <c r="AM705" s="16">
        <v>0.30769230769230799</v>
      </c>
      <c r="AN705" s="16">
        <v>0.31632653061224503</v>
      </c>
      <c r="AO705" s="16">
        <v>0.29370629370629397</v>
      </c>
      <c r="AP705" s="16">
        <v>0.36312849162011201</v>
      </c>
      <c r="AQ705" s="16">
        <v>0.431034482758621</v>
      </c>
      <c r="AR705" s="16"/>
      <c r="AS705" s="16">
        <v>0.484076433121019</v>
      </c>
      <c r="AT705" s="16">
        <v>0.304737516005122</v>
      </c>
      <c r="AU705" s="16"/>
      <c r="AV705" s="16">
        <v>0.36858006042296099</v>
      </c>
      <c r="AW705" s="16">
        <v>0.31630971993410201</v>
      </c>
      <c r="AX705" s="16"/>
      <c r="AY705" s="16">
        <v>0.28864059590316599</v>
      </c>
      <c r="AZ705" s="16">
        <v>0.39650872817955102</v>
      </c>
      <c r="BA705" s="16"/>
      <c r="BB705" s="16">
        <v>0.408203125</v>
      </c>
      <c r="BC705" s="16">
        <v>0.24647887323943701</v>
      </c>
      <c r="BD705" s="16"/>
      <c r="BE705" s="16">
        <v>0</v>
      </c>
      <c r="BF705" s="16">
        <v>0.24637681159420299</v>
      </c>
      <c r="BG705" s="16">
        <v>0.335470085470085</v>
      </c>
      <c r="BH705" s="16">
        <v>0.49532710280373798</v>
      </c>
    </row>
    <row r="706" spans="2:60" x14ac:dyDescent="0.25">
      <c r="B706" t="s">
        <v>343</v>
      </c>
      <c r="C706" s="16">
        <v>0.48187633262260099</v>
      </c>
      <c r="D706" s="16">
        <v>0.42553191489361702</v>
      </c>
      <c r="E706" s="16">
        <v>0.52272727272727304</v>
      </c>
      <c r="F706" s="16">
        <v>0.47761194029850701</v>
      </c>
      <c r="G706" s="16">
        <v>0.512820512820513</v>
      </c>
      <c r="H706" s="16">
        <v>0.476190476190476</v>
      </c>
      <c r="I706" s="16">
        <v>0.468354430379747</v>
      </c>
      <c r="J706" s="16">
        <v>0.35714285714285698</v>
      </c>
      <c r="K706" s="16">
        <v>0.43396226415094302</v>
      </c>
      <c r="L706" s="16">
        <v>0.65</v>
      </c>
      <c r="M706" s="16">
        <v>0.38028169014084501</v>
      </c>
      <c r="N706" s="16">
        <v>0.63888888888888895</v>
      </c>
      <c r="O706" s="16">
        <v>0.39130434782608697</v>
      </c>
      <c r="P706" s="16">
        <v>0.5</v>
      </c>
      <c r="Q706" s="16">
        <v>0.34482758620689702</v>
      </c>
      <c r="R706" s="16">
        <v>0.6</v>
      </c>
      <c r="S706" s="16">
        <v>0.47727272727272702</v>
      </c>
      <c r="T706" s="16">
        <v>0.51351351351351304</v>
      </c>
      <c r="U706" s="16"/>
      <c r="V706" s="16">
        <v>0.44</v>
      </c>
      <c r="W706" s="16">
        <v>0.45454545454545497</v>
      </c>
      <c r="X706" s="16">
        <v>0.53913043478260902</v>
      </c>
      <c r="Y706" s="16">
        <v>0.47630922693266797</v>
      </c>
      <c r="Z706" s="16"/>
      <c r="AA706" s="16">
        <v>0.44052863436123302</v>
      </c>
      <c r="AB706" s="16">
        <v>0.42105263157894701</v>
      </c>
      <c r="AC706" s="16">
        <v>0.5</v>
      </c>
      <c r="AD706" s="16">
        <v>0.53465346534653502</v>
      </c>
      <c r="AE706" s="16">
        <v>0.56179775280898903</v>
      </c>
      <c r="AF706" s="16">
        <v>0.46052631578947401</v>
      </c>
      <c r="AG706" s="16">
        <v>0.5</v>
      </c>
      <c r="AH706" s="16">
        <v>0.507692307692308</v>
      </c>
      <c r="AI706" s="16">
        <v>0.5</v>
      </c>
      <c r="AJ706" s="16"/>
      <c r="AK706" s="16">
        <v>0.49074074074074098</v>
      </c>
      <c r="AL706" s="16">
        <v>0.48648648648648701</v>
      </c>
      <c r="AM706" s="16">
        <v>0.5</v>
      </c>
      <c r="AN706" s="16">
        <v>0.46428571428571402</v>
      </c>
      <c r="AO706" s="16">
        <v>0.52447552447552404</v>
      </c>
      <c r="AP706" s="16">
        <v>0.474860335195531</v>
      </c>
      <c r="AQ706" s="16">
        <v>0.46551724137931</v>
      </c>
      <c r="AR706" s="16"/>
      <c r="AS706" s="16">
        <v>0.43312101910827999</v>
      </c>
      <c r="AT706" s="16">
        <v>0.49167733674775899</v>
      </c>
      <c r="AU706" s="16"/>
      <c r="AV706" s="16">
        <v>0.43806646525679799</v>
      </c>
      <c r="AW706" s="16">
        <v>0.50576606260296497</v>
      </c>
      <c r="AX706" s="16"/>
      <c r="AY706" s="16">
        <v>0.486033519553073</v>
      </c>
      <c r="AZ706" s="16">
        <v>0.47630922693266797</v>
      </c>
      <c r="BA706" s="16"/>
      <c r="BB706" s="16">
        <v>0.443359375</v>
      </c>
      <c r="BC706" s="16">
        <v>0.528169014084507</v>
      </c>
      <c r="BD706" s="16"/>
      <c r="BE706" s="16">
        <v>0.51063829787234005</v>
      </c>
      <c r="BF706" s="16">
        <v>0.47342995169082103</v>
      </c>
      <c r="BG706" s="16">
        <v>0.50213675213675202</v>
      </c>
      <c r="BH706" s="16">
        <v>0.434579439252336</v>
      </c>
    </row>
    <row r="707" spans="2:60" x14ac:dyDescent="0.25">
      <c r="B707" t="s">
        <v>344</v>
      </c>
      <c r="C707" s="16">
        <v>0.14498933901919001</v>
      </c>
      <c r="D707" s="16">
        <v>0.170212765957447</v>
      </c>
      <c r="E707" s="16">
        <v>0.15909090909090901</v>
      </c>
      <c r="F707" s="16">
        <v>0.14925373134328401</v>
      </c>
      <c r="G707" s="16">
        <v>0.28205128205128199</v>
      </c>
      <c r="H707" s="16">
        <v>0.238095238095238</v>
      </c>
      <c r="I707" s="16">
        <v>7.5949367088607597E-2</v>
      </c>
      <c r="J707" s="16">
        <v>0.14285714285714299</v>
      </c>
      <c r="K707" s="16">
        <v>0.169811320754717</v>
      </c>
      <c r="L707" s="16">
        <v>0.2</v>
      </c>
      <c r="M707" s="16">
        <v>0.154929577464789</v>
      </c>
      <c r="N707" s="16">
        <v>6.9444444444444406E-2</v>
      </c>
      <c r="O707" s="16">
        <v>0.13043478260869601</v>
      </c>
      <c r="P707" s="16">
        <v>0.14285714285714299</v>
      </c>
      <c r="Q707" s="16">
        <v>0.13793103448275901</v>
      </c>
      <c r="R707" s="16">
        <v>0.25</v>
      </c>
      <c r="S707" s="16">
        <v>0.12878787878787901</v>
      </c>
      <c r="T707" s="16">
        <v>0.108108108108108</v>
      </c>
      <c r="U707" s="16"/>
      <c r="V707" s="16">
        <v>0.23428571428571399</v>
      </c>
      <c r="W707" s="16">
        <v>0.15151515151515199</v>
      </c>
      <c r="X707" s="16">
        <v>0.143478260869565</v>
      </c>
      <c r="Y707" s="16">
        <v>0.104738154613466</v>
      </c>
      <c r="Z707" s="16"/>
      <c r="AA707" s="16">
        <v>0.20264317180616701</v>
      </c>
      <c r="AB707" s="16">
        <v>0.157894736842105</v>
      </c>
      <c r="AC707" s="16">
        <v>0.116279069767442</v>
      </c>
      <c r="AD707" s="16">
        <v>0.14851485148514901</v>
      </c>
      <c r="AE707" s="16">
        <v>0.15730337078651699</v>
      </c>
      <c r="AF707" s="16">
        <v>0.144736842105263</v>
      </c>
      <c r="AG707" s="16">
        <v>8.9743589743589702E-2</v>
      </c>
      <c r="AH707" s="16">
        <v>7.69230769230769E-2</v>
      </c>
      <c r="AI707" s="16">
        <v>5.5555555555555601E-2</v>
      </c>
      <c r="AJ707" s="16"/>
      <c r="AK707" s="16">
        <v>0.157407407407407</v>
      </c>
      <c r="AL707" s="16">
        <v>0.135135135135135</v>
      </c>
      <c r="AM707" s="16">
        <v>0.16666666666666699</v>
      </c>
      <c r="AN707" s="16">
        <v>0.17857142857142899</v>
      </c>
      <c r="AO707" s="16">
        <v>0.14685314685314699</v>
      </c>
      <c r="AP707" s="16">
        <v>0.111731843575419</v>
      </c>
      <c r="AQ707" s="16">
        <v>7.7586206896551699E-2</v>
      </c>
      <c r="AR707" s="16"/>
      <c r="AS707" s="16">
        <v>8.2802547770700605E-2</v>
      </c>
      <c r="AT707" s="16">
        <v>0.157490396927017</v>
      </c>
      <c r="AU707" s="16"/>
      <c r="AV707" s="16">
        <v>0.15709969788519601</v>
      </c>
      <c r="AW707" s="16">
        <v>0.13838550247117001</v>
      </c>
      <c r="AX707" s="16"/>
      <c r="AY707" s="16">
        <v>0.17504655493482299</v>
      </c>
      <c r="AZ707" s="16">
        <v>0.104738154613466</v>
      </c>
      <c r="BA707" s="16"/>
      <c r="BB707" s="16">
        <v>0.1171875</v>
      </c>
      <c r="BC707" s="16">
        <v>0.17840375586854501</v>
      </c>
      <c r="BD707" s="16"/>
      <c r="BE707" s="16">
        <v>0.40425531914893598</v>
      </c>
      <c r="BF707" s="16">
        <v>0.202898550724638</v>
      </c>
      <c r="BG707" s="16">
        <v>0.13247863247863201</v>
      </c>
      <c r="BH707" s="16">
        <v>6.0747663551401897E-2</v>
      </c>
    </row>
    <row r="708" spans="2:60" x14ac:dyDescent="0.25">
      <c r="B708" t="s">
        <v>345</v>
      </c>
      <c r="C708" s="16">
        <v>3.09168443496802E-2</v>
      </c>
      <c r="D708" s="16">
        <v>3.1914893617021302E-2</v>
      </c>
      <c r="E708" s="16">
        <v>5.6818181818181802E-2</v>
      </c>
      <c r="F708" s="16">
        <v>4.47761194029851E-2</v>
      </c>
      <c r="G708" s="16">
        <v>0</v>
      </c>
      <c r="H708" s="16">
        <v>0</v>
      </c>
      <c r="I708" s="16">
        <v>2.53164556962025E-2</v>
      </c>
      <c r="J708" s="16">
        <v>0.14285714285714299</v>
      </c>
      <c r="K708" s="16">
        <v>0</v>
      </c>
      <c r="L708" s="16">
        <v>0</v>
      </c>
      <c r="M708" s="16">
        <v>1.4084507042253501E-2</v>
      </c>
      <c r="N708" s="16">
        <v>1.38888888888889E-2</v>
      </c>
      <c r="O708" s="16">
        <v>0.13043478260869601</v>
      </c>
      <c r="P708" s="16">
        <v>0</v>
      </c>
      <c r="Q708" s="16">
        <v>0</v>
      </c>
      <c r="R708" s="16">
        <v>0.05</v>
      </c>
      <c r="S708" s="16">
        <v>4.5454545454545497E-2</v>
      </c>
      <c r="T708" s="16">
        <v>2.7027027027027001E-2</v>
      </c>
      <c r="U708" s="16"/>
      <c r="V708" s="16">
        <v>9.1428571428571401E-2</v>
      </c>
      <c r="W708" s="16">
        <v>3.7878787878787901E-2</v>
      </c>
      <c r="X708" s="16">
        <v>1.3043478260869599E-2</v>
      </c>
      <c r="Y708" s="16">
        <v>1.2468827930174601E-2</v>
      </c>
      <c r="Z708" s="16"/>
      <c r="AA708" s="16">
        <v>6.6079295154184994E-2</v>
      </c>
      <c r="AB708" s="16">
        <v>3.5087719298245598E-2</v>
      </c>
      <c r="AC708" s="16">
        <v>2.32558139534884E-2</v>
      </c>
      <c r="AD708" s="16">
        <v>0</v>
      </c>
      <c r="AE708" s="16">
        <v>2.2471910112359501E-2</v>
      </c>
      <c r="AF708" s="16">
        <v>3.94736842105263E-2</v>
      </c>
      <c r="AG708" s="16">
        <v>0</v>
      </c>
      <c r="AH708" s="16">
        <v>1.5384615384615399E-2</v>
      </c>
      <c r="AI708" s="16">
        <v>0</v>
      </c>
      <c r="AJ708" s="16"/>
      <c r="AK708" s="16">
        <v>3.7037037037037E-2</v>
      </c>
      <c r="AL708" s="16">
        <v>2.7027027027027001E-2</v>
      </c>
      <c r="AM708" s="16">
        <v>1.2820512820512799E-2</v>
      </c>
      <c r="AN708" s="16">
        <v>3.06122448979592E-2</v>
      </c>
      <c r="AO708" s="16">
        <v>3.4965034965035002E-2</v>
      </c>
      <c r="AP708" s="16">
        <v>3.91061452513966E-2</v>
      </c>
      <c r="AQ708" s="16">
        <v>2.5862068965517199E-2</v>
      </c>
      <c r="AR708" s="16"/>
      <c r="AS708" s="16">
        <v>0</v>
      </c>
      <c r="AT708" s="16">
        <v>3.7131882202304699E-2</v>
      </c>
      <c r="AU708" s="16"/>
      <c r="AV708" s="16">
        <v>3.0211480362537801E-2</v>
      </c>
      <c r="AW708" s="16">
        <v>3.1301482701812197E-2</v>
      </c>
      <c r="AX708" s="16"/>
      <c r="AY708" s="16">
        <v>4.4692737430167599E-2</v>
      </c>
      <c r="AZ708" s="16">
        <v>1.2468827930174601E-2</v>
      </c>
      <c r="BA708" s="16"/>
      <c r="BB708" s="16">
        <v>2.5390625E-2</v>
      </c>
      <c r="BC708" s="16">
        <v>3.7558685446009397E-2</v>
      </c>
      <c r="BD708" s="16"/>
      <c r="BE708" s="16">
        <v>6.3829787234042507E-2</v>
      </c>
      <c r="BF708" s="16">
        <v>5.7971014492753603E-2</v>
      </c>
      <c r="BG708" s="16">
        <v>2.5641025641025599E-2</v>
      </c>
      <c r="BH708" s="16">
        <v>9.3457943925233603E-3</v>
      </c>
    </row>
    <row r="709" spans="2:60" x14ac:dyDescent="0.25">
      <c r="B709" t="s">
        <v>103</v>
      </c>
      <c r="C709" s="16">
        <v>7.4626865671641798E-3</v>
      </c>
      <c r="D709" s="16">
        <v>0</v>
      </c>
      <c r="E709" s="16">
        <v>0</v>
      </c>
      <c r="F709" s="16">
        <v>0</v>
      </c>
      <c r="G709" s="16">
        <v>0</v>
      </c>
      <c r="H709" s="16">
        <v>4.7619047619047603E-2</v>
      </c>
      <c r="I709" s="16">
        <v>2.53164556962025E-2</v>
      </c>
      <c r="J709" s="16">
        <v>0</v>
      </c>
      <c r="K709" s="16">
        <v>0</v>
      </c>
      <c r="L709" s="16">
        <v>0</v>
      </c>
      <c r="M709" s="16">
        <v>2.8169014084507001E-2</v>
      </c>
      <c r="N709" s="16">
        <v>1.38888888888889E-2</v>
      </c>
      <c r="O709" s="16">
        <v>0</v>
      </c>
      <c r="P709" s="16">
        <v>2.3809523809523801E-2</v>
      </c>
      <c r="Q709" s="16">
        <v>0</v>
      </c>
      <c r="R709" s="16">
        <v>0</v>
      </c>
      <c r="S709" s="16">
        <v>0</v>
      </c>
      <c r="T709" s="16">
        <v>0</v>
      </c>
      <c r="U709" s="16"/>
      <c r="V709" s="16">
        <v>5.7142857142857099E-3</v>
      </c>
      <c r="W709" s="16">
        <v>0</v>
      </c>
      <c r="X709" s="16">
        <v>8.6956521739130401E-3</v>
      </c>
      <c r="Y709" s="16">
        <v>9.9750623441396506E-3</v>
      </c>
      <c r="Z709" s="16"/>
      <c r="AA709" s="16">
        <v>1.3215859030837E-2</v>
      </c>
      <c r="AB709" s="16">
        <v>0</v>
      </c>
      <c r="AC709" s="16">
        <v>1.16279069767442E-2</v>
      </c>
      <c r="AD709" s="16">
        <v>0</v>
      </c>
      <c r="AE709" s="16">
        <v>1.1235955056179799E-2</v>
      </c>
      <c r="AF709" s="16">
        <v>0</v>
      </c>
      <c r="AG709" s="16">
        <v>0</v>
      </c>
      <c r="AH709" s="16">
        <v>1.5384615384615399E-2</v>
      </c>
      <c r="AI709" s="16">
        <v>0</v>
      </c>
      <c r="AJ709" s="16"/>
      <c r="AK709" s="16">
        <v>9.2592592592592605E-3</v>
      </c>
      <c r="AL709" s="16">
        <v>0</v>
      </c>
      <c r="AM709" s="16">
        <v>1.2820512820512799E-2</v>
      </c>
      <c r="AN709" s="16">
        <v>1.02040816326531E-2</v>
      </c>
      <c r="AO709" s="16">
        <v>0</v>
      </c>
      <c r="AP709" s="16">
        <v>1.11731843575419E-2</v>
      </c>
      <c r="AQ709" s="16">
        <v>0</v>
      </c>
      <c r="AR709" s="16"/>
      <c r="AS709" s="16">
        <v>0</v>
      </c>
      <c r="AT709" s="16">
        <v>8.9628681177976992E-3</v>
      </c>
      <c r="AU709" s="16"/>
      <c r="AV709" s="16">
        <v>6.0422960725075503E-3</v>
      </c>
      <c r="AW709" s="16">
        <v>8.2372322899505798E-3</v>
      </c>
      <c r="AX709" s="16"/>
      <c r="AY709" s="16">
        <v>5.5865921787709499E-3</v>
      </c>
      <c r="AZ709" s="16">
        <v>9.9750623441396506E-3</v>
      </c>
      <c r="BA709" s="16"/>
      <c r="BB709" s="16">
        <v>5.859375E-3</v>
      </c>
      <c r="BC709" s="16">
        <v>9.3896713615023494E-3</v>
      </c>
      <c r="BD709" s="16"/>
      <c r="BE709" s="16">
        <v>2.1276595744680899E-2</v>
      </c>
      <c r="BF709" s="16">
        <v>1.9323671497584499E-2</v>
      </c>
      <c r="BG709" s="16">
        <v>4.2735042735042696E-3</v>
      </c>
      <c r="BH709" s="16">
        <v>0</v>
      </c>
    </row>
    <row r="710" spans="2:60" x14ac:dyDescent="0.25">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row>
    <row r="711" spans="2:60" x14ac:dyDescent="0.25">
      <c r="B711" s="6" t="s">
        <v>351</v>
      </c>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row>
    <row r="712" spans="2:60" x14ac:dyDescent="0.25">
      <c r="B712" s="23" t="s">
        <v>696</v>
      </c>
      <c r="C712" s="16" t="s">
        <v>347</v>
      </c>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row>
    <row r="713" spans="2:60" x14ac:dyDescent="0.25">
      <c r="B713" t="s">
        <v>342</v>
      </c>
      <c r="C713" s="16">
        <v>0.48082191780821898</v>
      </c>
      <c r="D713" s="16">
        <v>0.46666666666666701</v>
      </c>
      <c r="E713" s="16">
        <v>0.52777777777777801</v>
      </c>
      <c r="F713" s="16">
        <v>0.48</v>
      </c>
      <c r="G713" s="16">
        <v>0.39285714285714302</v>
      </c>
      <c r="H713" s="16">
        <v>0.41176470588235298</v>
      </c>
      <c r="I713" s="16">
        <v>0.62264150943396201</v>
      </c>
      <c r="J713" s="16">
        <v>0.41666666666666702</v>
      </c>
      <c r="K713" s="16">
        <v>0.45945945945945899</v>
      </c>
      <c r="L713" s="16">
        <v>0.36842105263157898</v>
      </c>
      <c r="M713" s="16">
        <v>0.58928571428571397</v>
      </c>
      <c r="N713" s="16">
        <v>0.483333333333333</v>
      </c>
      <c r="O713" s="16">
        <v>0.57142857142857095</v>
      </c>
      <c r="P713" s="16">
        <v>0.48648648648648701</v>
      </c>
      <c r="Q713" s="16">
        <v>0.39130434782608697</v>
      </c>
      <c r="R713" s="16">
        <v>0.230769230769231</v>
      </c>
      <c r="S713" s="16">
        <v>0.45794392523364502</v>
      </c>
      <c r="T713" s="16">
        <v>0.43859649122806998</v>
      </c>
      <c r="U713" s="16"/>
      <c r="V713" s="16">
        <v>0.36842105263157898</v>
      </c>
      <c r="W713" s="16">
        <v>0.47422680412371099</v>
      </c>
      <c r="X713" s="16">
        <v>0.52173913043478304</v>
      </c>
      <c r="Y713" s="16">
        <v>0.49152542372881403</v>
      </c>
      <c r="Z713" s="16"/>
      <c r="AA713" s="16">
        <v>0.48571428571428599</v>
      </c>
      <c r="AB713" s="16">
        <v>0.41463414634146301</v>
      </c>
      <c r="AC713" s="16">
        <v>0.352112676056338</v>
      </c>
      <c r="AD713" s="16">
        <v>0.45555555555555599</v>
      </c>
      <c r="AE713" s="16">
        <v>0.41891891891891903</v>
      </c>
      <c r="AF713" s="16">
        <v>0.51666666666666705</v>
      </c>
      <c r="AG713" s="16">
        <v>0.51515151515151503</v>
      </c>
      <c r="AH713" s="16">
        <v>0.55737704918032804</v>
      </c>
      <c r="AI713" s="16">
        <v>0.64935064935064901</v>
      </c>
      <c r="AJ713" s="16"/>
      <c r="AK713" s="16">
        <v>0.46753246753246802</v>
      </c>
      <c r="AL713" s="16">
        <v>0.36923076923076897</v>
      </c>
      <c r="AM713" s="16">
        <v>0.43396226415094302</v>
      </c>
      <c r="AN713" s="16">
        <v>0.47019867549668898</v>
      </c>
      <c r="AO713" s="16">
        <v>0.54032258064516103</v>
      </c>
      <c r="AP713" s="16">
        <v>0.51428571428571401</v>
      </c>
      <c r="AQ713" s="16">
        <v>0.50537634408602194</v>
      </c>
      <c r="AR713" s="16"/>
      <c r="AS713" s="16">
        <v>0.56944444444444398</v>
      </c>
      <c r="AT713" s="16">
        <v>0.45904436860068298</v>
      </c>
      <c r="AU713" s="16"/>
      <c r="AV713" s="16">
        <v>0.49011857707509898</v>
      </c>
      <c r="AW713" s="16">
        <v>0.475890985324948</v>
      </c>
      <c r="AX713" s="16"/>
      <c r="AY713" s="16">
        <v>0.47074468085106402</v>
      </c>
      <c r="AZ713" s="16">
        <v>0.49152542372881403</v>
      </c>
      <c r="BA713" s="16"/>
      <c r="BB713" s="16">
        <v>0.51162790697674398</v>
      </c>
      <c r="BC713" s="16">
        <v>0.43666666666666698</v>
      </c>
      <c r="BD713" s="16"/>
      <c r="BE713" s="16">
        <v>0.1875</v>
      </c>
      <c r="BF713" s="16">
        <v>0.406015037593985</v>
      </c>
      <c r="BG713" s="16">
        <v>0.45600000000000002</v>
      </c>
      <c r="BH713" s="16">
        <v>0.6</v>
      </c>
    </row>
    <row r="714" spans="2:60" x14ac:dyDescent="0.25">
      <c r="B714" t="s">
        <v>343</v>
      </c>
      <c r="C714" s="16">
        <v>0.42876712328767103</v>
      </c>
      <c r="D714" s="16">
        <v>0.44</v>
      </c>
      <c r="E714" s="16">
        <v>0.41666666666666702</v>
      </c>
      <c r="F714" s="16">
        <v>0.46</v>
      </c>
      <c r="G714" s="16">
        <v>0.42857142857142899</v>
      </c>
      <c r="H714" s="16">
        <v>0.52941176470588203</v>
      </c>
      <c r="I714" s="16">
        <v>0.26415094339622602</v>
      </c>
      <c r="J714" s="16">
        <v>0.58333333333333304</v>
      </c>
      <c r="K714" s="16">
        <v>0.35135135135135098</v>
      </c>
      <c r="L714" s="16">
        <v>0.47368421052631599</v>
      </c>
      <c r="M714" s="16">
        <v>0.35714285714285698</v>
      </c>
      <c r="N714" s="16">
        <v>0.41666666666666702</v>
      </c>
      <c r="O714" s="16">
        <v>0.42857142857142899</v>
      </c>
      <c r="P714" s="16">
        <v>0.37837837837837801</v>
      </c>
      <c r="Q714" s="16">
        <v>0.52173913043478304</v>
      </c>
      <c r="R714" s="16">
        <v>0.69230769230769196</v>
      </c>
      <c r="S714" s="16">
        <v>0.467289719626168</v>
      </c>
      <c r="T714" s="16">
        <v>0.47368421052631599</v>
      </c>
      <c r="U714" s="16"/>
      <c r="V714" s="16">
        <v>0.52631578947368396</v>
      </c>
      <c r="W714" s="16">
        <v>0.39175257731958801</v>
      </c>
      <c r="X714" s="16">
        <v>0.407608695652174</v>
      </c>
      <c r="Y714" s="16">
        <v>0.42372881355932202</v>
      </c>
      <c r="Z714" s="16"/>
      <c r="AA714" s="16">
        <v>0.378571428571429</v>
      </c>
      <c r="AB714" s="16">
        <v>0.46341463414634099</v>
      </c>
      <c r="AC714" s="16">
        <v>0.52112676056338003</v>
      </c>
      <c r="AD714" s="16">
        <v>0.5</v>
      </c>
      <c r="AE714" s="16">
        <v>0.48648648648648701</v>
      </c>
      <c r="AF714" s="16">
        <v>0.4</v>
      </c>
      <c r="AG714" s="16">
        <v>0.39393939393939398</v>
      </c>
      <c r="AH714" s="16">
        <v>0.39344262295082</v>
      </c>
      <c r="AI714" s="16">
        <v>0.29870129870129902</v>
      </c>
      <c r="AJ714" s="16"/>
      <c r="AK714" s="16">
        <v>0.42857142857142899</v>
      </c>
      <c r="AL714" s="16">
        <v>0.507692307692308</v>
      </c>
      <c r="AM714" s="16">
        <v>0.43396226415094302</v>
      </c>
      <c r="AN714" s="16">
        <v>0.463576158940397</v>
      </c>
      <c r="AO714" s="16">
        <v>0.38709677419354799</v>
      </c>
      <c r="AP714" s="16">
        <v>0.4</v>
      </c>
      <c r="AQ714" s="16">
        <v>0.38709677419354799</v>
      </c>
      <c r="AR714" s="16"/>
      <c r="AS714" s="16">
        <v>0.34722222222222199</v>
      </c>
      <c r="AT714" s="16">
        <v>0.44880546075085298</v>
      </c>
      <c r="AU714" s="16"/>
      <c r="AV714" s="16">
        <v>0.45059288537549402</v>
      </c>
      <c r="AW714" s="16">
        <v>0.417190775681342</v>
      </c>
      <c r="AX714" s="16"/>
      <c r="AY714" s="16">
        <v>0.43351063829787201</v>
      </c>
      <c r="AZ714" s="16">
        <v>0.42372881355932202</v>
      </c>
      <c r="BA714" s="16"/>
      <c r="BB714" s="16">
        <v>0.40232558139534902</v>
      </c>
      <c r="BC714" s="16">
        <v>0.46666666666666701</v>
      </c>
      <c r="BD714" s="16"/>
      <c r="BE714" s="16">
        <v>0.75</v>
      </c>
      <c r="BF714" s="16">
        <v>0.43609022556390997</v>
      </c>
      <c r="BG714" s="16">
        <v>0.44266666666666699</v>
      </c>
      <c r="BH714" s="16">
        <v>0.370731707317073</v>
      </c>
    </row>
    <row r="715" spans="2:60" x14ac:dyDescent="0.25">
      <c r="B715" t="s">
        <v>344</v>
      </c>
      <c r="C715" s="16">
        <v>6.8493150684931503E-2</v>
      </c>
      <c r="D715" s="16">
        <v>0.08</v>
      </c>
      <c r="E715" s="16">
        <v>4.1666666666666699E-2</v>
      </c>
      <c r="F715" s="16">
        <v>0.04</v>
      </c>
      <c r="G715" s="16">
        <v>0.17857142857142899</v>
      </c>
      <c r="H715" s="16">
        <v>5.8823529411764698E-2</v>
      </c>
      <c r="I715" s="16">
        <v>7.5471698113207503E-2</v>
      </c>
      <c r="J715" s="16">
        <v>0</v>
      </c>
      <c r="K715" s="16">
        <v>0.18918918918918901</v>
      </c>
      <c r="L715" s="16">
        <v>5.2631578947368397E-2</v>
      </c>
      <c r="M715" s="16">
        <v>5.3571428571428603E-2</v>
      </c>
      <c r="N715" s="16">
        <v>0.05</v>
      </c>
      <c r="O715" s="16">
        <v>0</v>
      </c>
      <c r="P715" s="16">
        <v>5.4054054054054099E-2</v>
      </c>
      <c r="Q715" s="16">
        <v>8.6956521739130405E-2</v>
      </c>
      <c r="R715" s="16">
        <v>7.69230769230769E-2</v>
      </c>
      <c r="S715" s="16">
        <v>5.60747663551402E-2</v>
      </c>
      <c r="T715" s="16">
        <v>7.0175438596491196E-2</v>
      </c>
      <c r="U715" s="16"/>
      <c r="V715" s="16">
        <v>7.3684210526315796E-2</v>
      </c>
      <c r="W715" s="16">
        <v>0.11340206185567001</v>
      </c>
      <c r="X715" s="16">
        <v>5.9782608695652197E-2</v>
      </c>
      <c r="Y715" s="16">
        <v>5.93220338983051E-2</v>
      </c>
      <c r="Z715" s="16"/>
      <c r="AA715" s="16">
        <v>9.2857142857142902E-2</v>
      </c>
      <c r="AB715" s="16">
        <v>9.7560975609756101E-2</v>
      </c>
      <c r="AC715" s="16">
        <v>9.85915492957746E-2</v>
      </c>
      <c r="AD715" s="16">
        <v>3.3333333333333298E-2</v>
      </c>
      <c r="AE715" s="16">
        <v>8.1081081081081099E-2</v>
      </c>
      <c r="AF715" s="16">
        <v>0.05</v>
      </c>
      <c r="AG715" s="16">
        <v>6.0606060606060601E-2</v>
      </c>
      <c r="AH715" s="16">
        <v>4.91803278688525E-2</v>
      </c>
      <c r="AI715" s="16">
        <v>5.1948051948052E-2</v>
      </c>
      <c r="AJ715" s="16"/>
      <c r="AK715" s="16">
        <v>6.4935064935064901E-2</v>
      </c>
      <c r="AL715" s="16">
        <v>0.107692307692308</v>
      </c>
      <c r="AM715" s="16">
        <v>0.113207547169811</v>
      </c>
      <c r="AN715" s="16">
        <v>5.9602649006622502E-2</v>
      </c>
      <c r="AO715" s="16">
        <v>5.6451612903225798E-2</v>
      </c>
      <c r="AP715" s="16">
        <v>6.4285714285714293E-2</v>
      </c>
      <c r="AQ715" s="16">
        <v>6.4516129032258104E-2</v>
      </c>
      <c r="AR715" s="16"/>
      <c r="AS715" s="16">
        <v>6.9444444444444406E-2</v>
      </c>
      <c r="AT715" s="16">
        <v>6.8259385665528999E-2</v>
      </c>
      <c r="AU715" s="16"/>
      <c r="AV715" s="16">
        <v>4.3478260869565202E-2</v>
      </c>
      <c r="AW715" s="16">
        <v>8.17610062893082E-2</v>
      </c>
      <c r="AX715" s="16"/>
      <c r="AY715" s="16">
        <v>7.7127659574468099E-2</v>
      </c>
      <c r="AZ715" s="16">
        <v>5.93220338983051E-2</v>
      </c>
      <c r="BA715" s="16"/>
      <c r="BB715" s="16">
        <v>5.5813953488372099E-2</v>
      </c>
      <c r="BC715" s="16">
        <v>8.6666666666666697E-2</v>
      </c>
      <c r="BD715" s="16"/>
      <c r="BE715" s="16">
        <v>6.25E-2</v>
      </c>
      <c r="BF715" s="16">
        <v>0.105263157894737</v>
      </c>
      <c r="BG715" s="16">
        <v>0.08</v>
      </c>
      <c r="BH715" s="16">
        <v>2.4390243902439001E-2</v>
      </c>
    </row>
    <row r="716" spans="2:60" x14ac:dyDescent="0.25">
      <c r="B716" t="s">
        <v>345</v>
      </c>
      <c r="C716" s="16">
        <v>2.19178082191781E-2</v>
      </c>
      <c r="D716" s="16">
        <v>1.3333333333333299E-2</v>
      </c>
      <c r="E716" s="16">
        <v>1.38888888888889E-2</v>
      </c>
      <c r="F716" s="16">
        <v>0.02</v>
      </c>
      <c r="G716" s="16">
        <v>0</v>
      </c>
      <c r="H716" s="16">
        <v>0</v>
      </c>
      <c r="I716" s="16">
        <v>3.77358490566038E-2</v>
      </c>
      <c r="J716" s="16">
        <v>0</v>
      </c>
      <c r="K716" s="16">
        <v>0</v>
      </c>
      <c r="L716" s="16">
        <v>0.105263157894737</v>
      </c>
      <c r="M716" s="16">
        <v>0</v>
      </c>
      <c r="N716" s="16">
        <v>0.05</v>
      </c>
      <c r="O716" s="16">
        <v>0</v>
      </c>
      <c r="P716" s="16">
        <v>8.1081081081081099E-2</v>
      </c>
      <c r="Q716" s="16">
        <v>0</v>
      </c>
      <c r="R716" s="16">
        <v>0</v>
      </c>
      <c r="S716" s="16">
        <v>1.86915887850467E-2</v>
      </c>
      <c r="T716" s="16">
        <v>1.7543859649122799E-2</v>
      </c>
      <c r="U716" s="16"/>
      <c r="V716" s="16">
        <v>3.1578947368421102E-2</v>
      </c>
      <c r="W716" s="16">
        <v>2.06185567010309E-2</v>
      </c>
      <c r="X716" s="16">
        <v>1.0869565217391301E-2</v>
      </c>
      <c r="Y716" s="16">
        <v>2.5423728813559299E-2</v>
      </c>
      <c r="Z716" s="16"/>
      <c r="AA716" s="16">
        <v>4.2857142857142899E-2</v>
      </c>
      <c r="AB716" s="16">
        <v>2.4390243902439001E-2</v>
      </c>
      <c r="AC716" s="16">
        <v>2.8169014084507001E-2</v>
      </c>
      <c r="AD716" s="16">
        <v>1.1111111111111099E-2</v>
      </c>
      <c r="AE716" s="16">
        <v>1.35135135135135E-2</v>
      </c>
      <c r="AF716" s="16">
        <v>3.3333333333333298E-2</v>
      </c>
      <c r="AG716" s="16">
        <v>3.03030303030303E-2</v>
      </c>
      <c r="AH716" s="16">
        <v>0</v>
      </c>
      <c r="AI716" s="16">
        <v>0</v>
      </c>
      <c r="AJ716" s="16"/>
      <c r="AK716" s="16">
        <v>3.8961038961039002E-2</v>
      </c>
      <c r="AL716" s="16">
        <v>1.5384615384615399E-2</v>
      </c>
      <c r="AM716" s="16">
        <v>1.88679245283019E-2</v>
      </c>
      <c r="AN716" s="16">
        <v>6.6225165562913899E-3</v>
      </c>
      <c r="AO716" s="16">
        <v>1.6129032258064498E-2</v>
      </c>
      <c r="AP716" s="16">
        <v>2.1428571428571401E-2</v>
      </c>
      <c r="AQ716" s="16">
        <v>4.3010752688171998E-2</v>
      </c>
      <c r="AR716" s="16"/>
      <c r="AS716" s="16">
        <v>1.38888888888889E-2</v>
      </c>
      <c r="AT716" s="16">
        <v>2.38907849829352E-2</v>
      </c>
      <c r="AU716" s="16"/>
      <c r="AV716" s="16">
        <v>1.58102766798419E-2</v>
      </c>
      <c r="AW716" s="16">
        <v>2.51572327044025E-2</v>
      </c>
      <c r="AX716" s="16"/>
      <c r="AY716" s="16">
        <v>1.8617021276595699E-2</v>
      </c>
      <c r="AZ716" s="16">
        <v>2.5423728813559299E-2</v>
      </c>
      <c r="BA716" s="16"/>
      <c r="BB716" s="16">
        <v>3.0232558139534901E-2</v>
      </c>
      <c r="BC716" s="16">
        <v>0.01</v>
      </c>
      <c r="BD716" s="16"/>
      <c r="BE716" s="16">
        <v>0</v>
      </c>
      <c r="BF716" s="16">
        <v>5.2631578947368397E-2</v>
      </c>
      <c r="BG716" s="16">
        <v>2.1333333333333301E-2</v>
      </c>
      <c r="BH716" s="16">
        <v>4.8780487804877997E-3</v>
      </c>
    </row>
    <row r="717" spans="2:60" x14ac:dyDescent="0.25">
      <c r="B717" t="s">
        <v>103</v>
      </c>
      <c r="C717" s="16">
        <v>0</v>
      </c>
      <c r="D717" s="16">
        <v>0</v>
      </c>
      <c r="E717" s="16">
        <v>0</v>
      </c>
      <c r="F717" s="16">
        <v>0</v>
      </c>
      <c r="G717" s="16">
        <v>0</v>
      </c>
      <c r="H717" s="16">
        <v>0</v>
      </c>
      <c r="I717" s="16">
        <v>0</v>
      </c>
      <c r="J717" s="16">
        <v>0</v>
      </c>
      <c r="K717" s="16">
        <v>0</v>
      </c>
      <c r="L717" s="16">
        <v>0</v>
      </c>
      <c r="M717" s="16">
        <v>0</v>
      </c>
      <c r="N717" s="16">
        <v>0</v>
      </c>
      <c r="O717" s="16">
        <v>0</v>
      </c>
      <c r="P717" s="16">
        <v>0</v>
      </c>
      <c r="Q717" s="16">
        <v>0</v>
      </c>
      <c r="R717" s="16">
        <v>0</v>
      </c>
      <c r="S717" s="16">
        <v>0</v>
      </c>
      <c r="T717" s="16">
        <v>0</v>
      </c>
      <c r="U717" s="16"/>
      <c r="V717" s="16">
        <v>0</v>
      </c>
      <c r="W717" s="16">
        <v>0</v>
      </c>
      <c r="X717" s="16">
        <v>0</v>
      </c>
      <c r="Y717" s="16">
        <v>0</v>
      </c>
      <c r="Z717" s="16"/>
      <c r="AA717" s="16">
        <v>0</v>
      </c>
      <c r="AB717" s="16">
        <v>0</v>
      </c>
      <c r="AC717" s="16">
        <v>0</v>
      </c>
      <c r="AD717" s="16">
        <v>0</v>
      </c>
      <c r="AE717" s="16">
        <v>0</v>
      </c>
      <c r="AF717" s="16">
        <v>0</v>
      </c>
      <c r="AG717" s="16">
        <v>0</v>
      </c>
      <c r="AH717" s="16">
        <v>0</v>
      </c>
      <c r="AI717" s="16">
        <v>0</v>
      </c>
      <c r="AJ717" s="16"/>
      <c r="AK717" s="16">
        <v>0</v>
      </c>
      <c r="AL717" s="16">
        <v>0</v>
      </c>
      <c r="AM717" s="16">
        <v>0</v>
      </c>
      <c r="AN717" s="16">
        <v>0</v>
      </c>
      <c r="AO717" s="16">
        <v>0</v>
      </c>
      <c r="AP717" s="16">
        <v>0</v>
      </c>
      <c r="AQ717" s="16">
        <v>0</v>
      </c>
      <c r="AR717" s="16"/>
      <c r="AS717" s="16">
        <v>0</v>
      </c>
      <c r="AT717" s="16">
        <v>0</v>
      </c>
      <c r="AU717" s="16"/>
      <c r="AV717" s="16">
        <v>0</v>
      </c>
      <c r="AW717" s="16">
        <v>0</v>
      </c>
      <c r="AX717" s="16"/>
      <c r="AY717" s="16">
        <v>0</v>
      </c>
      <c r="AZ717" s="16">
        <v>0</v>
      </c>
      <c r="BA717" s="16"/>
      <c r="BB717" s="16">
        <v>0</v>
      </c>
      <c r="BC717" s="16">
        <v>0</v>
      </c>
      <c r="BD717" s="16"/>
      <c r="BE717" s="16">
        <v>0</v>
      </c>
      <c r="BF717" s="16">
        <v>0</v>
      </c>
      <c r="BG717" s="16">
        <v>0</v>
      </c>
      <c r="BH717" s="16">
        <v>0</v>
      </c>
    </row>
    <row r="718" spans="2:60" x14ac:dyDescent="0.25">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row>
    <row r="719" spans="2:60" x14ac:dyDescent="0.25">
      <c r="B719" s="6" t="s">
        <v>352</v>
      </c>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row>
    <row r="720" spans="2:60" x14ac:dyDescent="0.25">
      <c r="B720" s="23" t="s">
        <v>697</v>
      </c>
      <c r="C720" s="16" t="s">
        <v>347</v>
      </c>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c r="AD720" s="16"/>
      <c r="AE720" s="16"/>
      <c r="AF720" s="16"/>
      <c r="AG720" s="16"/>
      <c r="AH720" s="16"/>
      <c r="AI720" s="16"/>
      <c r="AJ720" s="16"/>
      <c r="AK720" s="16"/>
      <c r="AL720" s="16"/>
      <c r="AM720" s="16"/>
      <c r="AN720" s="16"/>
      <c r="AO720" s="16"/>
      <c r="AP720" s="16"/>
      <c r="AQ720" s="16"/>
      <c r="AR720" s="16"/>
      <c r="AS720" s="16"/>
      <c r="AT720" s="16"/>
      <c r="AU720" s="16"/>
      <c r="AV720" s="16"/>
      <c r="AW720" s="16"/>
      <c r="AX720" s="16"/>
      <c r="AY720" s="16"/>
      <c r="AZ720" s="16"/>
      <c r="BA720" s="16"/>
      <c r="BB720" s="16"/>
      <c r="BC720" s="16"/>
      <c r="BD720" s="16"/>
      <c r="BE720" s="16"/>
      <c r="BF720" s="16"/>
      <c r="BG720" s="16"/>
      <c r="BH720" s="16"/>
    </row>
    <row r="721" spans="2:60" x14ac:dyDescent="0.25">
      <c r="B721" t="s">
        <v>342</v>
      </c>
      <c r="C721" s="16">
        <v>0.47129186602870798</v>
      </c>
      <c r="D721" s="16">
        <v>0.43589743589743601</v>
      </c>
      <c r="E721" s="16">
        <v>0.39024390243902402</v>
      </c>
      <c r="F721" s="16">
        <v>0.48214285714285698</v>
      </c>
      <c r="G721" s="16">
        <v>0.5</v>
      </c>
      <c r="H721" s="16">
        <v>0.55000000000000004</v>
      </c>
      <c r="I721" s="16">
        <v>0.49295774647887303</v>
      </c>
      <c r="J721" s="16">
        <v>0.4</v>
      </c>
      <c r="K721" s="16">
        <v>0.54545454545454497</v>
      </c>
      <c r="L721" s="16">
        <v>0.52941176470588203</v>
      </c>
      <c r="M721" s="16">
        <v>0.55737704918032804</v>
      </c>
      <c r="N721" s="16">
        <v>0.56451612903225801</v>
      </c>
      <c r="O721" s="16">
        <v>0.18181818181818199</v>
      </c>
      <c r="P721" s="16">
        <v>0.4</v>
      </c>
      <c r="Q721" s="16">
        <v>0.44444444444444398</v>
      </c>
      <c r="R721" s="16">
        <v>0.46666666666666701</v>
      </c>
      <c r="S721" s="16">
        <v>0.5</v>
      </c>
      <c r="T721" s="16">
        <v>0.41891891891891903</v>
      </c>
      <c r="U721" s="16"/>
      <c r="V721" s="16">
        <v>0.39682539682539703</v>
      </c>
      <c r="W721" s="16">
        <v>0.439024390243902</v>
      </c>
      <c r="X721" s="16">
        <v>0.42364532019704398</v>
      </c>
      <c r="Y721" s="16">
        <v>0.53125</v>
      </c>
      <c r="Z721" s="16"/>
      <c r="AA721" s="16">
        <v>0.39411764705882402</v>
      </c>
      <c r="AB721" s="16">
        <v>0.41666666666666702</v>
      </c>
      <c r="AC721" s="16">
        <v>0.455696202531646</v>
      </c>
      <c r="AD721" s="16">
        <v>0.42553191489361702</v>
      </c>
      <c r="AE721" s="16">
        <v>0.55952380952380998</v>
      </c>
      <c r="AF721" s="16">
        <v>0.54285714285714304</v>
      </c>
      <c r="AG721" s="16">
        <v>0.52777777777777801</v>
      </c>
      <c r="AH721" s="16">
        <v>0.45588235294117602</v>
      </c>
      <c r="AI721" s="16">
        <v>0.60919540229885105</v>
      </c>
      <c r="AJ721" s="16"/>
      <c r="AK721" s="16">
        <v>0.42682926829268297</v>
      </c>
      <c r="AL721" s="16">
        <v>0.40625</v>
      </c>
      <c r="AM721" s="16">
        <v>0.42857142857142899</v>
      </c>
      <c r="AN721" s="16">
        <v>0.41899441340782101</v>
      </c>
      <c r="AO721" s="16">
        <v>0.45714285714285702</v>
      </c>
      <c r="AP721" s="16">
        <v>0.51249999999999996</v>
      </c>
      <c r="AQ721" s="16">
        <v>0.64285714285714302</v>
      </c>
      <c r="AR721" s="16"/>
      <c r="AS721" s="16">
        <v>0.587096774193548</v>
      </c>
      <c r="AT721" s="16">
        <v>0.444933920704846</v>
      </c>
      <c r="AU721" s="16"/>
      <c r="AV721" s="16">
        <v>0.46127946127946101</v>
      </c>
      <c r="AW721" s="16">
        <v>0.47680890538033399</v>
      </c>
      <c r="AX721" s="16"/>
      <c r="AY721" s="16">
        <v>0.420353982300885</v>
      </c>
      <c r="AZ721" s="16">
        <v>0.53125</v>
      </c>
      <c r="BA721" s="16"/>
      <c r="BB721" s="16">
        <v>0.54393305439330497</v>
      </c>
      <c r="BC721" s="16">
        <v>0.37430167597765401</v>
      </c>
      <c r="BD721" s="16"/>
      <c r="BE721" s="16">
        <v>0.266666666666667</v>
      </c>
      <c r="BF721" s="16">
        <v>0.34730538922155701</v>
      </c>
      <c r="BG721" s="16">
        <v>0.45558086560364502</v>
      </c>
      <c r="BH721" s="16">
        <v>0.61502347417840397</v>
      </c>
    </row>
    <row r="722" spans="2:60" x14ac:dyDescent="0.25">
      <c r="B722" t="s">
        <v>343</v>
      </c>
      <c r="C722" s="16">
        <v>0.43181818181818199</v>
      </c>
      <c r="D722" s="16">
        <v>0.47435897435897401</v>
      </c>
      <c r="E722" s="16">
        <v>0.53658536585365901</v>
      </c>
      <c r="F722" s="16">
        <v>0.33928571428571402</v>
      </c>
      <c r="G722" s="16">
        <v>0.40625</v>
      </c>
      <c r="H722" s="16">
        <v>0.45</v>
      </c>
      <c r="I722" s="16">
        <v>0.40845070422535201</v>
      </c>
      <c r="J722" s="16">
        <v>0.5</v>
      </c>
      <c r="K722" s="16">
        <v>0.40909090909090901</v>
      </c>
      <c r="L722" s="16">
        <v>0.35294117647058798</v>
      </c>
      <c r="M722" s="16">
        <v>0.36065573770491799</v>
      </c>
      <c r="N722" s="16">
        <v>0.32258064516128998</v>
      </c>
      <c r="O722" s="16">
        <v>0.54545454545454497</v>
      </c>
      <c r="P722" s="16">
        <v>0.54285714285714304</v>
      </c>
      <c r="Q722" s="16">
        <v>0.48148148148148101</v>
      </c>
      <c r="R722" s="16">
        <v>0.4</v>
      </c>
      <c r="S722" s="16">
        <v>0.4</v>
      </c>
      <c r="T722" s="16">
        <v>0.5</v>
      </c>
      <c r="U722" s="16"/>
      <c r="V722" s="16">
        <v>0.46825396825396798</v>
      </c>
      <c r="W722" s="16">
        <v>0.40650406504065001</v>
      </c>
      <c r="X722" s="16">
        <v>0.49261083743842399</v>
      </c>
      <c r="Y722" s="16">
        <v>0.39583333333333298</v>
      </c>
      <c r="Z722" s="16"/>
      <c r="AA722" s="16">
        <v>0.47058823529411797</v>
      </c>
      <c r="AB722" s="16">
        <v>0.4375</v>
      </c>
      <c r="AC722" s="16">
        <v>0.417721518987342</v>
      </c>
      <c r="AD722" s="16">
        <v>0.48936170212766</v>
      </c>
      <c r="AE722" s="16">
        <v>0.33333333333333298</v>
      </c>
      <c r="AF722" s="16">
        <v>0.4</v>
      </c>
      <c r="AG722" s="16">
        <v>0.40277777777777801</v>
      </c>
      <c r="AH722" s="16">
        <v>0.48529411764705899</v>
      </c>
      <c r="AI722" s="16">
        <v>0.33333333333333298</v>
      </c>
      <c r="AJ722" s="16"/>
      <c r="AK722" s="16">
        <v>0.37804878048780499</v>
      </c>
      <c r="AL722" s="16">
        <v>0.515625</v>
      </c>
      <c r="AM722" s="16">
        <v>0.41269841269841301</v>
      </c>
      <c r="AN722" s="16">
        <v>0.480446927374302</v>
      </c>
      <c r="AO722" s="16">
        <v>0.45714285714285702</v>
      </c>
      <c r="AP722" s="16">
        <v>0.42499999999999999</v>
      </c>
      <c r="AQ722" s="16">
        <v>0.28571428571428598</v>
      </c>
      <c r="AR722" s="16"/>
      <c r="AS722" s="16">
        <v>0.380645161290323</v>
      </c>
      <c r="AT722" s="16">
        <v>0.44346549192364199</v>
      </c>
      <c r="AU722" s="16"/>
      <c r="AV722" s="16">
        <v>0.45117845117845101</v>
      </c>
      <c r="AW722" s="16">
        <v>0.42115027829313501</v>
      </c>
      <c r="AX722" s="16"/>
      <c r="AY722" s="16">
        <v>0.462389380530973</v>
      </c>
      <c r="AZ722" s="16">
        <v>0.39583333333333298</v>
      </c>
      <c r="BA722" s="16"/>
      <c r="BB722" s="16">
        <v>0.36610878661087898</v>
      </c>
      <c r="BC722" s="16">
        <v>0.51955307262569805</v>
      </c>
      <c r="BD722" s="16"/>
      <c r="BE722" s="16">
        <v>0.46666666666666701</v>
      </c>
      <c r="BF722" s="16">
        <v>0.50299401197604798</v>
      </c>
      <c r="BG722" s="16">
        <v>0.44419134396355398</v>
      </c>
      <c r="BH722" s="16">
        <v>0.34741784037558698</v>
      </c>
    </row>
    <row r="723" spans="2:60" x14ac:dyDescent="0.25">
      <c r="B723" t="s">
        <v>344</v>
      </c>
      <c r="C723" s="16">
        <v>6.6985645933014398E-2</v>
      </c>
      <c r="D723" s="16">
        <v>7.69230769230769E-2</v>
      </c>
      <c r="E723" s="16">
        <v>4.8780487804878099E-2</v>
      </c>
      <c r="F723" s="16">
        <v>0.14285714285714299</v>
      </c>
      <c r="G723" s="16">
        <v>0</v>
      </c>
      <c r="H723" s="16">
        <v>0</v>
      </c>
      <c r="I723" s="16">
        <v>7.0422535211267595E-2</v>
      </c>
      <c r="J723" s="16">
        <v>0.1</v>
      </c>
      <c r="K723" s="16">
        <v>0</v>
      </c>
      <c r="L723" s="16">
        <v>5.8823529411764698E-2</v>
      </c>
      <c r="M723" s="16">
        <v>4.91803278688525E-2</v>
      </c>
      <c r="N723" s="16">
        <v>8.0645161290322606E-2</v>
      </c>
      <c r="O723" s="16">
        <v>0.18181818181818199</v>
      </c>
      <c r="P723" s="16">
        <v>2.8571428571428598E-2</v>
      </c>
      <c r="Q723" s="16">
        <v>7.4074074074074098E-2</v>
      </c>
      <c r="R723" s="16">
        <v>6.6666666666666693E-2</v>
      </c>
      <c r="S723" s="16">
        <v>7.69230769230769E-2</v>
      </c>
      <c r="T723" s="16">
        <v>6.7567567567567599E-2</v>
      </c>
      <c r="U723" s="16"/>
      <c r="V723" s="16">
        <v>0.103174603174603</v>
      </c>
      <c r="W723" s="16">
        <v>8.1300813008130093E-2</v>
      </c>
      <c r="X723" s="16">
        <v>5.91133004926108E-2</v>
      </c>
      <c r="Y723" s="16">
        <v>5.46875E-2</v>
      </c>
      <c r="Z723" s="16"/>
      <c r="AA723" s="16">
        <v>8.8235294117647106E-2</v>
      </c>
      <c r="AB723" s="16">
        <v>8.3333333333333301E-2</v>
      </c>
      <c r="AC723" s="16">
        <v>0.10126582278481</v>
      </c>
      <c r="AD723" s="16">
        <v>6.3829787234042507E-2</v>
      </c>
      <c r="AE723" s="16">
        <v>8.3333333333333301E-2</v>
      </c>
      <c r="AF723" s="16">
        <v>4.2857142857142899E-2</v>
      </c>
      <c r="AG723" s="16">
        <v>4.1666666666666699E-2</v>
      </c>
      <c r="AH723" s="16">
        <v>1.4705882352941201E-2</v>
      </c>
      <c r="AI723" s="16">
        <v>5.7471264367816098E-2</v>
      </c>
      <c r="AJ723" s="16"/>
      <c r="AK723" s="16">
        <v>0.134146341463415</v>
      </c>
      <c r="AL723" s="16">
        <v>3.125E-2</v>
      </c>
      <c r="AM723" s="16">
        <v>0.11111111111111099</v>
      </c>
      <c r="AN723" s="16">
        <v>7.2625698324022395E-2</v>
      </c>
      <c r="AO723" s="16">
        <v>5.7142857142857099E-2</v>
      </c>
      <c r="AP723" s="16">
        <v>0.05</v>
      </c>
      <c r="AQ723" s="16">
        <v>5.3571428571428603E-2</v>
      </c>
      <c r="AR723" s="16"/>
      <c r="AS723" s="16">
        <v>2.5806451612903201E-2</v>
      </c>
      <c r="AT723" s="16">
        <v>7.63582966226138E-2</v>
      </c>
      <c r="AU723" s="16"/>
      <c r="AV723" s="16">
        <v>5.7239057239057201E-2</v>
      </c>
      <c r="AW723" s="16">
        <v>7.2356215213358097E-2</v>
      </c>
      <c r="AX723" s="16"/>
      <c r="AY723" s="16">
        <v>7.7433628318584094E-2</v>
      </c>
      <c r="AZ723" s="16">
        <v>5.46875E-2</v>
      </c>
      <c r="BA723" s="16"/>
      <c r="BB723" s="16">
        <v>6.2761506276150597E-2</v>
      </c>
      <c r="BC723" s="16">
        <v>7.2625698324022395E-2</v>
      </c>
      <c r="BD723" s="16"/>
      <c r="BE723" s="16">
        <v>0.2</v>
      </c>
      <c r="BF723" s="16">
        <v>8.3832335329341298E-2</v>
      </c>
      <c r="BG723" s="16">
        <v>7.9726651480637803E-2</v>
      </c>
      <c r="BH723" s="16">
        <v>1.8779342723004699E-2</v>
      </c>
    </row>
    <row r="724" spans="2:60" x14ac:dyDescent="0.25">
      <c r="B724" t="s">
        <v>345</v>
      </c>
      <c r="C724" s="16">
        <v>2.0334928229665102E-2</v>
      </c>
      <c r="D724" s="16">
        <v>0</v>
      </c>
      <c r="E724" s="16">
        <v>1.21951219512195E-2</v>
      </c>
      <c r="F724" s="16">
        <v>3.5714285714285698E-2</v>
      </c>
      <c r="G724" s="16">
        <v>6.25E-2</v>
      </c>
      <c r="H724" s="16">
        <v>0</v>
      </c>
      <c r="I724" s="16">
        <v>1.4084507042253501E-2</v>
      </c>
      <c r="J724" s="16">
        <v>0</v>
      </c>
      <c r="K724" s="16">
        <v>0</v>
      </c>
      <c r="L724" s="16">
        <v>5.8823529411764698E-2</v>
      </c>
      <c r="M724" s="16">
        <v>1.63934426229508E-2</v>
      </c>
      <c r="N724" s="16">
        <v>3.2258064516128997E-2</v>
      </c>
      <c r="O724" s="16">
        <v>9.0909090909090898E-2</v>
      </c>
      <c r="P724" s="16">
        <v>0</v>
      </c>
      <c r="Q724" s="16">
        <v>0</v>
      </c>
      <c r="R724" s="16">
        <v>6.6666666666666693E-2</v>
      </c>
      <c r="S724" s="16">
        <v>2.3076923076923099E-2</v>
      </c>
      <c r="T724" s="16">
        <v>1.35135135135135E-2</v>
      </c>
      <c r="U724" s="16"/>
      <c r="V724" s="16">
        <v>2.3809523809523801E-2</v>
      </c>
      <c r="W724" s="16">
        <v>4.8780487804878099E-2</v>
      </c>
      <c r="X724" s="16">
        <v>1.9704433497536901E-2</v>
      </c>
      <c r="Y724" s="16">
        <v>1.0416666666666701E-2</v>
      </c>
      <c r="Z724" s="16"/>
      <c r="AA724" s="16">
        <v>3.5294117647058802E-2</v>
      </c>
      <c r="AB724" s="16">
        <v>4.1666666666666699E-2</v>
      </c>
      <c r="AC724" s="16">
        <v>1.26582278481013E-2</v>
      </c>
      <c r="AD724" s="16">
        <v>2.1276595744680899E-2</v>
      </c>
      <c r="AE724" s="16">
        <v>1.1904761904761901E-2</v>
      </c>
      <c r="AF724" s="16">
        <v>1.4285714285714299E-2</v>
      </c>
      <c r="AG724" s="16">
        <v>2.7777777777777801E-2</v>
      </c>
      <c r="AH724" s="16">
        <v>1.4705882352941201E-2</v>
      </c>
      <c r="AI724" s="16">
        <v>0</v>
      </c>
      <c r="AJ724" s="16"/>
      <c r="AK724" s="16">
        <v>6.0975609756097601E-2</v>
      </c>
      <c r="AL724" s="16">
        <v>3.125E-2</v>
      </c>
      <c r="AM724" s="16">
        <v>3.1746031746031703E-2</v>
      </c>
      <c r="AN724" s="16">
        <v>5.5865921787709499E-3</v>
      </c>
      <c r="AO724" s="16">
        <v>2.1428571428571401E-2</v>
      </c>
      <c r="AP724" s="16">
        <v>1.2500000000000001E-2</v>
      </c>
      <c r="AQ724" s="16">
        <v>8.9285714285714298E-3</v>
      </c>
      <c r="AR724" s="16"/>
      <c r="AS724" s="16">
        <v>0</v>
      </c>
      <c r="AT724" s="16">
        <v>2.49632892804699E-2</v>
      </c>
      <c r="AU724" s="16"/>
      <c r="AV724" s="16">
        <v>2.3569023569023601E-2</v>
      </c>
      <c r="AW724" s="16">
        <v>1.8552875695732801E-2</v>
      </c>
      <c r="AX724" s="16"/>
      <c r="AY724" s="16">
        <v>2.87610619469027E-2</v>
      </c>
      <c r="AZ724" s="16">
        <v>1.0416666666666701E-2</v>
      </c>
      <c r="BA724" s="16"/>
      <c r="BB724" s="16">
        <v>2.30125523012552E-2</v>
      </c>
      <c r="BC724" s="16">
        <v>1.67597765363128E-2</v>
      </c>
      <c r="BD724" s="16"/>
      <c r="BE724" s="16">
        <v>6.6666666666666693E-2</v>
      </c>
      <c r="BF724" s="16">
        <v>4.7904191616766498E-2</v>
      </c>
      <c r="BG724" s="16">
        <v>1.13895216400911E-2</v>
      </c>
      <c r="BH724" s="16">
        <v>1.4084507042253501E-2</v>
      </c>
    </row>
    <row r="725" spans="2:60" x14ac:dyDescent="0.25">
      <c r="B725" t="s">
        <v>103</v>
      </c>
      <c r="C725" s="16">
        <v>9.5693779904306199E-3</v>
      </c>
      <c r="D725" s="16">
        <v>1.2820512820512799E-2</v>
      </c>
      <c r="E725" s="16">
        <v>1.21951219512195E-2</v>
      </c>
      <c r="F725" s="16">
        <v>0</v>
      </c>
      <c r="G725" s="16">
        <v>3.125E-2</v>
      </c>
      <c r="H725" s="16">
        <v>0</v>
      </c>
      <c r="I725" s="16">
        <v>1.4084507042253501E-2</v>
      </c>
      <c r="J725" s="16">
        <v>0</v>
      </c>
      <c r="K725" s="16">
        <v>4.5454545454545497E-2</v>
      </c>
      <c r="L725" s="16">
        <v>0</v>
      </c>
      <c r="M725" s="16">
        <v>1.63934426229508E-2</v>
      </c>
      <c r="N725" s="16">
        <v>0</v>
      </c>
      <c r="O725" s="16">
        <v>0</v>
      </c>
      <c r="P725" s="16">
        <v>2.8571428571428598E-2</v>
      </c>
      <c r="Q725" s="16">
        <v>0</v>
      </c>
      <c r="R725" s="16">
        <v>0</v>
      </c>
      <c r="S725" s="16">
        <v>0</v>
      </c>
      <c r="T725" s="16">
        <v>0</v>
      </c>
      <c r="U725" s="16"/>
      <c r="V725" s="16">
        <v>7.9365079365079395E-3</v>
      </c>
      <c r="W725" s="16">
        <v>2.4390243902439001E-2</v>
      </c>
      <c r="X725" s="16">
        <v>4.92610837438424E-3</v>
      </c>
      <c r="Y725" s="16">
        <v>7.8125E-3</v>
      </c>
      <c r="Z725" s="16"/>
      <c r="AA725" s="16">
        <v>1.1764705882352899E-2</v>
      </c>
      <c r="AB725" s="16">
        <v>2.0833333333333301E-2</v>
      </c>
      <c r="AC725" s="16">
        <v>1.26582278481013E-2</v>
      </c>
      <c r="AD725" s="16">
        <v>0</v>
      </c>
      <c r="AE725" s="16">
        <v>1.1904761904761901E-2</v>
      </c>
      <c r="AF725" s="16">
        <v>0</v>
      </c>
      <c r="AG725" s="16">
        <v>0</v>
      </c>
      <c r="AH725" s="16">
        <v>2.9411764705882401E-2</v>
      </c>
      <c r="AI725" s="16">
        <v>0</v>
      </c>
      <c r="AJ725" s="16"/>
      <c r="AK725" s="16">
        <v>0</v>
      </c>
      <c r="AL725" s="16">
        <v>1.5625E-2</v>
      </c>
      <c r="AM725" s="16">
        <v>1.58730158730159E-2</v>
      </c>
      <c r="AN725" s="16">
        <v>2.23463687150838E-2</v>
      </c>
      <c r="AO725" s="16">
        <v>7.14285714285714E-3</v>
      </c>
      <c r="AP725" s="16">
        <v>0</v>
      </c>
      <c r="AQ725" s="16">
        <v>8.9285714285714298E-3</v>
      </c>
      <c r="AR725" s="16"/>
      <c r="AS725" s="16">
        <v>6.4516129032258099E-3</v>
      </c>
      <c r="AT725" s="16">
        <v>1.02790014684288E-2</v>
      </c>
      <c r="AU725" s="16"/>
      <c r="AV725" s="16">
        <v>6.7340067340067302E-3</v>
      </c>
      <c r="AW725" s="16">
        <v>1.1131725417439699E-2</v>
      </c>
      <c r="AX725" s="16"/>
      <c r="AY725" s="16">
        <v>1.10619469026549E-2</v>
      </c>
      <c r="AZ725" s="16">
        <v>7.8125E-3</v>
      </c>
      <c r="BA725" s="16"/>
      <c r="BB725" s="16">
        <v>4.1841004184100397E-3</v>
      </c>
      <c r="BC725" s="16">
        <v>1.67597765363128E-2</v>
      </c>
      <c r="BD725" s="16"/>
      <c r="BE725" s="16">
        <v>0</v>
      </c>
      <c r="BF725" s="16">
        <v>1.79640718562874E-2</v>
      </c>
      <c r="BG725" s="16">
        <v>9.1116173120728908E-3</v>
      </c>
      <c r="BH725" s="16">
        <v>4.6948356807511703E-3</v>
      </c>
    </row>
    <row r="726" spans="2:60" x14ac:dyDescent="0.25">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row>
    <row r="727" spans="2:60" x14ac:dyDescent="0.25">
      <c r="B727" s="6" t="s">
        <v>353</v>
      </c>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row>
    <row r="728" spans="2:60" x14ac:dyDescent="0.25">
      <c r="B728" s="23" t="s">
        <v>698</v>
      </c>
      <c r="C728" s="16" t="s">
        <v>347</v>
      </c>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c r="BC728" s="16"/>
      <c r="BD728" s="16"/>
      <c r="BE728" s="16"/>
      <c r="BF728" s="16"/>
      <c r="BG728" s="16"/>
      <c r="BH728" s="16"/>
    </row>
    <row r="729" spans="2:60" x14ac:dyDescent="0.25">
      <c r="B729" t="s">
        <v>342</v>
      </c>
      <c r="C729" s="16">
        <v>0.25876460767946602</v>
      </c>
      <c r="D729" s="16">
        <v>0.25454545454545502</v>
      </c>
      <c r="E729" s="16">
        <v>0.27272727272727298</v>
      </c>
      <c r="F729" s="16">
        <v>0.29729729729729698</v>
      </c>
      <c r="G729" s="16">
        <v>0.24</v>
      </c>
      <c r="H729" s="16">
        <v>0.22222222222222199</v>
      </c>
      <c r="I729" s="16">
        <v>0.20833333333333301</v>
      </c>
      <c r="J729" s="16">
        <v>0.27272727272727298</v>
      </c>
      <c r="K729" s="16">
        <v>0.26470588235294101</v>
      </c>
      <c r="L729" s="16">
        <v>6.6666666666666693E-2</v>
      </c>
      <c r="M729" s="16">
        <v>0.43181818181818199</v>
      </c>
      <c r="N729" s="16">
        <v>0.27272727272727298</v>
      </c>
      <c r="O729" s="16">
        <v>0.14285714285714299</v>
      </c>
      <c r="P729" s="16">
        <v>0.34482758620689702</v>
      </c>
      <c r="Q729" s="16">
        <v>0.33333333333333298</v>
      </c>
      <c r="R729" s="16">
        <v>0.18181818181818199</v>
      </c>
      <c r="S729" s="16">
        <v>0.25531914893617003</v>
      </c>
      <c r="T729" s="16">
        <v>0.14893617021276601</v>
      </c>
      <c r="U729" s="16"/>
      <c r="V729" s="16">
        <v>0.21590909090909099</v>
      </c>
      <c r="W729" s="16">
        <v>0.22857142857142901</v>
      </c>
      <c r="X729" s="16">
        <v>0.27536231884057999</v>
      </c>
      <c r="Y729" s="16">
        <v>0.27062706270627102</v>
      </c>
      <c r="Z729" s="16"/>
      <c r="AA729" s="16">
        <v>0.213114754098361</v>
      </c>
      <c r="AB729" s="16">
        <v>0.27272727272727298</v>
      </c>
      <c r="AC729" s="16">
        <v>0.22222222222222199</v>
      </c>
      <c r="AD729" s="16">
        <v>0.202898550724638</v>
      </c>
      <c r="AE729" s="16">
        <v>0.21666666666666701</v>
      </c>
      <c r="AF729" s="16">
        <v>0.39622641509433998</v>
      </c>
      <c r="AG729" s="16">
        <v>0.25</v>
      </c>
      <c r="AH729" s="16">
        <v>0.38</v>
      </c>
      <c r="AI729" s="16">
        <v>0.328358208955224</v>
      </c>
      <c r="AJ729" s="16"/>
      <c r="AK729" s="16">
        <v>0.35820895522388102</v>
      </c>
      <c r="AL729" s="16">
        <v>0.19565217391304299</v>
      </c>
      <c r="AM729" s="16">
        <v>0.319148936170213</v>
      </c>
      <c r="AN729" s="16">
        <v>0.182608695652174</v>
      </c>
      <c r="AO729" s="16">
        <v>0.28037383177570102</v>
      </c>
      <c r="AP729" s="16">
        <v>0.23931623931623899</v>
      </c>
      <c r="AQ729" s="16">
        <v>0.31168831168831201</v>
      </c>
      <c r="AR729" s="16"/>
      <c r="AS729" s="16">
        <v>0.30769230769230799</v>
      </c>
      <c r="AT729" s="16">
        <v>0.245202558635394</v>
      </c>
      <c r="AU729" s="16"/>
      <c r="AV729" s="16">
        <v>0.266009852216749</v>
      </c>
      <c r="AW729" s="16">
        <v>0.25505050505050503</v>
      </c>
      <c r="AX729" s="16"/>
      <c r="AY729" s="16">
        <v>0.24662162162162199</v>
      </c>
      <c r="AZ729" s="16">
        <v>0.27062706270627102</v>
      </c>
      <c r="BA729" s="16"/>
      <c r="BB729" s="16">
        <v>0.29076086956521702</v>
      </c>
      <c r="BC729" s="16">
        <v>0.207792207792208</v>
      </c>
      <c r="BD729" s="16"/>
      <c r="BE729" s="16">
        <v>6.6666666666666693E-2</v>
      </c>
      <c r="BF729" s="16">
        <v>0.17346938775510201</v>
      </c>
      <c r="BG729" s="16">
        <v>0.22923588039867099</v>
      </c>
      <c r="BH729" s="16">
        <v>0.36756756756756798</v>
      </c>
    </row>
    <row r="730" spans="2:60" x14ac:dyDescent="0.25">
      <c r="B730" t="s">
        <v>343</v>
      </c>
      <c r="C730" s="16">
        <v>0.554257095158598</v>
      </c>
      <c r="D730" s="16">
        <v>0.56363636363636405</v>
      </c>
      <c r="E730" s="16">
        <v>0.49090909090909102</v>
      </c>
      <c r="F730" s="16">
        <v>0.48648648648648701</v>
      </c>
      <c r="G730" s="16">
        <v>0.4</v>
      </c>
      <c r="H730" s="16">
        <v>0.61111111111111105</v>
      </c>
      <c r="I730" s="16">
        <v>0.58333333333333304</v>
      </c>
      <c r="J730" s="16">
        <v>0.72727272727272696</v>
      </c>
      <c r="K730" s="16">
        <v>0.58823529411764697</v>
      </c>
      <c r="L730" s="16">
        <v>0.8</v>
      </c>
      <c r="M730" s="16">
        <v>0.47727272727272702</v>
      </c>
      <c r="N730" s="16">
        <v>0.5</v>
      </c>
      <c r="O730" s="16">
        <v>0.5</v>
      </c>
      <c r="P730" s="16">
        <v>0.51724137931034497</v>
      </c>
      <c r="Q730" s="16">
        <v>0.66666666666666696</v>
      </c>
      <c r="R730" s="16">
        <v>0.45454545454545497</v>
      </c>
      <c r="S730" s="16">
        <v>0.57446808510638303</v>
      </c>
      <c r="T730" s="16">
        <v>0.659574468085106</v>
      </c>
      <c r="U730" s="16"/>
      <c r="V730" s="16">
        <v>0.46590909090909099</v>
      </c>
      <c r="W730" s="16">
        <v>0.57142857142857095</v>
      </c>
      <c r="X730" s="16">
        <v>0.57971014492753603</v>
      </c>
      <c r="Y730" s="16">
        <v>0.56435643564356397</v>
      </c>
      <c r="Z730" s="16"/>
      <c r="AA730" s="16">
        <v>0.52459016393442603</v>
      </c>
      <c r="AB730" s="16">
        <v>0.54545454545454497</v>
      </c>
      <c r="AC730" s="16">
        <v>0.55555555555555602</v>
      </c>
      <c r="AD730" s="16">
        <v>0.59420289855072495</v>
      </c>
      <c r="AE730" s="16">
        <v>0.53333333333333299</v>
      </c>
      <c r="AF730" s="16">
        <v>0.50943396226415105</v>
      </c>
      <c r="AG730" s="16">
        <v>0.57692307692307698</v>
      </c>
      <c r="AH730" s="16">
        <v>0.52</v>
      </c>
      <c r="AI730" s="16">
        <v>0.58208955223880599</v>
      </c>
      <c r="AJ730" s="16"/>
      <c r="AK730" s="16">
        <v>0.37313432835820898</v>
      </c>
      <c r="AL730" s="16">
        <v>0.65217391304347805</v>
      </c>
      <c r="AM730" s="16">
        <v>0.53191489361702105</v>
      </c>
      <c r="AN730" s="16">
        <v>0.61739130434782596</v>
      </c>
      <c r="AO730" s="16">
        <v>0.55140186915887801</v>
      </c>
      <c r="AP730" s="16">
        <v>0.52991452991453003</v>
      </c>
      <c r="AQ730" s="16">
        <v>0.58441558441558406</v>
      </c>
      <c r="AR730" s="16"/>
      <c r="AS730" s="16">
        <v>0.55384615384615399</v>
      </c>
      <c r="AT730" s="16">
        <v>0.55437100213219603</v>
      </c>
      <c r="AU730" s="16"/>
      <c r="AV730" s="16">
        <v>0.600985221674877</v>
      </c>
      <c r="AW730" s="16">
        <v>0.53030303030303005</v>
      </c>
      <c r="AX730" s="16"/>
      <c r="AY730" s="16">
        <v>0.54391891891891897</v>
      </c>
      <c r="AZ730" s="16">
        <v>0.56435643564356397</v>
      </c>
      <c r="BA730" s="16"/>
      <c r="BB730" s="16">
        <v>0.54891304347826098</v>
      </c>
      <c r="BC730" s="16">
        <v>0.56277056277056303</v>
      </c>
      <c r="BD730" s="16"/>
      <c r="BE730" s="16">
        <v>0.53333333333333299</v>
      </c>
      <c r="BF730" s="16">
        <v>0.51020408163265296</v>
      </c>
      <c r="BG730" s="16">
        <v>0.58803986710963496</v>
      </c>
      <c r="BH730" s="16">
        <v>0.52432432432432396</v>
      </c>
    </row>
    <row r="731" spans="2:60" x14ac:dyDescent="0.25">
      <c r="B731" t="s">
        <v>344</v>
      </c>
      <c r="C731" s="16">
        <v>0.15692821368948201</v>
      </c>
      <c r="D731" s="16">
        <v>0.163636363636364</v>
      </c>
      <c r="E731" s="16">
        <v>0.2</v>
      </c>
      <c r="F731" s="16">
        <v>0.162162162162162</v>
      </c>
      <c r="G731" s="16">
        <v>0.24</v>
      </c>
      <c r="H731" s="16">
        <v>0.16666666666666699</v>
      </c>
      <c r="I731" s="16">
        <v>0.14583333333333301</v>
      </c>
      <c r="J731" s="16">
        <v>0</v>
      </c>
      <c r="K731" s="16">
        <v>0.11764705882352899</v>
      </c>
      <c r="L731" s="16">
        <v>0.133333333333333</v>
      </c>
      <c r="M731" s="16">
        <v>6.8181818181818205E-2</v>
      </c>
      <c r="N731" s="16">
        <v>0.18181818181818199</v>
      </c>
      <c r="O731" s="16">
        <v>0.35714285714285698</v>
      </c>
      <c r="P731" s="16">
        <v>0.13793103448275901</v>
      </c>
      <c r="Q731" s="16">
        <v>0</v>
      </c>
      <c r="R731" s="16">
        <v>0.27272727272727298</v>
      </c>
      <c r="S731" s="16">
        <v>0.159574468085106</v>
      </c>
      <c r="T731" s="16">
        <v>0.170212765957447</v>
      </c>
      <c r="U731" s="16"/>
      <c r="V731" s="16">
        <v>0.27272727272727298</v>
      </c>
      <c r="W731" s="16">
        <v>0.14285714285714299</v>
      </c>
      <c r="X731" s="16">
        <v>0.123188405797101</v>
      </c>
      <c r="Y731" s="16">
        <v>0.14191419141914199</v>
      </c>
      <c r="Z731" s="16"/>
      <c r="AA731" s="16">
        <v>0.213114754098361</v>
      </c>
      <c r="AB731" s="16">
        <v>0.15151515151515199</v>
      </c>
      <c r="AC731" s="16">
        <v>0.18518518518518501</v>
      </c>
      <c r="AD731" s="16">
        <v>0.188405797101449</v>
      </c>
      <c r="AE731" s="16">
        <v>0.21666666666666701</v>
      </c>
      <c r="AF731" s="16">
        <v>7.5471698113207503E-2</v>
      </c>
      <c r="AG731" s="16">
        <v>0.17307692307692299</v>
      </c>
      <c r="AH731" s="16">
        <v>0.08</v>
      </c>
      <c r="AI731" s="16">
        <v>5.9701492537313397E-2</v>
      </c>
      <c r="AJ731" s="16"/>
      <c r="AK731" s="16">
        <v>0.25373134328358199</v>
      </c>
      <c r="AL731" s="16">
        <v>0.15217391304347799</v>
      </c>
      <c r="AM731" s="16">
        <v>0.12765957446808501</v>
      </c>
      <c r="AN731" s="16">
        <v>0.173913043478261</v>
      </c>
      <c r="AO731" s="16">
        <v>0.14018691588785001</v>
      </c>
      <c r="AP731" s="16">
        <v>0.188034188034188</v>
      </c>
      <c r="AQ731" s="16">
        <v>7.7922077922077906E-2</v>
      </c>
      <c r="AR731" s="16"/>
      <c r="AS731" s="16">
        <v>0.107692307692308</v>
      </c>
      <c r="AT731" s="16">
        <v>0.170575692963753</v>
      </c>
      <c r="AU731" s="16"/>
      <c r="AV731" s="16">
        <v>0.123152709359606</v>
      </c>
      <c r="AW731" s="16">
        <v>0.174242424242424</v>
      </c>
      <c r="AX731" s="16"/>
      <c r="AY731" s="16">
        <v>0.17229729729729701</v>
      </c>
      <c r="AZ731" s="16">
        <v>0.14191419141914199</v>
      </c>
      <c r="BA731" s="16"/>
      <c r="BB731" s="16">
        <v>0.14673913043478301</v>
      </c>
      <c r="BC731" s="16">
        <v>0.17316017316017299</v>
      </c>
      <c r="BD731" s="16"/>
      <c r="BE731" s="16">
        <v>0.4</v>
      </c>
      <c r="BF731" s="16">
        <v>0.23469387755102</v>
      </c>
      <c r="BG731" s="16">
        <v>0.15614617940199299</v>
      </c>
      <c r="BH731" s="16">
        <v>9.7297297297297303E-2</v>
      </c>
    </row>
    <row r="732" spans="2:60" x14ac:dyDescent="0.25">
      <c r="B732" t="s">
        <v>345</v>
      </c>
      <c r="C732" s="16">
        <v>2.17028380634391E-2</v>
      </c>
      <c r="D732" s="16">
        <v>1.8181818181818198E-2</v>
      </c>
      <c r="E732" s="16">
        <v>1.8181818181818198E-2</v>
      </c>
      <c r="F732" s="16">
        <v>0</v>
      </c>
      <c r="G732" s="16">
        <v>0.12</v>
      </c>
      <c r="H732" s="16">
        <v>0</v>
      </c>
      <c r="I732" s="16">
        <v>6.25E-2</v>
      </c>
      <c r="J732" s="16">
        <v>0</v>
      </c>
      <c r="K732" s="16">
        <v>2.9411764705882401E-2</v>
      </c>
      <c r="L732" s="16">
        <v>0</v>
      </c>
      <c r="M732" s="16">
        <v>0</v>
      </c>
      <c r="N732" s="16">
        <v>4.5454545454545497E-2</v>
      </c>
      <c r="O732" s="16">
        <v>0</v>
      </c>
      <c r="P732" s="16">
        <v>0</v>
      </c>
      <c r="Q732" s="16">
        <v>0</v>
      </c>
      <c r="R732" s="16">
        <v>0</v>
      </c>
      <c r="S732" s="16">
        <v>1.0638297872340399E-2</v>
      </c>
      <c r="T732" s="16">
        <v>2.1276595744680899E-2</v>
      </c>
      <c r="U732" s="16"/>
      <c r="V732" s="16">
        <v>4.5454545454545497E-2</v>
      </c>
      <c r="W732" s="16">
        <v>4.2857142857142899E-2</v>
      </c>
      <c r="X732" s="16">
        <v>7.2463768115942004E-3</v>
      </c>
      <c r="Y732" s="16">
        <v>1.65016501650165E-2</v>
      </c>
      <c r="Z732" s="16"/>
      <c r="AA732" s="16">
        <v>4.0983606557376998E-2</v>
      </c>
      <c r="AB732" s="16">
        <v>3.03030303030303E-2</v>
      </c>
      <c r="AC732" s="16">
        <v>1.85185185185185E-2</v>
      </c>
      <c r="AD732" s="16">
        <v>1.4492753623188401E-2</v>
      </c>
      <c r="AE732" s="16">
        <v>1.6666666666666701E-2</v>
      </c>
      <c r="AF732" s="16">
        <v>0</v>
      </c>
      <c r="AG732" s="16">
        <v>0</v>
      </c>
      <c r="AH732" s="16">
        <v>0.02</v>
      </c>
      <c r="AI732" s="16">
        <v>1.49253731343284E-2</v>
      </c>
      <c r="AJ732" s="16"/>
      <c r="AK732" s="16">
        <v>1.49253731343284E-2</v>
      </c>
      <c r="AL732" s="16">
        <v>0</v>
      </c>
      <c r="AM732" s="16">
        <v>0</v>
      </c>
      <c r="AN732" s="16">
        <v>2.6086956521739101E-2</v>
      </c>
      <c r="AO732" s="16">
        <v>9.3457943925233603E-3</v>
      </c>
      <c r="AP732" s="16">
        <v>3.4188034188034198E-2</v>
      </c>
      <c r="AQ732" s="16">
        <v>2.5974025974026E-2</v>
      </c>
      <c r="AR732" s="16"/>
      <c r="AS732" s="16">
        <v>3.0769230769230799E-2</v>
      </c>
      <c r="AT732" s="16">
        <v>1.91897654584222E-2</v>
      </c>
      <c r="AU732" s="16"/>
      <c r="AV732" s="16">
        <v>9.8522167487684695E-3</v>
      </c>
      <c r="AW732" s="16">
        <v>2.7777777777777801E-2</v>
      </c>
      <c r="AX732" s="16"/>
      <c r="AY732" s="16">
        <v>2.7027027027027001E-2</v>
      </c>
      <c r="AZ732" s="16">
        <v>1.65016501650165E-2</v>
      </c>
      <c r="BA732" s="16"/>
      <c r="BB732" s="16">
        <v>1.3586956521739101E-2</v>
      </c>
      <c r="BC732" s="16">
        <v>3.4632034632034597E-2</v>
      </c>
      <c r="BD732" s="16"/>
      <c r="BE732" s="16">
        <v>0</v>
      </c>
      <c r="BF732" s="16">
        <v>4.08163265306122E-2</v>
      </c>
      <c r="BG732" s="16">
        <v>2.32558139534884E-2</v>
      </c>
      <c r="BH732" s="16">
        <v>1.0810810810810799E-2</v>
      </c>
    </row>
    <row r="733" spans="2:60" x14ac:dyDescent="0.25">
      <c r="B733" t="s">
        <v>103</v>
      </c>
      <c r="C733" s="16">
        <v>8.3472454090150194E-3</v>
      </c>
      <c r="D733" s="16">
        <v>0</v>
      </c>
      <c r="E733" s="16">
        <v>1.8181818181818198E-2</v>
      </c>
      <c r="F733" s="16">
        <v>5.4054054054054099E-2</v>
      </c>
      <c r="G733" s="16">
        <v>0</v>
      </c>
      <c r="H733" s="16">
        <v>0</v>
      </c>
      <c r="I733" s="16">
        <v>0</v>
      </c>
      <c r="J733" s="16">
        <v>0</v>
      </c>
      <c r="K733" s="16">
        <v>0</v>
      </c>
      <c r="L733" s="16">
        <v>0</v>
      </c>
      <c r="M733" s="16">
        <v>2.27272727272727E-2</v>
      </c>
      <c r="N733" s="16">
        <v>0</v>
      </c>
      <c r="O733" s="16">
        <v>0</v>
      </c>
      <c r="P733" s="16">
        <v>0</v>
      </c>
      <c r="Q733" s="16">
        <v>0</v>
      </c>
      <c r="R733" s="16">
        <v>9.0909090909090898E-2</v>
      </c>
      <c r="S733" s="16">
        <v>0</v>
      </c>
      <c r="T733" s="16">
        <v>0</v>
      </c>
      <c r="U733" s="16"/>
      <c r="V733" s="16">
        <v>0</v>
      </c>
      <c r="W733" s="16">
        <v>1.4285714285714299E-2</v>
      </c>
      <c r="X733" s="16">
        <v>1.4492753623188401E-2</v>
      </c>
      <c r="Y733" s="16">
        <v>6.6006600660065999E-3</v>
      </c>
      <c r="Z733" s="16"/>
      <c r="AA733" s="16">
        <v>8.1967213114754103E-3</v>
      </c>
      <c r="AB733" s="16">
        <v>0</v>
      </c>
      <c r="AC733" s="16">
        <v>1.85185185185185E-2</v>
      </c>
      <c r="AD733" s="16">
        <v>0</v>
      </c>
      <c r="AE733" s="16">
        <v>1.6666666666666701E-2</v>
      </c>
      <c r="AF733" s="16">
        <v>1.88679245283019E-2</v>
      </c>
      <c r="AG733" s="16">
        <v>0</v>
      </c>
      <c r="AH733" s="16">
        <v>0</v>
      </c>
      <c r="AI733" s="16">
        <v>1.49253731343284E-2</v>
      </c>
      <c r="AJ733" s="16"/>
      <c r="AK733" s="16">
        <v>0</v>
      </c>
      <c r="AL733" s="16">
        <v>0</v>
      </c>
      <c r="AM733" s="16">
        <v>2.1276595744680899E-2</v>
      </c>
      <c r="AN733" s="16">
        <v>0</v>
      </c>
      <c r="AO733" s="16">
        <v>1.86915887850467E-2</v>
      </c>
      <c r="AP733" s="16">
        <v>8.5470085470085496E-3</v>
      </c>
      <c r="AQ733" s="16">
        <v>0</v>
      </c>
      <c r="AR733" s="16"/>
      <c r="AS733" s="16">
        <v>0</v>
      </c>
      <c r="AT733" s="16">
        <v>1.06609808102345E-2</v>
      </c>
      <c r="AU733" s="16"/>
      <c r="AV733" s="16">
        <v>0</v>
      </c>
      <c r="AW733" s="16">
        <v>1.26262626262626E-2</v>
      </c>
      <c r="AX733" s="16"/>
      <c r="AY733" s="16">
        <v>1.0135135135135099E-2</v>
      </c>
      <c r="AZ733" s="16">
        <v>6.6006600660065999E-3</v>
      </c>
      <c r="BA733" s="16"/>
      <c r="BB733" s="16">
        <v>0</v>
      </c>
      <c r="BC733" s="16">
        <v>2.1645021645021599E-2</v>
      </c>
      <c r="BD733" s="16"/>
      <c r="BE733" s="16">
        <v>0</v>
      </c>
      <c r="BF733" s="16">
        <v>4.08163265306122E-2</v>
      </c>
      <c r="BG733" s="16">
        <v>3.3222591362126199E-3</v>
      </c>
      <c r="BH733" s="16">
        <v>0</v>
      </c>
    </row>
    <row r="734" spans="2:60" x14ac:dyDescent="0.25">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row>
    <row r="735" spans="2:60" x14ac:dyDescent="0.25">
      <c r="B735" s="6" t="s">
        <v>354</v>
      </c>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c r="BF735" s="16"/>
      <c r="BG735" s="16"/>
      <c r="BH735" s="16"/>
    </row>
    <row r="736" spans="2:60" x14ac:dyDescent="0.25">
      <c r="B736" s="23" t="s">
        <v>699</v>
      </c>
      <c r="C736" s="16" t="s">
        <v>347</v>
      </c>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c r="AK736" s="16"/>
      <c r="AL736" s="16"/>
      <c r="AM736" s="16"/>
      <c r="AN736" s="16"/>
      <c r="AO736" s="16"/>
      <c r="AP736" s="16"/>
      <c r="AQ736" s="16"/>
      <c r="AR736" s="16"/>
      <c r="AS736" s="16"/>
      <c r="AT736" s="16"/>
      <c r="AU736" s="16"/>
      <c r="AV736" s="16"/>
      <c r="AW736" s="16"/>
      <c r="AX736" s="16"/>
      <c r="AY736" s="16"/>
      <c r="AZ736" s="16"/>
      <c r="BA736" s="16"/>
      <c r="BB736" s="16"/>
      <c r="BC736" s="16"/>
      <c r="BD736" s="16"/>
      <c r="BE736" s="16"/>
      <c r="BF736" s="16"/>
      <c r="BG736" s="16"/>
      <c r="BH736" s="16"/>
    </row>
    <row r="737" spans="2:60" x14ac:dyDescent="0.25">
      <c r="B737" t="s">
        <v>342</v>
      </c>
      <c r="C737" s="16">
        <v>0.46400000000000002</v>
      </c>
      <c r="D737" s="16">
        <v>0.43209876543209902</v>
      </c>
      <c r="E737" s="16">
        <v>0.45833333333333298</v>
      </c>
      <c r="F737" s="16">
        <v>0.5</v>
      </c>
      <c r="G737" s="16">
        <v>0.225806451612903</v>
      </c>
      <c r="H737" s="16">
        <v>0.44444444444444398</v>
      </c>
      <c r="I737" s="16">
        <v>0.532258064516129</v>
      </c>
      <c r="J737" s="16">
        <v>0.42857142857142899</v>
      </c>
      <c r="K737" s="16">
        <v>0.52631578947368396</v>
      </c>
      <c r="L737" s="16">
        <v>0.41176470588235298</v>
      </c>
      <c r="M737" s="16">
        <v>0.56000000000000005</v>
      </c>
      <c r="N737" s="16">
        <v>0.45454545454545497</v>
      </c>
      <c r="O737" s="16">
        <v>0.375</v>
      </c>
      <c r="P737" s="16">
        <v>0.46666666666666701</v>
      </c>
      <c r="Q737" s="16">
        <v>0.5</v>
      </c>
      <c r="R737" s="16">
        <v>0.230769230769231</v>
      </c>
      <c r="S737" s="16">
        <v>0.47747747747747699</v>
      </c>
      <c r="T737" s="16">
        <v>0.48529411764705899</v>
      </c>
      <c r="U737" s="16"/>
      <c r="V737" s="16">
        <v>0.37614678899082599</v>
      </c>
      <c r="W737" s="16">
        <v>0.33644859813084099</v>
      </c>
      <c r="X737" s="16">
        <v>0.46285714285714302</v>
      </c>
      <c r="Y737" s="16">
        <v>0.52924791086350997</v>
      </c>
      <c r="Z737" s="16"/>
      <c r="AA737" s="16">
        <v>0.36129032258064497</v>
      </c>
      <c r="AB737" s="16">
        <v>0.375</v>
      </c>
      <c r="AC737" s="16">
        <v>0.42424242424242398</v>
      </c>
      <c r="AD737" s="16">
        <v>0.46511627906976699</v>
      </c>
      <c r="AE737" s="16">
        <v>0.40789473684210498</v>
      </c>
      <c r="AF737" s="16">
        <v>0.61016949152542399</v>
      </c>
      <c r="AG737" s="16">
        <v>0.55737704918032804</v>
      </c>
      <c r="AH737" s="16">
        <v>0.54838709677419395</v>
      </c>
      <c r="AI737" s="16">
        <v>0.61538461538461497</v>
      </c>
      <c r="AJ737" s="16"/>
      <c r="AK737" s="16">
        <v>0.44705882352941201</v>
      </c>
      <c r="AL737" s="16">
        <v>0.35185185185185203</v>
      </c>
      <c r="AM737" s="16">
        <v>0.49152542372881403</v>
      </c>
      <c r="AN737" s="16">
        <v>0.373417721518987</v>
      </c>
      <c r="AO737" s="16">
        <v>0.4765625</v>
      </c>
      <c r="AP737" s="16">
        <v>0.55263157894736803</v>
      </c>
      <c r="AQ737" s="16">
        <v>0.48809523809523803</v>
      </c>
      <c r="AR737" s="16"/>
      <c r="AS737" s="16">
        <v>0.55244755244755195</v>
      </c>
      <c r="AT737" s="16">
        <v>0.44316309719934099</v>
      </c>
      <c r="AU737" s="16"/>
      <c r="AV737" s="16">
        <v>0.48014440433213001</v>
      </c>
      <c r="AW737" s="16">
        <v>0.45454545454545497</v>
      </c>
      <c r="AX737" s="16"/>
      <c r="AY737" s="16">
        <v>0.40409207161125299</v>
      </c>
      <c r="AZ737" s="16">
        <v>0.52924791086350997</v>
      </c>
      <c r="BA737" s="16"/>
      <c r="BB737" s="16">
        <v>0.51834862385321101</v>
      </c>
      <c r="BC737" s="16">
        <v>0.388535031847134</v>
      </c>
      <c r="BD737" s="16"/>
      <c r="BE737" s="16">
        <v>0.11764705882352899</v>
      </c>
      <c r="BF737" s="16">
        <v>0.30147058823529399</v>
      </c>
      <c r="BG737" s="16">
        <v>0.44132653061224503</v>
      </c>
      <c r="BH737" s="16">
        <v>0.64705882352941202</v>
      </c>
    </row>
    <row r="738" spans="2:60" x14ac:dyDescent="0.25">
      <c r="B738" t="s">
        <v>343</v>
      </c>
      <c r="C738" s="16">
        <v>0.45200000000000001</v>
      </c>
      <c r="D738" s="16">
        <v>0.530864197530864</v>
      </c>
      <c r="E738" s="16">
        <v>0.48611111111111099</v>
      </c>
      <c r="F738" s="16">
        <v>0.32608695652173902</v>
      </c>
      <c r="G738" s="16">
        <v>0.58064516129032295</v>
      </c>
      <c r="H738" s="16">
        <v>0.5</v>
      </c>
      <c r="I738" s="16">
        <v>0.35483870967741898</v>
      </c>
      <c r="J738" s="16">
        <v>0.5</v>
      </c>
      <c r="K738" s="16">
        <v>0.394736842105263</v>
      </c>
      <c r="L738" s="16">
        <v>0.52941176470588203</v>
      </c>
      <c r="M738" s="16">
        <v>0.38</v>
      </c>
      <c r="N738" s="16">
        <v>0.41818181818181799</v>
      </c>
      <c r="O738" s="16">
        <v>0.625</v>
      </c>
      <c r="P738" s="16">
        <v>0.4</v>
      </c>
      <c r="Q738" s="16">
        <v>0.42857142857142899</v>
      </c>
      <c r="R738" s="16">
        <v>0.76923076923076905</v>
      </c>
      <c r="S738" s="16">
        <v>0.46846846846846801</v>
      </c>
      <c r="T738" s="16">
        <v>0.41176470588235298</v>
      </c>
      <c r="U738" s="16"/>
      <c r="V738" s="16">
        <v>0.50458715596330295</v>
      </c>
      <c r="W738" s="16">
        <v>0.58878504672897203</v>
      </c>
      <c r="X738" s="16">
        <v>0.434285714285714</v>
      </c>
      <c r="Y738" s="16">
        <v>0.40389972144846797</v>
      </c>
      <c r="Z738" s="16"/>
      <c r="AA738" s="16">
        <v>0.49677419354838698</v>
      </c>
      <c r="AB738" s="16">
        <v>0.52083333333333304</v>
      </c>
      <c r="AC738" s="16">
        <v>0.45454545454545497</v>
      </c>
      <c r="AD738" s="16">
        <v>0.47674418604651198</v>
      </c>
      <c r="AE738" s="16">
        <v>0.51315789473684204</v>
      </c>
      <c r="AF738" s="16">
        <v>0.37288135593220301</v>
      </c>
      <c r="AG738" s="16">
        <v>0.32786885245901598</v>
      </c>
      <c r="AH738" s="16">
        <v>0.40322580645161299</v>
      </c>
      <c r="AI738" s="16">
        <v>0.37179487179487197</v>
      </c>
      <c r="AJ738" s="16"/>
      <c r="AK738" s="16">
        <v>0.36470588235294099</v>
      </c>
      <c r="AL738" s="16">
        <v>0.592592592592593</v>
      </c>
      <c r="AM738" s="16">
        <v>0.44067796610169502</v>
      </c>
      <c r="AN738" s="16">
        <v>0.550632911392405</v>
      </c>
      <c r="AO738" s="16">
        <v>0.4453125</v>
      </c>
      <c r="AP738" s="16">
        <v>0.394736842105263</v>
      </c>
      <c r="AQ738" s="16">
        <v>0.41666666666666702</v>
      </c>
      <c r="AR738" s="16"/>
      <c r="AS738" s="16">
        <v>0.38461538461538503</v>
      </c>
      <c r="AT738" s="16">
        <v>0.46787479406919302</v>
      </c>
      <c r="AU738" s="16"/>
      <c r="AV738" s="16">
        <v>0.45126353790613699</v>
      </c>
      <c r="AW738" s="16">
        <v>0.45243128964059198</v>
      </c>
      <c r="AX738" s="16"/>
      <c r="AY738" s="16">
        <v>0.49616368286445001</v>
      </c>
      <c r="AZ738" s="16">
        <v>0.40389972144846797</v>
      </c>
      <c r="BA738" s="16"/>
      <c r="BB738" s="16">
        <v>0.41743119266055001</v>
      </c>
      <c r="BC738" s="16">
        <v>0.5</v>
      </c>
      <c r="BD738" s="16"/>
      <c r="BE738" s="16">
        <v>0.47058823529411797</v>
      </c>
      <c r="BF738" s="16">
        <v>0.52205882352941202</v>
      </c>
      <c r="BG738" s="16">
        <v>0.5</v>
      </c>
      <c r="BH738" s="16">
        <v>0.308823529411765</v>
      </c>
    </row>
    <row r="739" spans="2:60" x14ac:dyDescent="0.25">
      <c r="B739" t="s">
        <v>344</v>
      </c>
      <c r="C739" s="16">
        <v>5.86666666666667E-2</v>
      </c>
      <c r="D739" s="16">
        <v>3.7037037037037E-2</v>
      </c>
      <c r="E739" s="16">
        <v>5.5555555555555601E-2</v>
      </c>
      <c r="F739" s="16">
        <v>8.6956521739130405E-2</v>
      </c>
      <c r="G739" s="16">
        <v>0.16129032258064499</v>
      </c>
      <c r="H739" s="16">
        <v>5.5555555555555601E-2</v>
      </c>
      <c r="I739" s="16">
        <v>8.0645161290322606E-2</v>
      </c>
      <c r="J739" s="16">
        <v>7.1428571428571397E-2</v>
      </c>
      <c r="K739" s="16">
        <v>5.2631578947368397E-2</v>
      </c>
      <c r="L739" s="16">
        <v>5.8823529411764698E-2</v>
      </c>
      <c r="M739" s="16">
        <v>0.06</v>
      </c>
      <c r="N739" s="16">
        <v>9.0909090909090898E-2</v>
      </c>
      <c r="O739" s="16">
        <v>0</v>
      </c>
      <c r="P739" s="16">
        <v>6.6666666666666693E-2</v>
      </c>
      <c r="Q739" s="16">
        <v>0</v>
      </c>
      <c r="R739" s="16">
        <v>0</v>
      </c>
      <c r="S739" s="16">
        <v>1.8018018018018001E-2</v>
      </c>
      <c r="T739" s="16">
        <v>8.8235294117647106E-2</v>
      </c>
      <c r="U739" s="16"/>
      <c r="V739" s="16">
        <v>8.2568807339449504E-2</v>
      </c>
      <c r="W739" s="16">
        <v>3.7383177570093497E-2</v>
      </c>
      <c r="X739" s="16">
        <v>0.08</v>
      </c>
      <c r="Y739" s="16">
        <v>4.73537604456825E-2</v>
      </c>
      <c r="Z739" s="16"/>
      <c r="AA739" s="16">
        <v>0.103225806451613</v>
      </c>
      <c r="AB739" s="16">
        <v>0.104166666666667</v>
      </c>
      <c r="AC739" s="16">
        <v>9.0909090909090898E-2</v>
      </c>
      <c r="AD739" s="16">
        <v>2.32558139534884E-2</v>
      </c>
      <c r="AE739" s="16">
        <v>5.2631578947368397E-2</v>
      </c>
      <c r="AF739" s="16">
        <v>1.6949152542372899E-2</v>
      </c>
      <c r="AG739" s="16">
        <v>9.8360655737704902E-2</v>
      </c>
      <c r="AH739" s="16">
        <v>1.6129032258064498E-2</v>
      </c>
      <c r="AI739" s="16">
        <v>1.2820512820512799E-2</v>
      </c>
      <c r="AJ739" s="16"/>
      <c r="AK739" s="16">
        <v>9.41176470588235E-2</v>
      </c>
      <c r="AL739" s="16">
        <v>5.5555555555555601E-2</v>
      </c>
      <c r="AM739" s="16">
        <v>5.0847457627118599E-2</v>
      </c>
      <c r="AN739" s="16">
        <v>5.6962025316455701E-2</v>
      </c>
      <c r="AO739" s="16">
        <v>7.8125E-2</v>
      </c>
      <c r="AP739" s="16">
        <v>3.2894736842105303E-2</v>
      </c>
      <c r="AQ739" s="16">
        <v>7.1428571428571397E-2</v>
      </c>
      <c r="AR739" s="16"/>
      <c r="AS739" s="16">
        <v>4.8951048951049E-2</v>
      </c>
      <c r="AT739" s="16">
        <v>6.09555189456343E-2</v>
      </c>
      <c r="AU739" s="16"/>
      <c r="AV739" s="16">
        <v>4.6931407942238303E-2</v>
      </c>
      <c r="AW739" s="16">
        <v>6.5539112050740006E-2</v>
      </c>
      <c r="AX739" s="16"/>
      <c r="AY739" s="16">
        <v>6.9053708439897707E-2</v>
      </c>
      <c r="AZ739" s="16">
        <v>4.73537604456825E-2</v>
      </c>
      <c r="BA739" s="16"/>
      <c r="BB739" s="16">
        <v>3.8990825688073397E-2</v>
      </c>
      <c r="BC739" s="16">
        <v>8.5987261146496796E-2</v>
      </c>
      <c r="BD739" s="16"/>
      <c r="BE739" s="16">
        <v>0.23529411764705899</v>
      </c>
      <c r="BF739" s="16">
        <v>0.10294117647058799</v>
      </c>
      <c r="BG739" s="16">
        <v>4.5918367346938799E-2</v>
      </c>
      <c r="BH739" s="16">
        <v>3.9215686274509803E-2</v>
      </c>
    </row>
    <row r="740" spans="2:60" x14ac:dyDescent="0.25">
      <c r="B740" t="s">
        <v>345</v>
      </c>
      <c r="C740" s="16">
        <v>1.7333333333333301E-2</v>
      </c>
      <c r="D740" s="16">
        <v>0</v>
      </c>
      <c r="E740" s="16">
        <v>0</v>
      </c>
      <c r="F740" s="16">
        <v>4.3478260869565202E-2</v>
      </c>
      <c r="G740" s="16">
        <v>3.2258064516128997E-2</v>
      </c>
      <c r="H740" s="16">
        <v>0</v>
      </c>
      <c r="I740" s="16">
        <v>1.6129032258064498E-2</v>
      </c>
      <c r="J740" s="16">
        <v>0</v>
      </c>
      <c r="K740" s="16">
        <v>0</v>
      </c>
      <c r="L740" s="16">
        <v>0</v>
      </c>
      <c r="M740" s="16">
        <v>0</v>
      </c>
      <c r="N740" s="16">
        <v>1.8181818181818198E-2</v>
      </c>
      <c r="O740" s="16">
        <v>0</v>
      </c>
      <c r="P740" s="16">
        <v>6.6666666666666693E-2</v>
      </c>
      <c r="Q740" s="16">
        <v>3.5714285714285698E-2</v>
      </c>
      <c r="R740" s="16">
        <v>0</v>
      </c>
      <c r="S740" s="16">
        <v>3.6036036036036001E-2</v>
      </c>
      <c r="T740" s="16">
        <v>1.4705882352941201E-2</v>
      </c>
      <c r="U740" s="16"/>
      <c r="V740" s="16">
        <v>2.7522935779816501E-2</v>
      </c>
      <c r="W740" s="16">
        <v>2.80373831775701E-2</v>
      </c>
      <c r="X740" s="16">
        <v>1.7142857142857099E-2</v>
      </c>
      <c r="Y740" s="16">
        <v>1.1142061281337001E-2</v>
      </c>
      <c r="Z740" s="16"/>
      <c r="AA740" s="16">
        <v>3.2258064516128997E-2</v>
      </c>
      <c r="AB740" s="16">
        <v>0</v>
      </c>
      <c r="AC740" s="16">
        <v>3.03030303030303E-2</v>
      </c>
      <c r="AD740" s="16">
        <v>2.32558139534884E-2</v>
      </c>
      <c r="AE740" s="16">
        <v>1.3157894736842099E-2</v>
      </c>
      <c r="AF740" s="16">
        <v>0</v>
      </c>
      <c r="AG740" s="16">
        <v>0</v>
      </c>
      <c r="AH740" s="16">
        <v>3.2258064516128997E-2</v>
      </c>
      <c r="AI740" s="16">
        <v>0</v>
      </c>
      <c r="AJ740" s="16"/>
      <c r="AK740" s="16">
        <v>8.2352941176470601E-2</v>
      </c>
      <c r="AL740" s="16">
        <v>0</v>
      </c>
      <c r="AM740" s="16">
        <v>1.6949152542372899E-2</v>
      </c>
      <c r="AN740" s="16">
        <v>0</v>
      </c>
      <c r="AO740" s="16">
        <v>0</v>
      </c>
      <c r="AP740" s="16">
        <v>1.9736842105263198E-2</v>
      </c>
      <c r="AQ740" s="16">
        <v>2.3809523809523801E-2</v>
      </c>
      <c r="AR740" s="16"/>
      <c r="AS740" s="16">
        <v>6.9930069930069904E-3</v>
      </c>
      <c r="AT740" s="16">
        <v>1.97693574958814E-2</v>
      </c>
      <c r="AU740" s="16"/>
      <c r="AV740" s="16">
        <v>1.8050541516245501E-2</v>
      </c>
      <c r="AW740" s="16">
        <v>1.69133192389006E-2</v>
      </c>
      <c r="AX740" s="16"/>
      <c r="AY740" s="16">
        <v>2.3017902813299199E-2</v>
      </c>
      <c r="AZ740" s="16">
        <v>1.1142061281337001E-2</v>
      </c>
      <c r="BA740" s="16"/>
      <c r="BB740" s="16">
        <v>1.8348623853211E-2</v>
      </c>
      <c r="BC740" s="16">
        <v>1.5923566878980899E-2</v>
      </c>
      <c r="BD740" s="16"/>
      <c r="BE740" s="16">
        <v>0.17647058823529399</v>
      </c>
      <c r="BF740" s="16">
        <v>4.4117647058823498E-2</v>
      </c>
      <c r="BG740" s="16">
        <v>1.02040816326531E-2</v>
      </c>
      <c r="BH740" s="16">
        <v>0</v>
      </c>
    </row>
    <row r="741" spans="2:60" x14ac:dyDescent="0.25">
      <c r="B741" t="s">
        <v>103</v>
      </c>
      <c r="C741" s="16">
        <v>8.0000000000000002E-3</v>
      </c>
      <c r="D741" s="16">
        <v>0</v>
      </c>
      <c r="E741" s="16">
        <v>0</v>
      </c>
      <c r="F741" s="16">
        <v>4.3478260869565202E-2</v>
      </c>
      <c r="G741" s="16">
        <v>0</v>
      </c>
      <c r="H741" s="16">
        <v>0</v>
      </c>
      <c r="I741" s="16">
        <v>1.6129032258064498E-2</v>
      </c>
      <c r="J741" s="16">
        <v>0</v>
      </c>
      <c r="K741" s="16">
        <v>2.6315789473684199E-2</v>
      </c>
      <c r="L741" s="16">
        <v>0</v>
      </c>
      <c r="M741" s="16">
        <v>0</v>
      </c>
      <c r="N741" s="16">
        <v>1.8181818181818198E-2</v>
      </c>
      <c r="O741" s="16">
        <v>0</v>
      </c>
      <c r="P741" s="16">
        <v>0</v>
      </c>
      <c r="Q741" s="16">
        <v>3.5714285714285698E-2</v>
      </c>
      <c r="R741" s="16">
        <v>0</v>
      </c>
      <c r="S741" s="16">
        <v>0</v>
      </c>
      <c r="T741" s="16">
        <v>0</v>
      </c>
      <c r="U741" s="16"/>
      <c r="V741" s="16">
        <v>9.1743119266055103E-3</v>
      </c>
      <c r="W741" s="16">
        <v>9.3457943925233603E-3</v>
      </c>
      <c r="X741" s="16">
        <v>5.7142857142857099E-3</v>
      </c>
      <c r="Y741" s="16">
        <v>8.3565459610027894E-3</v>
      </c>
      <c r="Z741" s="16"/>
      <c r="AA741" s="16">
        <v>6.4516129032258099E-3</v>
      </c>
      <c r="AB741" s="16">
        <v>0</v>
      </c>
      <c r="AC741" s="16">
        <v>0</v>
      </c>
      <c r="AD741" s="16">
        <v>1.16279069767442E-2</v>
      </c>
      <c r="AE741" s="16">
        <v>1.3157894736842099E-2</v>
      </c>
      <c r="AF741" s="16">
        <v>0</v>
      </c>
      <c r="AG741" s="16">
        <v>1.63934426229508E-2</v>
      </c>
      <c r="AH741" s="16">
        <v>0</v>
      </c>
      <c r="AI741" s="16">
        <v>0</v>
      </c>
      <c r="AJ741" s="16"/>
      <c r="AK741" s="16">
        <v>1.1764705882352899E-2</v>
      </c>
      <c r="AL741" s="16">
        <v>0</v>
      </c>
      <c r="AM741" s="16">
        <v>0</v>
      </c>
      <c r="AN741" s="16">
        <v>1.8987341772151899E-2</v>
      </c>
      <c r="AO741" s="16">
        <v>0</v>
      </c>
      <c r="AP741" s="16">
        <v>0</v>
      </c>
      <c r="AQ741" s="16">
        <v>0</v>
      </c>
      <c r="AR741" s="16"/>
      <c r="AS741" s="16">
        <v>6.9930069930069904E-3</v>
      </c>
      <c r="AT741" s="16">
        <v>8.2372322899505798E-3</v>
      </c>
      <c r="AU741" s="16"/>
      <c r="AV741" s="16">
        <v>3.6101083032491002E-3</v>
      </c>
      <c r="AW741" s="16">
        <v>1.05708245243129E-2</v>
      </c>
      <c r="AX741" s="16"/>
      <c r="AY741" s="16">
        <v>7.6726342710997401E-3</v>
      </c>
      <c r="AZ741" s="16">
        <v>8.3565459610027894E-3</v>
      </c>
      <c r="BA741" s="16"/>
      <c r="BB741" s="16">
        <v>6.8807339449541297E-3</v>
      </c>
      <c r="BC741" s="16">
        <v>9.5541401273885294E-3</v>
      </c>
      <c r="BD741" s="16"/>
      <c r="BE741" s="16">
        <v>0</v>
      </c>
      <c r="BF741" s="16">
        <v>2.9411764705882401E-2</v>
      </c>
      <c r="BG741" s="16">
        <v>2.5510204081632699E-3</v>
      </c>
      <c r="BH741" s="16">
        <v>4.9019607843137298E-3</v>
      </c>
    </row>
    <row r="742" spans="2:60" x14ac:dyDescent="0.25">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row>
    <row r="743" spans="2:60" x14ac:dyDescent="0.25">
      <c r="B743" s="6" t="s">
        <v>355</v>
      </c>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c r="BF743" s="16"/>
      <c r="BG743" s="16"/>
      <c r="BH743" s="16"/>
    </row>
    <row r="744" spans="2:60" x14ac:dyDescent="0.25">
      <c r="B744" s="23" t="s">
        <v>700</v>
      </c>
      <c r="C744" s="16" t="s">
        <v>347</v>
      </c>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16"/>
      <c r="AI744" s="16"/>
      <c r="AJ744" s="16"/>
      <c r="AK744" s="16"/>
      <c r="AL744" s="16"/>
      <c r="AM744" s="16"/>
      <c r="AN744" s="16"/>
      <c r="AO744" s="16"/>
      <c r="AP744" s="16"/>
      <c r="AQ744" s="16"/>
      <c r="AR744" s="16"/>
      <c r="AS744" s="16"/>
      <c r="AT744" s="16"/>
      <c r="AU744" s="16"/>
      <c r="AV744" s="16"/>
      <c r="AW744" s="16"/>
      <c r="AX744" s="16"/>
      <c r="AY744" s="16"/>
      <c r="AZ744" s="16"/>
      <c r="BA744" s="16"/>
      <c r="BB744" s="16"/>
      <c r="BC744" s="16"/>
      <c r="BD744" s="16"/>
      <c r="BE744" s="16"/>
      <c r="BF744" s="16"/>
      <c r="BG744" s="16"/>
      <c r="BH744" s="16"/>
    </row>
    <row r="745" spans="2:60" x14ac:dyDescent="0.25">
      <c r="B745" t="s">
        <v>342</v>
      </c>
      <c r="C745" s="16">
        <v>0.45245398773006101</v>
      </c>
      <c r="D745" s="16">
        <v>0.44444444444444398</v>
      </c>
      <c r="E745" s="16">
        <v>0.36666666666666697</v>
      </c>
      <c r="F745" s="16">
        <v>0.42857142857142899</v>
      </c>
      <c r="G745" s="16">
        <v>0.33333333333333298</v>
      </c>
      <c r="H745" s="16">
        <v>0.46153846153846201</v>
      </c>
      <c r="I745" s="16">
        <v>0.54166666666666696</v>
      </c>
      <c r="J745" s="16">
        <v>0.45454545454545497</v>
      </c>
      <c r="K745" s="16">
        <v>0.4</v>
      </c>
      <c r="L745" s="16">
        <v>0.41666666666666702</v>
      </c>
      <c r="M745" s="16">
        <v>0.56818181818181801</v>
      </c>
      <c r="N745" s="16">
        <v>0.46296296296296302</v>
      </c>
      <c r="O745" s="16">
        <v>0.42857142857142899</v>
      </c>
      <c r="P745" s="16">
        <v>0.48484848484848497</v>
      </c>
      <c r="Q745" s="16">
        <v>0.41666666666666702</v>
      </c>
      <c r="R745" s="16">
        <v>0.214285714285714</v>
      </c>
      <c r="S745" s="16">
        <v>0.46875</v>
      </c>
      <c r="T745" s="16">
        <v>0.52941176470588203</v>
      </c>
      <c r="U745" s="16"/>
      <c r="V745" s="16">
        <v>0.28985507246376802</v>
      </c>
      <c r="W745" s="16">
        <v>0.4375</v>
      </c>
      <c r="X745" s="16">
        <v>0.38690476190476197</v>
      </c>
      <c r="Y745" s="16">
        <v>0.52238805970149205</v>
      </c>
      <c r="Z745" s="16"/>
      <c r="AA745" s="16">
        <v>0.41121495327102803</v>
      </c>
      <c r="AB745" s="16">
        <v>0.38095238095238099</v>
      </c>
      <c r="AC745" s="16">
        <v>0.34482758620689702</v>
      </c>
      <c r="AD745" s="16">
        <v>0.41975308641975301</v>
      </c>
      <c r="AE745" s="16">
        <v>0.30303030303030298</v>
      </c>
      <c r="AF745" s="16">
        <v>0.49206349206349198</v>
      </c>
      <c r="AG745" s="16">
        <v>0.52307692307692299</v>
      </c>
      <c r="AH745" s="16">
        <v>0.54237288135593198</v>
      </c>
      <c r="AI745" s="16">
        <v>0.64473684210526305</v>
      </c>
      <c r="AJ745" s="16"/>
      <c r="AK745" s="16">
        <v>0.41935483870967699</v>
      </c>
      <c r="AL745" s="16">
        <v>0.39583333333333298</v>
      </c>
      <c r="AM745" s="16">
        <v>0.41071428571428598</v>
      </c>
      <c r="AN745" s="16">
        <v>0.418604651162791</v>
      </c>
      <c r="AO745" s="16">
        <v>0.49107142857142899</v>
      </c>
      <c r="AP745" s="16">
        <v>0.45833333333333298</v>
      </c>
      <c r="AQ745" s="16">
        <v>0.530120481927711</v>
      </c>
      <c r="AR745" s="16"/>
      <c r="AS745" s="16">
        <v>0.58992805755395705</v>
      </c>
      <c r="AT745" s="16">
        <v>0.41520467836257302</v>
      </c>
      <c r="AU745" s="16"/>
      <c r="AV745" s="16">
        <v>0.497757847533632</v>
      </c>
      <c r="AW745" s="16">
        <v>0.42890442890442898</v>
      </c>
      <c r="AX745" s="16"/>
      <c r="AY745" s="16">
        <v>0.37854889589905399</v>
      </c>
      <c r="AZ745" s="16">
        <v>0.52238805970149205</v>
      </c>
      <c r="BA745" s="16"/>
      <c r="BB745" s="16">
        <v>0.52749999999999997</v>
      </c>
      <c r="BC745" s="16">
        <v>0.33333333333333298</v>
      </c>
      <c r="BD745" s="16"/>
      <c r="BE745" s="16">
        <v>0</v>
      </c>
      <c r="BF745" s="16">
        <v>0.224719101123595</v>
      </c>
      <c r="BG745" s="16">
        <v>0.41260744985673398</v>
      </c>
      <c r="BH745" s="16">
        <v>0.62679425837320601</v>
      </c>
    </row>
    <row r="746" spans="2:60" x14ac:dyDescent="0.25">
      <c r="B746" t="s">
        <v>343</v>
      </c>
      <c r="C746" s="16">
        <v>0.45245398773006101</v>
      </c>
      <c r="D746" s="16">
        <v>0.41666666666666702</v>
      </c>
      <c r="E746" s="16">
        <v>0.51666666666666705</v>
      </c>
      <c r="F746" s="16">
        <v>0.476190476190476</v>
      </c>
      <c r="G746" s="16">
        <v>0.54166666666666696</v>
      </c>
      <c r="H746" s="16">
        <v>0.38461538461538503</v>
      </c>
      <c r="I746" s="16">
        <v>0.35416666666666702</v>
      </c>
      <c r="J746" s="16">
        <v>0.54545454545454497</v>
      </c>
      <c r="K746" s="16">
        <v>0.52500000000000002</v>
      </c>
      <c r="L746" s="16">
        <v>0.58333333333333304</v>
      </c>
      <c r="M746" s="16">
        <v>0.38636363636363602</v>
      </c>
      <c r="N746" s="16">
        <v>0.42592592592592599</v>
      </c>
      <c r="O746" s="16">
        <v>0.5</v>
      </c>
      <c r="P746" s="16">
        <v>0.33333333333333298</v>
      </c>
      <c r="Q746" s="16">
        <v>0.45833333333333298</v>
      </c>
      <c r="R746" s="16">
        <v>0.64285714285714302</v>
      </c>
      <c r="S746" s="16">
        <v>0.46875</v>
      </c>
      <c r="T746" s="16">
        <v>0.43137254901960798</v>
      </c>
      <c r="U746" s="16"/>
      <c r="V746" s="16">
        <v>0.47826086956521702</v>
      </c>
      <c r="W746" s="16">
        <v>0.46250000000000002</v>
      </c>
      <c r="X746" s="16">
        <v>0.52976190476190499</v>
      </c>
      <c r="Y746" s="16">
        <v>0.40597014925373098</v>
      </c>
      <c r="Z746" s="16"/>
      <c r="AA746" s="16">
        <v>0.43925233644859801</v>
      </c>
      <c r="AB746" s="16">
        <v>0.57142857142857095</v>
      </c>
      <c r="AC746" s="16">
        <v>0.48275862068965503</v>
      </c>
      <c r="AD746" s="16">
        <v>0.469135802469136</v>
      </c>
      <c r="AE746" s="16">
        <v>0.59090909090909105</v>
      </c>
      <c r="AF746" s="16">
        <v>0.42857142857142899</v>
      </c>
      <c r="AG746" s="16">
        <v>0.41538461538461502</v>
      </c>
      <c r="AH746" s="16">
        <v>0.42372881355932202</v>
      </c>
      <c r="AI746" s="16">
        <v>0.28947368421052599</v>
      </c>
      <c r="AJ746" s="16"/>
      <c r="AK746" s="16">
        <v>0.38709677419354799</v>
      </c>
      <c r="AL746" s="16">
        <v>0.47916666666666702</v>
      </c>
      <c r="AM746" s="16">
        <v>0.5</v>
      </c>
      <c r="AN746" s="16">
        <v>0.47286821705426402</v>
      </c>
      <c r="AO746" s="16">
        <v>0.42857142857142899</v>
      </c>
      <c r="AP746" s="16">
        <v>0.47916666666666702</v>
      </c>
      <c r="AQ746" s="16">
        <v>0.39759036144578302</v>
      </c>
      <c r="AR746" s="16"/>
      <c r="AS746" s="16">
        <v>0.36690647482014399</v>
      </c>
      <c r="AT746" s="16">
        <v>0.47563352826510702</v>
      </c>
      <c r="AU746" s="16"/>
      <c r="AV746" s="16">
        <v>0.42600896860986498</v>
      </c>
      <c r="AW746" s="16">
        <v>0.46620046620046601</v>
      </c>
      <c r="AX746" s="16"/>
      <c r="AY746" s="16">
        <v>0.50157728706624605</v>
      </c>
      <c r="AZ746" s="16">
        <v>0.40597014925373098</v>
      </c>
      <c r="BA746" s="16"/>
      <c r="BB746" s="16">
        <v>0.39500000000000002</v>
      </c>
      <c r="BC746" s="16">
        <v>0.54365079365079405</v>
      </c>
      <c r="BD746" s="16"/>
      <c r="BE746" s="16">
        <v>0.6</v>
      </c>
      <c r="BF746" s="16">
        <v>0.50561797752809001</v>
      </c>
      <c r="BG746" s="16">
        <v>0.50429799426934097</v>
      </c>
      <c r="BH746" s="16">
        <v>0.33971291866028702</v>
      </c>
    </row>
    <row r="747" spans="2:60" x14ac:dyDescent="0.25">
      <c r="B747" t="s">
        <v>344</v>
      </c>
      <c r="C747" s="16">
        <v>6.5950920245398795E-2</v>
      </c>
      <c r="D747" s="16">
        <v>6.9444444444444406E-2</v>
      </c>
      <c r="E747" s="16">
        <v>0.1</v>
      </c>
      <c r="F747" s="16">
        <v>7.1428571428571397E-2</v>
      </c>
      <c r="G747" s="16">
        <v>0.125</v>
      </c>
      <c r="H747" s="16">
        <v>0.15384615384615399</v>
      </c>
      <c r="I747" s="16">
        <v>6.25E-2</v>
      </c>
      <c r="J747" s="16">
        <v>0</v>
      </c>
      <c r="K747" s="16">
        <v>7.4999999999999997E-2</v>
      </c>
      <c r="L747" s="16">
        <v>0</v>
      </c>
      <c r="M747" s="16">
        <v>2.27272727272727E-2</v>
      </c>
      <c r="N747" s="16">
        <v>7.4074074074074098E-2</v>
      </c>
      <c r="O747" s="16">
        <v>7.1428571428571397E-2</v>
      </c>
      <c r="P747" s="16">
        <v>6.0606060606060601E-2</v>
      </c>
      <c r="Q747" s="16">
        <v>8.3333333333333301E-2</v>
      </c>
      <c r="R747" s="16">
        <v>7.1428571428571397E-2</v>
      </c>
      <c r="S747" s="16">
        <v>6.25E-2</v>
      </c>
      <c r="T747" s="16">
        <v>1.9607843137254902E-2</v>
      </c>
      <c r="U747" s="16"/>
      <c r="V747" s="16">
        <v>0.188405797101449</v>
      </c>
      <c r="W747" s="16">
        <v>8.7499999999999994E-2</v>
      </c>
      <c r="X747" s="16">
        <v>4.7619047619047603E-2</v>
      </c>
      <c r="Y747" s="16">
        <v>4.47761194029851E-2</v>
      </c>
      <c r="Z747" s="16"/>
      <c r="AA747" s="16">
        <v>0.121495327102804</v>
      </c>
      <c r="AB747" s="16">
        <v>4.7619047619047603E-2</v>
      </c>
      <c r="AC747" s="16">
        <v>8.6206896551724102E-2</v>
      </c>
      <c r="AD747" s="16">
        <v>7.4074074074074098E-2</v>
      </c>
      <c r="AE747" s="16">
        <v>7.5757575757575801E-2</v>
      </c>
      <c r="AF747" s="16">
        <v>7.9365079365079402E-2</v>
      </c>
      <c r="AG747" s="16">
        <v>1.5384615384615399E-2</v>
      </c>
      <c r="AH747" s="16">
        <v>1.6949152542372899E-2</v>
      </c>
      <c r="AI747" s="16">
        <v>5.2631578947368397E-2</v>
      </c>
      <c r="AJ747" s="16"/>
      <c r="AK747" s="16">
        <v>0.112903225806452</v>
      </c>
      <c r="AL747" s="16">
        <v>0.125</v>
      </c>
      <c r="AM747" s="16">
        <v>7.1428571428571397E-2</v>
      </c>
      <c r="AN747" s="16">
        <v>7.7519379844961198E-2</v>
      </c>
      <c r="AO747" s="16">
        <v>6.25E-2</v>
      </c>
      <c r="AP747" s="16">
        <v>3.4722222222222203E-2</v>
      </c>
      <c r="AQ747" s="16">
        <v>4.81927710843374E-2</v>
      </c>
      <c r="AR747" s="16"/>
      <c r="AS747" s="16">
        <v>2.8776978417266199E-2</v>
      </c>
      <c r="AT747" s="16">
        <v>7.6023391812865507E-2</v>
      </c>
      <c r="AU747" s="16"/>
      <c r="AV747" s="16">
        <v>5.3811659192825101E-2</v>
      </c>
      <c r="AW747" s="16">
        <v>7.2261072261072298E-2</v>
      </c>
      <c r="AX747" s="16"/>
      <c r="AY747" s="16">
        <v>8.83280757097792E-2</v>
      </c>
      <c r="AZ747" s="16">
        <v>4.47761194029851E-2</v>
      </c>
      <c r="BA747" s="16"/>
      <c r="BB747" s="16">
        <v>4.7500000000000001E-2</v>
      </c>
      <c r="BC747" s="16">
        <v>9.5238095238095205E-2</v>
      </c>
      <c r="BD747" s="16"/>
      <c r="BE747" s="16">
        <v>0</v>
      </c>
      <c r="BF747" s="16">
        <v>0.17977528089887601</v>
      </c>
      <c r="BG747" s="16">
        <v>6.3037249283667607E-2</v>
      </c>
      <c r="BH747" s="16">
        <v>2.39234449760766E-2</v>
      </c>
    </row>
    <row r="748" spans="2:60" x14ac:dyDescent="0.25">
      <c r="B748" t="s">
        <v>345</v>
      </c>
      <c r="C748" s="16">
        <v>1.3803680981595101E-2</v>
      </c>
      <c r="D748" s="16">
        <v>4.1666666666666699E-2</v>
      </c>
      <c r="E748" s="16">
        <v>0</v>
      </c>
      <c r="F748" s="16">
        <v>2.3809523809523801E-2</v>
      </c>
      <c r="G748" s="16">
        <v>0</v>
      </c>
      <c r="H748" s="16">
        <v>0</v>
      </c>
      <c r="I748" s="16">
        <v>4.1666666666666699E-2</v>
      </c>
      <c r="J748" s="16">
        <v>0</v>
      </c>
      <c r="K748" s="16">
        <v>0</v>
      </c>
      <c r="L748" s="16">
        <v>0</v>
      </c>
      <c r="M748" s="16">
        <v>2.27272727272727E-2</v>
      </c>
      <c r="N748" s="16">
        <v>1.85185185185185E-2</v>
      </c>
      <c r="O748" s="16">
        <v>0</v>
      </c>
      <c r="P748" s="16">
        <v>3.03030303030303E-2</v>
      </c>
      <c r="Q748" s="16">
        <v>0</v>
      </c>
      <c r="R748" s="16">
        <v>0</v>
      </c>
      <c r="S748" s="16">
        <v>0</v>
      </c>
      <c r="T748" s="16">
        <v>0</v>
      </c>
      <c r="U748" s="16"/>
      <c r="V748" s="16">
        <v>2.8985507246376802E-2</v>
      </c>
      <c r="W748" s="16">
        <v>0</v>
      </c>
      <c r="X748" s="16">
        <v>5.9523809523809503E-3</v>
      </c>
      <c r="Y748" s="16">
        <v>1.7910447761194E-2</v>
      </c>
      <c r="Z748" s="16"/>
      <c r="AA748" s="16">
        <v>1.86915887850467E-2</v>
      </c>
      <c r="AB748" s="16">
        <v>0</v>
      </c>
      <c r="AC748" s="16">
        <v>5.1724137931034503E-2</v>
      </c>
      <c r="AD748" s="16">
        <v>1.2345679012345699E-2</v>
      </c>
      <c r="AE748" s="16">
        <v>1.5151515151515201E-2</v>
      </c>
      <c r="AF748" s="16">
        <v>0</v>
      </c>
      <c r="AG748" s="16">
        <v>1.5384615384615399E-2</v>
      </c>
      <c r="AH748" s="16">
        <v>1.6949152542372899E-2</v>
      </c>
      <c r="AI748" s="16">
        <v>0</v>
      </c>
      <c r="AJ748" s="16"/>
      <c r="AK748" s="16">
        <v>3.2258064516128997E-2</v>
      </c>
      <c r="AL748" s="16">
        <v>0</v>
      </c>
      <c r="AM748" s="16">
        <v>0</v>
      </c>
      <c r="AN748" s="16">
        <v>1.5503875968992199E-2</v>
      </c>
      <c r="AO748" s="16">
        <v>8.9285714285714298E-3</v>
      </c>
      <c r="AP748" s="16">
        <v>2.0833333333333301E-2</v>
      </c>
      <c r="AQ748" s="16">
        <v>1.20481927710843E-2</v>
      </c>
      <c r="AR748" s="16"/>
      <c r="AS748" s="16">
        <v>7.1942446043165497E-3</v>
      </c>
      <c r="AT748" s="16">
        <v>1.55945419103314E-2</v>
      </c>
      <c r="AU748" s="16"/>
      <c r="AV748" s="16">
        <v>1.79372197309417E-2</v>
      </c>
      <c r="AW748" s="16">
        <v>1.1655011655011699E-2</v>
      </c>
      <c r="AX748" s="16"/>
      <c r="AY748" s="16">
        <v>9.4637223974763408E-3</v>
      </c>
      <c r="AZ748" s="16">
        <v>1.7910447761194E-2</v>
      </c>
      <c r="BA748" s="16"/>
      <c r="BB748" s="16">
        <v>1.4999999999999999E-2</v>
      </c>
      <c r="BC748" s="16">
        <v>1.1904761904761901E-2</v>
      </c>
      <c r="BD748" s="16"/>
      <c r="BE748" s="16">
        <v>0.2</v>
      </c>
      <c r="BF748" s="16">
        <v>4.49438202247191E-2</v>
      </c>
      <c r="BG748" s="16">
        <v>8.5959885386819503E-3</v>
      </c>
      <c r="BH748" s="16">
        <v>4.78468899521531E-3</v>
      </c>
    </row>
    <row r="749" spans="2:60" x14ac:dyDescent="0.25">
      <c r="B749" t="s">
        <v>103</v>
      </c>
      <c r="C749" s="16">
        <v>1.5337423312883401E-2</v>
      </c>
      <c r="D749" s="16">
        <v>2.7777777777777801E-2</v>
      </c>
      <c r="E749" s="16">
        <v>1.6666666666666701E-2</v>
      </c>
      <c r="F749" s="16">
        <v>0</v>
      </c>
      <c r="G749" s="16">
        <v>0</v>
      </c>
      <c r="H749" s="16">
        <v>0</v>
      </c>
      <c r="I749" s="16">
        <v>0</v>
      </c>
      <c r="J749" s="16">
        <v>0</v>
      </c>
      <c r="K749" s="16">
        <v>0</v>
      </c>
      <c r="L749" s="16">
        <v>0</v>
      </c>
      <c r="M749" s="16">
        <v>0</v>
      </c>
      <c r="N749" s="16">
        <v>1.85185185185185E-2</v>
      </c>
      <c r="O749" s="16">
        <v>0</v>
      </c>
      <c r="P749" s="16">
        <v>9.0909090909090898E-2</v>
      </c>
      <c r="Q749" s="16">
        <v>4.1666666666666699E-2</v>
      </c>
      <c r="R749" s="16">
        <v>7.1428571428571397E-2</v>
      </c>
      <c r="S749" s="16">
        <v>0</v>
      </c>
      <c r="T749" s="16">
        <v>1.9607843137254902E-2</v>
      </c>
      <c r="U749" s="16"/>
      <c r="V749" s="16">
        <v>1.4492753623188401E-2</v>
      </c>
      <c r="W749" s="16">
        <v>1.2500000000000001E-2</v>
      </c>
      <c r="X749" s="16">
        <v>2.9761904761904798E-2</v>
      </c>
      <c r="Y749" s="16">
        <v>8.9552238805970207E-3</v>
      </c>
      <c r="Z749" s="16"/>
      <c r="AA749" s="16">
        <v>9.3457943925233603E-3</v>
      </c>
      <c r="AB749" s="16">
        <v>0</v>
      </c>
      <c r="AC749" s="16">
        <v>3.4482758620689703E-2</v>
      </c>
      <c r="AD749" s="16">
        <v>2.4691358024691398E-2</v>
      </c>
      <c r="AE749" s="16">
        <v>1.5151515151515201E-2</v>
      </c>
      <c r="AF749" s="16">
        <v>0</v>
      </c>
      <c r="AG749" s="16">
        <v>3.0769230769230799E-2</v>
      </c>
      <c r="AH749" s="16">
        <v>0</v>
      </c>
      <c r="AI749" s="16">
        <v>1.3157894736842099E-2</v>
      </c>
      <c r="AJ749" s="16"/>
      <c r="AK749" s="16">
        <v>4.8387096774193498E-2</v>
      </c>
      <c r="AL749" s="16">
        <v>0</v>
      </c>
      <c r="AM749" s="16">
        <v>1.7857142857142901E-2</v>
      </c>
      <c r="AN749" s="16">
        <v>1.5503875968992199E-2</v>
      </c>
      <c r="AO749" s="16">
        <v>8.9285714285714298E-3</v>
      </c>
      <c r="AP749" s="16">
        <v>6.9444444444444397E-3</v>
      </c>
      <c r="AQ749" s="16">
        <v>1.20481927710843E-2</v>
      </c>
      <c r="AR749" s="16"/>
      <c r="AS749" s="16">
        <v>7.1942446043165497E-3</v>
      </c>
      <c r="AT749" s="16">
        <v>1.7543859649122799E-2</v>
      </c>
      <c r="AU749" s="16"/>
      <c r="AV749" s="16">
        <v>4.4843049327354303E-3</v>
      </c>
      <c r="AW749" s="16">
        <v>2.0979020979021001E-2</v>
      </c>
      <c r="AX749" s="16"/>
      <c r="AY749" s="16">
        <v>2.20820189274448E-2</v>
      </c>
      <c r="AZ749" s="16">
        <v>8.9552238805970207E-3</v>
      </c>
      <c r="BA749" s="16"/>
      <c r="BB749" s="16">
        <v>1.4999999999999999E-2</v>
      </c>
      <c r="BC749" s="16">
        <v>1.58730158730159E-2</v>
      </c>
      <c r="BD749" s="16"/>
      <c r="BE749" s="16">
        <v>0.2</v>
      </c>
      <c r="BF749" s="16">
        <v>4.49438202247191E-2</v>
      </c>
      <c r="BG749" s="16">
        <v>1.14613180515759E-2</v>
      </c>
      <c r="BH749" s="16">
        <v>4.78468899521531E-3</v>
      </c>
    </row>
    <row r="750" spans="2:60" x14ac:dyDescent="0.25">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row>
    <row r="751" spans="2:60" x14ac:dyDescent="0.25">
      <c r="B751" s="6" t="s">
        <v>356</v>
      </c>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row>
    <row r="752" spans="2:60" x14ac:dyDescent="0.25">
      <c r="B752" s="23" t="s">
        <v>701</v>
      </c>
      <c r="C752" s="16" t="s">
        <v>347</v>
      </c>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c r="AM752" s="16"/>
      <c r="AN752" s="16"/>
      <c r="AO752" s="16"/>
      <c r="AP752" s="16"/>
      <c r="AQ752" s="16"/>
      <c r="AR752" s="16"/>
      <c r="AS752" s="16"/>
      <c r="AT752" s="16"/>
      <c r="AU752" s="16"/>
      <c r="AV752" s="16"/>
      <c r="AW752" s="16"/>
      <c r="AX752" s="16"/>
      <c r="AY752" s="16"/>
      <c r="AZ752" s="16"/>
      <c r="BA752" s="16"/>
      <c r="BB752" s="16"/>
      <c r="BC752" s="16"/>
      <c r="BD752" s="16"/>
      <c r="BE752" s="16"/>
      <c r="BF752" s="16"/>
      <c r="BG752" s="16"/>
      <c r="BH752" s="16"/>
    </row>
    <row r="753" spans="2:60" x14ac:dyDescent="0.25">
      <c r="B753" t="s">
        <v>342</v>
      </c>
      <c r="C753" s="16">
        <v>0.463917525773196</v>
      </c>
      <c r="D753" s="16">
        <v>0.41463414634146301</v>
      </c>
      <c r="E753" s="16">
        <v>0.375</v>
      </c>
      <c r="F753" s="16">
        <v>0.42307692307692302</v>
      </c>
      <c r="G753" s="16">
        <v>0.375</v>
      </c>
      <c r="H753" s="16">
        <v>0.55000000000000004</v>
      </c>
      <c r="I753" s="16">
        <v>0.560606060606061</v>
      </c>
      <c r="J753" s="16">
        <v>0.77777777777777801</v>
      </c>
      <c r="K753" s="16">
        <v>0.39024390243902402</v>
      </c>
      <c r="L753" s="16">
        <v>0.3</v>
      </c>
      <c r="M753" s="16">
        <v>0.60377358490566002</v>
      </c>
      <c r="N753" s="16">
        <v>0.49090909090909102</v>
      </c>
      <c r="O753" s="16">
        <v>0.41176470588235298</v>
      </c>
      <c r="P753" s="16">
        <v>0.51428571428571401</v>
      </c>
      <c r="Q753" s="16">
        <v>0.42307692307692302</v>
      </c>
      <c r="R753" s="16">
        <v>0.46153846153846201</v>
      </c>
      <c r="S753" s="16">
        <v>0.46721311475409799</v>
      </c>
      <c r="T753" s="16">
        <v>0.49180327868852503</v>
      </c>
      <c r="U753" s="16"/>
      <c r="V753" s="16">
        <v>0.30973451327433599</v>
      </c>
      <c r="W753" s="16">
        <v>0.39814814814814797</v>
      </c>
      <c r="X753" s="16">
        <v>0.48404255319148898</v>
      </c>
      <c r="Y753" s="16">
        <v>0.52043596730245201</v>
      </c>
      <c r="Z753" s="16"/>
      <c r="AA753" s="16">
        <v>0.39354838709677398</v>
      </c>
      <c r="AB753" s="16">
        <v>0.5</v>
      </c>
      <c r="AC753" s="16">
        <v>0.36111111111111099</v>
      </c>
      <c r="AD753" s="16">
        <v>0.44329896907216498</v>
      </c>
      <c r="AE753" s="16">
        <v>0.49333333333333301</v>
      </c>
      <c r="AF753" s="16">
        <v>0.46153846153846201</v>
      </c>
      <c r="AG753" s="16">
        <v>0.46031746031746001</v>
      </c>
      <c r="AH753" s="16">
        <v>0.57142857142857095</v>
      </c>
      <c r="AI753" s="16">
        <v>0.569620253164557</v>
      </c>
      <c r="AJ753" s="16"/>
      <c r="AK753" s="16">
        <v>0.341772151898734</v>
      </c>
      <c r="AL753" s="16">
        <v>0.40677966101694901</v>
      </c>
      <c r="AM753" s="16">
        <v>0.50877192982456099</v>
      </c>
      <c r="AN753" s="16">
        <v>0.36305732484076397</v>
      </c>
      <c r="AO753" s="16">
        <v>0.53435114503816805</v>
      </c>
      <c r="AP753" s="16">
        <v>0.493589743589744</v>
      </c>
      <c r="AQ753" s="16">
        <v>0.58181818181818201</v>
      </c>
      <c r="AR753" s="16"/>
      <c r="AS753" s="16">
        <v>0.611464968152866</v>
      </c>
      <c r="AT753" s="16">
        <v>0.42649434571890099</v>
      </c>
      <c r="AU753" s="16"/>
      <c r="AV753" s="16">
        <v>0.43795620437956201</v>
      </c>
      <c r="AW753" s="16">
        <v>0.47808764940239001</v>
      </c>
      <c r="AX753" s="16"/>
      <c r="AY753" s="16">
        <v>0.41320293398532998</v>
      </c>
      <c r="AZ753" s="16">
        <v>0.52043596730245201</v>
      </c>
      <c r="BA753" s="16"/>
      <c r="BB753" s="16">
        <v>0.52838427947598299</v>
      </c>
      <c r="BC753" s="16">
        <v>0.37106918238993702</v>
      </c>
      <c r="BD753" s="16"/>
      <c r="BE753" s="16">
        <v>0.15384615384615399</v>
      </c>
      <c r="BF753" s="16">
        <v>0.296296296296296</v>
      </c>
      <c r="BG753" s="16">
        <v>0.45260663507109</v>
      </c>
      <c r="BH753" s="16">
        <v>0.61463414634146296</v>
      </c>
    </row>
    <row r="754" spans="2:60" x14ac:dyDescent="0.25">
      <c r="B754" t="s">
        <v>343</v>
      </c>
      <c r="C754" s="16">
        <v>0.46778350515463901</v>
      </c>
      <c r="D754" s="16">
        <v>0.56097560975609795</v>
      </c>
      <c r="E754" s="16">
        <v>0.52777777777777801</v>
      </c>
      <c r="F754" s="16">
        <v>0.46153846153846201</v>
      </c>
      <c r="G754" s="16">
        <v>0.5</v>
      </c>
      <c r="H754" s="16">
        <v>0.45</v>
      </c>
      <c r="I754" s="16">
        <v>0.37878787878787901</v>
      </c>
      <c r="J754" s="16">
        <v>0.22222222222222199</v>
      </c>
      <c r="K754" s="16">
        <v>0.51219512195121997</v>
      </c>
      <c r="L754" s="16">
        <v>0.55000000000000004</v>
      </c>
      <c r="M754" s="16">
        <v>0.339622641509434</v>
      </c>
      <c r="N754" s="16">
        <v>0.41818181818181799</v>
      </c>
      <c r="O754" s="16">
        <v>0.47058823529411797</v>
      </c>
      <c r="P754" s="16">
        <v>0.4</v>
      </c>
      <c r="Q754" s="16">
        <v>0.46153846153846201</v>
      </c>
      <c r="R754" s="16">
        <v>0.46153846153846201</v>
      </c>
      <c r="S754" s="16">
        <v>0.49180327868852503</v>
      </c>
      <c r="T754" s="16">
        <v>0.49180327868852503</v>
      </c>
      <c r="U754" s="16"/>
      <c r="V754" s="16">
        <v>0.51327433628318597</v>
      </c>
      <c r="W754" s="16">
        <v>0.50925925925925897</v>
      </c>
      <c r="X754" s="16">
        <v>0.47340425531914898</v>
      </c>
      <c r="Y754" s="16">
        <v>0.43869209809264298</v>
      </c>
      <c r="Z754" s="16"/>
      <c r="AA754" s="16">
        <v>0.483870967741935</v>
      </c>
      <c r="AB754" s="16">
        <v>0.46</v>
      </c>
      <c r="AC754" s="16">
        <v>0.61111111111111105</v>
      </c>
      <c r="AD754" s="16">
        <v>0.48453608247422703</v>
      </c>
      <c r="AE754" s="16">
        <v>0.413333333333333</v>
      </c>
      <c r="AF754" s="16">
        <v>0.47692307692307701</v>
      </c>
      <c r="AG754" s="16">
        <v>0.49206349206349198</v>
      </c>
      <c r="AH754" s="16">
        <v>0.38095238095238099</v>
      </c>
      <c r="AI754" s="16">
        <v>0.40506329113924</v>
      </c>
      <c r="AJ754" s="16"/>
      <c r="AK754" s="16">
        <v>0.506329113924051</v>
      </c>
      <c r="AL754" s="16">
        <v>0.55932203389830504</v>
      </c>
      <c r="AM754" s="16">
        <v>0.47368421052631599</v>
      </c>
      <c r="AN754" s="16">
        <v>0.53503184713375795</v>
      </c>
      <c r="AO754" s="16">
        <v>0.41984732824427501</v>
      </c>
      <c r="AP754" s="16">
        <v>0.44230769230769201</v>
      </c>
      <c r="AQ754" s="16">
        <v>0.37272727272727302</v>
      </c>
      <c r="AR754" s="16"/>
      <c r="AS754" s="16">
        <v>0.34394904458598702</v>
      </c>
      <c r="AT754" s="16">
        <v>0.49919224555735098</v>
      </c>
      <c r="AU754" s="16"/>
      <c r="AV754" s="16">
        <v>0.49270072992700698</v>
      </c>
      <c r="AW754" s="16">
        <v>0.45418326693227101</v>
      </c>
      <c r="AX754" s="16"/>
      <c r="AY754" s="16">
        <v>0.49388753056234702</v>
      </c>
      <c r="AZ754" s="16">
        <v>0.43869209809264298</v>
      </c>
      <c r="BA754" s="16"/>
      <c r="BB754" s="16">
        <v>0.41703056768558899</v>
      </c>
      <c r="BC754" s="16">
        <v>0.54088050314465397</v>
      </c>
      <c r="BD754" s="16"/>
      <c r="BE754" s="16">
        <v>0.69230769230769196</v>
      </c>
      <c r="BF754" s="16">
        <v>0.562962962962963</v>
      </c>
      <c r="BG754" s="16">
        <v>0.48104265402843599</v>
      </c>
      <c r="BH754" s="16">
        <v>0.36585365853658502</v>
      </c>
    </row>
    <row r="755" spans="2:60" x14ac:dyDescent="0.25">
      <c r="B755" t="s">
        <v>344</v>
      </c>
      <c r="C755" s="16">
        <v>5.9278350515463901E-2</v>
      </c>
      <c r="D755" s="16">
        <v>2.4390243902439001E-2</v>
      </c>
      <c r="E755" s="16">
        <v>8.3333333333333301E-2</v>
      </c>
      <c r="F755" s="16">
        <v>9.6153846153846201E-2</v>
      </c>
      <c r="G755" s="16">
        <v>9.375E-2</v>
      </c>
      <c r="H755" s="16">
        <v>0</v>
      </c>
      <c r="I755" s="16">
        <v>4.5454545454545497E-2</v>
      </c>
      <c r="J755" s="16">
        <v>0</v>
      </c>
      <c r="K755" s="16">
        <v>9.7560975609756101E-2</v>
      </c>
      <c r="L755" s="16">
        <v>0.15</v>
      </c>
      <c r="M755" s="16">
        <v>5.6603773584905703E-2</v>
      </c>
      <c r="N755" s="16">
        <v>7.2727272727272696E-2</v>
      </c>
      <c r="O755" s="16">
        <v>0.11764705882352899</v>
      </c>
      <c r="P755" s="16">
        <v>5.7142857142857099E-2</v>
      </c>
      <c r="Q755" s="16">
        <v>7.69230769230769E-2</v>
      </c>
      <c r="R755" s="16">
        <v>7.69230769230769E-2</v>
      </c>
      <c r="S755" s="16">
        <v>4.0983606557376998E-2</v>
      </c>
      <c r="T755" s="16">
        <v>1.63934426229508E-2</v>
      </c>
      <c r="U755" s="16"/>
      <c r="V755" s="16">
        <v>0.15929203539823</v>
      </c>
      <c r="W755" s="16">
        <v>9.2592592592592601E-2</v>
      </c>
      <c r="X755" s="16">
        <v>2.6595744680851099E-2</v>
      </c>
      <c r="Y755" s="16">
        <v>3.5422343324250698E-2</v>
      </c>
      <c r="Z755" s="16"/>
      <c r="AA755" s="16">
        <v>0.11612903225806499</v>
      </c>
      <c r="AB755" s="16">
        <v>0.02</v>
      </c>
      <c r="AC755" s="16">
        <v>1.38888888888889E-2</v>
      </c>
      <c r="AD755" s="16">
        <v>6.18556701030928E-2</v>
      </c>
      <c r="AE755" s="16">
        <v>0.08</v>
      </c>
      <c r="AF755" s="16">
        <v>6.15384615384615E-2</v>
      </c>
      <c r="AG755" s="16">
        <v>3.1746031746031703E-2</v>
      </c>
      <c r="AH755" s="16">
        <v>4.7619047619047603E-2</v>
      </c>
      <c r="AI755" s="16">
        <v>2.53164556962025E-2</v>
      </c>
      <c r="AJ755" s="16"/>
      <c r="AK755" s="16">
        <v>0.113924050632911</v>
      </c>
      <c r="AL755" s="16">
        <v>3.3898305084745797E-2</v>
      </c>
      <c r="AM755" s="16">
        <v>1.7543859649122799E-2</v>
      </c>
      <c r="AN755" s="16">
        <v>9.5541401273885398E-2</v>
      </c>
      <c r="AO755" s="16">
        <v>3.0534351145038201E-2</v>
      </c>
      <c r="AP755" s="16">
        <v>6.4102564102564097E-2</v>
      </c>
      <c r="AQ755" s="16">
        <v>3.6363636363636397E-2</v>
      </c>
      <c r="AR755" s="16"/>
      <c r="AS755" s="16">
        <v>3.1847133757961797E-2</v>
      </c>
      <c r="AT755" s="16">
        <v>6.6235864297253602E-2</v>
      </c>
      <c r="AU755" s="16"/>
      <c r="AV755" s="16">
        <v>6.2043795620437998E-2</v>
      </c>
      <c r="AW755" s="16">
        <v>5.77689243027888E-2</v>
      </c>
      <c r="AX755" s="16"/>
      <c r="AY755" s="16">
        <v>8.0684596577017098E-2</v>
      </c>
      <c r="AZ755" s="16">
        <v>3.5422343324250698E-2</v>
      </c>
      <c r="BA755" s="16"/>
      <c r="BB755" s="16">
        <v>4.3668122270742397E-2</v>
      </c>
      <c r="BC755" s="16">
        <v>8.17610062893082E-2</v>
      </c>
      <c r="BD755" s="16"/>
      <c r="BE755" s="16">
        <v>0.15384615384615399</v>
      </c>
      <c r="BF755" s="16">
        <v>0.11851851851851899</v>
      </c>
      <c r="BG755" s="16">
        <v>5.92417061611374E-2</v>
      </c>
      <c r="BH755" s="16">
        <v>1.46341463414634E-2</v>
      </c>
    </row>
    <row r="756" spans="2:60" x14ac:dyDescent="0.25">
      <c r="B756" t="s">
        <v>345</v>
      </c>
      <c r="C756" s="16">
        <v>7.7319587628866E-3</v>
      </c>
      <c r="D756" s="16">
        <v>0</v>
      </c>
      <c r="E756" s="16">
        <v>1.38888888888889E-2</v>
      </c>
      <c r="F756" s="16">
        <v>1.9230769230769201E-2</v>
      </c>
      <c r="G756" s="16">
        <v>3.125E-2</v>
      </c>
      <c r="H756" s="16">
        <v>0</v>
      </c>
      <c r="I756" s="16">
        <v>1.5151515151515201E-2</v>
      </c>
      <c r="J756" s="16">
        <v>0</v>
      </c>
      <c r="K756" s="16">
        <v>0</v>
      </c>
      <c r="L756" s="16">
        <v>0</v>
      </c>
      <c r="M756" s="16">
        <v>0</v>
      </c>
      <c r="N756" s="16">
        <v>1.8181818181818198E-2</v>
      </c>
      <c r="O756" s="16">
        <v>0</v>
      </c>
      <c r="P756" s="16">
        <v>2.8571428571428598E-2</v>
      </c>
      <c r="Q756" s="16">
        <v>0</v>
      </c>
      <c r="R756" s="16">
        <v>0</v>
      </c>
      <c r="S756" s="16">
        <v>0</v>
      </c>
      <c r="T756" s="16">
        <v>0</v>
      </c>
      <c r="U756" s="16"/>
      <c r="V756" s="16">
        <v>1.7699115044247801E-2</v>
      </c>
      <c r="W756" s="16">
        <v>0</v>
      </c>
      <c r="X756" s="16">
        <v>1.5957446808510599E-2</v>
      </c>
      <c r="Y756" s="16">
        <v>2.7247956403269801E-3</v>
      </c>
      <c r="Z756" s="16"/>
      <c r="AA756" s="16">
        <v>6.4516129032258099E-3</v>
      </c>
      <c r="AB756" s="16">
        <v>0.02</v>
      </c>
      <c r="AC756" s="16">
        <v>1.38888888888889E-2</v>
      </c>
      <c r="AD756" s="16">
        <v>1.03092783505155E-2</v>
      </c>
      <c r="AE756" s="16">
        <v>1.3333333333333299E-2</v>
      </c>
      <c r="AF756" s="16">
        <v>0</v>
      </c>
      <c r="AG756" s="16">
        <v>0</v>
      </c>
      <c r="AH756" s="16">
        <v>0</v>
      </c>
      <c r="AI756" s="16">
        <v>0</v>
      </c>
      <c r="AJ756" s="16"/>
      <c r="AK756" s="16">
        <v>3.7974683544303799E-2</v>
      </c>
      <c r="AL756" s="16">
        <v>0</v>
      </c>
      <c r="AM756" s="16">
        <v>0</v>
      </c>
      <c r="AN756" s="16">
        <v>0</v>
      </c>
      <c r="AO756" s="16">
        <v>1.5267175572519101E-2</v>
      </c>
      <c r="AP756" s="16">
        <v>0</v>
      </c>
      <c r="AQ756" s="16">
        <v>9.0909090909090905E-3</v>
      </c>
      <c r="AR756" s="16"/>
      <c r="AS756" s="16">
        <v>6.3694267515923596E-3</v>
      </c>
      <c r="AT756" s="16">
        <v>8.0775444264943493E-3</v>
      </c>
      <c r="AU756" s="16"/>
      <c r="AV756" s="16">
        <v>7.2992700729926996E-3</v>
      </c>
      <c r="AW756" s="16">
        <v>7.9681274900398405E-3</v>
      </c>
      <c r="AX756" s="16"/>
      <c r="AY756" s="16">
        <v>1.22249388753056E-2</v>
      </c>
      <c r="AZ756" s="16">
        <v>2.7247956403269801E-3</v>
      </c>
      <c r="BA756" s="16"/>
      <c r="BB756" s="16">
        <v>8.7336244541484694E-3</v>
      </c>
      <c r="BC756" s="16">
        <v>6.2893081761006301E-3</v>
      </c>
      <c r="BD756" s="16"/>
      <c r="BE756" s="16">
        <v>0</v>
      </c>
      <c r="BF756" s="16">
        <v>2.2222222222222199E-2</v>
      </c>
      <c r="BG756" s="16">
        <v>7.10900473933649E-3</v>
      </c>
      <c r="BH756" s="16">
        <v>0</v>
      </c>
    </row>
    <row r="757" spans="2:60" x14ac:dyDescent="0.25">
      <c r="B757" t="s">
        <v>103</v>
      </c>
      <c r="C757" s="16">
        <v>1.2886597938144299E-3</v>
      </c>
      <c r="D757" s="16">
        <v>0</v>
      </c>
      <c r="E757" s="16">
        <v>0</v>
      </c>
      <c r="F757" s="16">
        <v>0</v>
      </c>
      <c r="G757" s="16">
        <v>0</v>
      </c>
      <c r="H757" s="16">
        <v>0</v>
      </c>
      <c r="I757" s="16">
        <v>0</v>
      </c>
      <c r="J757" s="16">
        <v>0</v>
      </c>
      <c r="K757" s="16">
        <v>0</v>
      </c>
      <c r="L757" s="16">
        <v>0</v>
      </c>
      <c r="M757" s="16">
        <v>0</v>
      </c>
      <c r="N757" s="16">
        <v>0</v>
      </c>
      <c r="O757" s="16">
        <v>0</v>
      </c>
      <c r="P757" s="16">
        <v>0</v>
      </c>
      <c r="Q757" s="16">
        <v>3.8461538461538498E-2</v>
      </c>
      <c r="R757" s="16">
        <v>0</v>
      </c>
      <c r="S757" s="16">
        <v>0</v>
      </c>
      <c r="T757" s="16">
        <v>0</v>
      </c>
      <c r="U757" s="16"/>
      <c r="V757" s="16">
        <v>0</v>
      </c>
      <c r="W757" s="16">
        <v>0</v>
      </c>
      <c r="X757" s="16">
        <v>0</v>
      </c>
      <c r="Y757" s="16">
        <v>2.7247956403269801E-3</v>
      </c>
      <c r="Z757" s="16"/>
      <c r="AA757" s="16">
        <v>0</v>
      </c>
      <c r="AB757" s="16">
        <v>0</v>
      </c>
      <c r="AC757" s="16">
        <v>0</v>
      </c>
      <c r="AD757" s="16">
        <v>0</v>
      </c>
      <c r="AE757" s="16">
        <v>0</v>
      </c>
      <c r="AF757" s="16">
        <v>0</v>
      </c>
      <c r="AG757" s="16">
        <v>1.58730158730159E-2</v>
      </c>
      <c r="AH757" s="16">
        <v>0</v>
      </c>
      <c r="AI757" s="16">
        <v>0</v>
      </c>
      <c r="AJ757" s="16"/>
      <c r="AK757" s="16">
        <v>0</v>
      </c>
      <c r="AL757" s="16">
        <v>0</v>
      </c>
      <c r="AM757" s="16">
        <v>0</v>
      </c>
      <c r="AN757" s="16">
        <v>6.3694267515923596E-3</v>
      </c>
      <c r="AO757" s="16">
        <v>0</v>
      </c>
      <c r="AP757" s="16">
        <v>0</v>
      </c>
      <c r="AQ757" s="16">
        <v>0</v>
      </c>
      <c r="AR757" s="16"/>
      <c r="AS757" s="16">
        <v>6.3694267515923596E-3</v>
      </c>
      <c r="AT757" s="16">
        <v>0</v>
      </c>
      <c r="AU757" s="16"/>
      <c r="AV757" s="16">
        <v>0</v>
      </c>
      <c r="AW757" s="16">
        <v>1.9920318725099601E-3</v>
      </c>
      <c r="AX757" s="16"/>
      <c r="AY757" s="16">
        <v>0</v>
      </c>
      <c r="AZ757" s="16">
        <v>2.7247956403269801E-3</v>
      </c>
      <c r="BA757" s="16"/>
      <c r="BB757" s="16">
        <v>2.18340611353712E-3</v>
      </c>
      <c r="BC757" s="16">
        <v>0</v>
      </c>
      <c r="BD757" s="16"/>
      <c r="BE757" s="16">
        <v>0</v>
      </c>
      <c r="BF757" s="16">
        <v>0</v>
      </c>
      <c r="BG757" s="16">
        <v>0</v>
      </c>
      <c r="BH757" s="16">
        <v>4.8780487804877997E-3</v>
      </c>
    </row>
    <row r="758" spans="2:60" x14ac:dyDescent="0.25">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row>
    <row r="759" spans="2:60" x14ac:dyDescent="0.25">
      <c r="B759" s="6" t="s">
        <v>357</v>
      </c>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c r="BF759" s="16"/>
      <c r="BG759" s="16"/>
      <c r="BH759" s="16"/>
    </row>
    <row r="760" spans="2:60" x14ac:dyDescent="0.25">
      <c r="B760" s="23" t="s">
        <v>702</v>
      </c>
      <c r="C760" s="16" t="s">
        <v>347</v>
      </c>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16"/>
      <c r="AI760" s="16"/>
      <c r="AJ760" s="16"/>
      <c r="AK760" s="16"/>
      <c r="AL760" s="16"/>
      <c r="AM760" s="16"/>
      <c r="AN760" s="16"/>
      <c r="AO760" s="16"/>
      <c r="AP760" s="16"/>
      <c r="AQ760" s="16"/>
      <c r="AR760" s="16"/>
      <c r="AS760" s="16"/>
      <c r="AT760" s="16"/>
      <c r="AU760" s="16"/>
      <c r="AV760" s="16"/>
      <c r="AW760" s="16"/>
      <c r="AX760" s="16"/>
      <c r="AY760" s="16"/>
      <c r="AZ760" s="16"/>
      <c r="BA760" s="16"/>
      <c r="BB760" s="16"/>
      <c r="BC760" s="16"/>
      <c r="BD760" s="16"/>
      <c r="BE760" s="16"/>
      <c r="BF760" s="16"/>
      <c r="BG760" s="16"/>
      <c r="BH760" s="16"/>
    </row>
    <row r="761" spans="2:60" x14ac:dyDescent="0.25">
      <c r="B761" t="s">
        <v>342</v>
      </c>
      <c r="C761" s="16">
        <v>0.466165413533835</v>
      </c>
      <c r="D761" s="16">
        <v>0.445945945945946</v>
      </c>
      <c r="E761" s="16">
        <v>0.469135802469136</v>
      </c>
      <c r="F761" s="16">
        <v>0.47826086956521702</v>
      </c>
      <c r="G761" s="16">
        <v>0.34210526315789502</v>
      </c>
      <c r="H761" s="16">
        <v>0.41176470588235298</v>
      </c>
      <c r="I761" s="16">
        <v>0.434782608695652</v>
      </c>
      <c r="J761" s="16">
        <v>0.35714285714285698</v>
      </c>
      <c r="K761" s="16">
        <v>0.42857142857142899</v>
      </c>
      <c r="L761" s="16">
        <v>0.47058823529411797</v>
      </c>
      <c r="M761" s="16">
        <v>0.57627118644067798</v>
      </c>
      <c r="N761" s="16">
        <v>0.41818181818181799</v>
      </c>
      <c r="O761" s="16">
        <v>0.47368421052631599</v>
      </c>
      <c r="P761" s="16">
        <v>0.41666666666666702</v>
      </c>
      <c r="Q761" s="16">
        <v>0.57142857142857095</v>
      </c>
      <c r="R761" s="16">
        <v>0.41176470588235298</v>
      </c>
      <c r="S761" s="16">
        <v>0.52136752136752096</v>
      </c>
      <c r="T761" s="16">
        <v>0.47826086956521702</v>
      </c>
      <c r="U761" s="16"/>
      <c r="V761" s="16">
        <v>0.42957746478873199</v>
      </c>
      <c r="W761" s="16">
        <v>0.4375</v>
      </c>
      <c r="X761" s="16">
        <v>0.43783783783783797</v>
      </c>
      <c r="Y761" s="16">
        <v>0.504178272980501</v>
      </c>
      <c r="Z761" s="16"/>
      <c r="AA761" s="16">
        <v>0.44632768361581898</v>
      </c>
      <c r="AB761" s="16">
        <v>0.46808510638297901</v>
      </c>
      <c r="AC761" s="16">
        <v>0.38157894736842102</v>
      </c>
      <c r="AD761" s="16">
        <v>0.462365591397849</v>
      </c>
      <c r="AE761" s="16">
        <v>0.44155844155844198</v>
      </c>
      <c r="AF761" s="16">
        <v>0.52238805970149205</v>
      </c>
      <c r="AG761" s="16">
        <v>0.44615384615384601</v>
      </c>
      <c r="AH761" s="16">
        <v>0.53968253968253999</v>
      </c>
      <c r="AI761" s="16">
        <v>0.60256410256410298</v>
      </c>
      <c r="AJ761" s="16"/>
      <c r="AK761" s="16">
        <v>0.43956043956044</v>
      </c>
      <c r="AL761" s="16">
        <v>0.35294117647058798</v>
      </c>
      <c r="AM761" s="16">
        <v>0.49180327868852503</v>
      </c>
      <c r="AN761" s="16">
        <v>0.41954022988505701</v>
      </c>
      <c r="AO761" s="16">
        <v>0.55118110236220497</v>
      </c>
      <c r="AP761" s="16">
        <v>0.456375838926175</v>
      </c>
      <c r="AQ761" s="16">
        <v>0.54639175257731998</v>
      </c>
      <c r="AR761" s="16"/>
      <c r="AS761" s="16">
        <v>0.52739726027397305</v>
      </c>
      <c r="AT761" s="16">
        <v>0.45245398773006101</v>
      </c>
      <c r="AU761" s="16"/>
      <c r="AV761" s="16">
        <v>0.51773049645390101</v>
      </c>
      <c r="AW761" s="16">
        <v>0.43798449612403101</v>
      </c>
      <c r="AX761" s="16"/>
      <c r="AY761" s="16">
        <v>0.43507972665148098</v>
      </c>
      <c r="AZ761" s="16">
        <v>0.504178272980501</v>
      </c>
      <c r="BA761" s="16"/>
      <c r="BB761" s="16">
        <v>0.53913043478260902</v>
      </c>
      <c r="BC761" s="16">
        <v>0.366863905325444</v>
      </c>
      <c r="BD761" s="16"/>
      <c r="BE761" s="16">
        <v>0.34782608695652201</v>
      </c>
      <c r="BF761" s="16">
        <v>0.37106918238993702</v>
      </c>
      <c r="BG761" s="16">
        <v>0.438256658595642</v>
      </c>
      <c r="BH761" s="16">
        <v>0.61386138613861396</v>
      </c>
    </row>
    <row r="762" spans="2:60" x14ac:dyDescent="0.25">
      <c r="B762" t="s">
        <v>343</v>
      </c>
      <c r="C762" s="16">
        <v>0.46741854636591501</v>
      </c>
      <c r="D762" s="16">
        <v>0.54054054054054101</v>
      </c>
      <c r="E762" s="16">
        <v>0.469135802469136</v>
      </c>
      <c r="F762" s="16">
        <v>0.45652173913043498</v>
      </c>
      <c r="G762" s="16">
        <v>0.52631578947368396</v>
      </c>
      <c r="H762" s="16">
        <v>0.52941176470588203</v>
      </c>
      <c r="I762" s="16">
        <v>0.47826086956521702</v>
      </c>
      <c r="J762" s="16">
        <v>0.64285714285714302</v>
      </c>
      <c r="K762" s="16">
        <v>0.57142857142857095</v>
      </c>
      <c r="L762" s="16">
        <v>0.52941176470588203</v>
      </c>
      <c r="M762" s="16">
        <v>0.37288135593220301</v>
      </c>
      <c r="N762" s="16">
        <v>0.50909090909090904</v>
      </c>
      <c r="O762" s="16">
        <v>0.36842105263157898</v>
      </c>
      <c r="P762" s="16">
        <v>0.5</v>
      </c>
      <c r="Q762" s="16">
        <v>0.35714285714285698</v>
      </c>
      <c r="R762" s="16">
        <v>0.47058823529411797</v>
      </c>
      <c r="S762" s="16">
        <v>0.41025641025641002</v>
      </c>
      <c r="T762" s="16">
        <v>0.42028985507246402</v>
      </c>
      <c r="U762" s="16"/>
      <c r="V762" s="16">
        <v>0.471830985915493</v>
      </c>
      <c r="W762" s="16">
        <v>0.50892857142857095</v>
      </c>
      <c r="X762" s="16">
        <v>0.481081081081081</v>
      </c>
      <c r="Y762" s="16">
        <v>0.44568245125348199</v>
      </c>
      <c r="Z762" s="16"/>
      <c r="AA762" s="16">
        <v>0.451977401129944</v>
      </c>
      <c r="AB762" s="16">
        <v>0.51063829787234005</v>
      </c>
      <c r="AC762" s="16">
        <v>0.55263157894736803</v>
      </c>
      <c r="AD762" s="16">
        <v>0.462365591397849</v>
      </c>
      <c r="AE762" s="16">
        <v>0.53246753246753198</v>
      </c>
      <c r="AF762" s="16">
        <v>0.44776119402985098</v>
      </c>
      <c r="AG762" s="16">
        <v>0.46153846153846201</v>
      </c>
      <c r="AH762" s="16">
        <v>0.41269841269841301</v>
      </c>
      <c r="AI762" s="16">
        <v>0.37179487179487197</v>
      </c>
      <c r="AJ762" s="16"/>
      <c r="AK762" s="16">
        <v>0.41758241758241799</v>
      </c>
      <c r="AL762" s="16">
        <v>0.58823529411764697</v>
      </c>
      <c r="AM762" s="16">
        <v>0.45901639344262302</v>
      </c>
      <c r="AN762" s="16">
        <v>0.53448275862068995</v>
      </c>
      <c r="AO762" s="16">
        <v>0.37795275590551197</v>
      </c>
      <c r="AP762" s="16">
        <v>0.48993288590604001</v>
      </c>
      <c r="AQ762" s="16">
        <v>0.38144329896907198</v>
      </c>
      <c r="AR762" s="16"/>
      <c r="AS762" s="16">
        <v>0.42465753424657499</v>
      </c>
      <c r="AT762" s="16">
        <v>0.47699386503067498</v>
      </c>
      <c r="AU762" s="16"/>
      <c r="AV762" s="16">
        <v>0.42907801418439701</v>
      </c>
      <c r="AW762" s="16">
        <v>0.48837209302325602</v>
      </c>
      <c r="AX762" s="16"/>
      <c r="AY762" s="16">
        <v>0.48519362186788201</v>
      </c>
      <c r="AZ762" s="16">
        <v>0.44568245125348199</v>
      </c>
      <c r="BA762" s="16"/>
      <c r="BB762" s="16">
        <v>0.4</v>
      </c>
      <c r="BC762" s="16">
        <v>0.55917159763313595</v>
      </c>
      <c r="BD762" s="16"/>
      <c r="BE762" s="16">
        <v>0.434782608695652</v>
      </c>
      <c r="BF762" s="16">
        <v>0.51572327044025201</v>
      </c>
      <c r="BG762" s="16">
        <v>0.49878934624697302</v>
      </c>
      <c r="BH762" s="16">
        <v>0.366336633663366</v>
      </c>
    </row>
    <row r="763" spans="2:60" x14ac:dyDescent="0.25">
      <c r="B763" t="s">
        <v>344</v>
      </c>
      <c r="C763" s="16">
        <v>5.1378446115288197E-2</v>
      </c>
      <c r="D763" s="16">
        <v>1.35135135135135E-2</v>
      </c>
      <c r="E763" s="16">
        <v>4.9382716049382699E-2</v>
      </c>
      <c r="F763" s="16">
        <v>4.3478260869565202E-2</v>
      </c>
      <c r="G763" s="16">
        <v>0.105263157894737</v>
      </c>
      <c r="H763" s="16">
        <v>5.8823529411764698E-2</v>
      </c>
      <c r="I763" s="16">
        <v>2.8985507246376802E-2</v>
      </c>
      <c r="J763" s="16">
        <v>0</v>
      </c>
      <c r="K763" s="16">
        <v>0</v>
      </c>
      <c r="L763" s="16">
        <v>0</v>
      </c>
      <c r="M763" s="16">
        <v>5.0847457627118599E-2</v>
      </c>
      <c r="N763" s="16">
        <v>3.6363636363636397E-2</v>
      </c>
      <c r="O763" s="16">
        <v>0.157894736842105</v>
      </c>
      <c r="P763" s="16">
        <v>2.7777777777777801E-2</v>
      </c>
      <c r="Q763" s="16">
        <v>7.1428571428571397E-2</v>
      </c>
      <c r="R763" s="16">
        <v>0.11764705882352899</v>
      </c>
      <c r="S763" s="16">
        <v>6.8376068376068397E-2</v>
      </c>
      <c r="T763" s="16">
        <v>8.6956521739130405E-2</v>
      </c>
      <c r="U763" s="16"/>
      <c r="V763" s="16">
        <v>8.4507042253521097E-2</v>
      </c>
      <c r="W763" s="16">
        <v>4.4642857142857102E-2</v>
      </c>
      <c r="X763" s="16">
        <v>5.4054054054054099E-2</v>
      </c>
      <c r="Y763" s="16">
        <v>3.8997214484679701E-2</v>
      </c>
      <c r="Z763" s="16"/>
      <c r="AA763" s="16">
        <v>8.4745762711864403E-2</v>
      </c>
      <c r="AB763" s="16">
        <v>2.1276595744680899E-2</v>
      </c>
      <c r="AC763" s="16">
        <v>5.2631578947368397E-2</v>
      </c>
      <c r="AD763" s="16">
        <v>4.3010752688171998E-2</v>
      </c>
      <c r="AE763" s="16">
        <v>1.2987012987013E-2</v>
      </c>
      <c r="AF763" s="16">
        <v>1.49253731343284E-2</v>
      </c>
      <c r="AG763" s="16">
        <v>9.2307692307692299E-2</v>
      </c>
      <c r="AH763" s="16">
        <v>3.1746031746031703E-2</v>
      </c>
      <c r="AI763" s="16">
        <v>2.5641025641025599E-2</v>
      </c>
      <c r="AJ763" s="16"/>
      <c r="AK763" s="16">
        <v>9.8901098901098897E-2</v>
      </c>
      <c r="AL763" s="16">
        <v>5.8823529411764698E-2</v>
      </c>
      <c r="AM763" s="16">
        <v>4.91803278688525E-2</v>
      </c>
      <c r="AN763" s="16">
        <v>2.8735632183908E-2</v>
      </c>
      <c r="AO763" s="16">
        <v>5.5118110236220499E-2</v>
      </c>
      <c r="AP763" s="16">
        <v>4.0268456375838903E-2</v>
      </c>
      <c r="AQ763" s="16">
        <v>6.18556701030928E-2</v>
      </c>
      <c r="AR763" s="16"/>
      <c r="AS763" s="16">
        <v>4.1095890410958902E-2</v>
      </c>
      <c r="AT763" s="16">
        <v>5.3680981595091999E-2</v>
      </c>
      <c r="AU763" s="16"/>
      <c r="AV763" s="16">
        <v>3.54609929078014E-2</v>
      </c>
      <c r="AW763" s="16">
        <v>6.0077519379844999E-2</v>
      </c>
      <c r="AX763" s="16"/>
      <c r="AY763" s="16">
        <v>6.1503416856492001E-2</v>
      </c>
      <c r="AZ763" s="16">
        <v>3.8997214484679701E-2</v>
      </c>
      <c r="BA763" s="16"/>
      <c r="BB763" s="16">
        <v>4.5652173913043499E-2</v>
      </c>
      <c r="BC763" s="16">
        <v>5.9171597633136098E-2</v>
      </c>
      <c r="BD763" s="16"/>
      <c r="BE763" s="16">
        <v>0.13043478260869601</v>
      </c>
      <c r="BF763" s="16">
        <v>9.4339622641509399E-2</v>
      </c>
      <c r="BG763" s="16">
        <v>4.6004842615012101E-2</v>
      </c>
      <c r="BH763" s="16">
        <v>1.9801980198019799E-2</v>
      </c>
    </row>
    <row r="764" spans="2:60" x14ac:dyDescent="0.25">
      <c r="B764" t="s">
        <v>345</v>
      </c>
      <c r="C764" s="16">
        <v>7.5187969924812E-3</v>
      </c>
      <c r="D764" s="16">
        <v>0</v>
      </c>
      <c r="E764" s="16">
        <v>1.2345679012345699E-2</v>
      </c>
      <c r="F764" s="16">
        <v>2.1739130434782601E-2</v>
      </c>
      <c r="G764" s="16">
        <v>0</v>
      </c>
      <c r="H764" s="16">
        <v>0</v>
      </c>
      <c r="I764" s="16">
        <v>2.8985507246376802E-2</v>
      </c>
      <c r="J764" s="16">
        <v>0</v>
      </c>
      <c r="K764" s="16">
        <v>0</v>
      </c>
      <c r="L764" s="16">
        <v>0</v>
      </c>
      <c r="M764" s="16">
        <v>0</v>
      </c>
      <c r="N764" s="16">
        <v>1.8181818181818198E-2</v>
      </c>
      <c r="O764" s="16">
        <v>0</v>
      </c>
      <c r="P764" s="16">
        <v>0</v>
      </c>
      <c r="Q764" s="16">
        <v>0</v>
      </c>
      <c r="R764" s="16">
        <v>0</v>
      </c>
      <c r="S764" s="16">
        <v>0</v>
      </c>
      <c r="T764" s="16">
        <v>1.4492753623188401E-2</v>
      </c>
      <c r="U764" s="16"/>
      <c r="V764" s="16">
        <v>7.0422535211267599E-3</v>
      </c>
      <c r="W764" s="16">
        <v>0</v>
      </c>
      <c r="X764" s="16">
        <v>2.1621621621621599E-2</v>
      </c>
      <c r="Y764" s="16">
        <v>2.7855153203342601E-3</v>
      </c>
      <c r="Z764" s="16"/>
      <c r="AA764" s="16">
        <v>1.12994350282486E-2</v>
      </c>
      <c r="AB764" s="16">
        <v>0</v>
      </c>
      <c r="AC764" s="16">
        <v>0</v>
      </c>
      <c r="AD764" s="16">
        <v>2.1505376344085999E-2</v>
      </c>
      <c r="AE764" s="16">
        <v>1.2987012987013E-2</v>
      </c>
      <c r="AF764" s="16">
        <v>0</v>
      </c>
      <c r="AG764" s="16">
        <v>0</v>
      </c>
      <c r="AH764" s="16">
        <v>1.58730158730159E-2</v>
      </c>
      <c r="AI764" s="16">
        <v>0</v>
      </c>
      <c r="AJ764" s="16"/>
      <c r="AK764" s="16">
        <v>3.2967032967033003E-2</v>
      </c>
      <c r="AL764" s="16">
        <v>0</v>
      </c>
      <c r="AM764" s="16">
        <v>0</v>
      </c>
      <c r="AN764" s="16">
        <v>1.1494252873563199E-2</v>
      </c>
      <c r="AO764" s="16">
        <v>7.8740157480314994E-3</v>
      </c>
      <c r="AP764" s="16">
        <v>0</v>
      </c>
      <c r="AQ764" s="16">
        <v>0</v>
      </c>
      <c r="AR764" s="16"/>
      <c r="AS764" s="16">
        <v>6.8493150684931503E-3</v>
      </c>
      <c r="AT764" s="16">
        <v>7.6687116564417204E-3</v>
      </c>
      <c r="AU764" s="16"/>
      <c r="AV764" s="16">
        <v>1.0638297872340399E-2</v>
      </c>
      <c r="AW764" s="16">
        <v>5.8139534883720903E-3</v>
      </c>
      <c r="AX764" s="16"/>
      <c r="AY764" s="16">
        <v>1.13895216400911E-2</v>
      </c>
      <c r="AZ764" s="16">
        <v>2.7855153203342601E-3</v>
      </c>
      <c r="BA764" s="16"/>
      <c r="BB764" s="16">
        <v>8.6956521739130401E-3</v>
      </c>
      <c r="BC764" s="16">
        <v>5.9171597633136102E-3</v>
      </c>
      <c r="BD764" s="16"/>
      <c r="BE764" s="16">
        <v>4.3478260869565202E-2</v>
      </c>
      <c r="BF764" s="16">
        <v>6.2893081761006301E-3</v>
      </c>
      <c r="BG764" s="16">
        <v>9.6852300242130807E-3</v>
      </c>
      <c r="BH764" s="16">
        <v>0</v>
      </c>
    </row>
    <row r="765" spans="2:60" x14ac:dyDescent="0.25">
      <c r="B765" t="s">
        <v>103</v>
      </c>
      <c r="C765" s="16">
        <v>7.5187969924812E-3</v>
      </c>
      <c r="D765" s="16">
        <v>0</v>
      </c>
      <c r="E765" s="16">
        <v>0</v>
      </c>
      <c r="F765" s="16">
        <v>0</v>
      </c>
      <c r="G765" s="16">
        <v>2.6315789473684199E-2</v>
      </c>
      <c r="H765" s="16">
        <v>0</v>
      </c>
      <c r="I765" s="16">
        <v>2.8985507246376802E-2</v>
      </c>
      <c r="J765" s="16">
        <v>0</v>
      </c>
      <c r="K765" s="16">
        <v>0</v>
      </c>
      <c r="L765" s="16">
        <v>0</v>
      </c>
      <c r="M765" s="16">
        <v>0</v>
      </c>
      <c r="N765" s="16">
        <v>1.8181818181818198E-2</v>
      </c>
      <c r="O765" s="16">
        <v>0</v>
      </c>
      <c r="P765" s="16">
        <v>5.5555555555555601E-2</v>
      </c>
      <c r="Q765" s="16">
        <v>0</v>
      </c>
      <c r="R765" s="16">
        <v>0</v>
      </c>
      <c r="S765" s="16">
        <v>0</v>
      </c>
      <c r="T765" s="16">
        <v>0</v>
      </c>
      <c r="U765" s="16"/>
      <c r="V765" s="16">
        <v>7.0422535211267599E-3</v>
      </c>
      <c r="W765" s="16">
        <v>8.9285714285714298E-3</v>
      </c>
      <c r="X765" s="16">
        <v>5.40540540540541E-3</v>
      </c>
      <c r="Y765" s="16">
        <v>8.3565459610027894E-3</v>
      </c>
      <c r="Z765" s="16"/>
      <c r="AA765" s="16">
        <v>5.6497175141242903E-3</v>
      </c>
      <c r="AB765" s="16">
        <v>0</v>
      </c>
      <c r="AC765" s="16">
        <v>1.3157894736842099E-2</v>
      </c>
      <c r="AD765" s="16">
        <v>1.0752688172042999E-2</v>
      </c>
      <c r="AE765" s="16">
        <v>0</v>
      </c>
      <c r="AF765" s="16">
        <v>1.49253731343284E-2</v>
      </c>
      <c r="AG765" s="16">
        <v>0</v>
      </c>
      <c r="AH765" s="16">
        <v>0</v>
      </c>
      <c r="AI765" s="16">
        <v>0</v>
      </c>
      <c r="AJ765" s="16"/>
      <c r="AK765" s="16">
        <v>1.0989010989011E-2</v>
      </c>
      <c r="AL765" s="16">
        <v>0</v>
      </c>
      <c r="AM765" s="16">
        <v>0</v>
      </c>
      <c r="AN765" s="16">
        <v>5.74712643678161E-3</v>
      </c>
      <c r="AO765" s="16">
        <v>7.8740157480314994E-3</v>
      </c>
      <c r="AP765" s="16">
        <v>1.34228187919463E-2</v>
      </c>
      <c r="AQ765" s="16">
        <v>1.03092783505155E-2</v>
      </c>
      <c r="AR765" s="16"/>
      <c r="AS765" s="16">
        <v>0</v>
      </c>
      <c r="AT765" s="16">
        <v>9.2024539877300603E-3</v>
      </c>
      <c r="AU765" s="16"/>
      <c r="AV765" s="16">
        <v>7.09219858156028E-3</v>
      </c>
      <c r="AW765" s="16">
        <v>7.7519379844961196E-3</v>
      </c>
      <c r="AX765" s="16"/>
      <c r="AY765" s="16">
        <v>6.8337129840546698E-3</v>
      </c>
      <c r="AZ765" s="16">
        <v>8.3565459610027894E-3</v>
      </c>
      <c r="BA765" s="16"/>
      <c r="BB765" s="16">
        <v>6.5217391304347797E-3</v>
      </c>
      <c r="BC765" s="16">
        <v>8.8757396449704092E-3</v>
      </c>
      <c r="BD765" s="16"/>
      <c r="BE765" s="16">
        <v>4.3478260869565202E-2</v>
      </c>
      <c r="BF765" s="16">
        <v>1.25786163522013E-2</v>
      </c>
      <c r="BG765" s="16">
        <v>7.2639225181598101E-3</v>
      </c>
      <c r="BH765" s="16">
        <v>0</v>
      </c>
    </row>
    <row r="766" spans="2:60" x14ac:dyDescent="0.25">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row>
    <row r="767" spans="2:60" x14ac:dyDescent="0.25">
      <c r="B767" s="6" t="s">
        <v>358</v>
      </c>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c r="BF767" s="16"/>
      <c r="BG767" s="16"/>
      <c r="BH767" s="16"/>
    </row>
    <row r="768" spans="2:60" x14ac:dyDescent="0.25">
      <c r="B768" s="23" t="s">
        <v>703</v>
      </c>
      <c r="C768" s="16" t="s">
        <v>347</v>
      </c>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6"/>
      <c r="AG768" s="16"/>
      <c r="AH768" s="16"/>
      <c r="AI768" s="16"/>
      <c r="AJ768" s="16"/>
      <c r="AK768" s="16"/>
      <c r="AL768" s="16"/>
      <c r="AM768" s="16"/>
      <c r="AN768" s="16"/>
      <c r="AO768" s="16"/>
      <c r="AP768" s="16"/>
      <c r="AQ768" s="16"/>
      <c r="AR768" s="16"/>
      <c r="AS768" s="16"/>
      <c r="AT768" s="16"/>
      <c r="AU768" s="16"/>
      <c r="AV768" s="16"/>
      <c r="AW768" s="16"/>
      <c r="AX768" s="16"/>
      <c r="AY768" s="16"/>
      <c r="AZ768" s="16"/>
      <c r="BA768" s="16"/>
      <c r="BB768" s="16"/>
      <c r="BC768" s="16"/>
      <c r="BD768" s="16"/>
      <c r="BE768" s="16"/>
      <c r="BF768" s="16"/>
      <c r="BG768" s="16"/>
      <c r="BH768" s="16"/>
    </row>
    <row r="769" spans="2:60" x14ac:dyDescent="0.25">
      <c r="B769" t="s">
        <v>342</v>
      </c>
      <c r="C769" s="16">
        <v>0.480048367593712</v>
      </c>
      <c r="D769" s="16">
        <v>0.5</v>
      </c>
      <c r="E769" s="16">
        <v>0.46511627906976699</v>
      </c>
      <c r="F769" s="16">
        <v>0.527272727272727</v>
      </c>
      <c r="G769" s="16">
        <v>0.375</v>
      </c>
      <c r="H769" s="16">
        <v>0.44444444444444398</v>
      </c>
      <c r="I769" s="16">
        <v>0.55072463768115898</v>
      </c>
      <c r="J769" s="16">
        <v>0.45454545454545497</v>
      </c>
      <c r="K769" s="16">
        <v>0.54545454545454497</v>
      </c>
      <c r="L769" s="16">
        <v>0.38888888888888901</v>
      </c>
      <c r="M769" s="16">
        <v>0.55172413793103403</v>
      </c>
      <c r="N769" s="16">
        <v>0.365079365079365</v>
      </c>
      <c r="O769" s="16">
        <v>0.47368421052631599</v>
      </c>
      <c r="P769" s="16">
        <v>0.45945945945945899</v>
      </c>
      <c r="Q769" s="16">
        <v>0.565217391304348</v>
      </c>
      <c r="R769" s="16">
        <v>0.44444444444444398</v>
      </c>
      <c r="S769" s="16">
        <v>0.52586206896551702</v>
      </c>
      <c r="T769" s="16">
        <v>0.38157894736842102</v>
      </c>
      <c r="U769" s="16"/>
      <c r="V769" s="16">
        <v>0.46783625730994099</v>
      </c>
      <c r="W769" s="16">
        <v>0.44736842105263203</v>
      </c>
      <c r="X769" s="16">
        <v>0.44502617801047101</v>
      </c>
      <c r="Y769" s="16">
        <v>0.51566951566951602</v>
      </c>
      <c r="Z769" s="16"/>
      <c r="AA769" s="16">
        <v>0.462311557788945</v>
      </c>
      <c r="AB769" s="16">
        <v>0.5</v>
      </c>
      <c r="AC769" s="16">
        <v>0.44871794871794901</v>
      </c>
      <c r="AD769" s="16">
        <v>0.43010752688171999</v>
      </c>
      <c r="AE769" s="16">
        <v>0.47560975609756101</v>
      </c>
      <c r="AF769" s="16">
        <v>0.560606060606061</v>
      </c>
      <c r="AG769" s="16">
        <v>0.52238805970149205</v>
      </c>
      <c r="AH769" s="16">
        <v>0.45</v>
      </c>
      <c r="AI769" s="16">
        <v>0.59722222222222199</v>
      </c>
      <c r="AJ769" s="16"/>
      <c r="AK769" s="16">
        <v>0.42268041237113402</v>
      </c>
      <c r="AL769" s="16">
        <v>0.4375</v>
      </c>
      <c r="AM769" s="16">
        <v>0.52542372881355903</v>
      </c>
      <c r="AN769" s="16">
        <v>0.46327683615819198</v>
      </c>
      <c r="AO769" s="16">
        <v>0.51162790697674398</v>
      </c>
      <c r="AP769" s="16">
        <v>0.46250000000000002</v>
      </c>
      <c r="AQ769" s="16">
        <v>0.56000000000000005</v>
      </c>
      <c r="AR769" s="16"/>
      <c r="AS769" s="16">
        <v>0.56643356643356602</v>
      </c>
      <c r="AT769" s="16">
        <v>0.461988304093567</v>
      </c>
      <c r="AU769" s="16"/>
      <c r="AV769" s="16">
        <v>0.52666666666666695</v>
      </c>
      <c r="AW769" s="16">
        <v>0.453510436432638</v>
      </c>
      <c r="AX769" s="16"/>
      <c r="AY769" s="16">
        <v>0.45378151260504201</v>
      </c>
      <c r="AZ769" s="16">
        <v>0.51566951566951602</v>
      </c>
      <c r="BA769" s="16"/>
      <c r="BB769" s="16">
        <v>0.51368421052631597</v>
      </c>
      <c r="BC769" s="16">
        <v>0.43465909090909099</v>
      </c>
      <c r="BD769" s="16"/>
      <c r="BE769" s="16">
        <v>0.27586206896551702</v>
      </c>
      <c r="BF769" s="16">
        <v>0.47457627118644102</v>
      </c>
      <c r="BG769" s="16">
        <v>0.46539379474940301</v>
      </c>
      <c r="BH769" s="16">
        <v>0.54228855721392999</v>
      </c>
    </row>
    <row r="770" spans="2:60" x14ac:dyDescent="0.25">
      <c r="B770" t="s">
        <v>343</v>
      </c>
      <c r="C770" s="16">
        <v>0.45707376058041099</v>
      </c>
      <c r="D770" s="16">
        <v>0.41666666666666702</v>
      </c>
      <c r="E770" s="16">
        <v>0.48837209302325602</v>
      </c>
      <c r="F770" s="16">
        <v>0.34545454545454501</v>
      </c>
      <c r="G770" s="16">
        <v>0.625</v>
      </c>
      <c r="H770" s="16">
        <v>0.5</v>
      </c>
      <c r="I770" s="16">
        <v>0.405797101449275</v>
      </c>
      <c r="J770" s="16">
        <v>0.54545454545454497</v>
      </c>
      <c r="K770" s="16">
        <v>0.40909090909090901</v>
      </c>
      <c r="L770" s="16">
        <v>0.61111111111111105</v>
      </c>
      <c r="M770" s="16">
        <v>0.39655172413793099</v>
      </c>
      <c r="N770" s="16">
        <v>0.58730158730158699</v>
      </c>
      <c r="O770" s="16">
        <v>0.52631578947368396</v>
      </c>
      <c r="P770" s="16">
        <v>0.40540540540540498</v>
      </c>
      <c r="Q770" s="16">
        <v>0.434782608695652</v>
      </c>
      <c r="R770" s="16">
        <v>0.55555555555555602</v>
      </c>
      <c r="S770" s="16">
        <v>0.42241379310344801</v>
      </c>
      <c r="T770" s="16">
        <v>0.47368421052631599</v>
      </c>
      <c r="U770" s="16"/>
      <c r="V770" s="16">
        <v>0.47953216374268998</v>
      </c>
      <c r="W770" s="16">
        <v>0.52631578947368396</v>
      </c>
      <c r="X770" s="16">
        <v>0.48167539267015702</v>
      </c>
      <c r="Y770" s="16">
        <v>0.41025641025641002</v>
      </c>
      <c r="Z770" s="16"/>
      <c r="AA770" s="16">
        <v>0.457286432160804</v>
      </c>
      <c r="AB770" s="16">
        <v>0.5</v>
      </c>
      <c r="AC770" s="16">
        <v>0.46153846153846201</v>
      </c>
      <c r="AD770" s="16">
        <v>0.483870967741935</v>
      </c>
      <c r="AE770" s="16">
        <v>0.45121951219512202</v>
      </c>
      <c r="AF770" s="16">
        <v>0.39393939393939398</v>
      </c>
      <c r="AG770" s="16">
        <v>0.41791044776119401</v>
      </c>
      <c r="AH770" s="16">
        <v>0.51666666666666705</v>
      </c>
      <c r="AI770" s="16">
        <v>0.33333333333333298</v>
      </c>
      <c r="AJ770" s="16"/>
      <c r="AK770" s="16">
        <v>0.463917525773196</v>
      </c>
      <c r="AL770" s="16">
        <v>0.515625</v>
      </c>
      <c r="AM770" s="16">
        <v>0.47457627118644102</v>
      </c>
      <c r="AN770" s="16">
        <v>0.48587570621468901</v>
      </c>
      <c r="AO770" s="16">
        <v>0.39534883720930197</v>
      </c>
      <c r="AP770" s="16">
        <v>0.46875</v>
      </c>
      <c r="AQ770" s="16">
        <v>0.41</v>
      </c>
      <c r="AR770" s="16"/>
      <c r="AS770" s="16">
        <v>0.36363636363636398</v>
      </c>
      <c r="AT770" s="16">
        <v>0.47660818713450298</v>
      </c>
      <c r="AU770" s="16"/>
      <c r="AV770" s="16">
        <v>0.42333333333333301</v>
      </c>
      <c r="AW770" s="16">
        <v>0.47628083491461098</v>
      </c>
      <c r="AX770" s="16"/>
      <c r="AY770" s="16">
        <v>0.49159663865546199</v>
      </c>
      <c r="AZ770" s="16">
        <v>0.41025641025641002</v>
      </c>
      <c r="BA770" s="16"/>
      <c r="BB770" s="16">
        <v>0.42736842105263201</v>
      </c>
      <c r="BC770" s="16">
        <v>0.49715909090909099</v>
      </c>
      <c r="BD770" s="16"/>
      <c r="BE770" s="16">
        <v>0.58620689655172398</v>
      </c>
      <c r="BF770" s="16">
        <v>0.451977401129944</v>
      </c>
      <c r="BG770" s="16">
        <v>0.47016706443914102</v>
      </c>
      <c r="BH770" s="16">
        <v>0.41791044776119401</v>
      </c>
    </row>
    <row r="771" spans="2:60" x14ac:dyDescent="0.25">
      <c r="B771" t="s">
        <v>344</v>
      </c>
      <c r="C771" s="16">
        <v>4.7158403869407499E-2</v>
      </c>
      <c r="D771" s="16">
        <v>7.1428571428571397E-2</v>
      </c>
      <c r="E771" s="16">
        <v>2.32558139534884E-2</v>
      </c>
      <c r="F771" s="16">
        <v>9.0909090909090898E-2</v>
      </c>
      <c r="G771" s="16">
        <v>0</v>
      </c>
      <c r="H771" s="16">
        <v>5.5555555555555601E-2</v>
      </c>
      <c r="I771" s="16">
        <v>2.8985507246376802E-2</v>
      </c>
      <c r="J771" s="16">
        <v>0</v>
      </c>
      <c r="K771" s="16">
        <v>2.27272727272727E-2</v>
      </c>
      <c r="L771" s="16">
        <v>0</v>
      </c>
      <c r="M771" s="16">
        <v>3.4482758620689703E-2</v>
      </c>
      <c r="N771" s="16">
        <v>4.7619047619047603E-2</v>
      </c>
      <c r="O771" s="16">
        <v>0</v>
      </c>
      <c r="P771" s="16">
        <v>0.108108108108108</v>
      </c>
      <c r="Q771" s="16">
        <v>0</v>
      </c>
      <c r="R771" s="16">
        <v>0</v>
      </c>
      <c r="S771" s="16">
        <v>5.1724137931034503E-2</v>
      </c>
      <c r="T771" s="16">
        <v>9.2105263157894704E-2</v>
      </c>
      <c r="U771" s="16"/>
      <c r="V771" s="16">
        <v>4.0935672514619902E-2</v>
      </c>
      <c r="W771" s="16">
        <v>2.6315789473684199E-2</v>
      </c>
      <c r="X771" s="16">
        <v>5.7591623036649199E-2</v>
      </c>
      <c r="Y771" s="16">
        <v>5.1282051282051301E-2</v>
      </c>
      <c r="Z771" s="16"/>
      <c r="AA771" s="16">
        <v>6.5326633165829207E-2</v>
      </c>
      <c r="AB771" s="16">
        <v>0</v>
      </c>
      <c r="AC771" s="16">
        <v>6.4102564102564097E-2</v>
      </c>
      <c r="AD771" s="16">
        <v>3.2258064516128997E-2</v>
      </c>
      <c r="AE771" s="16">
        <v>7.3170731707317097E-2</v>
      </c>
      <c r="AF771" s="16">
        <v>4.5454545454545497E-2</v>
      </c>
      <c r="AG771" s="16">
        <v>5.9701492537313397E-2</v>
      </c>
      <c r="AH771" s="16">
        <v>3.3333333333333298E-2</v>
      </c>
      <c r="AI771" s="16">
        <v>2.7777777777777801E-2</v>
      </c>
      <c r="AJ771" s="16"/>
      <c r="AK771" s="16">
        <v>7.2164948453608199E-2</v>
      </c>
      <c r="AL771" s="16">
        <v>4.6875E-2</v>
      </c>
      <c r="AM771" s="16">
        <v>0</v>
      </c>
      <c r="AN771" s="16">
        <v>3.9548022598870101E-2</v>
      </c>
      <c r="AO771" s="16">
        <v>6.9767441860465101E-2</v>
      </c>
      <c r="AP771" s="16">
        <v>0.05</v>
      </c>
      <c r="AQ771" s="16">
        <v>0.03</v>
      </c>
      <c r="AR771" s="16"/>
      <c r="AS771" s="16">
        <v>5.5944055944055902E-2</v>
      </c>
      <c r="AT771" s="16">
        <v>4.5321637426900603E-2</v>
      </c>
      <c r="AU771" s="16"/>
      <c r="AV771" s="16">
        <v>0.04</v>
      </c>
      <c r="AW771" s="16">
        <v>5.1233396584440198E-2</v>
      </c>
      <c r="AX771" s="16"/>
      <c r="AY771" s="16">
        <v>4.4117647058823498E-2</v>
      </c>
      <c r="AZ771" s="16">
        <v>5.1282051282051301E-2</v>
      </c>
      <c r="BA771" s="16"/>
      <c r="BB771" s="16">
        <v>4.4210526315789499E-2</v>
      </c>
      <c r="BC771" s="16">
        <v>5.1136363636363598E-2</v>
      </c>
      <c r="BD771" s="16"/>
      <c r="BE771" s="16">
        <v>6.8965517241379296E-2</v>
      </c>
      <c r="BF771" s="16">
        <v>4.5197740112994399E-2</v>
      </c>
      <c r="BG771" s="16">
        <v>5.4892601431980902E-2</v>
      </c>
      <c r="BH771" s="16">
        <v>2.9850746268656699E-2</v>
      </c>
    </row>
    <row r="772" spans="2:60" x14ac:dyDescent="0.25">
      <c r="B772" t="s">
        <v>345</v>
      </c>
      <c r="C772" s="16">
        <v>1.08827085852479E-2</v>
      </c>
      <c r="D772" s="16">
        <v>0</v>
      </c>
      <c r="E772" s="16">
        <v>2.32558139534884E-2</v>
      </c>
      <c r="F772" s="16">
        <v>3.6363636363636397E-2</v>
      </c>
      <c r="G772" s="16">
        <v>0</v>
      </c>
      <c r="H772" s="16">
        <v>0</v>
      </c>
      <c r="I772" s="16">
        <v>1.4492753623188401E-2</v>
      </c>
      <c r="J772" s="16">
        <v>0</v>
      </c>
      <c r="K772" s="16">
        <v>2.27272727272727E-2</v>
      </c>
      <c r="L772" s="16">
        <v>0</v>
      </c>
      <c r="M772" s="16">
        <v>0</v>
      </c>
      <c r="N772" s="16">
        <v>0</v>
      </c>
      <c r="O772" s="16">
        <v>0</v>
      </c>
      <c r="P772" s="16">
        <v>2.7027027027027001E-2</v>
      </c>
      <c r="Q772" s="16">
        <v>0</v>
      </c>
      <c r="R772" s="16">
        <v>0</v>
      </c>
      <c r="S772" s="16">
        <v>0</v>
      </c>
      <c r="T772" s="16">
        <v>2.6315789473684199E-2</v>
      </c>
      <c r="U772" s="16"/>
      <c r="V772" s="16">
        <v>5.8479532163742704E-3</v>
      </c>
      <c r="W772" s="16">
        <v>0</v>
      </c>
      <c r="X772" s="16">
        <v>1.5706806282722498E-2</v>
      </c>
      <c r="Y772" s="16">
        <v>1.42450142450142E-2</v>
      </c>
      <c r="Z772" s="16"/>
      <c r="AA772" s="16">
        <v>5.0251256281407001E-3</v>
      </c>
      <c r="AB772" s="16">
        <v>0</v>
      </c>
      <c r="AC772" s="16">
        <v>2.5641025641025599E-2</v>
      </c>
      <c r="AD772" s="16">
        <v>5.3763440860215103E-2</v>
      </c>
      <c r="AE772" s="16">
        <v>0</v>
      </c>
      <c r="AF772" s="16">
        <v>0</v>
      </c>
      <c r="AG772" s="16">
        <v>0</v>
      </c>
      <c r="AH772" s="16">
        <v>0</v>
      </c>
      <c r="AI772" s="16">
        <v>1.38888888888889E-2</v>
      </c>
      <c r="AJ772" s="16"/>
      <c r="AK772" s="16">
        <v>3.09278350515464E-2</v>
      </c>
      <c r="AL772" s="16">
        <v>0</v>
      </c>
      <c r="AM772" s="16">
        <v>0</v>
      </c>
      <c r="AN772" s="16">
        <v>0</v>
      </c>
      <c r="AO772" s="16">
        <v>2.32558139534884E-2</v>
      </c>
      <c r="AP772" s="16">
        <v>1.2500000000000001E-2</v>
      </c>
      <c r="AQ772" s="16">
        <v>0</v>
      </c>
      <c r="AR772" s="16"/>
      <c r="AS772" s="16">
        <v>1.3986013986014E-2</v>
      </c>
      <c r="AT772" s="16">
        <v>1.0233918128655E-2</v>
      </c>
      <c r="AU772" s="16"/>
      <c r="AV772" s="16">
        <v>6.6666666666666697E-3</v>
      </c>
      <c r="AW772" s="16">
        <v>1.32827324478178E-2</v>
      </c>
      <c r="AX772" s="16"/>
      <c r="AY772" s="16">
        <v>8.4033613445378096E-3</v>
      </c>
      <c r="AZ772" s="16">
        <v>1.42450142450142E-2</v>
      </c>
      <c r="BA772" s="16"/>
      <c r="BB772" s="16">
        <v>1.05263157894737E-2</v>
      </c>
      <c r="BC772" s="16">
        <v>1.13636363636364E-2</v>
      </c>
      <c r="BD772" s="16"/>
      <c r="BE772" s="16">
        <v>3.4482758620689703E-2</v>
      </c>
      <c r="BF772" s="16">
        <v>2.2598870056497199E-2</v>
      </c>
      <c r="BG772" s="16">
        <v>4.7732696897374704E-3</v>
      </c>
      <c r="BH772" s="16">
        <v>9.9502487562189105E-3</v>
      </c>
    </row>
    <row r="773" spans="2:60" x14ac:dyDescent="0.25">
      <c r="B773" t="s">
        <v>103</v>
      </c>
      <c r="C773" s="16">
        <v>4.8367593712212798E-3</v>
      </c>
      <c r="D773" s="16">
        <v>1.1904761904761901E-2</v>
      </c>
      <c r="E773" s="16">
        <v>0</v>
      </c>
      <c r="F773" s="16">
        <v>0</v>
      </c>
      <c r="G773" s="16">
        <v>0</v>
      </c>
      <c r="H773" s="16">
        <v>0</v>
      </c>
      <c r="I773" s="16">
        <v>0</v>
      </c>
      <c r="J773" s="16">
        <v>0</v>
      </c>
      <c r="K773" s="16">
        <v>0</v>
      </c>
      <c r="L773" s="16">
        <v>0</v>
      </c>
      <c r="M773" s="16">
        <v>1.72413793103448E-2</v>
      </c>
      <c r="N773" s="16">
        <v>0</v>
      </c>
      <c r="O773" s="16">
        <v>0</v>
      </c>
      <c r="P773" s="16">
        <v>0</v>
      </c>
      <c r="Q773" s="16">
        <v>0</v>
      </c>
      <c r="R773" s="16">
        <v>0</v>
      </c>
      <c r="S773" s="16">
        <v>0</v>
      </c>
      <c r="T773" s="16">
        <v>2.6315789473684199E-2</v>
      </c>
      <c r="U773" s="16"/>
      <c r="V773" s="16">
        <v>5.8479532163742704E-3</v>
      </c>
      <c r="W773" s="16">
        <v>0</v>
      </c>
      <c r="X773" s="16">
        <v>0</v>
      </c>
      <c r="Y773" s="16">
        <v>8.5470085470085496E-3</v>
      </c>
      <c r="Z773" s="16"/>
      <c r="AA773" s="16">
        <v>1.00502512562814E-2</v>
      </c>
      <c r="AB773" s="16">
        <v>0</v>
      </c>
      <c r="AC773" s="16">
        <v>0</v>
      </c>
      <c r="AD773" s="16">
        <v>0</v>
      </c>
      <c r="AE773" s="16">
        <v>0</v>
      </c>
      <c r="AF773" s="16">
        <v>0</v>
      </c>
      <c r="AG773" s="16">
        <v>0</v>
      </c>
      <c r="AH773" s="16">
        <v>0</v>
      </c>
      <c r="AI773" s="16">
        <v>2.7777777777777801E-2</v>
      </c>
      <c r="AJ773" s="16"/>
      <c r="AK773" s="16">
        <v>1.03092783505155E-2</v>
      </c>
      <c r="AL773" s="16">
        <v>0</v>
      </c>
      <c r="AM773" s="16">
        <v>0</v>
      </c>
      <c r="AN773" s="16">
        <v>1.12994350282486E-2</v>
      </c>
      <c r="AO773" s="16">
        <v>0</v>
      </c>
      <c r="AP773" s="16">
        <v>6.2500000000000003E-3</v>
      </c>
      <c r="AQ773" s="16">
        <v>0</v>
      </c>
      <c r="AR773" s="16"/>
      <c r="AS773" s="16">
        <v>0</v>
      </c>
      <c r="AT773" s="16">
        <v>5.8479532163742704E-3</v>
      </c>
      <c r="AU773" s="16"/>
      <c r="AV773" s="16">
        <v>3.3333333333333301E-3</v>
      </c>
      <c r="AW773" s="16">
        <v>5.6925996204933603E-3</v>
      </c>
      <c r="AX773" s="16"/>
      <c r="AY773" s="16">
        <v>2.1008403361344498E-3</v>
      </c>
      <c r="AZ773" s="16">
        <v>8.5470085470085496E-3</v>
      </c>
      <c r="BA773" s="16"/>
      <c r="BB773" s="16">
        <v>4.2105263157894701E-3</v>
      </c>
      <c r="BC773" s="16">
        <v>5.6818181818181802E-3</v>
      </c>
      <c r="BD773" s="16"/>
      <c r="BE773" s="16">
        <v>3.4482758620689703E-2</v>
      </c>
      <c r="BF773" s="16">
        <v>5.6497175141242903E-3</v>
      </c>
      <c r="BG773" s="16">
        <v>4.7732696897374704E-3</v>
      </c>
      <c r="BH773" s="16">
        <v>0</v>
      </c>
    </row>
    <row r="774" spans="2:60" x14ac:dyDescent="0.25">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row>
    <row r="775" spans="2:60" x14ac:dyDescent="0.25">
      <c r="B775" s="6" t="s">
        <v>359</v>
      </c>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c r="BF775" s="16"/>
      <c r="BG775" s="16"/>
      <c r="BH775" s="16"/>
    </row>
    <row r="776" spans="2:60" x14ac:dyDescent="0.25">
      <c r="B776" s="23" t="s">
        <v>704</v>
      </c>
      <c r="C776" s="16" t="s">
        <v>347</v>
      </c>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c r="AD776" s="16"/>
      <c r="AE776" s="16"/>
      <c r="AF776" s="16"/>
      <c r="AG776" s="16"/>
      <c r="AH776" s="16"/>
      <c r="AI776" s="16"/>
      <c r="AJ776" s="16"/>
      <c r="AK776" s="16"/>
      <c r="AL776" s="16"/>
      <c r="AM776" s="16"/>
      <c r="AN776" s="16"/>
      <c r="AO776" s="16"/>
      <c r="AP776" s="16"/>
      <c r="AQ776" s="16"/>
      <c r="AR776" s="16"/>
      <c r="AS776" s="16"/>
      <c r="AT776" s="16"/>
      <c r="AU776" s="16"/>
      <c r="AV776" s="16"/>
      <c r="AW776" s="16"/>
      <c r="AX776" s="16"/>
      <c r="AY776" s="16"/>
      <c r="AZ776" s="16"/>
      <c r="BA776" s="16"/>
      <c r="BB776" s="16"/>
      <c r="BC776" s="16"/>
      <c r="BD776" s="16"/>
      <c r="BE776" s="16"/>
      <c r="BF776" s="16"/>
      <c r="BG776" s="16"/>
      <c r="BH776" s="16"/>
    </row>
    <row r="777" spans="2:60" x14ac:dyDescent="0.25">
      <c r="B777" t="s">
        <v>342</v>
      </c>
      <c r="C777" s="16">
        <v>0.46256038647343001</v>
      </c>
      <c r="D777" s="16">
        <v>0.434782608695652</v>
      </c>
      <c r="E777" s="16">
        <v>0.42857142857142899</v>
      </c>
      <c r="F777" s="16">
        <v>0.45614035087719301</v>
      </c>
      <c r="G777" s="16">
        <v>0.40540540540540498</v>
      </c>
      <c r="H777" s="16">
        <v>0.47368421052631599</v>
      </c>
      <c r="I777" s="16">
        <v>0.50819672131147497</v>
      </c>
      <c r="J777" s="16">
        <v>0.46666666666666701</v>
      </c>
      <c r="K777" s="16">
        <v>0.51162790697674398</v>
      </c>
      <c r="L777" s="16">
        <v>0.3</v>
      </c>
      <c r="M777" s="16">
        <v>0.50877192982456099</v>
      </c>
      <c r="N777" s="16">
        <v>0.44444444444444398</v>
      </c>
      <c r="O777" s="16">
        <v>0.40909090909090901</v>
      </c>
      <c r="P777" s="16">
        <v>0.55882352941176505</v>
      </c>
      <c r="Q777" s="16">
        <v>0.43333333333333302</v>
      </c>
      <c r="R777" s="16">
        <v>0.46666666666666701</v>
      </c>
      <c r="S777" s="16">
        <v>0.50806451612903203</v>
      </c>
      <c r="T777" s="16">
        <v>0.42253521126760601</v>
      </c>
      <c r="U777" s="16"/>
      <c r="V777" s="16">
        <v>0.27102803738317799</v>
      </c>
      <c r="W777" s="16">
        <v>0.365079365079365</v>
      </c>
      <c r="X777" s="16">
        <v>0.50253807106599002</v>
      </c>
      <c r="Y777" s="16">
        <v>0.52512562814070396</v>
      </c>
      <c r="Z777" s="16"/>
      <c r="AA777" s="16">
        <v>0.41666666666666702</v>
      </c>
      <c r="AB777" s="16">
        <v>0.434782608695652</v>
      </c>
      <c r="AC777" s="16">
        <v>0.415584415584416</v>
      </c>
      <c r="AD777" s="16">
        <v>0.41</v>
      </c>
      <c r="AE777" s="16">
        <v>0.418604651162791</v>
      </c>
      <c r="AF777" s="16">
        <v>0.55555555555555602</v>
      </c>
      <c r="AG777" s="16">
        <v>0.52112676056338003</v>
      </c>
      <c r="AH777" s="16">
        <v>0.50724637681159401</v>
      </c>
      <c r="AI777" s="16">
        <v>0.60227272727272696</v>
      </c>
      <c r="AJ777" s="16"/>
      <c r="AK777" s="16">
        <v>0.36842105263157898</v>
      </c>
      <c r="AL777" s="16">
        <v>0.462686567164179</v>
      </c>
      <c r="AM777" s="16">
        <v>0.483870967741935</v>
      </c>
      <c r="AN777" s="16">
        <v>0.38418079096045199</v>
      </c>
      <c r="AO777" s="16">
        <v>0.54609929078014197</v>
      </c>
      <c r="AP777" s="16">
        <v>0.49090909090909102</v>
      </c>
      <c r="AQ777" s="16">
        <v>0.51401869158878499</v>
      </c>
      <c r="AR777" s="16"/>
      <c r="AS777" s="16">
        <v>0.59627329192546596</v>
      </c>
      <c r="AT777" s="16">
        <v>0.43028485757121399</v>
      </c>
      <c r="AU777" s="16"/>
      <c r="AV777" s="16">
        <v>0.48630136986301398</v>
      </c>
      <c r="AW777" s="16">
        <v>0.44962686567164201</v>
      </c>
      <c r="AX777" s="16"/>
      <c r="AY777" s="16">
        <v>0.40465116279069802</v>
      </c>
      <c r="AZ777" s="16">
        <v>0.52512562814070396</v>
      </c>
      <c r="BA777" s="16"/>
      <c r="BB777" s="16">
        <v>0.54469854469854495</v>
      </c>
      <c r="BC777" s="16">
        <v>0.34870317002881801</v>
      </c>
      <c r="BD777" s="16"/>
      <c r="BE777" s="16">
        <v>0.25</v>
      </c>
      <c r="BF777" s="16">
        <v>0.31333333333333302</v>
      </c>
      <c r="BG777" s="16">
        <v>0.43820224719101097</v>
      </c>
      <c r="BH777" s="16">
        <v>0.62962962962962998</v>
      </c>
    </row>
    <row r="778" spans="2:60" x14ac:dyDescent="0.25">
      <c r="B778" t="s">
        <v>343</v>
      </c>
      <c r="C778" s="16">
        <v>0.47463768115942001</v>
      </c>
      <c r="D778" s="16">
        <v>0.48913043478260898</v>
      </c>
      <c r="E778" s="16">
        <v>0.53246753246753198</v>
      </c>
      <c r="F778" s="16">
        <v>0.42105263157894701</v>
      </c>
      <c r="G778" s="16">
        <v>0.56756756756756799</v>
      </c>
      <c r="H778" s="16">
        <v>0.47368421052631599</v>
      </c>
      <c r="I778" s="16">
        <v>0.45901639344262302</v>
      </c>
      <c r="J778" s="16">
        <v>0.53333333333333299</v>
      </c>
      <c r="K778" s="16">
        <v>0.372093023255814</v>
      </c>
      <c r="L778" s="16">
        <v>0.65</v>
      </c>
      <c r="M778" s="16">
        <v>0.43859649122806998</v>
      </c>
      <c r="N778" s="16">
        <v>0.5</v>
      </c>
      <c r="O778" s="16">
        <v>0.45454545454545497</v>
      </c>
      <c r="P778" s="16">
        <v>0.38235294117647101</v>
      </c>
      <c r="Q778" s="16">
        <v>0.5</v>
      </c>
      <c r="R778" s="16">
        <v>0.53333333333333299</v>
      </c>
      <c r="S778" s="16">
        <v>0.43548387096774199</v>
      </c>
      <c r="T778" s="16">
        <v>0.50704225352112697</v>
      </c>
      <c r="U778" s="16"/>
      <c r="V778" s="16">
        <v>0.644859813084112</v>
      </c>
      <c r="W778" s="16">
        <v>0.53174603174603197</v>
      </c>
      <c r="X778" s="16">
        <v>0.45685279187817301</v>
      </c>
      <c r="Y778" s="16">
        <v>0.41959798994974901</v>
      </c>
      <c r="Z778" s="16"/>
      <c r="AA778" s="16">
        <v>0.487179487179487</v>
      </c>
      <c r="AB778" s="16">
        <v>0.47826086956521702</v>
      </c>
      <c r="AC778" s="16">
        <v>0.53246753246753198</v>
      </c>
      <c r="AD778" s="16">
        <v>0.55000000000000004</v>
      </c>
      <c r="AE778" s="16">
        <v>0.51162790697674398</v>
      </c>
      <c r="AF778" s="16">
        <v>0.375</v>
      </c>
      <c r="AG778" s="16">
        <v>0.40845070422535201</v>
      </c>
      <c r="AH778" s="16">
        <v>0.46376811594202899</v>
      </c>
      <c r="AI778" s="16">
        <v>0.36363636363636398</v>
      </c>
      <c r="AJ778" s="16"/>
      <c r="AK778" s="16">
        <v>0.55263157894736803</v>
      </c>
      <c r="AL778" s="16">
        <v>0.49253731343283602</v>
      </c>
      <c r="AM778" s="16">
        <v>0.45161290322580599</v>
      </c>
      <c r="AN778" s="16">
        <v>0.53672316384180796</v>
      </c>
      <c r="AO778" s="16">
        <v>0.39716312056737602</v>
      </c>
      <c r="AP778" s="16">
        <v>0.46666666666666701</v>
      </c>
      <c r="AQ778" s="16">
        <v>0.420560747663551</v>
      </c>
      <c r="AR778" s="16"/>
      <c r="AS778" s="16">
        <v>0.37267080745341602</v>
      </c>
      <c r="AT778" s="16">
        <v>0.49925037481259399</v>
      </c>
      <c r="AU778" s="16"/>
      <c r="AV778" s="16">
        <v>0.465753424657534</v>
      </c>
      <c r="AW778" s="16">
        <v>0.47947761194029898</v>
      </c>
      <c r="AX778" s="16"/>
      <c r="AY778" s="16">
        <v>0.52558139534883697</v>
      </c>
      <c r="AZ778" s="16">
        <v>0.41959798994974901</v>
      </c>
      <c r="BA778" s="16"/>
      <c r="BB778" s="16">
        <v>0.40540540540540498</v>
      </c>
      <c r="BC778" s="16">
        <v>0.57060518731988497</v>
      </c>
      <c r="BD778" s="16"/>
      <c r="BE778" s="16">
        <v>0.625</v>
      </c>
      <c r="BF778" s="16">
        <v>0.57999999999999996</v>
      </c>
      <c r="BG778" s="16">
        <v>0.49662921348314598</v>
      </c>
      <c r="BH778" s="16">
        <v>0.34722222222222199</v>
      </c>
    </row>
    <row r="779" spans="2:60" x14ac:dyDescent="0.25">
      <c r="B779" t="s">
        <v>344</v>
      </c>
      <c r="C779" s="16">
        <v>5.4347826086956499E-2</v>
      </c>
      <c r="D779" s="16">
        <v>5.4347826086956499E-2</v>
      </c>
      <c r="E779" s="16">
        <v>3.8961038961039002E-2</v>
      </c>
      <c r="F779" s="16">
        <v>8.7719298245614002E-2</v>
      </c>
      <c r="G779" s="16">
        <v>2.7027027027027001E-2</v>
      </c>
      <c r="H779" s="16">
        <v>5.2631578947368397E-2</v>
      </c>
      <c r="I779" s="16">
        <v>3.2786885245901599E-2</v>
      </c>
      <c r="J779" s="16">
        <v>0</v>
      </c>
      <c r="K779" s="16">
        <v>9.3023255813953501E-2</v>
      </c>
      <c r="L779" s="16">
        <v>0.05</v>
      </c>
      <c r="M779" s="16">
        <v>5.2631578947368397E-2</v>
      </c>
      <c r="N779" s="16">
        <v>3.7037037037037E-2</v>
      </c>
      <c r="O779" s="16">
        <v>0.13636363636363599</v>
      </c>
      <c r="P779" s="16">
        <v>2.9411764705882401E-2</v>
      </c>
      <c r="Q779" s="16">
        <v>6.6666666666666693E-2</v>
      </c>
      <c r="R779" s="16">
        <v>0</v>
      </c>
      <c r="S779" s="16">
        <v>5.6451612903225798E-2</v>
      </c>
      <c r="T779" s="16">
        <v>7.0422535211267595E-2</v>
      </c>
      <c r="U779" s="16"/>
      <c r="V779" s="16">
        <v>5.60747663551402E-2</v>
      </c>
      <c r="W779" s="16">
        <v>0.103174603174603</v>
      </c>
      <c r="X779" s="16">
        <v>3.0456852791878201E-2</v>
      </c>
      <c r="Y779" s="16">
        <v>5.0251256281407003E-2</v>
      </c>
      <c r="Z779" s="16"/>
      <c r="AA779" s="16">
        <v>8.3333333333333301E-2</v>
      </c>
      <c r="AB779" s="16">
        <v>8.6956521739130405E-2</v>
      </c>
      <c r="AC779" s="16">
        <v>3.8961038961039002E-2</v>
      </c>
      <c r="AD779" s="16">
        <v>0.03</v>
      </c>
      <c r="AE779" s="16">
        <v>6.9767441860465101E-2</v>
      </c>
      <c r="AF779" s="16">
        <v>6.9444444444444406E-2</v>
      </c>
      <c r="AG779" s="16">
        <v>5.63380281690141E-2</v>
      </c>
      <c r="AH779" s="16">
        <v>1.4492753623188401E-2</v>
      </c>
      <c r="AI779" s="16">
        <v>3.4090909090909102E-2</v>
      </c>
      <c r="AJ779" s="16"/>
      <c r="AK779" s="16">
        <v>6.5789473684210495E-2</v>
      </c>
      <c r="AL779" s="16">
        <v>4.47761194029851E-2</v>
      </c>
      <c r="AM779" s="16">
        <v>6.4516129032258104E-2</v>
      </c>
      <c r="AN779" s="16">
        <v>6.7796610169491497E-2</v>
      </c>
      <c r="AO779" s="16">
        <v>4.2553191489361701E-2</v>
      </c>
      <c r="AP779" s="16">
        <v>4.2424242424242399E-2</v>
      </c>
      <c r="AQ779" s="16">
        <v>5.60747663551402E-2</v>
      </c>
      <c r="AR779" s="16"/>
      <c r="AS779" s="16">
        <v>2.4844720496894401E-2</v>
      </c>
      <c r="AT779" s="16">
        <v>6.1469265367316298E-2</v>
      </c>
      <c r="AU779" s="16"/>
      <c r="AV779" s="16">
        <v>3.42465753424658E-2</v>
      </c>
      <c r="AW779" s="16">
        <v>6.5298507462686603E-2</v>
      </c>
      <c r="AX779" s="16"/>
      <c r="AY779" s="16">
        <v>5.8139534883720902E-2</v>
      </c>
      <c r="AZ779" s="16">
        <v>5.0251256281407003E-2</v>
      </c>
      <c r="BA779" s="16"/>
      <c r="BB779" s="16">
        <v>3.9501039501039503E-2</v>
      </c>
      <c r="BC779" s="16">
        <v>7.4927953890489896E-2</v>
      </c>
      <c r="BD779" s="16"/>
      <c r="BE779" s="16">
        <v>0.125</v>
      </c>
      <c r="BF779" s="16">
        <v>7.3333333333333306E-2</v>
      </c>
      <c r="BG779" s="16">
        <v>6.2921348314606704E-2</v>
      </c>
      <c r="BH779" s="16">
        <v>1.85185185185185E-2</v>
      </c>
    </row>
    <row r="780" spans="2:60" x14ac:dyDescent="0.25">
      <c r="B780" t="s">
        <v>345</v>
      </c>
      <c r="C780" s="16">
        <v>3.6231884057971002E-3</v>
      </c>
      <c r="D780" s="16">
        <v>0</v>
      </c>
      <c r="E780" s="16">
        <v>0</v>
      </c>
      <c r="F780" s="16">
        <v>3.5087719298245598E-2</v>
      </c>
      <c r="G780" s="16">
        <v>0</v>
      </c>
      <c r="H780" s="16">
        <v>0</v>
      </c>
      <c r="I780" s="16">
        <v>0</v>
      </c>
      <c r="J780" s="16">
        <v>0</v>
      </c>
      <c r="K780" s="16">
        <v>0</v>
      </c>
      <c r="L780" s="16">
        <v>0</v>
      </c>
      <c r="M780" s="16">
        <v>0</v>
      </c>
      <c r="N780" s="16">
        <v>1.85185185185185E-2</v>
      </c>
      <c r="O780" s="16">
        <v>0</v>
      </c>
      <c r="P780" s="16">
        <v>0</v>
      </c>
      <c r="Q780" s="16">
        <v>0</v>
      </c>
      <c r="R780" s="16">
        <v>0</v>
      </c>
      <c r="S780" s="16">
        <v>0</v>
      </c>
      <c r="T780" s="16">
        <v>0</v>
      </c>
      <c r="U780" s="16"/>
      <c r="V780" s="16">
        <v>0</v>
      </c>
      <c r="W780" s="16">
        <v>0</v>
      </c>
      <c r="X780" s="16">
        <v>1.01522842639594E-2</v>
      </c>
      <c r="Y780" s="16">
        <v>2.5125628140703501E-3</v>
      </c>
      <c r="Z780" s="16"/>
      <c r="AA780" s="16">
        <v>0</v>
      </c>
      <c r="AB780" s="16">
        <v>0</v>
      </c>
      <c r="AC780" s="16">
        <v>0</v>
      </c>
      <c r="AD780" s="16">
        <v>0.01</v>
      </c>
      <c r="AE780" s="16">
        <v>0</v>
      </c>
      <c r="AF780" s="16">
        <v>0</v>
      </c>
      <c r="AG780" s="16">
        <v>0</v>
      </c>
      <c r="AH780" s="16">
        <v>1.4492753623188401E-2</v>
      </c>
      <c r="AI780" s="16">
        <v>0</v>
      </c>
      <c r="AJ780" s="16"/>
      <c r="AK780" s="16">
        <v>1.3157894736842099E-2</v>
      </c>
      <c r="AL780" s="16">
        <v>0</v>
      </c>
      <c r="AM780" s="16">
        <v>0</v>
      </c>
      <c r="AN780" s="16">
        <v>5.6497175141242903E-3</v>
      </c>
      <c r="AO780" s="16">
        <v>7.09219858156028E-3</v>
      </c>
      <c r="AP780" s="16">
        <v>0</v>
      </c>
      <c r="AQ780" s="16">
        <v>0</v>
      </c>
      <c r="AR780" s="16"/>
      <c r="AS780" s="16">
        <v>0</v>
      </c>
      <c r="AT780" s="16">
        <v>4.4977511244377799E-3</v>
      </c>
      <c r="AU780" s="16"/>
      <c r="AV780" s="16">
        <v>3.4246575342465799E-3</v>
      </c>
      <c r="AW780" s="16">
        <v>3.7313432835820899E-3</v>
      </c>
      <c r="AX780" s="16"/>
      <c r="AY780" s="16">
        <v>4.65116279069767E-3</v>
      </c>
      <c r="AZ780" s="16">
        <v>2.5125628140703501E-3</v>
      </c>
      <c r="BA780" s="16"/>
      <c r="BB780" s="16">
        <v>4.15800415800416E-3</v>
      </c>
      <c r="BC780" s="16">
        <v>2.8818443804034602E-3</v>
      </c>
      <c r="BD780" s="16"/>
      <c r="BE780" s="16">
        <v>0</v>
      </c>
      <c r="BF780" s="16">
        <v>1.3333333333333299E-2</v>
      </c>
      <c r="BG780" s="16">
        <v>2.24719101123596E-3</v>
      </c>
      <c r="BH780" s="16">
        <v>0</v>
      </c>
    </row>
    <row r="781" spans="2:60" x14ac:dyDescent="0.25">
      <c r="B781" t="s">
        <v>103</v>
      </c>
      <c r="C781" s="16">
        <v>4.8309178743961402E-3</v>
      </c>
      <c r="D781" s="16">
        <v>2.1739130434782601E-2</v>
      </c>
      <c r="E781" s="16">
        <v>0</v>
      </c>
      <c r="F781" s="16">
        <v>0</v>
      </c>
      <c r="G781" s="16">
        <v>0</v>
      </c>
      <c r="H781" s="16">
        <v>0</v>
      </c>
      <c r="I781" s="16">
        <v>0</v>
      </c>
      <c r="J781" s="16">
        <v>0</v>
      </c>
      <c r="K781" s="16">
        <v>2.32558139534884E-2</v>
      </c>
      <c r="L781" s="16">
        <v>0</v>
      </c>
      <c r="M781" s="16">
        <v>0</v>
      </c>
      <c r="N781" s="16">
        <v>0</v>
      </c>
      <c r="O781" s="16">
        <v>0</v>
      </c>
      <c r="P781" s="16">
        <v>2.9411764705882401E-2</v>
      </c>
      <c r="Q781" s="16">
        <v>0</v>
      </c>
      <c r="R781" s="16">
        <v>0</v>
      </c>
      <c r="S781" s="16">
        <v>0</v>
      </c>
      <c r="T781" s="16">
        <v>0</v>
      </c>
      <c r="U781" s="16"/>
      <c r="V781" s="16">
        <v>2.80373831775701E-2</v>
      </c>
      <c r="W781" s="16">
        <v>0</v>
      </c>
      <c r="X781" s="16">
        <v>0</v>
      </c>
      <c r="Y781" s="16">
        <v>2.5125628140703501E-3</v>
      </c>
      <c r="Z781" s="16"/>
      <c r="AA781" s="16">
        <v>1.2820512820512799E-2</v>
      </c>
      <c r="AB781" s="16">
        <v>0</v>
      </c>
      <c r="AC781" s="16">
        <v>1.2987012987013E-2</v>
      </c>
      <c r="AD781" s="16">
        <v>0</v>
      </c>
      <c r="AE781" s="16">
        <v>0</v>
      </c>
      <c r="AF781" s="16">
        <v>0</v>
      </c>
      <c r="AG781" s="16">
        <v>1.4084507042253501E-2</v>
      </c>
      <c r="AH781" s="16">
        <v>0</v>
      </c>
      <c r="AI781" s="16">
        <v>0</v>
      </c>
      <c r="AJ781" s="16"/>
      <c r="AK781" s="16">
        <v>0</v>
      </c>
      <c r="AL781" s="16">
        <v>0</v>
      </c>
      <c r="AM781" s="16">
        <v>0</v>
      </c>
      <c r="AN781" s="16">
        <v>5.6497175141242903E-3</v>
      </c>
      <c r="AO781" s="16">
        <v>7.09219858156028E-3</v>
      </c>
      <c r="AP781" s="16">
        <v>0</v>
      </c>
      <c r="AQ781" s="16">
        <v>9.3457943925233603E-3</v>
      </c>
      <c r="AR781" s="16"/>
      <c r="AS781" s="16">
        <v>6.2111801242236003E-3</v>
      </c>
      <c r="AT781" s="16">
        <v>4.4977511244377799E-3</v>
      </c>
      <c r="AU781" s="16"/>
      <c r="AV781" s="16">
        <v>1.0273972602739699E-2</v>
      </c>
      <c r="AW781" s="16">
        <v>1.86567164179104E-3</v>
      </c>
      <c r="AX781" s="16"/>
      <c r="AY781" s="16">
        <v>6.9767441860465098E-3</v>
      </c>
      <c r="AZ781" s="16">
        <v>2.5125628140703501E-3</v>
      </c>
      <c r="BA781" s="16"/>
      <c r="BB781" s="16">
        <v>6.23700623700624E-3</v>
      </c>
      <c r="BC781" s="16">
        <v>2.8818443804034602E-3</v>
      </c>
      <c r="BD781" s="16"/>
      <c r="BE781" s="16">
        <v>0</v>
      </c>
      <c r="BF781" s="16">
        <v>0.02</v>
      </c>
      <c r="BG781" s="16">
        <v>0</v>
      </c>
      <c r="BH781" s="16">
        <v>4.6296296296296302E-3</v>
      </c>
    </row>
    <row r="782" spans="2:60" x14ac:dyDescent="0.25">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row>
    <row r="783" spans="2:60" x14ac:dyDescent="0.25">
      <c r="B783" s="6" t="s">
        <v>360</v>
      </c>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c r="BE783" s="16"/>
      <c r="BF783" s="16"/>
      <c r="BG783" s="16"/>
      <c r="BH783" s="16"/>
    </row>
    <row r="784" spans="2:60" x14ac:dyDescent="0.25">
      <c r="B784" s="23" t="s">
        <v>705</v>
      </c>
      <c r="C784" s="16" t="s">
        <v>347</v>
      </c>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c r="AM784" s="16"/>
      <c r="AN784" s="16"/>
      <c r="AO784" s="16"/>
      <c r="AP784" s="16"/>
      <c r="AQ784" s="16"/>
      <c r="AR784" s="16"/>
      <c r="AS784" s="16"/>
      <c r="AT784" s="16"/>
      <c r="AU784" s="16"/>
      <c r="AV784" s="16"/>
      <c r="AW784" s="16"/>
      <c r="AX784" s="16"/>
      <c r="AY784" s="16"/>
      <c r="AZ784" s="16"/>
      <c r="BA784" s="16"/>
      <c r="BB784" s="16"/>
      <c r="BC784" s="16"/>
      <c r="BD784" s="16"/>
      <c r="BE784" s="16"/>
      <c r="BF784" s="16"/>
      <c r="BG784" s="16"/>
      <c r="BH784" s="16"/>
    </row>
    <row r="785" spans="2:60" x14ac:dyDescent="0.25">
      <c r="B785" t="s">
        <v>342</v>
      </c>
      <c r="C785" s="16">
        <v>0.32564841498559099</v>
      </c>
      <c r="D785" s="16">
        <v>0.22222222222222199</v>
      </c>
      <c r="E785" s="16">
        <v>0.41935483870967699</v>
      </c>
      <c r="F785" s="16">
        <v>0.434782608695652</v>
      </c>
      <c r="G785" s="16">
        <v>0.38461538461538503</v>
      </c>
      <c r="H785" s="16">
        <v>0.33333333333333298</v>
      </c>
      <c r="I785" s="16">
        <v>0.19047619047618999</v>
      </c>
      <c r="J785" s="16">
        <v>0.25</v>
      </c>
      <c r="K785" s="16">
        <v>0.45</v>
      </c>
      <c r="L785" s="16">
        <v>0.25</v>
      </c>
      <c r="M785" s="16">
        <v>0.44</v>
      </c>
      <c r="N785" s="16">
        <v>0.20588235294117599</v>
      </c>
      <c r="O785" s="16">
        <v>0.18181818181818199</v>
      </c>
      <c r="P785" s="16">
        <v>0.64285714285714302</v>
      </c>
      <c r="Q785" s="16">
        <v>0.1</v>
      </c>
      <c r="R785" s="16">
        <v>0</v>
      </c>
      <c r="S785" s="16">
        <v>0.34482758620689702</v>
      </c>
      <c r="T785" s="16">
        <v>0.32258064516128998</v>
      </c>
      <c r="U785" s="16"/>
      <c r="V785" s="16">
        <v>0.27906976744186002</v>
      </c>
      <c r="W785" s="16">
        <v>0.25</v>
      </c>
      <c r="X785" s="16">
        <v>0.26829268292682901</v>
      </c>
      <c r="Y785" s="16">
        <v>0.379120879120879</v>
      </c>
      <c r="Z785" s="16"/>
      <c r="AA785" s="16">
        <v>0.32894736842105299</v>
      </c>
      <c r="AB785" s="16">
        <v>0.23529411764705899</v>
      </c>
      <c r="AC785" s="16">
        <v>0.3</v>
      </c>
      <c r="AD785" s="16">
        <v>0.29411764705882398</v>
      </c>
      <c r="AE785" s="16">
        <v>0.194444444444444</v>
      </c>
      <c r="AF785" s="16">
        <v>0.25806451612903197</v>
      </c>
      <c r="AG785" s="16">
        <v>0.25</v>
      </c>
      <c r="AH785" s="16">
        <v>0.5</v>
      </c>
      <c r="AI785" s="16">
        <v>0.5</v>
      </c>
      <c r="AJ785" s="16"/>
      <c r="AK785" s="16">
        <v>0.36842105263157898</v>
      </c>
      <c r="AL785" s="16">
        <v>0.42307692307692302</v>
      </c>
      <c r="AM785" s="16">
        <v>0.28571428571428598</v>
      </c>
      <c r="AN785" s="16">
        <v>0.20689655172413801</v>
      </c>
      <c r="AO785" s="16">
        <v>0.32307692307692298</v>
      </c>
      <c r="AP785" s="16">
        <v>0.31707317073170699</v>
      </c>
      <c r="AQ785" s="16">
        <v>0.44186046511627902</v>
      </c>
      <c r="AR785" s="16"/>
      <c r="AS785" s="16">
        <v>0.42574257425742601</v>
      </c>
      <c r="AT785" s="16">
        <v>0.284552845528455</v>
      </c>
      <c r="AU785" s="16"/>
      <c r="AV785" s="16">
        <v>0.35245901639344301</v>
      </c>
      <c r="AW785" s="16">
        <v>0.31111111111111101</v>
      </c>
      <c r="AX785" s="16"/>
      <c r="AY785" s="16">
        <v>0.266666666666667</v>
      </c>
      <c r="AZ785" s="16">
        <v>0.379120879120879</v>
      </c>
      <c r="BA785" s="16"/>
      <c r="BB785" s="16">
        <v>0.36888888888888899</v>
      </c>
      <c r="BC785" s="16">
        <v>0.24590163934426201</v>
      </c>
      <c r="BD785" s="16"/>
      <c r="BE785" s="16">
        <v>0</v>
      </c>
      <c r="BF785" s="16">
        <v>0.13793103448275901</v>
      </c>
      <c r="BG785" s="16">
        <v>0.278145695364238</v>
      </c>
      <c r="BH785" s="16">
        <v>0.41104294478527598</v>
      </c>
    </row>
    <row r="786" spans="2:60" x14ac:dyDescent="0.25">
      <c r="B786" t="s">
        <v>343</v>
      </c>
      <c r="C786" s="16">
        <v>0.455331412103746</v>
      </c>
      <c r="D786" s="16">
        <v>0.61111111111111105</v>
      </c>
      <c r="E786" s="16">
        <v>0.45161290322580599</v>
      </c>
      <c r="F786" s="16">
        <v>0.173913043478261</v>
      </c>
      <c r="G786" s="16">
        <v>0.38461538461538503</v>
      </c>
      <c r="H786" s="16">
        <v>0.66666666666666696</v>
      </c>
      <c r="I786" s="16">
        <v>0.57142857142857095</v>
      </c>
      <c r="J786" s="16">
        <v>0.5</v>
      </c>
      <c r="K786" s="16">
        <v>0.25</v>
      </c>
      <c r="L786" s="16">
        <v>0.5</v>
      </c>
      <c r="M786" s="16">
        <v>0.4</v>
      </c>
      <c r="N786" s="16">
        <v>0.67647058823529405</v>
      </c>
      <c r="O786" s="16">
        <v>0.54545454545454497</v>
      </c>
      <c r="P786" s="16">
        <v>0.28571428571428598</v>
      </c>
      <c r="Q786" s="16">
        <v>0.7</v>
      </c>
      <c r="R786" s="16">
        <v>0.8</v>
      </c>
      <c r="S786" s="16">
        <v>0.37931034482758602</v>
      </c>
      <c r="T786" s="16">
        <v>0.38709677419354799</v>
      </c>
      <c r="U786" s="16"/>
      <c r="V786" s="16">
        <v>0.48837209302325602</v>
      </c>
      <c r="W786" s="16">
        <v>0.5</v>
      </c>
      <c r="X786" s="16">
        <v>0.54878048780487798</v>
      </c>
      <c r="Y786" s="16">
        <v>0.39560439560439598</v>
      </c>
      <c r="Z786" s="16"/>
      <c r="AA786" s="16">
        <v>0.44736842105263203</v>
      </c>
      <c r="AB786" s="16">
        <v>0.58823529411764697</v>
      </c>
      <c r="AC786" s="16">
        <v>0.56666666666666698</v>
      </c>
      <c r="AD786" s="16">
        <v>0.55882352941176505</v>
      </c>
      <c r="AE786" s="16">
        <v>0.5</v>
      </c>
      <c r="AF786" s="16">
        <v>0.38709677419354799</v>
      </c>
      <c r="AG786" s="16">
        <v>0.375</v>
      </c>
      <c r="AH786" s="16">
        <v>0.42857142857142899</v>
      </c>
      <c r="AI786" s="16">
        <v>0.35416666666666702</v>
      </c>
      <c r="AJ786" s="16"/>
      <c r="AK786" s="16">
        <v>0.44736842105263203</v>
      </c>
      <c r="AL786" s="16">
        <v>0.42307692307692302</v>
      </c>
      <c r="AM786" s="16">
        <v>0.39285714285714302</v>
      </c>
      <c r="AN786" s="16">
        <v>0.48275862068965503</v>
      </c>
      <c r="AO786" s="16">
        <v>0.52307692307692299</v>
      </c>
      <c r="AP786" s="16">
        <v>0.46341463414634099</v>
      </c>
      <c r="AQ786" s="16">
        <v>0.34883720930232598</v>
      </c>
      <c r="AR786" s="16"/>
      <c r="AS786" s="16">
        <v>0.43564356435643597</v>
      </c>
      <c r="AT786" s="16">
        <v>0.46341463414634099</v>
      </c>
      <c r="AU786" s="16"/>
      <c r="AV786" s="16">
        <v>0.43442622950819698</v>
      </c>
      <c r="AW786" s="16">
        <v>0.46666666666666701</v>
      </c>
      <c r="AX786" s="16"/>
      <c r="AY786" s="16">
        <v>0.52121212121212102</v>
      </c>
      <c r="AZ786" s="16">
        <v>0.39560439560439598</v>
      </c>
      <c r="BA786" s="16"/>
      <c r="BB786" s="16">
        <v>0.45333333333333298</v>
      </c>
      <c r="BC786" s="16">
        <v>0.45901639344262302</v>
      </c>
      <c r="BD786" s="16"/>
      <c r="BE786" s="16">
        <v>0.5</v>
      </c>
      <c r="BF786" s="16">
        <v>0.55172413793103403</v>
      </c>
      <c r="BG786" s="16">
        <v>0.47019867549668898</v>
      </c>
      <c r="BH786" s="16">
        <v>0.42331288343558299</v>
      </c>
    </row>
    <row r="787" spans="2:60" x14ac:dyDescent="0.25">
      <c r="B787" t="s">
        <v>344</v>
      </c>
      <c r="C787" s="16">
        <v>0.17867435158501399</v>
      </c>
      <c r="D787" s="16">
        <v>0.13888888888888901</v>
      </c>
      <c r="E787" s="16">
        <v>0.12903225806451599</v>
      </c>
      <c r="F787" s="16">
        <v>0.34782608695652201</v>
      </c>
      <c r="G787" s="16">
        <v>0.230769230769231</v>
      </c>
      <c r="H787" s="16">
        <v>0</v>
      </c>
      <c r="I787" s="16">
        <v>0.19047619047618999</v>
      </c>
      <c r="J787" s="16">
        <v>0.25</v>
      </c>
      <c r="K787" s="16">
        <v>0.25</v>
      </c>
      <c r="L787" s="16">
        <v>0.25</v>
      </c>
      <c r="M787" s="16">
        <v>0.08</v>
      </c>
      <c r="N787" s="16">
        <v>8.8235294117647106E-2</v>
      </c>
      <c r="O787" s="16">
        <v>0.27272727272727298</v>
      </c>
      <c r="P787" s="16">
        <v>0</v>
      </c>
      <c r="Q787" s="16">
        <v>0.1</v>
      </c>
      <c r="R787" s="16">
        <v>0.2</v>
      </c>
      <c r="S787" s="16">
        <v>0.24137931034482801</v>
      </c>
      <c r="T787" s="16">
        <v>0.19354838709677399</v>
      </c>
      <c r="U787" s="16"/>
      <c r="V787" s="16">
        <v>0.232558139534884</v>
      </c>
      <c r="W787" s="16">
        <v>0.125</v>
      </c>
      <c r="X787" s="16">
        <v>0.146341463414634</v>
      </c>
      <c r="Y787" s="16">
        <v>0.19230769230769201</v>
      </c>
      <c r="Z787" s="16"/>
      <c r="AA787" s="16">
        <v>0.197368421052632</v>
      </c>
      <c r="AB787" s="16">
        <v>5.8823529411764698E-2</v>
      </c>
      <c r="AC787" s="16">
        <v>0.1</v>
      </c>
      <c r="AD787" s="16">
        <v>0.14705882352941199</v>
      </c>
      <c r="AE787" s="16">
        <v>0.22222222222222199</v>
      </c>
      <c r="AF787" s="16">
        <v>0.29032258064516098</v>
      </c>
      <c r="AG787" s="16">
        <v>0.3125</v>
      </c>
      <c r="AH787" s="16">
        <v>3.5714285714285698E-2</v>
      </c>
      <c r="AI787" s="16">
        <v>0.14583333333333301</v>
      </c>
      <c r="AJ787" s="16"/>
      <c r="AK787" s="16">
        <v>0.157894736842105</v>
      </c>
      <c r="AL787" s="16">
        <v>0.115384615384615</v>
      </c>
      <c r="AM787" s="16">
        <v>0.28571428571428598</v>
      </c>
      <c r="AN787" s="16">
        <v>0.22413793103448301</v>
      </c>
      <c r="AO787" s="16">
        <v>0.15384615384615399</v>
      </c>
      <c r="AP787" s="16">
        <v>0.17073170731707299</v>
      </c>
      <c r="AQ787" s="16">
        <v>0.162790697674419</v>
      </c>
      <c r="AR787" s="16"/>
      <c r="AS787" s="16">
        <v>7.9207920792079195E-2</v>
      </c>
      <c r="AT787" s="16">
        <v>0.219512195121951</v>
      </c>
      <c r="AU787" s="16"/>
      <c r="AV787" s="16">
        <v>0.18032786885245899</v>
      </c>
      <c r="AW787" s="16">
        <v>0.17777777777777801</v>
      </c>
      <c r="AX787" s="16"/>
      <c r="AY787" s="16">
        <v>0.163636363636364</v>
      </c>
      <c r="AZ787" s="16">
        <v>0.19230769230769201</v>
      </c>
      <c r="BA787" s="16"/>
      <c r="BB787" s="16">
        <v>0.151111111111111</v>
      </c>
      <c r="BC787" s="16">
        <v>0.22950819672131101</v>
      </c>
      <c r="BD787" s="16"/>
      <c r="BE787" s="16">
        <v>0.5</v>
      </c>
      <c r="BF787" s="16">
        <v>0.20689655172413801</v>
      </c>
      <c r="BG787" s="16">
        <v>0.19205298013245001</v>
      </c>
      <c r="BH787" s="16">
        <v>0.153374233128834</v>
      </c>
    </row>
    <row r="788" spans="2:60" x14ac:dyDescent="0.25">
      <c r="B788" t="s">
        <v>345</v>
      </c>
      <c r="C788" s="16">
        <v>2.8818443804034598E-2</v>
      </c>
      <c r="D788" s="16">
        <v>0</v>
      </c>
      <c r="E788" s="16">
        <v>0</v>
      </c>
      <c r="F788" s="16">
        <v>4.3478260869565202E-2</v>
      </c>
      <c r="G788" s="16">
        <v>0</v>
      </c>
      <c r="H788" s="16">
        <v>0</v>
      </c>
      <c r="I788" s="16">
        <v>4.7619047619047603E-2</v>
      </c>
      <c r="J788" s="16">
        <v>0</v>
      </c>
      <c r="K788" s="16">
        <v>0.05</v>
      </c>
      <c r="L788" s="16">
        <v>0</v>
      </c>
      <c r="M788" s="16">
        <v>0.04</v>
      </c>
      <c r="N788" s="16">
        <v>2.9411764705882401E-2</v>
      </c>
      <c r="O788" s="16">
        <v>0</v>
      </c>
      <c r="P788" s="16">
        <v>0</v>
      </c>
      <c r="Q788" s="16">
        <v>0</v>
      </c>
      <c r="R788" s="16">
        <v>0</v>
      </c>
      <c r="S788" s="16">
        <v>3.4482758620689703E-2</v>
      </c>
      <c r="T788" s="16">
        <v>9.6774193548387094E-2</v>
      </c>
      <c r="U788" s="16"/>
      <c r="V788" s="16">
        <v>0</v>
      </c>
      <c r="W788" s="16">
        <v>0.1</v>
      </c>
      <c r="X788" s="16">
        <v>2.4390243902439001E-2</v>
      </c>
      <c r="Y788" s="16">
        <v>2.1978021978022001E-2</v>
      </c>
      <c r="Z788" s="16"/>
      <c r="AA788" s="16">
        <v>2.6315789473684199E-2</v>
      </c>
      <c r="AB788" s="16">
        <v>5.8823529411764698E-2</v>
      </c>
      <c r="AC788" s="16">
        <v>3.3333333333333298E-2</v>
      </c>
      <c r="AD788" s="16">
        <v>0</v>
      </c>
      <c r="AE788" s="16">
        <v>8.3333333333333301E-2</v>
      </c>
      <c r="AF788" s="16">
        <v>3.2258064516128997E-2</v>
      </c>
      <c r="AG788" s="16">
        <v>3.125E-2</v>
      </c>
      <c r="AH788" s="16">
        <v>3.5714285714285698E-2</v>
      </c>
      <c r="AI788" s="16">
        <v>0</v>
      </c>
      <c r="AJ788" s="16"/>
      <c r="AK788" s="16">
        <v>2.6315789473684199E-2</v>
      </c>
      <c r="AL788" s="16">
        <v>0</v>
      </c>
      <c r="AM788" s="16">
        <v>3.5714285714285698E-2</v>
      </c>
      <c r="AN788" s="16">
        <v>5.1724137931034503E-2</v>
      </c>
      <c r="AO788" s="16">
        <v>0</v>
      </c>
      <c r="AP788" s="16">
        <v>4.8780487804878099E-2</v>
      </c>
      <c r="AQ788" s="16">
        <v>2.32558139534884E-2</v>
      </c>
      <c r="AR788" s="16"/>
      <c r="AS788" s="16">
        <v>3.9603960396039598E-2</v>
      </c>
      <c r="AT788" s="16">
        <v>2.4390243902439001E-2</v>
      </c>
      <c r="AU788" s="16"/>
      <c r="AV788" s="16">
        <v>2.4590163934426201E-2</v>
      </c>
      <c r="AW788" s="16">
        <v>3.11111111111111E-2</v>
      </c>
      <c r="AX788" s="16"/>
      <c r="AY788" s="16">
        <v>3.6363636363636397E-2</v>
      </c>
      <c r="AZ788" s="16">
        <v>2.1978021978022001E-2</v>
      </c>
      <c r="BA788" s="16"/>
      <c r="BB788" s="16">
        <v>1.7777777777777799E-2</v>
      </c>
      <c r="BC788" s="16">
        <v>4.91803278688525E-2</v>
      </c>
      <c r="BD788" s="16"/>
      <c r="BE788" s="16">
        <v>0</v>
      </c>
      <c r="BF788" s="16">
        <v>6.8965517241379296E-2</v>
      </c>
      <c r="BG788" s="16">
        <v>4.6357615894039701E-2</v>
      </c>
      <c r="BH788" s="16">
        <v>6.13496932515337E-3</v>
      </c>
    </row>
    <row r="789" spans="2:60" x14ac:dyDescent="0.25">
      <c r="B789" t="s">
        <v>103</v>
      </c>
      <c r="C789" s="16">
        <v>1.1527377521613799E-2</v>
      </c>
      <c r="D789" s="16">
        <v>2.7777777777777801E-2</v>
      </c>
      <c r="E789" s="16">
        <v>0</v>
      </c>
      <c r="F789" s="16">
        <v>0</v>
      </c>
      <c r="G789" s="16">
        <v>0</v>
      </c>
      <c r="H789" s="16">
        <v>0</v>
      </c>
      <c r="I789" s="16">
        <v>0</v>
      </c>
      <c r="J789" s="16">
        <v>0</v>
      </c>
      <c r="K789" s="16">
        <v>0</v>
      </c>
      <c r="L789" s="16">
        <v>0</v>
      </c>
      <c r="M789" s="16">
        <v>0.04</v>
      </c>
      <c r="N789" s="16">
        <v>0</v>
      </c>
      <c r="O789" s="16">
        <v>0</v>
      </c>
      <c r="P789" s="16">
        <v>7.1428571428571397E-2</v>
      </c>
      <c r="Q789" s="16">
        <v>0.1</v>
      </c>
      <c r="R789" s="16">
        <v>0</v>
      </c>
      <c r="S789" s="16">
        <v>0</v>
      </c>
      <c r="T789" s="16">
        <v>0</v>
      </c>
      <c r="U789" s="16"/>
      <c r="V789" s="16">
        <v>0</v>
      </c>
      <c r="W789" s="16">
        <v>2.5000000000000001E-2</v>
      </c>
      <c r="X789" s="16">
        <v>1.21951219512195E-2</v>
      </c>
      <c r="Y789" s="16">
        <v>1.0989010989011E-2</v>
      </c>
      <c r="Z789" s="16"/>
      <c r="AA789" s="16">
        <v>0</v>
      </c>
      <c r="AB789" s="16">
        <v>5.8823529411764698E-2</v>
      </c>
      <c r="AC789" s="16">
        <v>0</v>
      </c>
      <c r="AD789" s="16">
        <v>0</v>
      </c>
      <c r="AE789" s="16">
        <v>0</v>
      </c>
      <c r="AF789" s="16">
        <v>3.2258064516128997E-2</v>
      </c>
      <c r="AG789" s="16">
        <v>3.125E-2</v>
      </c>
      <c r="AH789" s="16">
        <v>0</v>
      </c>
      <c r="AI789" s="16">
        <v>0</v>
      </c>
      <c r="AJ789" s="16"/>
      <c r="AK789" s="16">
        <v>0</v>
      </c>
      <c r="AL789" s="16">
        <v>3.8461538461538498E-2</v>
      </c>
      <c r="AM789" s="16">
        <v>0</v>
      </c>
      <c r="AN789" s="16">
        <v>3.4482758620689703E-2</v>
      </c>
      <c r="AO789" s="16">
        <v>0</v>
      </c>
      <c r="AP789" s="16">
        <v>0</v>
      </c>
      <c r="AQ789" s="16">
        <v>2.32558139534884E-2</v>
      </c>
      <c r="AR789" s="16"/>
      <c r="AS789" s="16">
        <v>1.9801980198019799E-2</v>
      </c>
      <c r="AT789" s="16">
        <v>8.1300813008130107E-3</v>
      </c>
      <c r="AU789" s="16"/>
      <c r="AV789" s="16">
        <v>8.1967213114754103E-3</v>
      </c>
      <c r="AW789" s="16">
        <v>1.3333333333333299E-2</v>
      </c>
      <c r="AX789" s="16"/>
      <c r="AY789" s="16">
        <v>1.21212121212121E-2</v>
      </c>
      <c r="AZ789" s="16">
        <v>1.0989010989011E-2</v>
      </c>
      <c r="BA789" s="16"/>
      <c r="BB789" s="16">
        <v>8.8888888888888906E-3</v>
      </c>
      <c r="BC789" s="16">
        <v>1.63934426229508E-2</v>
      </c>
      <c r="BD789" s="16"/>
      <c r="BE789" s="16">
        <v>0</v>
      </c>
      <c r="BF789" s="16">
        <v>3.4482758620689703E-2</v>
      </c>
      <c r="BG789" s="16">
        <v>1.3245033112582801E-2</v>
      </c>
      <c r="BH789" s="16">
        <v>6.13496932515337E-3</v>
      </c>
    </row>
    <row r="790" spans="2:60" x14ac:dyDescent="0.25">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c r="BE790" s="16"/>
      <c r="BF790" s="16"/>
      <c r="BG790" s="16"/>
      <c r="BH790" s="16"/>
    </row>
    <row r="791" spans="2:60" x14ac:dyDescent="0.25">
      <c r="B791" s="6" t="s">
        <v>361</v>
      </c>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c r="AX791" s="16"/>
      <c r="AY791" s="16"/>
      <c r="AZ791" s="16"/>
      <c r="BA791" s="16"/>
      <c r="BB791" s="16"/>
      <c r="BC791" s="16"/>
      <c r="BD791" s="16"/>
      <c r="BE791" s="16"/>
      <c r="BF791" s="16"/>
      <c r="BG791" s="16"/>
      <c r="BH791" s="16"/>
    </row>
    <row r="792" spans="2:60" x14ac:dyDescent="0.25">
      <c r="B792" s="23" t="s">
        <v>706</v>
      </c>
      <c r="C792" s="16" t="s">
        <v>347</v>
      </c>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c r="AD792" s="16"/>
      <c r="AE792" s="16"/>
      <c r="AF792" s="16"/>
      <c r="AG792" s="16"/>
      <c r="AH792" s="16"/>
      <c r="AI792" s="16"/>
      <c r="AJ792" s="16"/>
      <c r="AK792" s="16"/>
      <c r="AL792" s="16"/>
      <c r="AM792" s="16"/>
      <c r="AN792" s="16"/>
      <c r="AO792" s="16"/>
      <c r="AP792" s="16"/>
      <c r="AQ792" s="16"/>
      <c r="AR792" s="16"/>
      <c r="AS792" s="16"/>
      <c r="AT792" s="16"/>
      <c r="AU792" s="16"/>
      <c r="AV792" s="16"/>
      <c r="AW792" s="16"/>
      <c r="AX792" s="16"/>
      <c r="AY792" s="16"/>
      <c r="AZ792" s="16"/>
      <c r="BA792" s="16"/>
      <c r="BB792" s="16"/>
      <c r="BC792" s="16"/>
      <c r="BD792" s="16"/>
      <c r="BE792" s="16"/>
      <c r="BF792" s="16"/>
      <c r="BG792" s="16"/>
      <c r="BH792" s="16"/>
    </row>
    <row r="793" spans="2:60" x14ac:dyDescent="0.25">
      <c r="B793" t="s">
        <v>342</v>
      </c>
      <c r="C793" s="16">
        <v>0.41043478260869598</v>
      </c>
      <c r="D793" s="16">
        <v>0.32758620689655199</v>
      </c>
      <c r="E793" s="16">
        <v>0.36538461538461497</v>
      </c>
      <c r="F793" s="16">
        <v>0.34285714285714303</v>
      </c>
      <c r="G793" s="16">
        <v>0.33333333333333298</v>
      </c>
      <c r="H793" s="16">
        <v>0.38461538461538503</v>
      </c>
      <c r="I793" s="16">
        <v>0.43137254901960798</v>
      </c>
      <c r="J793" s="16">
        <v>0.375</v>
      </c>
      <c r="K793" s="16">
        <v>0.54838709677419395</v>
      </c>
      <c r="L793" s="16">
        <v>0.5</v>
      </c>
      <c r="M793" s="16">
        <v>0.58695652173913004</v>
      </c>
      <c r="N793" s="16">
        <v>0.31111111111111101</v>
      </c>
      <c r="O793" s="16">
        <v>0.41666666666666702</v>
      </c>
      <c r="P793" s="16">
        <v>0.36</v>
      </c>
      <c r="Q793" s="16">
        <v>0.57142857142857095</v>
      </c>
      <c r="R793" s="16">
        <v>0.83333333333333304</v>
      </c>
      <c r="S793" s="16">
        <v>0.40659340659340698</v>
      </c>
      <c r="T793" s="16">
        <v>0.35555555555555601</v>
      </c>
      <c r="U793" s="16"/>
      <c r="V793" s="16">
        <v>0.37878787878787901</v>
      </c>
      <c r="W793" s="16">
        <v>0.36144578313253001</v>
      </c>
      <c r="X793" s="16">
        <v>0.38194444444444398</v>
      </c>
      <c r="Y793" s="16">
        <v>0.44680851063829802</v>
      </c>
      <c r="Z793" s="16"/>
      <c r="AA793" s="16">
        <v>0.4</v>
      </c>
      <c r="AB793" s="16">
        <v>0.29729729729729698</v>
      </c>
      <c r="AC793" s="16">
        <v>0.320754716981132</v>
      </c>
      <c r="AD793" s="16">
        <v>0.375</v>
      </c>
      <c r="AE793" s="16">
        <v>0.37096774193548399</v>
      </c>
      <c r="AF793" s="16">
        <v>0.37735849056603799</v>
      </c>
      <c r="AG793" s="16">
        <v>0.467741935483871</v>
      </c>
      <c r="AH793" s="16">
        <v>0.42857142857142899</v>
      </c>
      <c r="AI793" s="16">
        <v>0.59701492537313405</v>
      </c>
      <c r="AJ793" s="16"/>
      <c r="AK793" s="16">
        <v>0.40350877192982498</v>
      </c>
      <c r="AL793" s="16">
        <v>0.33333333333333298</v>
      </c>
      <c r="AM793" s="16">
        <v>0.40816326530612201</v>
      </c>
      <c r="AN793" s="16">
        <v>0.30851063829787201</v>
      </c>
      <c r="AO793" s="16">
        <v>0.40952380952381001</v>
      </c>
      <c r="AP793" s="16">
        <v>0.40157480314960597</v>
      </c>
      <c r="AQ793" s="16">
        <v>0.62337662337662303</v>
      </c>
      <c r="AR793" s="16"/>
      <c r="AS793" s="16">
        <v>0.54814814814814805</v>
      </c>
      <c r="AT793" s="16">
        <v>0.368181818181818</v>
      </c>
      <c r="AU793" s="16"/>
      <c r="AV793" s="16">
        <v>0.48369565217391303</v>
      </c>
      <c r="AW793" s="16">
        <v>0.375959079283887</v>
      </c>
      <c r="AX793" s="16"/>
      <c r="AY793" s="16">
        <v>0.37542662116040998</v>
      </c>
      <c r="AZ793" s="16">
        <v>0.44680851063829802</v>
      </c>
      <c r="BA793" s="16"/>
      <c r="BB793" s="16">
        <v>0.45844504021447702</v>
      </c>
      <c r="BC793" s="16">
        <v>0.32178217821782201</v>
      </c>
      <c r="BD793" s="16"/>
      <c r="BE793" s="16">
        <v>0.2</v>
      </c>
      <c r="BF793" s="16">
        <v>0.27500000000000002</v>
      </c>
      <c r="BG793" s="16">
        <v>0.352112676056338</v>
      </c>
      <c r="BH793" s="16">
        <v>0.56000000000000005</v>
      </c>
    </row>
    <row r="794" spans="2:60" x14ac:dyDescent="0.25">
      <c r="B794" t="s">
        <v>343</v>
      </c>
      <c r="C794" s="16">
        <v>0.448695652173913</v>
      </c>
      <c r="D794" s="16">
        <v>0.5</v>
      </c>
      <c r="E794" s="16">
        <v>0.42307692307692302</v>
      </c>
      <c r="F794" s="16">
        <v>0.54285714285714304</v>
      </c>
      <c r="G794" s="16">
        <v>0.5</v>
      </c>
      <c r="H794" s="16">
        <v>0.46153846153846201</v>
      </c>
      <c r="I794" s="16">
        <v>0.39215686274509798</v>
      </c>
      <c r="J794" s="16">
        <v>0.625</v>
      </c>
      <c r="K794" s="16">
        <v>0.35483870967741898</v>
      </c>
      <c r="L794" s="16">
        <v>0.33333333333333298</v>
      </c>
      <c r="M794" s="16">
        <v>0.19565217391304299</v>
      </c>
      <c r="N794" s="16">
        <v>0.57777777777777795</v>
      </c>
      <c r="O794" s="16">
        <v>0.5</v>
      </c>
      <c r="P794" s="16">
        <v>0.52</v>
      </c>
      <c r="Q794" s="16">
        <v>0.28571428571428598</v>
      </c>
      <c r="R794" s="16">
        <v>0.16666666666666699</v>
      </c>
      <c r="S794" s="16">
        <v>0.50549450549450503</v>
      </c>
      <c r="T794" s="16">
        <v>0.51111111111111096</v>
      </c>
      <c r="U794" s="16"/>
      <c r="V794" s="16">
        <v>0.439393939393939</v>
      </c>
      <c r="W794" s="16">
        <v>0.40963855421686701</v>
      </c>
      <c r="X794" s="16">
        <v>0.49305555555555602</v>
      </c>
      <c r="Y794" s="16">
        <v>0.439716312056738</v>
      </c>
      <c r="Z794" s="16"/>
      <c r="AA794" s="16">
        <v>0.41</v>
      </c>
      <c r="AB794" s="16">
        <v>0.48648648648648701</v>
      </c>
      <c r="AC794" s="16">
        <v>0.47169811320754701</v>
      </c>
      <c r="AD794" s="16">
        <v>0.5</v>
      </c>
      <c r="AE794" s="16">
        <v>0.51612903225806495</v>
      </c>
      <c r="AF794" s="16">
        <v>0.50943396226415105</v>
      </c>
      <c r="AG794" s="16">
        <v>0.41935483870967699</v>
      </c>
      <c r="AH794" s="16">
        <v>0.51020408163265296</v>
      </c>
      <c r="AI794" s="16">
        <v>0.31343283582089598</v>
      </c>
      <c r="AJ794" s="16"/>
      <c r="AK794" s="16">
        <v>0.47368421052631599</v>
      </c>
      <c r="AL794" s="16">
        <v>0.47916666666666702</v>
      </c>
      <c r="AM794" s="16">
        <v>0.530612244897959</v>
      </c>
      <c r="AN794" s="16">
        <v>0.47872340425531901</v>
      </c>
      <c r="AO794" s="16">
        <v>0.50476190476190497</v>
      </c>
      <c r="AP794" s="16">
        <v>0.42519685039370098</v>
      </c>
      <c r="AQ794" s="16">
        <v>0.28571428571428598</v>
      </c>
      <c r="AR794" s="16"/>
      <c r="AS794" s="16">
        <v>0.39259259259259299</v>
      </c>
      <c r="AT794" s="16">
        <v>0.46590909090909099</v>
      </c>
      <c r="AU794" s="16"/>
      <c r="AV794" s="16">
        <v>0.40217391304347799</v>
      </c>
      <c r="AW794" s="16">
        <v>0.47058823529411797</v>
      </c>
      <c r="AX794" s="16"/>
      <c r="AY794" s="16">
        <v>0.45733788395904401</v>
      </c>
      <c r="AZ794" s="16">
        <v>0.439716312056738</v>
      </c>
      <c r="BA794" s="16"/>
      <c r="BB794" s="16">
        <v>0.43431635388739898</v>
      </c>
      <c r="BC794" s="16">
        <v>0.475247524752475</v>
      </c>
      <c r="BD794" s="16"/>
      <c r="BE794" s="16">
        <v>0.5</v>
      </c>
      <c r="BF794" s="16">
        <v>0.5</v>
      </c>
      <c r="BG794" s="16">
        <v>0.49295774647887303</v>
      </c>
      <c r="BH794" s="16">
        <v>0.36</v>
      </c>
    </row>
    <row r="795" spans="2:60" x14ac:dyDescent="0.25">
      <c r="B795" t="s">
        <v>344</v>
      </c>
      <c r="C795" s="16">
        <v>0.111304347826087</v>
      </c>
      <c r="D795" s="16">
        <v>0.13793103448275901</v>
      </c>
      <c r="E795" s="16">
        <v>0.17307692307692299</v>
      </c>
      <c r="F795" s="16">
        <v>8.5714285714285701E-2</v>
      </c>
      <c r="G795" s="16">
        <v>0.125</v>
      </c>
      <c r="H795" s="16">
        <v>7.69230769230769E-2</v>
      </c>
      <c r="I795" s="16">
        <v>0.11764705882352899</v>
      </c>
      <c r="J795" s="16">
        <v>0</v>
      </c>
      <c r="K795" s="16">
        <v>9.6774193548387094E-2</v>
      </c>
      <c r="L795" s="16">
        <v>0.16666666666666699</v>
      </c>
      <c r="M795" s="16">
        <v>0.19565217391304299</v>
      </c>
      <c r="N795" s="16">
        <v>8.8888888888888906E-2</v>
      </c>
      <c r="O795" s="16">
        <v>8.3333333333333301E-2</v>
      </c>
      <c r="P795" s="16">
        <v>0.04</v>
      </c>
      <c r="Q795" s="16">
        <v>9.5238095238095205E-2</v>
      </c>
      <c r="R795" s="16">
        <v>0</v>
      </c>
      <c r="S795" s="16">
        <v>6.5934065934065894E-2</v>
      </c>
      <c r="T795" s="16">
        <v>0.133333333333333</v>
      </c>
      <c r="U795" s="16"/>
      <c r="V795" s="16">
        <v>0.15151515151515199</v>
      </c>
      <c r="W795" s="16">
        <v>0.180722891566265</v>
      </c>
      <c r="X795" s="16">
        <v>9.7222222222222196E-2</v>
      </c>
      <c r="Y795" s="16">
        <v>8.8652482269503494E-2</v>
      </c>
      <c r="Z795" s="16"/>
      <c r="AA795" s="16">
        <v>0.16</v>
      </c>
      <c r="AB795" s="16">
        <v>0.18918918918918901</v>
      </c>
      <c r="AC795" s="16">
        <v>0.15094339622641501</v>
      </c>
      <c r="AD795" s="16">
        <v>0.109375</v>
      </c>
      <c r="AE795" s="16">
        <v>0.112903225806452</v>
      </c>
      <c r="AF795" s="16">
        <v>7.5471698113207503E-2</v>
      </c>
      <c r="AG795" s="16">
        <v>8.0645161290322606E-2</v>
      </c>
      <c r="AH795" s="16">
        <v>4.08163265306122E-2</v>
      </c>
      <c r="AI795" s="16">
        <v>7.4626865671641798E-2</v>
      </c>
      <c r="AJ795" s="16"/>
      <c r="AK795" s="16">
        <v>8.7719298245614002E-2</v>
      </c>
      <c r="AL795" s="16">
        <v>0.14583333333333301</v>
      </c>
      <c r="AM795" s="16">
        <v>6.1224489795918401E-2</v>
      </c>
      <c r="AN795" s="16">
        <v>0.159574468085106</v>
      </c>
      <c r="AO795" s="16">
        <v>8.5714285714285701E-2</v>
      </c>
      <c r="AP795" s="16">
        <v>0.14173228346456701</v>
      </c>
      <c r="AQ795" s="16">
        <v>7.7922077922077906E-2</v>
      </c>
      <c r="AR795" s="16"/>
      <c r="AS795" s="16">
        <v>5.9259259259259303E-2</v>
      </c>
      <c r="AT795" s="16">
        <v>0.12727272727272701</v>
      </c>
      <c r="AU795" s="16"/>
      <c r="AV795" s="16">
        <v>9.2391304347826095E-2</v>
      </c>
      <c r="AW795" s="16">
        <v>0.12020460358056299</v>
      </c>
      <c r="AX795" s="16"/>
      <c r="AY795" s="16">
        <v>0.133105802047782</v>
      </c>
      <c r="AZ795" s="16">
        <v>8.8652482269503494E-2</v>
      </c>
      <c r="BA795" s="16"/>
      <c r="BB795" s="16">
        <v>7.7747989276139406E-2</v>
      </c>
      <c r="BC795" s="16">
        <v>0.173267326732673</v>
      </c>
      <c r="BD795" s="16"/>
      <c r="BE795" s="16">
        <v>0.3</v>
      </c>
      <c r="BF795" s="16">
        <v>0.15</v>
      </c>
      <c r="BG795" s="16">
        <v>0.12323943661971801</v>
      </c>
      <c r="BH795" s="16">
        <v>7.0000000000000007E-2</v>
      </c>
    </row>
    <row r="796" spans="2:60" x14ac:dyDescent="0.25">
      <c r="B796" t="s">
        <v>345</v>
      </c>
      <c r="C796" s="16">
        <v>6.9565217391304402E-3</v>
      </c>
      <c r="D796" s="16">
        <v>0</v>
      </c>
      <c r="E796" s="16">
        <v>1.9230769230769201E-2</v>
      </c>
      <c r="F796" s="16">
        <v>0</v>
      </c>
      <c r="G796" s="16">
        <v>0</v>
      </c>
      <c r="H796" s="16">
        <v>0</v>
      </c>
      <c r="I796" s="16">
        <v>1.9607843137254902E-2</v>
      </c>
      <c r="J796" s="16">
        <v>0</v>
      </c>
      <c r="K796" s="16">
        <v>0</v>
      </c>
      <c r="L796" s="16">
        <v>0</v>
      </c>
      <c r="M796" s="16">
        <v>0</v>
      </c>
      <c r="N796" s="16">
        <v>0</v>
      </c>
      <c r="O796" s="16">
        <v>0</v>
      </c>
      <c r="P796" s="16">
        <v>0.04</v>
      </c>
      <c r="Q796" s="16">
        <v>0</v>
      </c>
      <c r="R796" s="16">
        <v>0</v>
      </c>
      <c r="S796" s="16">
        <v>1.0989010989011E-2</v>
      </c>
      <c r="T796" s="16">
        <v>0</v>
      </c>
      <c r="U796" s="16"/>
      <c r="V796" s="16">
        <v>1.5151515151515201E-2</v>
      </c>
      <c r="W796" s="16">
        <v>1.20481927710843E-2</v>
      </c>
      <c r="X796" s="16">
        <v>0</v>
      </c>
      <c r="Y796" s="16">
        <v>7.09219858156028E-3</v>
      </c>
      <c r="Z796" s="16"/>
      <c r="AA796" s="16">
        <v>0.01</v>
      </c>
      <c r="AB796" s="16">
        <v>0</v>
      </c>
      <c r="AC796" s="16">
        <v>1.88679245283019E-2</v>
      </c>
      <c r="AD796" s="16">
        <v>0</v>
      </c>
      <c r="AE796" s="16">
        <v>0</v>
      </c>
      <c r="AF796" s="16">
        <v>0</v>
      </c>
      <c r="AG796" s="16">
        <v>0</v>
      </c>
      <c r="AH796" s="16">
        <v>0</v>
      </c>
      <c r="AI796" s="16">
        <v>0</v>
      </c>
      <c r="AJ796" s="16"/>
      <c r="AK796" s="16">
        <v>0</v>
      </c>
      <c r="AL796" s="16">
        <v>0</v>
      </c>
      <c r="AM796" s="16">
        <v>0</v>
      </c>
      <c r="AN796" s="16">
        <v>1.0638297872340399E-2</v>
      </c>
      <c r="AO796" s="16">
        <v>0</v>
      </c>
      <c r="AP796" s="16">
        <v>1.5748031496062999E-2</v>
      </c>
      <c r="AQ796" s="16">
        <v>0</v>
      </c>
      <c r="AR796" s="16"/>
      <c r="AS796" s="16">
        <v>0</v>
      </c>
      <c r="AT796" s="16">
        <v>9.0909090909090905E-3</v>
      </c>
      <c r="AU796" s="16"/>
      <c r="AV796" s="16">
        <v>0</v>
      </c>
      <c r="AW796" s="16">
        <v>1.0230179028133E-2</v>
      </c>
      <c r="AX796" s="16"/>
      <c r="AY796" s="16">
        <v>6.8259385665529002E-3</v>
      </c>
      <c r="AZ796" s="16">
        <v>7.09219858156028E-3</v>
      </c>
      <c r="BA796" s="16"/>
      <c r="BB796" s="16">
        <v>8.0428954423592495E-3</v>
      </c>
      <c r="BC796" s="16">
        <v>4.9504950495049497E-3</v>
      </c>
      <c r="BD796" s="16"/>
      <c r="BE796" s="16">
        <v>0</v>
      </c>
      <c r="BF796" s="16">
        <v>1.2500000000000001E-2</v>
      </c>
      <c r="BG796" s="16">
        <v>1.0563380281690101E-2</v>
      </c>
      <c r="BH796" s="16">
        <v>0</v>
      </c>
    </row>
    <row r="797" spans="2:60" x14ac:dyDescent="0.25">
      <c r="B797" t="s">
        <v>103</v>
      </c>
      <c r="C797" s="16">
        <v>2.26086956521739E-2</v>
      </c>
      <c r="D797" s="16">
        <v>3.4482758620689703E-2</v>
      </c>
      <c r="E797" s="16">
        <v>1.9230769230769201E-2</v>
      </c>
      <c r="F797" s="16">
        <v>2.8571428571428598E-2</v>
      </c>
      <c r="G797" s="16">
        <v>4.1666666666666699E-2</v>
      </c>
      <c r="H797" s="16">
        <v>7.69230769230769E-2</v>
      </c>
      <c r="I797" s="16">
        <v>3.9215686274509803E-2</v>
      </c>
      <c r="J797" s="16">
        <v>0</v>
      </c>
      <c r="K797" s="16">
        <v>0</v>
      </c>
      <c r="L797" s="16">
        <v>0</v>
      </c>
      <c r="M797" s="16">
        <v>2.1739130434782601E-2</v>
      </c>
      <c r="N797" s="16">
        <v>2.2222222222222199E-2</v>
      </c>
      <c r="O797" s="16">
        <v>0</v>
      </c>
      <c r="P797" s="16">
        <v>0.04</v>
      </c>
      <c r="Q797" s="16">
        <v>4.7619047619047603E-2</v>
      </c>
      <c r="R797" s="16">
        <v>0</v>
      </c>
      <c r="S797" s="16">
        <v>1.0989010989011E-2</v>
      </c>
      <c r="T797" s="16">
        <v>0</v>
      </c>
      <c r="U797" s="16"/>
      <c r="V797" s="16">
        <v>1.5151515151515201E-2</v>
      </c>
      <c r="W797" s="16">
        <v>3.6144578313252997E-2</v>
      </c>
      <c r="X797" s="16">
        <v>2.7777777777777801E-2</v>
      </c>
      <c r="Y797" s="16">
        <v>1.77304964539007E-2</v>
      </c>
      <c r="Z797" s="16"/>
      <c r="AA797" s="16">
        <v>0.02</v>
      </c>
      <c r="AB797" s="16">
        <v>2.7027027027027001E-2</v>
      </c>
      <c r="AC797" s="16">
        <v>3.77358490566038E-2</v>
      </c>
      <c r="AD797" s="16">
        <v>1.5625E-2</v>
      </c>
      <c r="AE797" s="16">
        <v>0</v>
      </c>
      <c r="AF797" s="16">
        <v>3.77358490566038E-2</v>
      </c>
      <c r="AG797" s="16">
        <v>3.2258064516128997E-2</v>
      </c>
      <c r="AH797" s="16">
        <v>2.04081632653061E-2</v>
      </c>
      <c r="AI797" s="16">
        <v>1.49253731343284E-2</v>
      </c>
      <c r="AJ797" s="16"/>
      <c r="AK797" s="16">
        <v>3.5087719298245598E-2</v>
      </c>
      <c r="AL797" s="16">
        <v>4.1666666666666699E-2</v>
      </c>
      <c r="AM797" s="16">
        <v>0</v>
      </c>
      <c r="AN797" s="16">
        <v>4.2553191489361701E-2</v>
      </c>
      <c r="AO797" s="16">
        <v>0</v>
      </c>
      <c r="AP797" s="16">
        <v>1.5748031496062999E-2</v>
      </c>
      <c r="AQ797" s="16">
        <v>1.2987012987013E-2</v>
      </c>
      <c r="AR797" s="16"/>
      <c r="AS797" s="16">
        <v>0</v>
      </c>
      <c r="AT797" s="16">
        <v>2.95454545454545E-2</v>
      </c>
      <c r="AU797" s="16"/>
      <c r="AV797" s="16">
        <v>2.1739130434782601E-2</v>
      </c>
      <c r="AW797" s="16">
        <v>2.3017902813299199E-2</v>
      </c>
      <c r="AX797" s="16"/>
      <c r="AY797" s="16">
        <v>2.7303754266211601E-2</v>
      </c>
      <c r="AZ797" s="16">
        <v>1.77304964539007E-2</v>
      </c>
      <c r="BA797" s="16"/>
      <c r="BB797" s="16">
        <v>2.14477211796247E-2</v>
      </c>
      <c r="BC797" s="16">
        <v>2.4752475247524799E-2</v>
      </c>
      <c r="BD797" s="16"/>
      <c r="BE797" s="16">
        <v>0</v>
      </c>
      <c r="BF797" s="16">
        <v>6.25E-2</v>
      </c>
      <c r="BG797" s="16">
        <v>2.1126760563380299E-2</v>
      </c>
      <c r="BH797" s="16">
        <v>0.01</v>
      </c>
    </row>
    <row r="798" spans="2:60" x14ac:dyDescent="0.25">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c r="BE798" s="16"/>
      <c r="BF798" s="16"/>
      <c r="BG798" s="16"/>
      <c r="BH798" s="16"/>
    </row>
    <row r="799" spans="2:60" x14ac:dyDescent="0.25">
      <c r="B799" s="6" t="s">
        <v>362</v>
      </c>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c r="BE799" s="16"/>
      <c r="BF799" s="16"/>
      <c r="BG799" s="16"/>
      <c r="BH799" s="16"/>
    </row>
    <row r="800" spans="2:60" x14ac:dyDescent="0.25">
      <c r="B800" s="23" t="s">
        <v>707</v>
      </c>
      <c r="C800" s="16" t="s">
        <v>347</v>
      </c>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row>
    <row r="801" spans="2:60" x14ac:dyDescent="0.25">
      <c r="B801" t="s">
        <v>342</v>
      </c>
      <c r="C801" s="16">
        <v>0.45685279187817301</v>
      </c>
      <c r="D801" s="16">
        <v>0.45</v>
      </c>
      <c r="E801" s="16">
        <v>0.337662337662338</v>
      </c>
      <c r="F801" s="16">
        <v>0.30434782608695699</v>
      </c>
      <c r="G801" s="16">
        <v>0.57142857142857095</v>
      </c>
      <c r="H801" s="16">
        <v>0.53846153846153799</v>
      </c>
      <c r="I801" s="16">
        <v>0.35</v>
      </c>
      <c r="J801" s="16">
        <v>0.4</v>
      </c>
      <c r="K801" s="16">
        <v>0.57894736842105299</v>
      </c>
      <c r="L801" s="16">
        <v>0.44444444444444398</v>
      </c>
      <c r="M801" s="16">
        <v>0.54098360655737698</v>
      </c>
      <c r="N801" s="16">
        <v>0.44444444444444398</v>
      </c>
      <c r="O801" s="16">
        <v>0.47368421052631599</v>
      </c>
      <c r="P801" s="16">
        <v>0.57142857142857095</v>
      </c>
      <c r="Q801" s="16">
        <v>0.33333333333333298</v>
      </c>
      <c r="R801" s="16">
        <v>0.4</v>
      </c>
      <c r="S801" s="16">
        <v>0.51908396946564905</v>
      </c>
      <c r="T801" s="16">
        <v>0.49253731343283602</v>
      </c>
      <c r="U801" s="16"/>
      <c r="V801" s="16">
        <v>0.20652173913043501</v>
      </c>
      <c r="W801" s="16">
        <v>0.42708333333333298</v>
      </c>
      <c r="X801" s="16">
        <v>0.4</v>
      </c>
      <c r="Y801" s="16">
        <v>0.55189873417721502</v>
      </c>
      <c r="Z801" s="16"/>
      <c r="AA801" s="16">
        <v>0.38167938931297701</v>
      </c>
      <c r="AB801" s="16">
        <v>0.33333333333333298</v>
      </c>
      <c r="AC801" s="16">
        <v>0.41891891891891903</v>
      </c>
      <c r="AD801" s="16">
        <v>0.390804597701149</v>
      </c>
      <c r="AE801" s="16">
        <v>0.39130434782608697</v>
      </c>
      <c r="AF801" s="16">
        <v>0.56164383561643805</v>
      </c>
      <c r="AG801" s="16">
        <v>0.55405405405405395</v>
      </c>
      <c r="AH801" s="16">
        <v>0.52941176470588203</v>
      </c>
      <c r="AI801" s="16">
        <v>0.59782608695652195</v>
      </c>
      <c r="AJ801" s="16"/>
      <c r="AK801" s="16">
        <v>0.33333333333333298</v>
      </c>
      <c r="AL801" s="16">
        <v>0.41666666666666702</v>
      </c>
      <c r="AM801" s="16">
        <v>0.39682539682539703</v>
      </c>
      <c r="AN801" s="16">
        <v>0.36912751677852401</v>
      </c>
      <c r="AO801" s="16">
        <v>0.578231292517007</v>
      </c>
      <c r="AP801" s="16">
        <v>0.48447204968944102</v>
      </c>
      <c r="AQ801" s="16">
        <v>0.53333333333333299</v>
      </c>
      <c r="AR801" s="16"/>
      <c r="AS801" s="16">
        <v>0.640718562874252</v>
      </c>
      <c r="AT801" s="16">
        <v>0.407407407407407</v>
      </c>
      <c r="AU801" s="16"/>
      <c r="AV801" s="16">
        <v>0.46850393700787402</v>
      </c>
      <c r="AW801" s="16">
        <v>0.45131086142322102</v>
      </c>
      <c r="AX801" s="16"/>
      <c r="AY801" s="16">
        <v>0.361323155216285</v>
      </c>
      <c r="AZ801" s="16">
        <v>0.55189873417721502</v>
      </c>
      <c r="BA801" s="16"/>
      <c r="BB801" s="16">
        <v>0.53638253638253597</v>
      </c>
      <c r="BC801" s="16">
        <v>0.33224755700325698</v>
      </c>
      <c r="BD801" s="16"/>
      <c r="BE801" s="16">
        <v>0</v>
      </c>
      <c r="BF801" s="16">
        <v>0.198275862068966</v>
      </c>
      <c r="BG801" s="16">
        <v>0.44419134396355398</v>
      </c>
      <c r="BH801" s="16">
        <v>0.64253393665158398</v>
      </c>
    </row>
    <row r="802" spans="2:60" x14ac:dyDescent="0.25">
      <c r="B802" t="s">
        <v>343</v>
      </c>
      <c r="C802" s="16">
        <v>0.46446700507614203</v>
      </c>
      <c r="D802" s="16">
        <v>0.51249999999999996</v>
      </c>
      <c r="E802" s="16">
        <v>0.58441558441558406</v>
      </c>
      <c r="F802" s="16">
        <v>0.58695652173913004</v>
      </c>
      <c r="G802" s="16">
        <v>0.42857142857142899</v>
      </c>
      <c r="H802" s="16">
        <v>0.38461538461538503</v>
      </c>
      <c r="I802" s="16">
        <v>0.53333333333333299</v>
      </c>
      <c r="J802" s="16">
        <v>0.5</v>
      </c>
      <c r="K802" s="16">
        <v>0.36842105263157898</v>
      </c>
      <c r="L802" s="16">
        <v>0.5</v>
      </c>
      <c r="M802" s="16">
        <v>0.42622950819672101</v>
      </c>
      <c r="N802" s="16">
        <v>0.44444444444444398</v>
      </c>
      <c r="O802" s="16">
        <v>0.36842105263157898</v>
      </c>
      <c r="P802" s="16">
        <v>0.25714285714285701</v>
      </c>
      <c r="Q802" s="16">
        <v>0.66666666666666696</v>
      </c>
      <c r="R802" s="16">
        <v>0.53333333333333299</v>
      </c>
      <c r="S802" s="16">
        <v>0.41221374045801501</v>
      </c>
      <c r="T802" s="16">
        <v>0.38805970149253699</v>
      </c>
      <c r="U802" s="16"/>
      <c r="V802" s="16">
        <v>0.61956521739130399</v>
      </c>
      <c r="W802" s="16">
        <v>0.46875</v>
      </c>
      <c r="X802" s="16">
        <v>0.54634146341463397</v>
      </c>
      <c r="Y802" s="16">
        <v>0.38481012658227798</v>
      </c>
      <c r="Z802" s="16"/>
      <c r="AA802" s="16">
        <v>0.488549618320611</v>
      </c>
      <c r="AB802" s="16">
        <v>0.53703703703703698</v>
      </c>
      <c r="AC802" s="16">
        <v>0.47297297297297303</v>
      </c>
      <c r="AD802" s="16">
        <v>0.56321839080459801</v>
      </c>
      <c r="AE802" s="16">
        <v>0.48913043478260898</v>
      </c>
      <c r="AF802" s="16">
        <v>0.38356164383561597</v>
      </c>
      <c r="AG802" s="16">
        <v>0.40540540540540498</v>
      </c>
      <c r="AH802" s="16">
        <v>0.441176470588235</v>
      </c>
      <c r="AI802" s="16">
        <v>0.35869565217391303</v>
      </c>
      <c r="AJ802" s="16"/>
      <c r="AK802" s="16">
        <v>0.55128205128205099</v>
      </c>
      <c r="AL802" s="16">
        <v>0.46666666666666701</v>
      </c>
      <c r="AM802" s="16">
        <v>0.52380952380952395</v>
      </c>
      <c r="AN802" s="16">
        <v>0.53020134228187898</v>
      </c>
      <c r="AO802" s="16">
        <v>0.38095238095238099</v>
      </c>
      <c r="AP802" s="16">
        <v>0.46583850931677001</v>
      </c>
      <c r="AQ802" s="16">
        <v>0.371428571428571</v>
      </c>
      <c r="AR802" s="16"/>
      <c r="AS802" s="16">
        <v>0.31736526946107801</v>
      </c>
      <c r="AT802" s="16">
        <v>0.50402576489533002</v>
      </c>
      <c r="AU802" s="16"/>
      <c r="AV802" s="16">
        <v>0.44488188976378001</v>
      </c>
      <c r="AW802" s="16">
        <v>0.47378277153558102</v>
      </c>
      <c r="AX802" s="16"/>
      <c r="AY802" s="16">
        <v>0.54452926208651398</v>
      </c>
      <c r="AZ802" s="16">
        <v>0.38481012658227798</v>
      </c>
      <c r="BA802" s="16"/>
      <c r="BB802" s="16">
        <v>0.40124740124740099</v>
      </c>
      <c r="BC802" s="16">
        <v>0.56351791530944595</v>
      </c>
      <c r="BD802" s="16"/>
      <c r="BE802" s="16">
        <v>0.6</v>
      </c>
      <c r="BF802" s="16">
        <v>0.568965517241379</v>
      </c>
      <c r="BG802" s="16">
        <v>0.494305239179954</v>
      </c>
      <c r="BH802" s="16">
        <v>0.33936651583710398</v>
      </c>
    </row>
    <row r="803" spans="2:60" x14ac:dyDescent="0.25">
      <c r="B803" t="s">
        <v>344</v>
      </c>
      <c r="C803" s="16">
        <v>6.7258883248731E-2</v>
      </c>
      <c r="D803" s="16">
        <v>2.5000000000000001E-2</v>
      </c>
      <c r="E803" s="16">
        <v>7.7922077922077906E-2</v>
      </c>
      <c r="F803" s="16">
        <v>0.108695652173913</v>
      </c>
      <c r="G803" s="16">
        <v>0</v>
      </c>
      <c r="H803" s="16">
        <v>7.69230769230769E-2</v>
      </c>
      <c r="I803" s="16">
        <v>8.3333333333333301E-2</v>
      </c>
      <c r="J803" s="16">
        <v>0.1</v>
      </c>
      <c r="K803" s="16">
        <v>5.2631578947368397E-2</v>
      </c>
      <c r="L803" s="16">
        <v>5.5555555555555601E-2</v>
      </c>
      <c r="M803" s="16">
        <v>3.2786885245901599E-2</v>
      </c>
      <c r="N803" s="16">
        <v>7.9365079365079402E-2</v>
      </c>
      <c r="O803" s="16">
        <v>0.157894736842105</v>
      </c>
      <c r="P803" s="16">
        <v>0.114285714285714</v>
      </c>
      <c r="Q803" s="16">
        <v>0</v>
      </c>
      <c r="R803" s="16">
        <v>6.6666666666666693E-2</v>
      </c>
      <c r="S803" s="16">
        <v>5.34351145038168E-2</v>
      </c>
      <c r="T803" s="16">
        <v>0.119402985074627</v>
      </c>
      <c r="U803" s="16"/>
      <c r="V803" s="16">
        <v>0.141304347826087</v>
      </c>
      <c r="W803" s="16">
        <v>8.3333333333333301E-2</v>
      </c>
      <c r="X803" s="16">
        <v>4.8780487804878099E-2</v>
      </c>
      <c r="Y803" s="16">
        <v>5.5696202531645603E-2</v>
      </c>
      <c r="Z803" s="16"/>
      <c r="AA803" s="16">
        <v>0.106870229007634</v>
      </c>
      <c r="AB803" s="16">
        <v>0.12962962962963001</v>
      </c>
      <c r="AC803" s="16">
        <v>8.1081081081081099E-2</v>
      </c>
      <c r="AD803" s="16">
        <v>4.5977011494252901E-2</v>
      </c>
      <c r="AE803" s="16">
        <v>0.119565217391304</v>
      </c>
      <c r="AF803" s="16">
        <v>5.4794520547945202E-2</v>
      </c>
      <c r="AG803" s="16">
        <v>1.35135135135135E-2</v>
      </c>
      <c r="AH803" s="16">
        <v>2.9411764705882401E-2</v>
      </c>
      <c r="AI803" s="16">
        <v>4.3478260869565202E-2</v>
      </c>
      <c r="AJ803" s="16"/>
      <c r="AK803" s="16">
        <v>8.9743589743589702E-2</v>
      </c>
      <c r="AL803" s="16">
        <v>0.1</v>
      </c>
      <c r="AM803" s="16">
        <v>6.3492063492063502E-2</v>
      </c>
      <c r="AN803" s="16">
        <v>8.7248322147651006E-2</v>
      </c>
      <c r="AO803" s="16">
        <v>4.08163265306122E-2</v>
      </c>
      <c r="AP803" s="16">
        <v>3.7267080745341602E-2</v>
      </c>
      <c r="AQ803" s="16">
        <v>9.5238095238095205E-2</v>
      </c>
      <c r="AR803" s="16"/>
      <c r="AS803" s="16">
        <v>3.59281437125748E-2</v>
      </c>
      <c r="AT803" s="16">
        <v>7.5684380032206094E-2</v>
      </c>
      <c r="AU803" s="16"/>
      <c r="AV803" s="16">
        <v>7.0866141732283505E-2</v>
      </c>
      <c r="AW803" s="16">
        <v>6.5543071161048697E-2</v>
      </c>
      <c r="AX803" s="16"/>
      <c r="AY803" s="16">
        <v>7.8880407124681903E-2</v>
      </c>
      <c r="AZ803" s="16">
        <v>5.5696202531645603E-2</v>
      </c>
      <c r="BA803" s="16"/>
      <c r="BB803" s="16">
        <v>5.1975051975051999E-2</v>
      </c>
      <c r="BC803" s="16">
        <v>9.1205211726384405E-2</v>
      </c>
      <c r="BD803" s="16"/>
      <c r="BE803" s="16">
        <v>0.4</v>
      </c>
      <c r="BF803" s="16">
        <v>0.18965517241379301</v>
      </c>
      <c r="BG803" s="16">
        <v>5.2391799544419103E-2</v>
      </c>
      <c r="BH803" s="16">
        <v>1.8099547511312201E-2</v>
      </c>
    </row>
    <row r="804" spans="2:60" x14ac:dyDescent="0.25">
      <c r="B804" t="s">
        <v>345</v>
      </c>
      <c r="C804" s="16">
        <v>7.61421319796954E-3</v>
      </c>
      <c r="D804" s="16">
        <v>1.2500000000000001E-2</v>
      </c>
      <c r="E804" s="16">
        <v>0</v>
      </c>
      <c r="F804" s="16">
        <v>0</v>
      </c>
      <c r="G804" s="16">
        <v>0</v>
      </c>
      <c r="H804" s="16">
        <v>0</v>
      </c>
      <c r="I804" s="16">
        <v>1.6666666666666701E-2</v>
      </c>
      <c r="J804" s="16">
        <v>0</v>
      </c>
      <c r="K804" s="16">
        <v>0</v>
      </c>
      <c r="L804" s="16">
        <v>0</v>
      </c>
      <c r="M804" s="16">
        <v>0</v>
      </c>
      <c r="N804" s="16">
        <v>3.1746031746031703E-2</v>
      </c>
      <c r="O804" s="16">
        <v>0</v>
      </c>
      <c r="P804" s="16">
        <v>0</v>
      </c>
      <c r="Q804" s="16">
        <v>0</v>
      </c>
      <c r="R804" s="16">
        <v>0</v>
      </c>
      <c r="S804" s="16">
        <v>1.5267175572519101E-2</v>
      </c>
      <c r="T804" s="16">
        <v>0</v>
      </c>
      <c r="U804" s="16"/>
      <c r="V804" s="16">
        <v>2.1739130434782601E-2</v>
      </c>
      <c r="W804" s="16">
        <v>1.0416666666666701E-2</v>
      </c>
      <c r="X804" s="16">
        <v>4.8780487804877997E-3</v>
      </c>
      <c r="Y804" s="16">
        <v>5.0632911392405099E-3</v>
      </c>
      <c r="Z804" s="16"/>
      <c r="AA804" s="16">
        <v>7.63358778625954E-3</v>
      </c>
      <c r="AB804" s="16">
        <v>0</v>
      </c>
      <c r="AC804" s="16">
        <v>2.7027027027027001E-2</v>
      </c>
      <c r="AD804" s="16">
        <v>0</v>
      </c>
      <c r="AE804" s="16">
        <v>0</v>
      </c>
      <c r="AF804" s="16">
        <v>0</v>
      </c>
      <c r="AG804" s="16">
        <v>1.35135135135135E-2</v>
      </c>
      <c r="AH804" s="16">
        <v>0</v>
      </c>
      <c r="AI804" s="16">
        <v>0</v>
      </c>
      <c r="AJ804" s="16"/>
      <c r="AK804" s="16">
        <v>2.5641025641025599E-2</v>
      </c>
      <c r="AL804" s="16">
        <v>1.6666666666666701E-2</v>
      </c>
      <c r="AM804" s="16">
        <v>0</v>
      </c>
      <c r="AN804" s="16">
        <v>6.7114093959731499E-3</v>
      </c>
      <c r="AO804" s="16">
        <v>0</v>
      </c>
      <c r="AP804" s="16">
        <v>1.2422360248447201E-2</v>
      </c>
      <c r="AQ804" s="16">
        <v>0</v>
      </c>
      <c r="AR804" s="16"/>
      <c r="AS804" s="16">
        <v>5.9880239520958096E-3</v>
      </c>
      <c r="AT804" s="16">
        <v>8.0515297906602196E-3</v>
      </c>
      <c r="AU804" s="16"/>
      <c r="AV804" s="16">
        <v>7.8740157480314994E-3</v>
      </c>
      <c r="AW804" s="16">
        <v>7.4906367041198503E-3</v>
      </c>
      <c r="AX804" s="16"/>
      <c r="AY804" s="16">
        <v>1.01781170483461E-2</v>
      </c>
      <c r="AZ804" s="16">
        <v>5.0632911392405099E-3</v>
      </c>
      <c r="BA804" s="16"/>
      <c r="BB804" s="16">
        <v>6.23700623700624E-3</v>
      </c>
      <c r="BC804" s="16">
        <v>9.77198697068404E-3</v>
      </c>
      <c r="BD804" s="16"/>
      <c r="BE804" s="16">
        <v>0</v>
      </c>
      <c r="BF804" s="16">
        <v>1.72413793103448E-2</v>
      </c>
      <c r="BG804" s="16">
        <v>9.1116173120728908E-3</v>
      </c>
      <c r="BH804" s="16">
        <v>0</v>
      </c>
    </row>
    <row r="805" spans="2:60" x14ac:dyDescent="0.25">
      <c r="B805" t="s">
        <v>103</v>
      </c>
      <c r="C805" s="16">
        <v>3.80710659898477E-3</v>
      </c>
      <c r="D805" s="16">
        <v>0</v>
      </c>
      <c r="E805" s="16">
        <v>0</v>
      </c>
      <c r="F805" s="16">
        <v>0</v>
      </c>
      <c r="G805" s="16">
        <v>0</v>
      </c>
      <c r="H805" s="16">
        <v>0</v>
      </c>
      <c r="I805" s="16">
        <v>1.6666666666666701E-2</v>
      </c>
      <c r="J805" s="16">
        <v>0</v>
      </c>
      <c r="K805" s="16">
        <v>0</v>
      </c>
      <c r="L805" s="16">
        <v>0</v>
      </c>
      <c r="M805" s="16">
        <v>0</v>
      </c>
      <c r="N805" s="16">
        <v>0</v>
      </c>
      <c r="O805" s="16">
        <v>0</v>
      </c>
      <c r="P805" s="16">
        <v>5.7142857142857099E-2</v>
      </c>
      <c r="Q805" s="16">
        <v>0</v>
      </c>
      <c r="R805" s="16">
        <v>0</v>
      </c>
      <c r="S805" s="16">
        <v>0</v>
      </c>
      <c r="T805" s="16">
        <v>0</v>
      </c>
      <c r="U805" s="16"/>
      <c r="V805" s="16">
        <v>1.0869565217391301E-2</v>
      </c>
      <c r="W805" s="16">
        <v>1.0416666666666701E-2</v>
      </c>
      <c r="X805" s="16">
        <v>0</v>
      </c>
      <c r="Y805" s="16">
        <v>2.5316455696202502E-3</v>
      </c>
      <c r="Z805" s="16"/>
      <c r="AA805" s="16">
        <v>1.5267175572519101E-2</v>
      </c>
      <c r="AB805" s="16">
        <v>0</v>
      </c>
      <c r="AC805" s="16">
        <v>0</v>
      </c>
      <c r="AD805" s="16">
        <v>0</v>
      </c>
      <c r="AE805" s="16">
        <v>0</v>
      </c>
      <c r="AF805" s="16">
        <v>0</v>
      </c>
      <c r="AG805" s="16">
        <v>1.35135135135135E-2</v>
      </c>
      <c r="AH805" s="16">
        <v>0</v>
      </c>
      <c r="AI805" s="16">
        <v>0</v>
      </c>
      <c r="AJ805" s="16"/>
      <c r="AK805" s="16">
        <v>0</v>
      </c>
      <c r="AL805" s="16">
        <v>0</v>
      </c>
      <c r="AM805" s="16">
        <v>1.58730158730159E-2</v>
      </c>
      <c r="AN805" s="16">
        <v>6.7114093959731499E-3</v>
      </c>
      <c r="AO805" s="16">
        <v>0</v>
      </c>
      <c r="AP805" s="16">
        <v>0</v>
      </c>
      <c r="AQ805" s="16">
        <v>0</v>
      </c>
      <c r="AR805" s="16"/>
      <c r="AS805" s="16">
        <v>0</v>
      </c>
      <c r="AT805" s="16">
        <v>4.8309178743961402E-3</v>
      </c>
      <c r="AU805" s="16"/>
      <c r="AV805" s="16">
        <v>7.8740157480314994E-3</v>
      </c>
      <c r="AW805" s="16">
        <v>1.87265917602996E-3</v>
      </c>
      <c r="AX805" s="16"/>
      <c r="AY805" s="16">
        <v>5.0890585241730301E-3</v>
      </c>
      <c r="AZ805" s="16">
        <v>2.5316455696202502E-3</v>
      </c>
      <c r="BA805" s="16"/>
      <c r="BB805" s="16">
        <v>4.15800415800416E-3</v>
      </c>
      <c r="BC805" s="16">
        <v>3.2573289902280101E-3</v>
      </c>
      <c r="BD805" s="16"/>
      <c r="BE805" s="16">
        <v>0</v>
      </c>
      <c r="BF805" s="16">
        <v>2.5862068965517199E-2</v>
      </c>
      <c r="BG805" s="16">
        <v>0</v>
      </c>
      <c r="BH805" s="16">
        <v>0</v>
      </c>
    </row>
    <row r="806" spans="2:60" x14ac:dyDescent="0.25">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c r="AX806" s="16"/>
      <c r="AY806" s="16"/>
      <c r="AZ806" s="16"/>
      <c r="BA806" s="16"/>
      <c r="BB806" s="16"/>
      <c r="BC806" s="16"/>
      <c r="BD806" s="16"/>
      <c r="BE806" s="16"/>
      <c r="BF806" s="16"/>
      <c r="BG806" s="16"/>
      <c r="BH806" s="16"/>
    </row>
    <row r="807" spans="2:60" x14ac:dyDescent="0.25">
      <c r="B807" s="6" t="s">
        <v>363</v>
      </c>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c r="AX807" s="16"/>
      <c r="AY807" s="16"/>
      <c r="AZ807" s="16"/>
      <c r="BA807" s="16"/>
      <c r="BB807" s="16"/>
      <c r="BC807" s="16"/>
      <c r="BD807" s="16"/>
      <c r="BE807" s="16"/>
      <c r="BF807" s="16"/>
      <c r="BG807" s="16"/>
      <c r="BH807" s="16"/>
    </row>
    <row r="808" spans="2:60" x14ac:dyDescent="0.25">
      <c r="B808" s="23" t="s">
        <v>708</v>
      </c>
      <c r="C808" s="16" t="s">
        <v>347</v>
      </c>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c r="AD808" s="16"/>
      <c r="AE808" s="16"/>
      <c r="AF808" s="16"/>
      <c r="AG808" s="16"/>
      <c r="AH808" s="16"/>
      <c r="AI808" s="16"/>
      <c r="AJ808" s="16"/>
      <c r="AK808" s="16"/>
      <c r="AL808" s="16"/>
      <c r="AM808" s="16"/>
      <c r="AN808" s="16"/>
      <c r="AO808" s="16"/>
      <c r="AP808" s="16"/>
      <c r="AQ808" s="16"/>
      <c r="AR808" s="16"/>
      <c r="AS808" s="16"/>
      <c r="AT808" s="16"/>
      <c r="AU808" s="16"/>
      <c r="AV808" s="16"/>
      <c r="AW808" s="16"/>
      <c r="AX808" s="16"/>
      <c r="AY808" s="16"/>
      <c r="AZ808" s="16"/>
      <c r="BA808" s="16"/>
      <c r="BB808" s="16"/>
      <c r="BC808" s="16"/>
      <c r="BD808" s="16"/>
      <c r="BE808" s="16"/>
      <c r="BF808" s="16"/>
      <c r="BG808" s="16"/>
      <c r="BH808" s="16"/>
    </row>
    <row r="809" spans="2:60" x14ac:dyDescent="0.25">
      <c r="B809" t="s">
        <v>342</v>
      </c>
      <c r="C809" s="16">
        <v>0.375</v>
      </c>
      <c r="D809" s="16">
        <v>0.35087719298245601</v>
      </c>
      <c r="E809" s="16">
        <v>0.45652173913043498</v>
      </c>
      <c r="F809" s="16">
        <v>0.48</v>
      </c>
      <c r="G809" s="16">
        <v>0.105263157894737</v>
      </c>
      <c r="H809" s="16">
        <v>0.22222222222222199</v>
      </c>
      <c r="I809" s="16">
        <v>0.4</v>
      </c>
      <c r="J809" s="16">
        <v>0.4</v>
      </c>
      <c r="K809" s="16">
        <v>0.5</v>
      </c>
      <c r="L809" s="16">
        <v>0.5</v>
      </c>
      <c r="M809" s="16">
        <v>0.38636363636363602</v>
      </c>
      <c r="N809" s="16">
        <v>0.34146341463414598</v>
      </c>
      <c r="O809" s="16">
        <v>0.18181818181818199</v>
      </c>
      <c r="P809" s="16">
        <v>0.16</v>
      </c>
      <c r="Q809" s="16">
        <v>0.47058823529411797</v>
      </c>
      <c r="R809" s="16">
        <v>0.14285714285714299</v>
      </c>
      <c r="S809" s="16">
        <v>0.38461538461538503</v>
      </c>
      <c r="T809" s="16">
        <v>0.46341463414634099</v>
      </c>
      <c r="U809" s="16"/>
      <c r="V809" s="16">
        <v>0.204545454545455</v>
      </c>
      <c r="W809" s="16">
        <v>0.32758620689655199</v>
      </c>
      <c r="X809" s="16">
        <v>0.33620689655172398</v>
      </c>
      <c r="Y809" s="16">
        <v>0.42805755395683498</v>
      </c>
      <c r="Z809" s="16"/>
      <c r="AA809" s="16">
        <v>0.38372093023255799</v>
      </c>
      <c r="AB809" s="16">
        <v>0.21875</v>
      </c>
      <c r="AC809" s="16">
        <v>0.28846153846153799</v>
      </c>
      <c r="AD809" s="16">
        <v>0.27083333333333298</v>
      </c>
      <c r="AE809" s="16">
        <v>0.31707317073170699</v>
      </c>
      <c r="AF809" s="16">
        <v>0.38775510204081598</v>
      </c>
      <c r="AG809" s="16">
        <v>0.5</v>
      </c>
      <c r="AH809" s="16">
        <v>0.39130434782608697</v>
      </c>
      <c r="AI809" s="16">
        <v>0.49295774647887303</v>
      </c>
      <c r="AJ809" s="16"/>
      <c r="AK809" s="16">
        <v>0.28571428571428598</v>
      </c>
      <c r="AL809" s="16">
        <v>0.35135135135135098</v>
      </c>
      <c r="AM809" s="16">
        <v>0.36111111111111099</v>
      </c>
      <c r="AN809" s="16">
        <v>0.35064935064935099</v>
      </c>
      <c r="AO809" s="16">
        <v>0.38144329896907198</v>
      </c>
      <c r="AP809" s="16">
        <v>0.37837837837837801</v>
      </c>
      <c r="AQ809" s="16">
        <v>0.49275362318840599</v>
      </c>
      <c r="AR809" s="16"/>
      <c r="AS809" s="16">
        <v>0.44961240310077499</v>
      </c>
      <c r="AT809" s="16">
        <v>0.34877384196185302</v>
      </c>
      <c r="AU809" s="16"/>
      <c r="AV809" s="16">
        <v>0.41317365269461098</v>
      </c>
      <c r="AW809" s="16">
        <v>0.355623100303951</v>
      </c>
      <c r="AX809" s="16"/>
      <c r="AY809" s="16">
        <v>0.307339449541284</v>
      </c>
      <c r="AZ809" s="16">
        <v>0.42805755395683498</v>
      </c>
      <c r="BA809" s="16"/>
      <c r="BB809" s="16">
        <v>0.435435435435435</v>
      </c>
      <c r="BC809" s="16">
        <v>0.251533742331288</v>
      </c>
      <c r="BD809" s="16"/>
      <c r="BE809" s="16">
        <v>0.16666666666666699</v>
      </c>
      <c r="BF809" s="16">
        <v>0.27777777777777801</v>
      </c>
      <c r="BG809" s="16">
        <v>0.28512396694214898</v>
      </c>
      <c r="BH809" s="16">
        <v>0.523316062176166</v>
      </c>
    </row>
    <row r="810" spans="2:60" x14ac:dyDescent="0.25">
      <c r="B810" t="s">
        <v>343</v>
      </c>
      <c r="C810" s="16">
        <v>0.46169354838709697</v>
      </c>
      <c r="D810" s="16">
        <v>0.54385964912280704</v>
      </c>
      <c r="E810" s="16">
        <v>0.39130434782608697</v>
      </c>
      <c r="F810" s="16">
        <v>0.36</v>
      </c>
      <c r="G810" s="16">
        <v>0.42105263157894701</v>
      </c>
      <c r="H810" s="16">
        <v>0.55555555555555602</v>
      </c>
      <c r="I810" s="16">
        <v>0.314285714285714</v>
      </c>
      <c r="J810" s="16">
        <v>0.6</v>
      </c>
      <c r="K810" s="16">
        <v>0.42857142857142899</v>
      </c>
      <c r="L810" s="16">
        <v>0.5</v>
      </c>
      <c r="M810" s="16">
        <v>0.45454545454545497</v>
      </c>
      <c r="N810" s="16">
        <v>0.56097560975609795</v>
      </c>
      <c r="O810" s="16">
        <v>0.63636363636363602</v>
      </c>
      <c r="P810" s="16">
        <v>0.64</v>
      </c>
      <c r="Q810" s="16">
        <v>0.41176470588235298</v>
      </c>
      <c r="R810" s="16">
        <v>0.57142857142857095</v>
      </c>
      <c r="S810" s="16">
        <v>0.487179487179487</v>
      </c>
      <c r="T810" s="16">
        <v>0.31707317073170699</v>
      </c>
      <c r="U810" s="16"/>
      <c r="V810" s="16">
        <v>0.52272727272727304</v>
      </c>
      <c r="W810" s="16">
        <v>0.53448275862068995</v>
      </c>
      <c r="X810" s="16">
        <v>0.50862068965517204</v>
      </c>
      <c r="Y810" s="16">
        <v>0.41726618705036</v>
      </c>
      <c r="Z810" s="16"/>
      <c r="AA810" s="16">
        <v>0.43023255813953498</v>
      </c>
      <c r="AB810" s="16">
        <v>0.625</v>
      </c>
      <c r="AC810" s="16">
        <v>0.46153846153846201</v>
      </c>
      <c r="AD810" s="16">
        <v>0.58333333333333304</v>
      </c>
      <c r="AE810" s="16">
        <v>0.56097560975609795</v>
      </c>
      <c r="AF810" s="16">
        <v>0.40816326530612201</v>
      </c>
      <c r="AG810" s="16">
        <v>0.34615384615384598</v>
      </c>
      <c r="AH810" s="16">
        <v>0.52173913043478304</v>
      </c>
      <c r="AI810" s="16">
        <v>0.39436619718309901</v>
      </c>
      <c r="AJ810" s="16"/>
      <c r="AK810" s="16">
        <v>0.44642857142857101</v>
      </c>
      <c r="AL810" s="16">
        <v>0.51351351351351304</v>
      </c>
      <c r="AM810" s="16">
        <v>0.52777777777777801</v>
      </c>
      <c r="AN810" s="16">
        <v>0.48051948051948101</v>
      </c>
      <c r="AO810" s="16">
        <v>0.463917525773196</v>
      </c>
      <c r="AP810" s="16">
        <v>0.46846846846846801</v>
      </c>
      <c r="AQ810" s="16">
        <v>0.405797101449275</v>
      </c>
      <c r="AR810" s="16"/>
      <c r="AS810" s="16">
        <v>0.434108527131783</v>
      </c>
      <c r="AT810" s="16">
        <v>0.471389645776567</v>
      </c>
      <c r="AU810" s="16"/>
      <c r="AV810" s="16">
        <v>0.43712574850299402</v>
      </c>
      <c r="AW810" s="16">
        <v>0.474164133738602</v>
      </c>
      <c r="AX810" s="16"/>
      <c r="AY810" s="16">
        <v>0.51834862385321101</v>
      </c>
      <c r="AZ810" s="16">
        <v>0.41726618705036</v>
      </c>
      <c r="BA810" s="16"/>
      <c r="BB810" s="16">
        <v>0.417417417417417</v>
      </c>
      <c r="BC810" s="16">
        <v>0.55214723926380405</v>
      </c>
      <c r="BD810" s="16"/>
      <c r="BE810" s="16">
        <v>0.33333333333333298</v>
      </c>
      <c r="BF810" s="16">
        <v>0.407407407407407</v>
      </c>
      <c r="BG810" s="16">
        <v>0.52066115702479299</v>
      </c>
      <c r="BH810" s="16">
        <v>0.40414507772020702</v>
      </c>
    </row>
    <row r="811" spans="2:60" x14ac:dyDescent="0.25">
      <c r="B811" t="s">
        <v>344</v>
      </c>
      <c r="C811" s="16">
        <v>0.116935483870968</v>
      </c>
      <c r="D811" s="16">
        <v>8.7719298245614002E-2</v>
      </c>
      <c r="E811" s="16">
        <v>0.108695652173913</v>
      </c>
      <c r="F811" s="16">
        <v>0.16</v>
      </c>
      <c r="G811" s="16">
        <v>0.31578947368421101</v>
      </c>
      <c r="H811" s="16">
        <v>0.22222222222222199</v>
      </c>
      <c r="I811" s="16">
        <v>0.2</v>
      </c>
      <c r="J811" s="16">
        <v>0</v>
      </c>
      <c r="K811" s="16">
        <v>3.5714285714285698E-2</v>
      </c>
      <c r="L811" s="16">
        <v>0</v>
      </c>
      <c r="M811" s="16">
        <v>0.11363636363636399</v>
      </c>
      <c r="N811" s="16">
        <v>7.3170731707317097E-2</v>
      </c>
      <c r="O811" s="16">
        <v>9.0909090909090898E-2</v>
      </c>
      <c r="P811" s="16">
        <v>0.12</v>
      </c>
      <c r="Q811" s="16">
        <v>5.8823529411764698E-2</v>
      </c>
      <c r="R811" s="16">
        <v>0.28571428571428598</v>
      </c>
      <c r="S811" s="16">
        <v>0.102564102564103</v>
      </c>
      <c r="T811" s="16">
        <v>0.12195121951219499</v>
      </c>
      <c r="U811" s="16"/>
      <c r="V811" s="16">
        <v>0.13636363636363599</v>
      </c>
      <c r="W811" s="16">
        <v>0.12068965517241401</v>
      </c>
      <c r="X811" s="16">
        <v>0.11206896551724101</v>
      </c>
      <c r="Y811" s="16">
        <v>0.115107913669065</v>
      </c>
      <c r="Z811" s="16"/>
      <c r="AA811" s="16">
        <v>0.104651162790698</v>
      </c>
      <c r="AB811" s="16">
        <v>9.375E-2</v>
      </c>
      <c r="AC811" s="16">
        <v>0.15384615384615399</v>
      </c>
      <c r="AD811" s="16">
        <v>0.125</v>
      </c>
      <c r="AE811" s="16">
        <v>0.12195121951219499</v>
      </c>
      <c r="AF811" s="16">
        <v>0.122448979591837</v>
      </c>
      <c r="AG811" s="16">
        <v>0.15384615384615399</v>
      </c>
      <c r="AH811" s="16">
        <v>6.5217391304347797E-2</v>
      </c>
      <c r="AI811" s="16">
        <v>9.85915492957746E-2</v>
      </c>
      <c r="AJ811" s="16"/>
      <c r="AK811" s="16">
        <v>0.17857142857142899</v>
      </c>
      <c r="AL811" s="16">
        <v>0.135135135135135</v>
      </c>
      <c r="AM811" s="16">
        <v>8.3333333333333301E-2</v>
      </c>
      <c r="AN811" s="16">
        <v>9.0909090909090898E-2</v>
      </c>
      <c r="AO811" s="16">
        <v>0.134020618556701</v>
      </c>
      <c r="AP811" s="16">
        <v>0.117117117117117</v>
      </c>
      <c r="AQ811" s="16">
        <v>7.2463768115942004E-2</v>
      </c>
      <c r="AR811" s="16"/>
      <c r="AS811" s="16">
        <v>0.10077519379845</v>
      </c>
      <c r="AT811" s="16">
        <v>0.122615803814714</v>
      </c>
      <c r="AU811" s="16"/>
      <c r="AV811" s="16">
        <v>8.9820359281437098E-2</v>
      </c>
      <c r="AW811" s="16">
        <v>0.13069908814589701</v>
      </c>
      <c r="AX811" s="16"/>
      <c r="AY811" s="16">
        <v>0.119266055045872</v>
      </c>
      <c r="AZ811" s="16">
        <v>0.115107913669065</v>
      </c>
      <c r="BA811" s="16"/>
      <c r="BB811" s="16">
        <v>0.11111111111111099</v>
      </c>
      <c r="BC811" s="16">
        <v>0.128834355828221</v>
      </c>
      <c r="BD811" s="16"/>
      <c r="BE811" s="16">
        <v>0.33333333333333298</v>
      </c>
      <c r="BF811" s="16">
        <v>0.12962962962963001</v>
      </c>
      <c r="BG811" s="16">
        <v>0.161157024793388</v>
      </c>
      <c r="BH811" s="16">
        <v>5.1813471502590698E-2</v>
      </c>
    </row>
    <row r="812" spans="2:60" x14ac:dyDescent="0.25">
      <c r="B812" t="s">
        <v>345</v>
      </c>
      <c r="C812" s="16">
        <v>3.0241935483871E-2</v>
      </c>
      <c r="D812" s="16">
        <v>1.7543859649122799E-2</v>
      </c>
      <c r="E812" s="16">
        <v>4.3478260869565202E-2</v>
      </c>
      <c r="F812" s="16">
        <v>0</v>
      </c>
      <c r="G812" s="16">
        <v>0.105263157894737</v>
      </c>
      <c r="H812" s="16">
        <v>0</v>
      </c>
      <c r="I812" s="16">
        <v>0</v>
      </c>
      <c r="J812" s="16">
        <v>0</v>
      </c>
      <c r="K812" s="16">
        <v>3.5714285714285698E-2</v>
      </c>
      <c r="L812" s="16">
        <v>0</v>
      </c>
      <c r="M812" s="16">
        <v>2.27272727272727E-2</v>
      </c>
      <c r="N812" s="16">
        <v>2.4390243902439001E-2</v>
      </c>
      <c r="O812" s="16">
        <v>9.0909090909090898E-2</v>
      </c>
      <c r="P812" s="16">
        <v>0.04</v>
      </c>
      <c r="Q812" s="16">
        <v>5.8823529411764698E-2</v>
      </c>
      <c r="R812" s="16">
        <v>0</v>
      </c>
      <c r="S812" s="16">
        <v>0</v>
      </c>
      <c r="T812" s="16">
        <v>9.7560975609756101E-2</v>
      </c>
      <c r="U812" s="16"/>
      <c r="V812" s="16">
        <v>0.13636363636363599</v>
      </c>
      <c r="W812" s="16">
        <v>0</v>
      </c>
      <c r="X812" s="16">
        <v>3.4482758620689703E-2</v>
      </c>
      <c r="Y812" s="16">
        <v>1.7985611510791401E-2</v>
      </c>
      <c r="Z812" s="16"/>
      <c r="AA812" s="16">
        <v>5.8139534883720902E-2</v>
      </c>
      <c r="AB812" s="16">
        <v>3.125E-2</v>
      </c>
      <c r="AC812" s="16">
        <v>7.69230769230769E-2</v>
      </c>
      <c r="AD812" s="16">
        <v>2.0833333333333301E-2</v>
      </c>
      <c r="AE812" s="16">
        <v>0</v>
      </c>
      <c r="AF812" s="16">
        <v>6.1224489795918401E-2</v>
      </c>
      <c r="AG812" s="16">
        <v>0</v>
      </c>
      <c r="AH812" s="16">
        <v>0</v>
      </c>
      <c r="AI812" s="16">
        <v>0</v>
      </c>
      <c r="AJ812" s="16"/>
      <c r="AK812" s="16">
        <v>7.1428571428571397E-2</v>
      </c>
      <c r="AL812" s="16">
        <v>0</v>
      </c>
      <c r="AM812" s="16">
        <v>2.7777777777777801E-2</v>
      </c>
      <c r="AN812" s="16">
        <v>5.1948051948052E-2</v>
      </c>
      <c r="AO812" s="16">
        <v>2.06185567010309E-2</v>
      </c>
      <c r="AP812" s="16">
        <v>2.7027027027027001E-2</v>
      </c>
      <c r="AQ812" s="16">
        <v>0</v>
      </c>
      <c r="AR812" s="16"/>
      <c r="AS812" s="16">
        <v>7.7519379844961196E-3</v>
      </c>
      <c r="AT812" s="16">
        <v>3.81471389645777E-2</v>
      </c>
      <c r="AU812" s="16"/>
      <c r="AV812" s="16">
        <v>4.7904191616766498E-2</v>
      </c>
      <c r="AW812" s="16">
        <v>2.1276595744680899E-2</v>
      </c>
      <c r="AX812" s="16"/>
      <c r="AY812" s="16">
        <v>4.5871559633027498E-2</v>
      </c>
      <c r="AZ812" s="16">
        <v>1.7985611510791401E-2</v>
      </c>
      <c r="BA812" s="16"/>
      <c r="BB812" s="16">
        <v>2.4024024024024E-2</v>
      </c>
      <c r="BC812" s="16">
        <v>4.2944785276073601E-2</v>
      </c>
      <c r="BD812" s="16"/>
      <c r="BE812" s="16">
        <v>0.16666666666666699</v>
      </c>
      <c r="BF812" s="16">
        <v>0.12962962962963001</v>
      </c>
      <c r="BG812" s="16">
        <v>2.0661157024793399E-2</v>
      </c>
      <c r="BH812" s="16">
        <v>1.03626943005181E-2</v>
      </c>
    </row>
    <row r="813" spans="2:60" x14ac:dyDescent="0.25">
      <c r="B813" t="s">
        <v>103</v>
      </c>
      <c r="C813" s="16">
        <v>1.6129032258064498E-2</v>
      </c>
      <c r="D813" s="16">
        <v>0</v>
      </c>
      <c r="E813" s="16">
        <v>0</v>
      </c>
      <c r="F813" s="16">
        <v>0</v>
      </c>
      <c r="G813" s="16">
        <v>5.2631578947368397E-2</v>
      </c>
      <c r="H813" s="16">
        <v>0</v>
      </c>
      <c r="I813" s="16">
        <v>8.5714285714285701E-2</v>
      </c>
      <c r="J813" s="16">
        <v>0</v>
      </c>
      <c r="K813" s="16">
        <v>0</v>
      </c>
      <c r="L813" s="16">
        <v>0</v>
      </c>
      <c r="M813" s="16">
        <v>2.27272727272727E-2</v>
      </c>
      <c r="N813" s="16">
        <v>0</v>
      </c>
      <c r="O813" s="16">
        <v>0</v>
      </c>
      <c r="P813" s="16">
        <v>0.04</v>
      </c>
      <c r="Q813" s="16">
        <v>0</v>
      </c>
      <c r="R813" s="16">
        <v>0</v>
      </c>
      <c r="S813" s="16">
        <v>2.5641025641025599E-2</v>
      </c>
      <c r="T813" s="16">
        <v>0</v>
      </c>
      <c r="U813" s="16"/>
      <c r="V813" s="16">
        <v>0</v>
      </c>
      <c r="W813" s="16">
        <v>1.72413793103448E-2</v>
      </c>
      <c r="X813" s="16">
        <v>8.6206896551724102E-3</v>
      </c>
      <c r="Y813" s="16">
        <v>2.15827338129496E-2</v>
      </c>
      <c r="Z813" s="16"/>
      <c r="AA813" s="16">
        <v>2.32558139534884E-2</v>
      </c>
      <c r="AB813" s="16">
        <v>3.125E-2</v>
      </c>
      <c r="AC813" s="16">
        <v>1.9230769230769201E-2</v>
      </c>
      <c r="AD813" s="16">
        <v>0</v>
      </c>
      <c r="AE813" s="16">
        <v>0</v>
      </c>
      <c r="AF813" s="16">
        <v>2.04081632653061E-2</v>
      </c>
      <c r="AG813" s="16">
        <v>0</v>
      </c>
      <c r="AH813" s="16">
        <v>2.1739130434782601E-2</v>
      </c>
      <c r="AI813" s="16">
        <v>1.4084507042253501E-2</v>
      </c>
      <c r="AJ813" s="16"/>
      <c r="AK813" s="16">
        <v>1.7857142857142901E-2</v>
      </c>
      <c r="AL813" s="16">
        <v>0</v>
      </c>
      <c r="AM813" s="16">
        <v>0</v>
      </c>
      <c r="AN813" s="16">
        <v>2.5974025974026E-2</v>
      </c>
      <c r="AO813" s="16">
        <v>0</v>
      </c>
      <c r="AP813" s="16">
        <v>9.0090090090090107E-3</v>
      </c>
      <c r="AQ813" s="16">
        <v>2.8985507246376802E-2</v>
      </c>
      <c r="AR813" s="16"/>
      <c r="AS813" s="16">
        <v>7.7519379844961196E-3</v>
      </c>
      <c r="AT813" s="16">
        <v>1.9073569482288801E-2</v>
      </c>
      <c r="AU813" s="16"/>
      <c r="AV813" s="16">
        <v>1.19760479041916E-2</v>
      </c>
      <c r="AW813" s="16">
        <v>1.82370820668693E-2</v>
      </c>
      <c r="AX813" s="16"/>
      <c r="AY813" s="16">
        <v>9.1743119266055103E-3</v>
      </c>
      <c r="AZ813" s="16">
        <v>2.15827338129496E-2</v>
      </c>
      <c r="BA813" s="16"/>
      <c r="BB813" s="16">
        <v>1.2012012012012E-2</v>
      </c>
      <c r="BC813" s="16">
        <v>2.4539877300613501E-2</v>
      </c>
      <c r="BD813" s="16"/>
      <c r="BE813" s="16">
        <v>0</v>
      </c>
      <c r="BF813" s="16">
        <v>5.5555555555555601E-2</v>
      </c>
      <c r="BG813" s="16">
        <v>1.2396694214876E-2</v>
      </c>
      <c r="BH813" s="16">
        <v>1.03626943005181E-2</v>
      </c>
    </row>
    <row r="814" spans="2:60" x14ac:dyDescent="0.25">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c r="BE814" s="16"/>
      <c r="BF814" s="16"/>
      <c r="BG814" s="16"/>
      <c r="BH814" s="16"/>
    </row>
    <row r="815" spans="2:60" x14ac:dyDescent="0.25">
      <c r="B815" s="6" t="s">
        <v>364</v>
      </c>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c r="BE815" s="16"/>
      <c r="BF815" s="16"/>
      <c r="BG815" s="16"/>
      <c r="BH815" s="16"/>
    </row>
    <row r="816" spans="2:60" x14ac:dyDescent="0.25">
      <c r="B816" s="23" t="s">
        <v>709</v>
      </c>
      <c r="C816" s="16" t="s">
        <v>347</v>
      </c>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c r="AF816" s="16"/>
      <c r="AG816" s="16"/>
      <c r="AH816" s="16"/>
      <c r="AI816" s="16"/>
      <c r="AJ816" s="16"/>
      <c r="AK816" s="16"/>
      <c r="AL816" s="16"/>
      <c r="AM816" s="16"/>
      <c r="AN816" s="16"/>
      <c r="AO816" s="16"/>
      <c r="AP816" s="16"/>
      <c r="AQ816" s="16"/>
      <c r="AR816" s="16"/>
      <c r="AS816" s="16"/>
      <c r="AT816" s="16"/>
      <c r="AU816" s="16"/>
      <c r="AV816" s="16"/>
      <c r="AW816" s="16"/>
      <c r="AX816" s="16"/>
      <c r="AY816" s="16"/>
      <c r="AZ816" s="16"/>
      <c r="BA816" s="16"/>
      <c r="BB816" s="16"/>
      <c r="BC816" s="16"/>
      <c r="BD816" s="16"/>
      <c r="BE816" s="16"/>
      <c r="BF816" s="16"/>
      <c r="BG816" s="16"/>
      <c r="BH816" s="16"/>
    </row>
    <row r="817" spans="2:60" x14ac:dyDescent="0.25">
      <c r="B817" t="s">
        <v>342</v>
      </c>
      <c r="C817" s="16">
        <v>0.35835351089588402</v>
      </c>
      <c r="D817" s="16">
        <v>0.3125</v>
      </c>
      <c r="E817" s="16">
        <v>0.35897435897435898</v>
      </c>
      <c r="F817" s="16">
        <v>0.44</v>
      </c>
      <c r="G817" s="16">
        <v>0.28571428571428598</v>
      </c>
      <c r="H817" s="16">
        <v>0.22222222222222199</v>
      </c>
      <c r="I817" s="16">
        <v>0.32352941176470601</v>
      </c>
      <c r="J817" s="16">
        <v>0.28571428571428598</v>
      </c>
      <c r="K817" s="16">
        <v>0.5</v>
      </c>
      <c r="L817" s="16">
        <v>0.22222222222222199</v>
      </c>
      <c r="M817" s="16">
        <v>0.41025641025641002</v>
      </c>
      <c r="N817" s="16">
        <v>0.23529411764705899</v>
      </c>
      <c r="O817" s="16">
        <v>0.33333333333333298</v>
      </c>
      <c r="P817" s="16">
        <v>0.26315789473684198</v>
      </c>
      <c r="Q817" s="16">
        <v>0.44444444444444398</v>
      </c>
      <c r="R817" s="16">
        <v>0.33333333333333298</v>
      </c>
      <c r="S817" s="16">
        <v>0.41791044776119401</v>
      </c>
      <c r="T817" s="16">
        <v>0.36842105263157898</v>
      </c>
      <c r="U817" s="16"/>
      <c r="V817" s="16">
        <v>0.29545454545454503</v>
      </c>
      <c r="W817" s="16">
        <v>0.37254901960784298</v>
      </c>
      <c r="X817" s="16">
        <v>0.28999999999999998</v>
      </c>
      <c r="Y817" s="16">
        <v>0.399082568807339</v>
      </c>
      <c r="Z817" s="16"/>
      <c r="AA817" s="16">
        <v>0.36111111111111099</v>
      </c>
      <c r="AB817" s="16">
        <v>0.19230769230769201</v>
      </c>
      <c r="AC817" s="16">
        <v>0.36111111111111099</v>
      </c>
      <c r="AD817" s="16">
        <v>0.34883720930232598</v>
      </c>
      <c r="AE817" s="16">
        <v>0.36585365853658502</v>
      </c>
      <c r="AF817" s="16">
        <v>0.30232558139534899</v>
      </c>
      <c r="AG817" s="16">
        <v>0.42553191489361702</v>
      </c>
      <c r="AH817" s="16">
        <v>0.38888888888888901</v>
      </c>
      <c r="AI817" s="16">
        <v>0.47169811320754701</v>
      </c>
      <c r="AJ817" s="16"/>
      <c r="AK817" s="16">
        <v>0.33333333333333298</v>
      </c>
      <c r="AL817" s="16">
        <v>0.38461538461538503</v>
      </c>
      <c r="AM817" s="16">
        <v>0.3</v>
      </c>
      <c r="AN817" s="16">
        <v>0.22727272727272699</v>
      </c>
      <c r="AO817" s="16">
        <v>0.44155844155844198</v>
      </c>
      <c r="AP817" s="16">
        <v>0.39583333333333298</v>
      </c>
      <c r="AQ817" s="16">
        <v>0.39682539682539703</v>
      </c>
      <c r="AR817" s="16"/>
      <c r="AS817" s="16">
        <v>0.49572649572649602</v>
      </c>
      <c r="AT817" s="16">
        <v>0.304054054054054</v>
      </c>
      <c r="AU817" s="16"/>
      <c r="AV817" s="16">
        <v>0.37096774193548399</v>
      </c>
      <c r="AW817" s="16">
        <v>0.35294117647058798</v>
      </c>
      <c r="AX817" s="16"/>
      <c r="AY817" s="16">
        <v>0.31282051282051299</v>
      </c>
      <c r="AZ817" s="16">
        <v>0.399082568807339</v>
      </c>
      <c r="BA817" s="16"/>
      <c r="BB817" s="16">
        <v>0.41489361702127697</v>
      </c>
      <c r="BC817" s="16">
        <v>0.236641221374046</v>
      </c>
      <c r="BD817" s="16"/>
      <c r="BE817" s="16">
        <v>0</v>
      </c>
      <c r="BF817" s="16">
        <v>0.125</v>
      </c>
      <c r="BG817" s="16">
        <v>0.31122448979591799</v>
      </c>
      <c r="BH817" s="16">
        <v>0.48214285714285698</v>
      </c>
    </row>
    <row r="818" spans="2:60" x14ac:dyDescent="0.25">
      <c r="B818" t="s">
        <v>343</v>
      </c>
      <c r="C818" s="16">
        <v>0.45762711864406802</v>
      </c>
      <c r="D818" s="16">
        <v>0.53125</v>
      </c>
      <c r="E818" s="16">
        <v>0.41025641025641002</v>
      </c>
      <c r="F818" s="16">
        <v>0.4</v>
      </c>
      <c r="G818" s="16">
        <v>0.57142857142857095</v>
      </c>
      <c r="H818" s="16">
        <v>0.66666666666666696</v>
      </c>
      <c r="I818" s="16">
        <v>0.41176470588235298</v>
      </c>
      <c r="J818" s="16">
        <v>0.42857142857142899</v>
      </c>
      <c r="K818" s="16">
        <v>0.38461538461538503</v>
      </c>
      <c r="L818" s="16">
        <v>0.33333333333333298</v>
      </c>
      <c r="M818" s="16">
        <v>0.41025641025641002</v>
      </c>
      <c r="N818" s="16">
        <v>0.5</v>
      </c>
      <c r="O818" s="16">
        <v>0.44444444444444398</v>
      </c>
      <c r="P818" s="16">
        <v>0.52631578947368396</v>
      </c>
      <c r="Q818" s="16">
        <v>0.33333333333333298</v>
      </c>
      <c r="R818" s="16">
        <v>0</v>
      </c>
      <c r="S818" s="16">
        <v>0.52238805970149205</v>
      </c>
      <c r="T818" s="16">
        <v>0.44736842105263203</v>
      </c>
      <c r="U818" s="16"/>
      <c r="V818" s="16">
        <v>0.34090909090909099</v>
      </c>
      <c r="W818" s="16">
        <v>0.41176470588235298</v>
      </c>
      <c r="X818" s="16">
        <v>0.56000000000000005</v>
      </c>
      <c r="Y818" s="16">
        <v>0.44495412844036702</v>
      </c>
      <c r="Z818" s="16"/>
      <c r="AA818" s="16">
        <v>0.41666666666666702</v>
      </c>
      <c r="AB818" s="16">
        <v>0.61538461538461497</v>
      </c>
      <c r="AC818" s="16">
        <v>0.44444444444444398</v>
      </c>
      <c r="AD818" s="16">
        <v>0.418604651162791</v>
      </c>
      <c r="AE818" s="16">
        <v>0.36585365853658502</v>
      </c>
      <c r="AF818" s="16">
        <v>0.48837209302325602</v>
      </c>
      <c r="AG818" s="16">
        <v>0.46808510638297901</v>
      </c>
      <c r="AH818" s="16">
        <v>0.5</v>
      </c>
      <c r="AI818" s="16">
        <v>0.45283018867924502</v>
      </c>
      <c r="AJ818" s="16"/>
      <c r="AK818" s="16">
        <v>0.38461538461538503</v>
      </c>
      <c r="AL818" s="16">
        <v>0.42307692307692302</v>
      </c>
      <c r="AM818" s="16">
        <v>0.52500000000000002</v>
      </c>
      <c r="AN818" s="16">
        <v>0.51515151515151503</v>
      </c>
      <c r="AO818" s="16">
        <v>0.37662337662337703</v>
      </c>
      <c r="AP818" s="16">
        <v>0.47916666666666702</v>
      </c>
      <c r="AQ818" s="16">
        <v>0.476190476190476</v>
      </c>
      <c r="AR818" s="16"/>
      <c r="AS818" s="16">
        <v>0.45299145299145299</v>
      </c>
      <c r="AT818" s="16">
        <v>0.45945945945945899</v>
      </c>
      <c r="AU818" s="16"/>
      <c r="AV818" s="16">
        <v>0.42741935483871002</v>
      </c>
      <c r="AW818" s="16">
        <v>0.47058823529411797</v>
      </c>
      <c r="AX818" s="16"/>
      <c r="AY818" s="16">
        <v>0.47179487179487201</v>
      </c>
      <c r="AZ818" s="16">
        <v>0.44495412844036702</v>
      </c>
      <c r="BA818" s="16"/>
      <c r="BB818" s="16">
        <v>0.439716312056738</v>
      </c>
      <c r="BC818" s="16">
        <v>0.49618320610687</v>
      </c>
      <c r="BD818" s="16"/>
      <c r="BE818" s="16">
        <v>0</v>
      </c>
      <c r="BF818" s="16">
        <v>0.4375</v>
      </c>
      <c r="BG818" s="16">
        <v>0.48469387755102</v>
      </c>
      <c r="BH818" s="16">
        <v>0.43452380952380998</v>
      </c>
    </row>
    <row r="819" spans="2:60" x14ac:dyDescent="0.25">
      <c r="B819" t="s">
        <v>344</v>
      </c>
      <c r="C819" s="16">
        <v>0.13075060532687699</v>
      </c>
      <c r="D819" s="16">
        <v>0.125</v>
      </c>
      <c r="E819" s="16">
        <v>0.20512820512820501</v>
      </c>
      <c r="F819" s="16">
        <v>0.08</v>
      </c>
      <c r="G819" s="16">
        <v>0.14285714285714299</v>
      </c>
      <c r="H819" s="16">
        <v>0.11111111111111099</v>
      </c>
      <c r="I819" s="16">
        <v>0.11764705882352899</v>
      </c>
      <c r="J819" s="16">
        <v>0.28571428571428598</v>
      </c>
      <c r="K819" s="16">
        <v>3.8461538461538498E-2</v>
      </c>
      <c r="L819" s="16">
        <v>0.33333333333333298</v>
      </c>
      <c r="M819" s="16">
        <v>0.17948717948717899</v>
      </c>
      <c r="N819" s="16">
        <v>0.14705882352941199</v>
      </c>
      <c r="O819" s="16">
        <v>0.22222222222222199</v>
      </c>
      <c r="P819" s="16">
        <v>0.105263157894737</v>
      </c>
      <c r="Q819" s="16">
        <v>0.22222222222222199</v>
      </c>
      <c r="R819" s="16">
        <v>0.66666666666666696</v>
      </c>
      <c r="S819" s="16">
        <v>2.9850746268656699E-2</v>
      </c>
      <c r="T819" s="16">
        <v>0.13157894736842099</v>
      </c>
      <c r="U819" s="16"/>
      <c r="V819" s="16">
        <v>0.25</v>
      </c>
      <c r="W819" s="16">
        <v>0.17647058823529399</v>
      </c>
      <c r="X819" s="16">
        <v>0.1</v>
      </c>
      <c r="Y819" s="16">
        <v>0.11009174311926601</v>
      </c>
      <c r="Z819" s="16"/>
      <c r="AA819" s="16">
        <v>0.13888888888888901</v>
      </c>
      <c r="AB819" s="16">
        <v>0.15384615384615399</v>
      </c>
      <c r="AC819" s="16">
        <v>0.16666666666666699</v>
      </c>
      <c r="AD819" s="16">
        <v>0.162790697674419</v>
      </c>
      <c r="AE819" s="16">
        <v>0.24390243902438999</v>
      </c>
      <c r="AF819" s="16">
        <v>0.186046511627907</v>
      </c>
      <c r="AG819" s="16">
        <v>8.5106382978723402E-2</v>
      </c>
      <c r="AH819" s="16">
        <v>2.7777777777777801E-2</v>
      </c>
      <c r="AI819" s="16">
        <v>3.77358490566038E-2</v>
      </c>
      <c r="AJ819" s="16"/>
      <c r="AK819" s="16">
        <v>0.17948717948717899</v>
      </c>
      <c r="AL819" s="16">
        <v>0.15384615384615399</v>
      </c>
      <c r="AM819" s="16">
        <v>0.125</v>
      </c>
      <c r="AN819" s="16">
        <v>0.18181818181818199</v>
      </c>
      <c r="AO819" s="16">
        <v>0.15584415584415601</v>
      </c>
      <c r="AP819" s="16">
        <v>8.3333333333333301E-2</v>
      </c>
      <c r="AQ819" s="16">
        <v>9.5238095238095205E-2</v>
      </c>
      <c r="AR819" s="16"/>
      <c r="AS819" s="16">
        <v>4.2735042735042701E-2</v>
      </c>
      <c r="AT819" s="16">
        <v>0.16554054054054099</v>
      </c>
      <c r="AU819" s="16"/>
      <c r="AV819" s="16">
        <v>0.12903225806451599</v>
      </c>
      <c r="AW819" s="16">
        <v>0.131487889273356</v>
      </c>
      <c r="AX819" s="16"/>
      <c r="AY819" s="16">
        <v>0.15384615384615399</v>
      </c>
      <c r="AZ819" s="16">
        <v>0.11009174311926601</v>
      </c>
      <c r="BA819" s="16"/>
      <c r="BB819" s="16">
        <v>0.102836879432624</v>
      </c>
      <c r="BC819" s="16">
        <v>0.19083969465648901</v>
      </c>
      <c r="BD819" s="16"/>
      <c r="BE819" s="16">
        <v>1</v>
      </c>
      <c r="BF819" s="16">
        <v>0.3125</v>
      </c>
      <c r="BG819" s="16">
        <v>0.12755102040816299</v>
      </c>
      <c r="BH819" s="16">
        <v>7.7380952380952397E-2</v>
      </c>
    </row>
    <row r="820" spans="2:60" x14ac:dyDescent="0.25">
      <c r="B820" t="s">
        <v>345</v>
      </c>
      <c r="C820" s="16">
        <v>3.6319612590799001E-2</v>
      </c>
      <c r="D820" s="16">
        <v>3.125E-2</v>
      </c>
      <c r="E820" s="16">
        <v>2.5641025641025599E-2</v>
      </c>
      <c r="F820" s="16">
        <v>0.04</v>
      </c>
      <c r="G820" s="16">
        <v>0</v>
      </c>
      <c r="H820" s="16">
        <v>0</v>
      </c>
      <c r="I820" s="16">
        <v>0.11764705882352899</v>
      </c>
      <c r="J820" s="16">
        <v>0</v>
      </c>
      <c r="K820" s="16">
        <v>3.8461538461538498E-2</v>
      </c>
      <c r="L820" s="16">
        <v>0</v>
      </c>
      <c r="M820" s="16">
        <v>0</v>
      </c>
      <c r="N820" s="16">
        <v>8.8235294117647106E-2</v>
      </c>
      <c r="O820" s="16">
        <v>0</v>
      </c>
      <c r="P820" s="16">
        <v>0</v>
      </c>
      <c r="Q820" s="16">
        <v>0</v>
      </c>
      <c r="R820" s="16">
        <v>0</v>
      </c>
      <c r="S820" s="16">
        <v>2.9850746268656699E-2</v>
      </c>
      <c r="T820" s="16">
        <v>5.2631578947368397E-2</v>
      </c>
      <c r="U820" s="16"/>
      <c r="V820" s="16">
        <v>9.0909090909090898E-2</v>
      </c>
      <c r="W820" s="16">
        <v>1.9607843137254902E-2</v>
      </c>
      <c r="X820" s="16">
        <v>0.03</v>
      </c>
      <c r="Y820" s="16">
        <v>3.2110091743119303E-2</v>
      </c>
      <c r="Z820" s="16"/>
      <c r="AA820" s="16">
        <v>6.9444444444444406E-2</v>
      </c>
      <c r="AB820" s="16">
        <v>3.8461538461538498E-2</v>
      </c>
      <c r="AC820" s="16">
        <v>2.7777777777777801E-2</v>
      </c>
      <c r="AD820" s="16">
        <v>2.32558139534884E-2</v>
      </c>
      <c r="AE820" s="16">
        <v>2.4390243902439001E-2</v>
      </c>
      <c r="AF820" s="16">
        <v>2.32558139534884E-2</v>
      </c>
      <c r="AG820" s="16">
        <v>0</v>
      </c>
      <c r="AH820" s="16">
        <v>5.5555555555555601E-2</v>
      </c>
      <c r="AI820" s="16">
        <v>3.77358490566038E-2</v>
      </c>
      <c r="AJ820" s="16"/>
      <c r="AK820" s="16">
        <v>0.102564102564103</v>
      </c>
      <c r="AL820" s="16">
        <v>3.8461538461538498E-2</v>
      </c>
      <c r="AM820" s="16">
        <v>2.5000000000000001E-2</v>
      </c>
      <c r="AN820" s="16">
        <v>1.5151515151515201E-2</v>
      </c>
      <c r="AO820" s="16">
        <v>2.5974025974026E-2</v>
      </c>
      <c r="AP820" s="16">
        <v>3.125E-2</v>
      </c>
      <c r="AQ820" s="16">
        <v>1.58730158730159E-2</v>
      </c>
      <c r="AR820" s="16"/>
      <c r="AS820" s="16">
        <v>8.5470085470085496E-3</v>
      </c>
      <c r="AT820" s="16">
        <v>4.72972972972973E-2</v>
      </c>
      <c r="AU820" s="16"/>
      <c r="AV820" s="16">
        <v>4.0322580645161303E-2</v>
      </c>
      <c r="AW820" s="16">
        <v>3.4602076124567498E-2</v>
      </c>
      <c r="AX820" s="16"/>
      <c r="AY820" s="16">
        <v>4.1025641025640998E-2</v>
      </c>
      <c r="AZ820" s="16">
        <v>3.2110091743119303E-2</v>
      </c>
      <c r="BA820" s="16"/>
      <c r="BB820" s="16">
        <v>3.1914893617021302E-2</v>
      </c>
      <c r="BC820" s="16">
        <v>4.58015267175573E-2</v>
      </c>
      <c r="BD820" s="16"/>
      <c r="BE820" s="16">
        <v>0</v>
      </c>
      <c r="BF820" s="16">
        <v>0.125</v>
      </c>
      <c r="BG820" s="16">
        <v>4.5918367346938799E-2</v>
      </c>
      <c r="BH820" s="16">
        <v>0</v>
      </c>
    </row>
    <row r="821" spans="2:60" x14ac:dyDescent="0.25">
      <c r="B821" t="s">
        <v>103</v>
      </c>
      <c r="C821" s="16">
        <v>1.6949152542372899E-2</v>
      </c>
      <c r="D821" s="16">
        <v>0</v>
      </c>
      <c r="E821" s="16">
        <v>0</v>
      </c>
      <c r="F821" s="16">
        <v>0.04</v>
      </c>
      <c r="G821" s="16">
        <v>0</v>
      </c>
      <c r="H821" s="16">
        <v>0</v>
      </c>
      <c r="I821" s="16">
        <v>2.9411764705882401E-2</v>
      </c>
      <c r="J821" s="16">
        <v>0</v>
      </c>
      <c r="K821" s="16">
        <v>3.8461538461538498E-2</v>
      </c>
      <c r="L821" s="16">
        <v>0.11111111111111099</v>
      </c>
      <c r="M821" s="16">
        <v>0</v>
      </c>
      <c r="N821" s="16">
        <v>2.9411764705882401E-2</v>
      </c>
      <c r="O821" s="16">
        <v>0</v>
      </c>
      <c r="P821" s="16">
        <v>0.105263157894737</v>
      </c>
      <c r="Q821" s="16">
        <v>0</v>
      </c>
      <c r="R821" s="16">
        <v>0</v>
      </c>
      <c r="S821" s="16">
        <v>0</v>
      </c>
      <c r="T821" s="16">
        <v>0</v>
      </c>
      <c r="U821" s="16"/>
      <c r="V821" s="16">
        <v>2.27272727272727E-2</v>
      </c>
      <c r="W821" s="16">
        <v>1.9607843137254902E-2</v>
      </c>
      <c r="X821" s="16">
        <v>0.02</v>
      </c>
      <c r="Y821" s="16">
        <v>1.3761467889908299E-2</v>
      </c>
      <c r="Z821" s="16"/>
      <c r="AA821" s="16">
        <v>1.38888888888889E-2</v>
      </c>
      <c r="AB821" s="16">
        <v>0</v>
      </c>
      <c r="AC821" s="16">
        <v>0</v>
      </c>
      <c r="AD821" s="16">
        <v>4.6511627906976702E-2</v>
      </c>
      <c r="AE821" s="16">
        <v>0</v>
      </c>
      <c r="AF821" s="16">
        <v>0</v>
      </c>
      <c r="AG821" s="16">
        <v>2.1276595744680899E-2</v>
      </c>
      <c r="AH821" s="16">
        <v>2.7777777777777801E-2</v>
      </c>
      <c r="AI821" s="16">
        <v>0</v>
      </c>
      <c r="AJ821" s="16"/>
      <c r="AK821" s="16">
        <v>0</v>
      </c>
      <c r="AL821" s="16">
        <v>0</v>
      </c>
      <c r="AM821" s="16">
        <v>2.5000000000000001E-2</v>
      </c>
      <c r="AN821" s="16">
        <v>6.0606060606060601E-2</v>
      </c>
      <c r="AO821" s="16">
        <v>0</v>
      </c>
      <c r="AP821" s="16">
        <v>1.0416666666666701E-2</v>
      </c>
      <c r="AQ821" s="16">
        <v>1.58730158730159E-2</v>
      </c>
      <c r="AR821" s="16"/>
      <c r="AS821" s="16">
        <v>0</v>
      </c>
      <c r="AT821" s="16">
        <v>2.3648648648648601E-2</v>
      </c>
      <c r="AU821" s="16"/>
      <c r="AV821" s="16">
        <v>3.2258064516128997E-2</v>
      </c>
      <c r="AW821" s="16">
        <v>1.03806228373702E-2</v>
      </c>
      <c r="AX821" s="16"/>
      <c r="AY821" s="16">
        <v>2.0512820512820499E-2</v>
      </c>
      <c r="AZ821" s="16">
        <v>1.3761467889908299E-2</v>
      </c>
      <c r="BA821" s="16"/>
      <c r="BB821" s="16">
        <v>1.0638297872340399E-2</v>
      </c>
      <c r="BC821" s="16">
        <v>3.0534351145038201E-2</v>
      </c>
      <c r="BD821" s="16"/>
      <c r="BE821" s="16">
        <v>0</v>
      </c>
      <c r="BF821" s="16">
        <v>0</v>
      </c>
      <c r="BG821" s="16">
        <v>3.06122448979592E-2</v>
      </c>
      <c r="BH821" s="16">
        <v>5.9523809523809503E-3</v>
      </c>
    </row>
    <row r="822" spans="2:60" x14ac:dyDescent="0.25">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c r="AX822" s="16"/>
      <c r="AY822" s="16"/>
      <c r="AZ822" s="16"/>
      <c r="BA822" s="16"/>
      <c r="BB822" s="16"/>
      <c r="BC822" s="16"/>
      <c r="BD822" s="16"/>
      <c r="BE822" s="16"/>
      <c r="BF822" s="16"/>
      <c r="BG822" s="16"/>
      <c r="BH822" s="16"/>
    </row>
    <row r="823" spans="2:60" x14ac:dyDescent="0.25">
      <c r="B823" s="6" t="s">
        <v>378</v>
      </c>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c r="AX823" s="16"/>
      <c r="AY823" s="16"/>
      <c r="AZ823" s="16"/>
      <c r="BA823" s="16"/>
      <c r="BB823" s="16"/>
      <c r="BC823" s="16"/>
      <c r="BD823" s="16"/>
      <c r="BE823" s="16"/>
      <c r="BF823" s="16"/>
      <c r="BG823" s="16"/>
      <c r="BH823" s="16"/>
    </row>
    <row r="824" spans="2:60" x14ac:dyDescent="0.25">
      <c r="B824" s="23" t="s">
        <v>79</v>
      </c>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c r="AG824" s="16"/>
      <c r="AH824" s="16"/>
      <c r="AI824" s="16"/>
      <c r="AJ824" s="16"/>
      <c r="AK824" s="16"/>
      <c r="AL824" s="16"/>
      <c r="AM824" s="16"/>
      <c r="AN824" s="16"/>
      <c r="AO824" s="16"/>
      <c r="AP824" s="16"/>
      <c r="AQ824" s="16"/>
      <c r="AR824" s="16"/>
      <c r="AS824" s="16"/>
      <c r="AT824" s="16"/>
      <c r="AU824" s="16"/>
      <c r="AV824" s="16"/>
      <c r="AW824" s="16"/>
      <c r="AX824" s="16"/>
      <c r="AY824" s="16"/>
      <c r="AZ824" s="16"/>
      <c r="BA824" s="16"/>
      <c r="BB824" s="16"/>
      <c r="BC824" s="16"/>
      <c r="BD824" s="16"/>
      <c r="BE824" s="16"/>
      <c r="BF824" s="16"/>
      <c r="BG824" s="16"/>
      <c r="BH824" s="16"/>
    </row>
    <row r="825" spans="2:60" x14ac:dyDescent="0.25">
      <c r="B825" t="s">
        <v>375</v>
      </c>
      <c r="C825" s="16">
        <v>0.19347496206373299</v>
      </c>
      <c r="D825" s="16">
        <v>0.170542635658915</v>
      </c>
      <c r="E825" s="16">
        <v>0.27272727272727298</v>
      </c>
      <c r="F825" s="16">
        <v>0.30526315789473701</v>
      </c>
      <c r="G825" s="16">
        <v>0.10344827586206901</v>
      </c>
      <c r="H825" s="16">
        <v>0.3</v>
      </c>
      <c r="I825" s="16">
        <v>0.180952380952381</v>
      </c>
      <c r="J825" s="16">
        <v>0.26315789473684198</v>
      </c>
      <c r="K825" s="16">
        <v>0.17808219178082199</v>
      </c>
      <c r="L825" s="16">
        <v>0.233333333333333</v>
      </c>
      <c r="M825" s="16">
        <v>0.14772727272727301</v>
      </c>
      <c r="N825" s="16">
        <v>0.16666666666666699</v>
      </c>
      <c r="O825" s="16">
        <v>0.133333333333333</v>
      </c>
      <c r="P825" s="16">
        <v>0.28333333333333299</v>
      </c>
      <c r="Q825" s="16">
        <v>9.3023255813953501E-2</v>
      </c>
      <c r="R825" s="16">
        <v>0.25925925925925902</v>
      </c>
      <c r="S825" s="16">
        <v>0.14835164835164799</v>
      </c>
      <c r="T825" s="16">
        <v>0.16346153846153799</v>
      </c>
      <c r="U825" s="16"/>
      <c r="V825" s="16">
        <v>0.317548746518106</v>
      </c>
      <c r="W825" s="16">
        <v>0.18918918918918901</v>
      </c>
      <c r="X825" s="16">
        <v>0.17957746478873199</v>
      </c>
      <c r="Y825" s="16">
        <v>0.11224489795918401</v>
      </c>
      <c r="Z825" s="16"/>
      <c r="AA825" s="16">
        <v>0.291338582677165</v>
      </c>
      <c r="AB825" s="16">
        <v>9.7560975609756101E-2</v>
      </c>
      <c r="AC825" s="16">
        <v>0.151785714285714</v>
      </c>
      <c r="AD825" s="16">
        <v>0.193798449612403</v>
      </c>
      <c r="AE825" s="16">
        <v>0.151260504201681</v>
      </c>
      <c r="AF825" s="16">
        <v>0.117021276595745</v>
      </c>
      <c r="AG825" s="16">
        <v>0.16666666666666699</v>
      </c>
      <c r="AH825" s="16">
        <v>0.17073170731707299</v>
      </c>
      <c r="AI825" s="16">
        <v>8.4905660377358499E-2</v>
      </c>
      <c r="AJ825" s="16"/>
      <c r="AK825" s="16">
        <v>0.25888324873096402</v>
      </c>
      <c r="AL825" s="16">
        <v>0.213592233009709</v>
      </c>
      <c r="AM825" s="16">
        <v>0.22772277227722801</v>
      </c>
      <c r="AN825" s="16">
        <v>0.19112627986348099</v>
      </c>
      <c r="AO825" s="16">
        <v>0.13829787234042601</v>
      </c>
      <c r="AP825" s="16">
        <v>0.12903225806451599</v>
      </c>
      <c r="AQ825" s="16">
        <v>0.206666666666667</v>
      </c>
      <c r="AR825" s="16"/>
      <c r="AS825" s="16">
        <v>7.9787234042553196E-2</v>
      </c>
      <c r="AT825" s="16">
        <v>0.212389380530973</v>
      </c>
      <c r="AU825" s="16"/>
      <c r="AV825" s="16">
        <v>0.19620253164557</v>
      </c>
      <c r="AW825" s="16">
        <v>0.19194312796208499</v>
      </c>
      <c r="AX825" s="16"/>
      <c r="AY825" s="16">
        <v>0.241545893719807</v>
      </c>
      <c r="AZ825" s="16">
        <v>0.11224489795918401</v>
      </c>
      <c r="BA825" s="16"/>
      <c r="BB825" s="16">
        <v>0.13574660633484201</v>
      </c>
      <c r="BC825" s="16">
        <v>0.25190839694656503</v>
      </c>
      <c r="BD825" s="16"/>
      <c r="BE825" s="16">
        <v>0.59393939393939399</v>
      </c>
      <c r="BF825" s="16">
        <v>0.292899408284024</v>
      </c>
      <c r="BG825" s="16">
        <v>9.5155709342560596E-2</v>
      </c>
      <c r="BH825" s="16">
        <v>1.27659574468085E-2</v>
      </c>
    </row>
    <row r="826" spans="2:60" x14ac:dyDescent="0.25">
      <c r="B826" t="s">
        <v>376</v>
      </c>
      <c r="C826" s="16">
        <v>0.77617602427921095</v>
      </c>
      <c r="D826" s="16">
        <v>0.79844961240310097</v>
      </c>
      <c r="E826" s="16">
        <v>0.70629370629370603</v>
      </c>
      <c r="F826" s="16">
        <v>0.65263157894736801</v>
      </c>
      <c r="G826" s="16">
        <v>0.86206896551724099</v>
      </c>
      <c r="H826" s="16">
        <v>0.66666666666666696</v>
      </c>
      <c r="I826" s="16">
        <v>0.79047619047619</v>
      </c>
      <c r="J826" s="16">
        <v>0.73684210526315796</v>
      </c>
      <c r="K826" s="16">
        <v>0.79452054794520499</v>
      </c>
      <c r="L826" s="16">
        <v>0.76666666666666705</v>
      </c>
      <c r="M826" s="16">
        <v>0.79545454545454497</v>
      </c>
      <c r="N826" s="16">
        <v>0.80392156862745101</v>
      </c>
      <c r="O826" s="16">
        <v>0.8</v>
      </c>
      <c r="P826" s="16">
        <v>0.71666666666666701</v>
      </c>
      <c r="Q826" s="16">
        <v>0.837209302325581</v>
      </c>
      <c r="R826" s="16">
        <v>0.74074074074074103</v>
      </c>
      <c r="S826" s="16">
        <v>0.840659340659341</v>
      </c>
      <c r="T826" s="16">
        <v>0.77884615384615397</v>
      </c>
      <c r="U826" s="16"/>
      <c r="V826" s="16">
        <v>0.64623955431754898</v>
      </c>
      <c r="W826" s="16">
        <v>0.8</v>
      </c>
      <c r="X826" s="16">
        <v>0.79577464788732399</v>
      </c>
      <c r="Y826" s="16">
        <v>0.85102040816326496</v>
      </c>
      <c r="Z826" s="16"/>
      <c r="AA826" s="16">
        <v>0.67979002624671903</v>
      </c>
      <c r="AB826" s="16">
        <v>0.84146341463414598</v>
      </c>
      <c r="AC826" s="16">
        <v>0.83928571428571397</v>
      </c>
      <c r="AD826" s="16">
        <v>0.775193798449612</v>
      </c>
      <c r="AE826" s="16">
        <v>0.80672268907563005</v>
      </c>
      <c r="AF826" s="16">
        <v>0.86170212765957399</v>
      </c>
      <c r="AG826" s="16">
        <v>0.8125</v>
      </c>
      <c r="AH826" s="16">
        <v>0.81707317073170704</v>
      </c>
      <c r="AI826" s="16">
        <v>0.89622641509433998</v>
      </c>
      <c r="AJ826" s="16"/>
      <c r="AK826" s="16">
        <v>0.73604060913705605</v>
      </c>
      <c r="AL826" s="16">
        <v>0.76699029126213603</v>
      </c>
      <c r="AM826" s="16">
        <v>0.75247524752475203</v>
      </c>
      <c r="AN826" s="16">
        <v>0.76450511945392496</v>
      </c>
      <c r="AO826" s="16">
        <v>0.840425531914894</v>
      </c>
      <c r="AP826" s="16">
        <v>0.84792626728110598</v>
      </c>
      <c r="AQ826" s="16">
        <v>0.76</v>
      </c>
      <c r="AR826" s="16"/>
      <c r="AS826" s="16">
        <v>0.91489361702127703</v>
      </c>
      <c r="AT826" s="16">
        <v>0.75309734513274296</v>
      </c>
      <c r="AU826" s="16"/>
      <c r="AV826" s="16">
        <v>0.772151898734177</v>
      </c>
      <c r="AW826" s="16">
        <v>0.77843601895734604</v>
      </c>
      <c r="AX826" s="16"/>
      <c r="AY826" s="16">
        <v>0.73188405797101497</v>
      </c>
      <c r="AZ826" s="16">
        <v>0.85102040816326496</v>
      </c>
      <c r="BA826" s="16"/>
      <c r="BB826" s="16">
        <v>0.84615384615384603</v>
      </c>
      <c r="BC826" s="16">
        <v>0.70534351145038199</v>
      </c>
      <c r="BD826" s="16"/>
      <c r="BE826" s="16">
        <v>0.29696969696969699</v>
      </c>
      <c r="BF826" s="16">
        <v>0.66863905325443795</v>
      </c>
      <c r="BG826" s="16">
        <v>0.88927335640138405</v>
      </c>
      <c r="BH826" s="16">
        <v>0.98723404255319103</v>
      </c>
    </row>
    <row r="827" spans="2:60" x14ac:dyDescent="0.25">
      <c r="B827" t="s">
        <v>103</v>
      </c>
      <c r="C827" s="16">
        <v>3.0349013657056102E-2</v>
      </c>
      <c r="D827" s="16">
        <v>3.1007751937984499E-2</v>
      </c>
      <c r="E827" s="16">
        <v>2.0979020979021001E-2</v>
      </c>
      <c r="F827" s="16">
        <v>4.2105263157894701E-2</v>
      </c>
      <c r="G827" s="16">
        <v>3.4482758620689703E-2</v>
      </c>
      <c r="H827" s="16">
        <v>3.3333333333333298E-2</v>
      </c>
      <c r="I827" s="16">
        <v>2.8571428571428598E-2</v>
      </c>
      <c r="J827" s="16">
        <v>0</v>
      </c>
      <c r="K827" s="16">
        <v>2.7397260273972601E-2</v>
      </c>
      <c r="L827" s="16">
        <v>0</v>
      </c>
      <c r="M827" s="16">
        <v>5.6818181818181802E-2</v>
      </c>
      <c r="N827" s="16">
        <v>2.9411764705882401E-2</v>
      </c>
      <c r="O827" s="16">
        <v>6.6666666666666693E-2</v>
      </c>
      <c r="P827" s="16">
        <v>0</v>
      </c>
      <c r="Q827" s="16">
        <v>6.9767441860465101E-2</v>
      </c>
      <c r="R827" s="16">
        <v>0</v>
      </c>
      <c r="S827" s="16">
        <v>1.0989010989011E-2</v>
      </c>
      <c r="T827" s="16">
        <v>5.7692307692307702E-2</v>
      </c>
      <c r="U827" s="16"/>
      <c r="V827" s="16">
        <v>3.6211699164345398E-2</v>
      </c>
      <c r="W827" s="16">
        <v>1.0810810810810799E-2</v>
      </c>
      <c r="X827" s="16">
        <v>2.4647887323943699E-2</v>
      </c>
      <c r="Y827" s="16">
        <v>3.6734693877551003E-2</v>
      </c>
      <c r="Z827" s="16"/>
      <c r="AA827" s="16">
        <v>2.8871391076115499E-2</v>
      </c>
      <c r="AB827" s="16">
        <v>6.0975609756097601E-2</v>
      </c>
      <c r="AC827" s="16">
        <v>8.9285714285714298E-3</v>
      </c>
      <c r="AD827" s="16">
        <v>3.1007751937984499E-2</v>
      </c>
      <c r="AE827" s="16">
        <v>4.20168067226891E-2</v>
      </c>
      <c r="AF827" s="16">
        <v>2.1276595744680899E-2</v>
      </c>
      <c r="AG827" s="16">
        <v>2.0833333333333301E-2</v>
      </c>
      <c r="AH827" s="16">
        <v>1.21951219512195E-2</v>
      </c>
      <c r="AI827" s="16">
        <v>1.88679245283019E-2</v>
      </c>
      <c r="AJ827" s="16"/>
      <c r="AK827" s="16">
        <v>5.0761421319797002E-3</v>
      </c>
      <c r="AL827" s="16">
        <v>1.94174757281553E-2</v>
      </c>
      <c r="AM827" s="16">
        <v>1.9801980198019799E-2</v>
      </c>
      <c r="AN827" s="16">
        <v>4.4368600682593899E-2</v>
      </c>
      <c r="AO827" s="16">
        <v>2.1276595744680899E-2</v>
      </c>
      <c r="AP827" s="16">
        <v>2.3041474654377898E-2</v>
      </c>
      <c r="AQ827" s="16">
        <v>3.3333333333333298E-2</v>
      </c>
      <c r="AR827" s="16"/>
      <c r="AS827" s="16">
        <v>5.31914893617021E-3</v>
      </c>
      <c r="AT827" s="16">
        <v>3.4513274336283199E-2</v>
      </c>
      <c r="AU827" s="16"/>
      <c r="AV827" s="16">
        <v>3.1645569620253201E-2</v>
      </c>
      <c r="AW827" s="16">
        <v>2.96208530805687E-2</v>
      </c>
      <c r="AX827" s="16"/>
      <c r="AY827" s="16">
        <v>2.6570048309178699E-2</v>
      </c>
      <c r="AZ827" s="16">
        <v>3.6734693877551003E-2</v>
      </c>
      <c r="BA827" s="16"/>
      <c r="BB827" s="16">
        <v>1.8099547511312201E-2</v>
      </c>
      <c r="BC827" s="16">
        <v>4.2748091603053401E-2</v>
      </c>
      <c r="BD827" s="16"/>
      <c r="BE827" s="16">
        <v>0.109090909090909</v>
      </c>
      <c r="BF827" s="16">
        <v>3.8461538461538498E-2</v>
      </c>
      <c r="BG827" s="16">
        <v>1.5570934256055401E-2</v>
      </c>
      <c r="BH827" s="16">
        <v>0</v>
      </c>
    </row>
    <row r="828" spans="2:60" x14ac:dyDescent="0.25">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c r="BF828" s="16"/>
      <c r="BG828" s="16"/>
      <c r="BH828" s="16"/>
    </row>
    <row r="829" spans="2:60" x14ac:dyDescent="0.25">
      <c r="B829" s="6" t="s">
        <v>379</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c r="AX829" s="16"/>
      <c r="AY829" s="16"/>
      <c r="AZ829" s="16"/>
      <c r="BA829" s="16"/>
      <c r="BB829" s="16"/>
      <c r="BC829" s="16"/>
      <c r="BD829" s="16"/>
      <c r="BE829" s="16"/>
      <c r="BF829" s="16"/>
      <c r="BG829" s="16"/>
      <c r="BH829" s="16"/>
    </row>
    <row r="830" spans="2:60" x14ac:dyDescent="0.25">
      <c r="B830" s="23" t="s">
        <v>79</v>
      </c>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c r="AF830" s="16"/>
      <c r="AG830" s="16"/>
      <c r="AH830" s="16"/>
      <c r="AI830" s="16"/>
      <c r="AJ830" s="16"/>
      <c r="AK830" s="16"/>
      <c r="AL830" s="16"/>
      <c r="AM830" s="16"/>
      <c r="AN830" s="16"/>
      <c r="AO830" s="16"/>
      <c r="AP830" s="16"/>
      <c r="AQ830" s="16"/>
      <c r="AR830" s="16"/>
      <c r="AS830" s="16"/>
      <c r="AT830" s="16"/>
      <c r="AU830" s="16"/>
      <c r="AV830" s="16"/>
      <c r="AW830" s="16"/>
      <c r="AX830" s="16"/>
      <c r="AY830" s="16"/>
      <c r="AZ830" s="16"/>
      <c r="BA830" s="16"/>
      <c r="BB830" s="16"/>
      <c r="BC830" s="16"/>
      <c r="BD830" s="16"/>
      <c r="BE830" s="16"/>
      <c r="BF830" s="16"/>
      <c r="BG830" s="16"/>
      <c r="BH830" s="16"/>
    </row>
    <row r="831" spans="2:60" x14ac:dyDescent="0.25">
      <c r="B831" t="s">
        <v>375</v>
      </c>
      <c r="C831" s="16">
        <v>0.38922610015174502</v>
      </c>
      <c r="D831" s="16">
        <v>0.33333333333333298</v>
      </c>
      <c r="E831" s="16">
        <v>0.48951048951048998</v>
      </c>
      <c r="F831" s="16">
        <v>0.52631578947368396</v>
      </c>
      <c r="G831" s="16">
        <v>0.431034482758621</v>
      </c>
      <c r="H831" s="16">
        <v>0.46666666666666701</v>
      </c>
      <c r="I831" s="16">
        <v>0.34285714285714303</v>
      </c>
      <c r="J831" s="16">
        <v>0.42105263157894701</v>
      </c>
      <c r="K831" s="16">
        <v>0.36986301369863001</v>
      </c>
      <c r="L831" s="16">
        <v>0.5</v>
      </c>
      <c r="M831" s="16">
        <v>0.31818181818181801</v>
      </c>
      <c r="N831" s="16">
        <v>0.35294117647058798</v>
      </c>
      <c r="O831" s="16">
        <v>0.33333333333333298</v>
      </c>
      <c r="P831" s="16">
        <v>0.36666666666666697</v>
      </c>
      <c r="Q831" s="16">
        <v>0.44186046511627902</v>
      </c>
      <c r="R831" s="16">
        <v>0.66666666666666696</v>
      </c>
      <c r="S831" s="16">
        <v>0.340659340659341</v>
      </c>
      <c r="T831" s="16">
        <v>0.28846153846153799</v>
      </c>
      <c r="U831" s="16"/>
      <c r="V831" s="16">
        <v>0.76044568245125299</v>
      </c>
      <c r="W831" s="16">
        <v>0.427027027027027</v>
      </c>
      <c r="X831" s="16">
        <v>0.32042253521126801</v>
      </c>
      <c r="Y831" s="16">
        <v>0.14285714285714299</v>
      </c>
      <c r="Z831" s="16"/>
      <c r="AA831" s="16">
        <v>0.65616797900262502</v>
      </c>
      <c r="AB831" s="16">
        <v>0.32926829268292701</v>
      </c>
      <c r="AC831" s="16">
        <v>0.39285714285714302</v>
      </c>
      <c r="AD831" s="16">
        <v>0.36434108527131798</v>
      </c>
      <c r="AE831" s="16">
        <v>0.21008403361344499</v>
      </c>
      <c r="AF831" s="16">
        <v>0.20212765957446799</v>
      </c>
      <c r="AG831" s="16">
        <v>0.21875</v>
      </c>
      <c r="AH831" s="16">
        <v>0.19512195121951201</v>
      </c>
      <c r="AI831" s="16">
        <v>0.113207547169811</v>
      </c>
      <c r="AJ831" s="16"/>
      <c r="AK831" s="16">
        <v>0.60406091370558401</v>
      </c>
      <c r="AL831" s="16">
        <v>0.33980582524271802</v>
      </c>
      <c r="AM831" s="16">
        <v>0.41584158415841599</v>
      </c>
      <c r="AN831" s="16">
        <v>0.46075085324232101</v>
      </c>
      <c r="AO831" s="16">
        <v>0.28191489361702099</v>
      </c>
      <c r="AP831" s="16">
        <v>0.248847926267281</v>
      </c>
      <c r="AQ831" s="16">
        <v>0.30666666666666698</v>
      </c>
      <c r="AR831" s="16"/>
      <c r="AS831" s="16">
        <v>0.111702127659574</v>
      </c>
      <c r="AT831" s="16">
        <v>0.43539823008849599</v>
      </c>
      <c r="AU831" s="16"/>
      <c r="AV831" s="16">
        <v>0.44514767932489502</v>
      </c>
      <c r="AW831" s="16">
        <v>0.35781990521327001</v>
      </c>
      <c r="AX831" s="16"/>
      <c r="AY831" s="16">
        <v>0.53502415458937203</v>
      </c>
      <c r="AZ831" s="16">
        <v>0.14285714285714299</v>
      </c>
      <c r="BA831" s="16"/>
      <c r="BB831" s="16">
        <v>0.30165912518853699</v>
      </c>
      <c r="BC831" s="16">
        <v>0.47786259541984699</v>
      </c>
      <c r="BD831" s="16"/>
      <c r="BE831" s="16">
        <v>0.84848484848484895</v>
      </c>
      <c r="BF831" s="16">
        <v>0.60650887573964496</v>
      </c>
      <c r="BG831" s="16">
        <v>0.28200692041522502</v>
      </c>
      <c r="BH831" s="16">
        <v>1.7021276595744698E-2</v>
      </c>
    </row>
    <row r="832" spans="2:60" x14ac:dyDescent="0.25">
      <c r="B832" t="s">
        <v>376</v>
      </c>
      <c r="C832" s="16">
        <v>0.47116843702579703</v>
      </c>
      <c r="D832" s="16">
        <v>0.53488372093023295</v>
      </c>
      <c r="E832" s="16">
        <v>0.40559440559440602</v>
      </c>
      <c r="F832" s="16">
        <v>0.326315789473684</v>
      </c>
      <c r="G832" s="16">
        <v>0.46551724137931</v>
      </c>
      <c r="H832" s="16">
        <v>0.4</v>
      </c>
      <c r="I832" s="16">
        <v>0.45714285714285702</v>
      </c>
      <c r="J832" s="16">
        <v>0.57894736842105299</v>
      </c>
      <c r="K832" s="16">
        <v>0.50684931506849296</v>
      </c>
      <c r="L832" s="16">
        <v>0.36666666666666697</v>
      </c>
      <c r="M832" s="16">
        <v>0.43181818181818199</v>
      </c>
      <c r="N832" s="16">
        <v>0.45098039215686297</v>
      </c>
      <c r="O832" s="16">
        <v>0.46666666666666701</v>
      </c>
      <c r="P832" s="16">
        <v>0.51666666666666705</v>
      </c>
      <c r="Q832" s="16">
        <v>0.418604651162791</v>
      </c>
      <c r="R832" s="16">
        <v>0.296296296296296</v>
      </c>
      <c r="S832" s="16">
        <v>0.56593406593406603</v>
      </c>
      <c r="T832" s="16">
        <v>0.56730769230769196</v>
      </c>
      <c r="U832" s="16"/>
      <c r="V832" s="16">
        <v>0.128133704735376</v>
      </c>
      <c r="W832" s="16">
        <v>0.40540540540540498</v>
      </c>
      <c r="X832" s="16">
        <v>0.53521126760563398</v>
      </c>
      <c r="Y832" s="16">
        <v>0.71020408163265303</v>
      </c>
      <c r="Z832" s="16"/>
      <c r="AA832" s="16">
        <v>0.238845144356955</v>
      </c>
      <c r="AB832" s="16">
        <v>0.48780487804877998</v>
      </c>
      <c r="AC832" s="16">
        <v>0.46428571428571402</v>
      </c>
      <c r="AD832" s="16">
        <v>0.51162790697674398</v>
      </c>
      <c r="AE832" s="16">
        <v>0.57142857142857095</v>
      </c>
      <c r="AF832" s="16">
        <v>0.70212765957446799</v>
      </c>
      <c r="AG832" s="16">
        <v>0.64583333333333304</v>
      </c>
      <c r="AH832" s="16">
        <v>0.69512195121951204</v>
      </c>
      <c r="AI832" s="16">
        <v>0.78301886792452802</v>
      </c>
      <c r="AJ832" s="16"/>
      <c r="AK832" s="16">
        <v>0.29949238578680198</v>
      </c>
      <c r="AL832" s="16">
        <v>0.51456310679611605</v>
      </c>
      <c r="AM832" s="16">
        <v>0.475247524752475</v>
      </c>
      <c r="AN832" s="16">
        <v>0.36860068259385698</v>
      </c>
      <c r="AO832" s="16">
        <v>0.60638297872340396</v>
      </c>
      <c r="AP832" s="16">
        <v>0.62211981566820296</v>
      </c>
      <c r="AQ832" s="16">
        <v>0.54</v>
      </c>
      <c r="AR832" s="16"/>
      <c r="AS832" s="16">
        <v>0.82978723404255295</v>
      </c>
      <c r="AT832" s="16">
        <v>0.41150442477876098</v>
      </c>
      <c r="AU832" s="16"/>
      <c r="AV832" s="16">
        <v>0.42616033755274302</v>
      </c>
      <c r="AW832" s="16">
        <v>0.49644549763033202</v>
      </c>
      <c r="AX832" s="16"/>
      <c r="AY832" s="16">
        <v>0.32971014492753598</v>
      </c>
      <c r="AZ832" s="16">
        <v>0.71020408163265303</v>
      </c>
      <c r="BA832" s="16"/>
      <c r="BB832" s="16">
        <v>0.58672699849170395</v>
      </c>
      <c r="BC832" s="16">
        <v>0.35419847328244303</v>
      </c>
      <c r="BD832" s="16"/>
      <c r="BE832" s="16">
        <v>1.21212121212121E-2</v>
      </c>
      <c r="BF832" s="16">
        <v>0.14792899408283999</v>
      </c>
      <c r="BG832" s="16">
        <v>0.58823529411764697</v>
      </c>
      <c r="BH832" s="16">
        <v>0.97446808510638305</v>
      </c>
    </row>
    <row r="833" spans="2:60" x14ac:dyDescent="0.25">
      <c r="B833" t="s">
        <v>103</v>
      </c>
      <c r="C833" s="16">
        <v>0.139605462822458</v>
      </c>
      <c r="D833" s="16">
        <v>0.13178294573643401</v>
      </c>
      <c r="E833" s="16">
        <v>0.10489510489510501</v>
      </c>
      <c r="F833" s="16">
        <v>0.14736842105263201</v>
      </c>
      <c r="G833" s="16">
        <v>0.10344827586206901</v>
      </c>
      <c r="H833" s="16">
        <v>0.133333333333333</v>
      </c>
      <c r="I833" s="16">
        <v>0.2</v>
      </c>
      <c r="J833" s="16">
        <v>0</v>
      </c>
      <c r="K833" s="16">
        <v>0.123287671232877</v>
      </c>
      <c r="L833" s="16">
        <v>0.133333333333333</v>
      </c>
      <c r="M833" s="16">
        <v>0.25</v>
      </c>
      <c r="N833" s="16">
        <v>0.19607843137254899</v>
      </c>
      <c r="O833" s="16">
        <v>0.2</v>
      </c>
      <c r="P833" s="16">
        <v>0.116666666666667</v>
      </c>
      <c r="Q833" s="16">
        <v>0.13953488372093001</v>
      </c>
      <c r="R833" s="16">
        <v>3.7037037037037E-2</v>
      </c>
      <c r="S833" s="16">
        <v>9.3406593406593394E-2</v>
      </c>
      <c r="T833" s="16">
        <v>0.144230769230769</v>
      </c>
      <c r="U833" s="16"/>
      <c r="V833" s="16">
        <v>0.11142061281337</v>
      </c>
      <c r="W833" s="16">
        <v>0.16756756756756799</v>
      </c>
      <c r="X833" s="16">
        <v>0.14436619718309901</v>
      </c>
      <c r="Y833" s="16">
        <v>0.14693877551020401</v>
      </c>
      <c r="Z833" s="16"/>
      <c r="AA833" s="16">
        <v>0.10498687664042</v>
      </c>
      <c r="AB833" s="16">
        <v>0.18292682926829301</v>
      </c>
      <c r="AC833" s="16">
        <v>0.14285714285714299</v>
      </c>
      <c r="AD833" s="16">
        <v>0.124031007751938</v>
      </c>
      <c r="AE833" s="16">
        <v>0.218487394957983</v>
      </c>
      <c r="AF833" s="16">
        <v>9.5744680851063801E-2</v>
      </c>
      <c r="AG833" s="16">
        <v>0.13541666666666699</v>
      </c>
      <c r="AH833" s="16">
        <v>0.109756097560976</v>
      </c>
      <c r="AI833" s="16">
        <v>0.10377358490565999</v>
      </c>
      <c r="AJ833" s="16"/>
      <c r="AK833" s="16">
        <v>9.6446700507614197E-2</v>
      </c>
      <c r="AL833" s="16">
        <v>0.14563106796116501</v>
      </c>
      <c r="AM833" s="16">
        <v>0.10891089108910899</v>
      </c>
      <c r="AN833" s="16">
        <v>0.17064846416382301</v>
      </c>
      <c r="AO833" s="16">
        <v>0.111702127659574</v>
      </c>
      <c r="AP833" s="16">
        <v>0.12903225806451599</v>
      </c>
      <c r="AQ833" s="16">
        <v>0.15333333333333299</v>
      </c>
      <c r="AR833" s="16"/>
      <c r="AS833" s="16">
        <v>5.85106382978723E-2</v>
      </c>
      <c r="AT833" s="16">
        <v>0.15309734513274301</v>
      </c>
      <c r="AU833" s="16"/>
      <c r="AV833" s="16">
        <v>0.12869198312236299</v>
      </c>
      <c r="AW833" s="16">
        <v>0.145734597156398</v>
      </c>
      <c r="AX833" s="16"/>
      <c r="AY833" s="16">
        <v>0.135265700483092</v>
      </c>
      <c r="AZ833" s="16">
        <v>0.14693877551020401</v>
      </c>
      <c r="BA833" s="16"/>
      <c r="BB833" s="16">
        <v>0.111613876319759</v>
      </c>
      <c r="BC833" s="16">
        <v>0.16793893129771001</v>
      </c>
      <c r="BD833" s="16"/>
      <c r="BE833" s="16">
        <v>0.13939393939393899</v>
      </c>
      <c r="BF833" s="16">
        <v>0.24556213017751499</v>
      </c>
      <c r="BG833" s="16">
        <v>0.12975778546712799</v>
      </c>
      <c r="BH833" s="16">
        <v>8.5106382978723406E-3</v>
      </c>
    </row>
    <row r="834" spans="2:60" x14ac:dyDescent="0.25">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c r="AX834" s="16"/>
      <c r="AY834" s="16"/>
      <c r="AZ834" s="16"/>
      <c r="BA834" s="16"/>
      <c r="BB834" s="16"/>
      <c r="BC834" s="16"/>
      <c r="BD834" s="16"/>
      <c r="BE834" s="16"/>
      <c r="BF834" s="16"/>
      <c r="BG834" s="16"/>
      <c r="BH834" s="16"/>
    </row>
    <row r="835" spans="2:60" x14ac:dyDescent="0.25">
      <c r="B835" s="6" t="s">
        <v>380</v>
      </c>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row>
    <row r="836" spans="2:60" x14ac:dyDescent="0.25">
      <c r="B836" s="23" t="s">
        <v>79</v>
      </c>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c r="AD836" s="16"/>
      <c r="AE836" s="16"/>
      <c r="AF836" s="16"/>
      <c r="AG836" s="16"/>
      <c r="AH836" s="16"/>
      <c r="AI836" s="16"/>
      <c r="AJ836" s="16"/>
      <c r="AK836" s="16"/>
      <c r="AL836" s="16"/>
      <c r="AM836" s="16"/>
      <c r="AN836" s="16"/>
      <c r="AO836" s="16"/>
      <c r="AP836" s="16"/>
      <c r="AQ836" s="16"/>
      <c r="AR836" s="16"/>
      <c r="AS836" s="16"/>
      <c r="AT836" s="16"/>
      <c r="AU836" s="16"/>
      <c r="AV836" s="16"/>
      <c r="AW836" s="16"/>
      <c r="AX836" s="16"/>
      <c r="AY836" s="16"/>
      <c r="AZ836" s="16"/>
      <c r="BA836" s="16"/>
      <c r="BB836" s="16"/>
      <c r="BC836" s="16"/>
      <c r="BD836" s="16"/>
      <c r="BE836" s="16"/>
      <c r="BF836" s="16"/>
      <c r="BG836" s="16"/>
      <c r="BH836" s="16"/>
    </row>
    <row r="837" spans="2:60" x14ac:dyDescent="0.25">
      <c r="B837" t="s">
        <v>375</v>
      </c>
      <c r="C837" s="16">
        <v>0.112291350531108</v>
      </c>
      <c r="D837" s="16">
        <v>0.108527131782946</v>
      </c>
      <c r="E837" s="16">
        <v>0.111888111888112</v>
      </c>
      <c r="F837" s="16">
        <v>9.4736842105263203E-2</v>
      </c>
      <c r="G837" s="16">
        <v>0.18965517241379301</v>
      </c>
      <c r="H837" s="16">
        <v>6.6666666666666693E-2</v>
      </c>
      <c r="I837" s="16">
        <v>0.15238095238095201</v>
      </c>
      <c r="J837" s="16">
        <v>0.157894736842105</v>
      </c>
      <c r="K837" s="16">
        <v>0.19178082191780799</v>
      </c>
      <c r="L837" s="16">
        <v>0.233333333333333</v>
      </c>
      <c r="M837" s="16">
        <v>9.0909090909090898E-2</v>
      </c>
      <c r="N837" s="16">
        <v>7.8431372549019607E-2</v>
      </c>
      <c r="O837" s="16">
        <v>0.1</v>
      </c>
      <c r="P837" s="16">
        <v>0.15</v>
      </c>
      <c r="Q837" s="16">
        <v>0.13953488372093001</v>
      </c>
      <c r="R837" s="16">
        <v>0.11111111111111099</v>
      </c>
      <c r="S837" s="16">
        <v>6.0439560439560398E-2</v>
      </c>
      <c r="T837" s="16">
        <v>7.69230769230769E-2</v>
      </c>
      <c r="U837" s="16"/>
      <c r="V837" s="16">
        <v>0.214484679665738</v>
      </c>
      <c r="W837" s="16">
        <v>0.14594594594594601</v>
      </c>
      <c r="X837" s="16">
        <v>5.2816901408450703E-2</v>
      </c>
      <c r="Y837" s="16">
        <v>5.9183673469387799E-2</v>
      </c>
      <c r="Z837" s="16"/>
      <c r="AA837" s="16">
        <v>0.20472440944881901</v>
      </c>
      <c r="AB837" s="16">
        <v>4.8780487804878099E-2</v>
      </c>
      <c r="AC837" s="16">
        <v>0.13392857142857101</v>
      </c>
      <c r="AD837" s="16">
        <v>0.10077519379845</v>
      </c>
      <c r="AE837" s="16">
        <v>6.7226890756302504E-2</v>
      </c>
      <c r="AF837" s="16">
        <v>4.2553191489361701E-2</v>
      </c>
      <c r="AG837" s="16">
        <v>8.3333333333333301E-2</v>
      </c>
      <c r="AH837" s="16">
        <v>6.0975609756097601E-2</v>
      </c>
      <c r="AI837" s="16">
        <v>0</v>
      </c>
      <c r="AJ837" s="16"/>
      <c r="AK837" s="16">
        <v>0.208121827411168</v>
      </c>
      <c r="AL837" s="16">
        <v>8.7378640776699004E-2</v>
      </c>
      <c r="AM837" s="16">
        <v>8.9108910891089105E-2</v>
      </c>
      <c r="AN837" s="16">
        <v>0.119453924914676</v>
      </c>
      <c r="AO837" s="16">
        <v>6.3829787234042507E-2</v>
      </c>
      <c r="AP837" s="16">
        <v>8.7557603686635899E-2</v>
      </c>
      <c r="AQ837" s="16">
        <v>0.133333333333333</v>
      </c>
      <c r="AR837" s="16"/>
      <c r="AS837" s="16">
        <v>3.7234042553191501E-2</v>
      </c>
      <c r="AT837" s="16">
        <v>0.12477876106194701</v>
      </c>
      <c r="AU837" s="16"/>
      <c r="AV837" s="16">
        <v>0.120253164556962</v>
      </c>
      <c r="AW837" s="16">
        <v>0.10781990521327001</v>
      </c>
      <c r="AX837" s="16"/>
      <c r="AY837" s="16">
        <v>0.143719806763285</v>
      </c>
      <c r="AZ837" s="16">
        <v>5.9183673469387799E-2</v>
      </c>
      <c r="BA837" s="16"/>
      <c r="BB837" s="16">
        <v>7.8431372549019607E-2</v>
      </c>
      <c r="BC837" s="16">
        <v>0.14656488549618299</v>
      </c>
      <c r="BD837" s="16"/>
      <c r="BE837" s="16">
        <v>0.381818181818182</v>
      </c>
      <c r="BF837" s="16">
        <v>0.17455621301775101</v>
      </c>
      <c r="BG837" s="16">
        <v>4.3252595155709297E-2</v>
      </c>
      <c r="BH837" s="16">
        <v>4.2553191489361703E-3</v>
      </c>
    </row>
    <row r="838" spans="2:60" x14ac:dyDescent="0.25">
      <c r="B838" t="s">
        <v>376</v>
      </c>
      <c r="C838" s="16">
        <v>0.79362670713201799</v>
      </c>
      <c r="D838" s="16">
        <v>0.75968992248061995</v>
      </c>
      <c r="E838" s="16">
        <v>0.75524475524475498</v>
      </c>
      <c r="F838" s="16">
        <v>0.75789473684210495</v>
      </c>
      <c r="G838" s="16">
        <v>0.74137931034482796</v>
      </c>
      <c r="H838" s="16">
        <v>0.8</v>
      </c>
      <c r="I838" s="16">
        <v>0.78095238095238095</v>
      </c>
      <c r="J838" s="16">
        <v>0.84210526315789502</v>
      </c>
      <c r="K838" s="16">
        <v>0.71232876712328796</v>
      </c>
      <c r="L838" s="16">
        <v>0.7</v>
      </c>
      <c r="M838" s="16">
        <v>0.81818181818181801</v>
      </c>
      <c r="N838" s="16">
        <v>0.82352941176470595</v>
      </c>
      <c r="O838" s="16">
        <v>0.8</v>
      </c>
      <c r="P838" s="16">
        <v>0.73333333333333295</v>
      </c>
      <c r="Q838" s="16">
        <v>0.74418604651162801</v>
      </c>
      <c r="R838" s="16">
        <v>0.88888888888888895</v>
      </c>
      <c r="S838" s="16">
        <v>0.89560439560439598</v>
      </c>
      <c r="T838" s="16">
        <v>0.83653846153846201</v>
      </c>
      <c r="U838" s="16"/>
      <c r="V838" s="16">
        <v>0.64345403899721498</v>
      </c>
      <c r="W838" s="16">
        <v>0.78378378378378399</v>
      </c>
      <c r="X838" s="16">
        <v>0.85915492957746498</v>
      </c>
      <c r="Y838" s="16">
        <v>0.86938775510204103</v>
      </c>
      <c r="Z838" s="16"/>
      <c r="AA838" s="16">
        <v>0.66141732283464605</v>
      </c>
      <c r="AB838" s="16">
        <v>0.90243902439024404</v>
      </c>
      <c r="AC838" s="16">
        <v>0.83035714285714302</v>
      </c>
      <c r="AD838" s="16">
        <v>0.837209302325581</v>
      </c>
      <c r="AE838" s="16">
        <v>0.84873949579831898</v>
      </c>
      <c r="AF838" s="16">
        <v>0.89361702127659604</v>
      </c>
      <c r="AG838" s="16">
        <v>0.84375</v>
      </c>
      <c r="AH838" s="16">
        <v>0.90243902439024404</v>
      </c>
      <c r="AI838" s="16">
        <v>0.94339622641509402</v>
      </c>
      <c r="AJ838" s="16"/>
      <c r="AK838" s="16">
        <v>0.67512690355329996</v>
      </c>
      <c r="AL838" s="16">
        <v>0.83495145631068002</v>
      </c>
      <c r="AM838" s="16">
        <v>0.87128712871287095</v>
      </c>
      <c r="AN838" s="16">
        <v>0.74402730375426596</v>
      </c>
      <c r="AO838" s="16">
        <v>0.86170212765957399</v>
      </c>
      <c r="AP838" s="16">
        <v>0.86175115207373298</v>
      </c>
      <c r="AQ838" s="16">
        <v>0.81333333333333302</v>
      </c>
      <c r="AR838" s="16"/>
      <c r="AS838" s="16">
        <v>0.94148936170212805</v>
      </c>
      <c r="AT838" s="16">
        <v>0.76902654867256603</v>
      </c>
      <c r="AU838" s="16"/>
      <c r="AV838" s="16">
        <v>0.765822784810127</v>
      </c>
      <c r="AW838" s="16">
        <v>0.809241706161137</v>
      </c>
      <c r="AX838" s="16"/>
      <c r="AY838" s="16">
        <v>0.74879227053140096</v>
      </c>
      <c r="AZ838" s="16">
        <v>0.86938775510204103</v>
      </c>
      <c r="BA838" s="16"/>
      <c r="BB838" s="16">
        <v>0.86576168929110098</v>
      </c>
      <c r="BC838" s="16">
        <v>0.72061068702290099</v>
      </c>
      <c r="BD838" s="16"/>
      <c r="BE838" s="16">
        <v>0.321212121212121</v>
      </c>
      <c r="BF838" s="16">
        <v>0.68343195266272205</v>
      </c>
      <c r="BG838" s="16">
        <v>0.91176470588235303</v>
      </c>
      <c r="BH838" s="16">
        <v>0.99574468085106405</v>
      </c>
    </row>
    <row r="839" spans="2:60" x14ac:dyDescent="0.25">
      <c r="B839" t="s">
        <v>103</v>
      </c>
      <c r="C839" s="16">
        <v>9.40819423368741E-2</v>
      </c>
      <c r="D839" s="16">
        <v>0.13178294573643401</v>
      </c>
      <c r="E839" s="16">
        <v>0.132867132867133</v>
      </c>
      <c r="F839" s="16">
        <v>0.14736842105263201</v>
      </c>
      <c r="G839" s="16">
        <v>6.8965517241379296E-2</v>
      </c>
      <c r="H839" s="16">
        <v>0.133333333333333</v>
      </c>
      <c r="I839" s="16">
        <v>6.6666666666666693E-2</v>
      </c>
      <c r="J839" s="16">
        <v>0</v>
      </c>
      <c r="K839" s="16">
        <v>9.5890410958904104E-2</v>
      </c>
      <c r="L839" s="16">
        <v>6.6666666666666693E-2</v>
      </c>
      <c r="M839" s="16">
        <v>9.0909090909090898E-2</v>
      </c>
      <c r="N839" s="16">
        <v>9.8039215686274495E-2</v>
      </c>
      <c r="O839" s="16">
        <v>0.1</v>
      </c>
      <c r="P839" s="16">
        <v>0.116666666666667</v>
      </c>
      <c r="Q839" s="16">
        <v>0.116279069767442</v>
      </c>
      <c r="R839" s="16">
        <v>0</v>
      </c>
      <c r="S839" s="16">
        <v>4.3956043956044001E-2</v>
      </c>
      <c r="T839" s="16">
        <v>8.6538461538461495E-2</v>
      </c>
      <c r="U839" s="16"/>
      <c r="V839" s="16">
        <v>0.14206128133704701</v>
      </c>
      <c r="W839" s="16">
        <v>7.0270270270270302E-2</v>
      </c>
      <c r="X839" s="16">
        <v>8.8028169014084501E-2</v>
      </c>
      <c r="Y839" s="16">
        <v>7.1428571428571397E-2</v>
      </c>
      <c r="Z839" s="16"/>
      <c r="AA839" s="16">
        <v>0.133858267716535</v>
      </c>
      <c r="AB839" s="16">
        <v>4.8780487804878099E-2</v>
      </c>
      <c r="AC839" s="16">
        <v>3.5714285714285698E-2</v>
      </c>
      <c r="AD839" s="16">
        <v>6.2015503875968998E-2</v>
      </c>
      <c r="AE839" s="16">
        <v>8.40336134453782E-2</v>
      </c>
      <c r="AF839" s="16">
        <v>6.3829787234042507E-2</v>
      </c>
      <c r="AG839" s="16">
        <v>7.2916666666666699E-2</v>
      </c>
      <c r="AH839" s="16">
        <v>3.65853658536585E-2</v>
      </c>
      <c r="AI839" s="16">
        <v>5.6603773584905703E-2</v>
      </c>
      <c r="AJ839" s="16"/>
      <c r="AK839" s="16">
        <v>0.116751269035533</v>
      </c>
      <c r="AL839" s="16">
        <v>7.7669902912621394E-2</v>
      </c>
      <c r="AM839" s="16">
        <v>3.9603960396039598E-2</v>
      </c>
      <c r="AN839" s="16">
        <v>0.136518771331058</v>
      </c>
      <c r="AO839" s="16">
        <v>7.4468085106383003E-2</v>
      </c>
      <c r="AP839" s="16">
        <v>5.0691244239631297E-2</v>
      </c>
      <c r="AQ839" s="16">
        <v>5.3333333333333302E-2</v>
      </c>
      <c r="AR839" s="16"/>
      <c r="AS839" s="16">
        <v>2.1276595744680899E-2</v>
      </c>
      <c r="AT839" s="16">
        <v>0.106194690265487</v>
      </c>
      <c r="AU839" s="16"/>
      <c r="AV839" s="16">
        <v>0.113924050632911</v>
      </c>
      <c r="AW839" s="16">
        <v>8.2938388625592399E-2</v>
      </c>
      <c r="AX839" s="16"/>
      <c r="AY839" s="16">
        <v>0.107487922705314</v>
      </c>
      <c r="AZ839" s="16">
        <v>7.1428571428571397E-2</v>
      </c>
      <c r="BA839" s="16"/>
      <c r="BB839" s="16">
        <v>5.5806938159879298E-2</v>
      </c>
      <c r="BC839" s="16">
        <v>0.132824427480916</v>
      </c>
      <c r="BD839" s="16"/>
      <c r="BE839" s="16">
        <v>0.29696969696969699</v>
      </c>
      <c r="BF839" s="16">
        <v>0.14201183431952699</v>
      </c>
      <c r="BG839" s="16">
        <v>4.4982698961937698E-2</v>
      </c>
      <c r="BH839" s="16">
        <v>0</v>
      </c>
    </row>
    <row r="840" spans="2:60" x14ac:dyDescent="0.25">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c r="BE840" s="16"/>
      <c r="BF840" s="16"/>
      <c r="BG840" s="16"/>
      <c r="BH840" s="16"/>
    </row>
    <row r="841" spans="2:60" x14ac:dyDescent="0.25">
      <c r="B841" s="6" t="s">
        <v>381</v>
      </c>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c r="AX841" s="16"/>
      <c r="AY841" s="16"/>
      <c r="AZ841" s="16"/>
      <c r="BA841" s="16"/>
      <c r="BB841" s="16"/>
      <c r="BC841" s="16"/>
      <c r="BD841" s="16"/>
      <c r="BE841" s="16"/>
      <c r="BF841" s="16"/>
      <c r="BG841" s="16"/>
      <c r="BH841" s="16"/>
    </row>
    <row r="842" spans="2:60" x14ac:dyDescent="0.25">
      <c r="B842" s="23" t="s">
        <v>79</v>
      </c>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c r="AD842" s="16"/>
      <c r="AE842" s="16"/>
      <c r="AF842" s="16"/>
      <c r="AG842" s="16"/>
      <c r="AH842" s="16"/>
      <c r="AI842" s="16"/>
      <c r="AJ842" s="16"/>
      <c r="AK842" s="16"/>
      <c r="AL842" s="16"/>
      <c r="AM842" s="16"/>
      <c r="AN842" s="16"/>
      <c r="AO842" s="16"/>
      <c r="AP842" s="16"/>
      <c r="AQ842" s="16"/>
      <c r="AR842" s="16"/>
      <c r="AS842" s="16"/>
      <c r="AT842" s="16"/>
      <c r="AU842" s="16"/>
      <c r="AV842" s="16"/>
      <c r="AW842" s="16"/>
      <c r="AX842" s="16"/>
      <c r="AY842" s="16"/>
      <c r="AZ842" s="16"/>
      <c r="BA842" s="16"/>
      <c r="BB842" s="16"/>
      <c r="BC842" s="16"/>
      <c r="BD842" s="16"/>
      <c r="BE842" s="16"/>
      <c r="BF842" s="16"/>
      <c r="BG842" s="16"/>
      <c r="BH842" s="16"/>
    </row>
    <row r="843" spans="2:60" x14ac:dyDescent="0.25">
      <c r="B843" t="s">
        <v>375</v>
      </c>
      <c r="C843" s="16">
        <v>0.21851289833080401</v>
      </c>
      <c r="D843" s="16">
        <v>0.217054263565891</v>
      </c>
      <c r="E843" s="16">
        <v>0.230769230769231</v>
      </c>
      <c r="F843" s="16">
        <v>0.24210526315789499</v>
      </c>
      <c r="G843" s="16">
        <v>0.31034482758620702</v>
      </c>
      <c r="H843" s="16">
        <v>0.266666666666667</v>
      </c>
      <c r="I843" s="16">
        <v>0.238095238095238</v>
      </c>
      <c r="J843" s="16">
        <v>0.26315789473684198</v>
      </c>
      <c r="K843" s="16">
        <v>0.27397260273972601</v>
      </c>
      <c r="L843" s="16">
        <v>0.33333333333333298</v>
      </c>
      <c r="M843" s="16">
        <v>0.15909090909090901</v>
      </c>
      <c r="N843" s="16">
        <v>0.10784313725490199</v>
      </c>
      <c r="O843" s="16">
        <v>0.16666666666666699</v>
      </c>
      <c r="P843" s="16">
        <v>0.31666666666666698</v>
      </c>
      <c r="Q843" s="16">
        <v>0.186046511627907</v>
      </c>
      <c r="R843" s="16">
        <v>0.44444444444444398</v>
      </c>
      <c r="S843" s="16">
        <v>0.15384615384615399</v>
      </c>
      <c r="T843" s="16">
        <v>0.20192307692307701</v>
      </c>
      <c r="U843" s="16"/>
      <c r="V843" s="16">
        <v>0.39832869080779898</v>
      </c>
      <c r="W843" s="16">
        <v>0.21081081081081099</v>
      </c>
      <c r="X843" s="16">
        <v>0.13732394366197201</v>
      </c>
      <c r="Y843" s="16">
        <v>0.13673469387755099</v>
      </c>
      <c r="Z843" s="16"/>
      <c r="AA843" s="16">
        <v>0.349081364829396</v>
      </c>
      <c r="AB843" s="16">
        <v>0.17073170731707299</v>
      </c>
      <c r="AC843" s="16">
        <v>0.160714285714286</v>
      </c>
      <c r="AD843" s="16">
        <v>0.193798449612403</v>
      </c>
      <c r="AE843" s="16">
        <v>0.13445378151260501</v>
      </c>
      <c r="AF843" s="16">
        <v>0.10638297872340401</v>
      </c>
      <c r="AG843" s="16">
        <v>0.14583333333333301</v>
      </c>
      <c r="AH843" s="16">
        <v>0.12195121951219499</v>
      </c>
      <c r="AI843" s="16">
        <v>0.13207547169811301</v>
      </c>
      <c r="AJ843" s="16"/>
      <c r="AK843" s="16">
        <v>0.30456852791878197</v>
      </c>
      <c r="AL843" s="16">
        <v>0.20388349514563101</v>
      </c>
      <c r="AM843" s="16">
        <v>0.237623762376238</v>
      </c>
      <c r="AN843" s="16">
        <v>0.25938566552900999</v>
      </c>
      <c r="AO843" s="16">
        <v>0.164893617021277</v>
      </c>
      <c r="AP843" s="16">
        <v>0.14746543778801799</v>
      </c>
      <c r="AQ843" s="16">
        <v>0.16666666666666699</v>
      </c>
      <c r="AR843" s="16"/>
      <c r="AS843" s="16">
        <v>9.0425531914893595E-2</v>
      </c>
      <c r="AT843" s="16">
        <v>0.23982300884955801</v>
      </c>
      <c r="AU843" s="16"/>
      <c r="AV843" s="16">
        <v>0.24894514767932499</v>
      </c>
      <c r="AW843" s="16">
        <v>0.20142180094786699</v>
      </c>
      <c r="AX843" s="16"/>
      <c r="AY843" s="16">
        <v>0.26690821256038599</v>
      </c>
      <c r="AZ843" s="16">
        <v>0.13673469387755099</v>
      </c>
      <c r="BA843" s="16"/>
      <c r="BB843" s="16">
        <v>0.16591251885369501</v>
      </c>
      <c r="BC843" s="16">
        <v>0.27175572519084001</v>
      </c>
      <c r="BD843" s="16"/>
      <c r="BE843" s="16">
        <v>0.66060606060606097</v>
      </c>
      <c r="BF843" s="16">
        <v>0.304733727810651</v>
      </c>
      <c r="BG843" s="16">
        <v>0.12975778546712799</v>
      </c>
      <c r="BH843" s="16">
        <v>4.2553191489361703E-3</v>
      </c>
    </row>
    <row r="844" spans="2:60" x14ac:dyDescent="0.25">
      <c r="B844" t="s">
        <v>376</v>
      </c>
      <c r="C844" s="16">
        <v>0.74734446130500798</v>
      </c>
      <c r="D844" s="16">
        <v>0.75968992248061995</v>
      </c>
      <c r="E844" s="16">
        <v>0.74125874125874103</v>
      </c>
      <c r="F844" s="16">
        <v>0.72631578947368403</v>
      </c>
      <c r="G844" s="16">
        <v>0.68965517241379304</v>
      </c>
      <c r="H844" s="16">
        <v>0.73333333333333295</v>
      </c>
      <c r="I844" s="16">
        <v>0.73333333333333295</v>
      </c>
      <c r="J844" s="16">
        <v>0.73684210526315796</v>
      </c>
      <c r="K844" s="16">
        <v>0.64383561643835596</v>
      </c>
      <c r="L844" s="16">
        <v>0.56666666666666698</v>
      </c>
      <c r="M844" s="16">
        <v>0.79545454545454497</v>
      </c>
      <c r="N844" s="16">
        <v>0.86274509803921595</v>
      </c>
      <c r="O844" s="16">
        <v>0.76666666666666705</v>
      </c>
      <c r="P844" s="16">
        <v>0.66666666666666696</v>
      </c>
      <c r="Q844" s="16">
        <v>0.72093023255813904</v>
      </c>
      <c r="R844" s="16">
        <v>0.55555555555555602</v>
      </c>
      <c r="S844" s="16">
        <v>0.81868131868131899</v>
      </c>
      <c r="T844" s="16">
        <v>0.75961538461538503</v>
      </c>
      <c r="U844" s="16"/>
      <c r="V844" s="16">
        <v>0.55710306406685195</v>
      </c>
      <c r="W844" s="16">
        <v>0.76756756756756805</v>
      </c>
      <c r="X844" s="16">
        <v>0.823943661971831</v>
      </c>
      <c r="Y844" s="16">
        <v>0.83469387755101998</v>
      </c>
      <c r="Z844" s="16"/>
      <c r="AA844" s="16">
        <v>0.59842519685039397</v>
      </c>
      <c r="AB844" s="16">
        <v>0.75609756097560998</v>
      </c>
      <c r="AC844" s="16">
        <v>0.8125</v>
      </c>
      <c r="AD844" s="16">
        <v>0.78294573643410803</v>
      </c>
      <c r="AE844" s="16">
        <v>0.84033613445378197</v>
      </c>
      <c r="AF844" s="16">
        <v>0.88297872340425498</v>
      </c>
      <c r="AG844" s="16">
        <v>0.83333333333333304</v>
      </c>
      <c r="AH844" s="16">
        <v>0.85365853658536595</v>
      </c>
      <c r="AI844" s="16">
        <v>0.85849056603773599</v>
      </c>
      <c r="AJ844" s="16"/>
      <c r="AK844" s="16">
        <v>0.66497461928933999</v>
      </c>
      <c r="AL844" s="16">
        <v>0.76699029126213603</v>
      </c>
      <c r="AM844" s="16">
        <v>0.72277227722772297</v>
      </c>
      <c r="AN844" s="16">
        <v>0.69624573378839605</v>
      </c>
      <c r="AO844" s="16">
        <v>0.80319148936170204</v>
      </c>
      <c r="AP844" s="16">
        <v>0.83870967741935498</v>
      </c>
      <c r="AQ844" s="16">
        <v>0.8</v>
      </c>
      <c r="AR844" s="16"/>
      <c r="AS844" s="16">
        <v>0.90425531914893598</v>
      </c>
      <c r="AT844" s="16">
        <v>0.72123893805309702</v>
      </c>
      <c r="AU844" s="16"/>
      <c r="AV844" s="16">
        <v>0.70675105485232104</v>
      </c>
      <c r="AW844" s="16">
        <v>0.77014218009478697</v>
      </c>
      <c r="AX844" s="16"/>
      <c r="AY844" s="16">
        <v>0.69565217391304301</v>
      </c>
      <c r="AZ844" s="16">
        <v>0.83469387755101998</v>
      </c>
      <c r="BA844" s="16"/>
      <c r="BB844" s="16">
        <v>0.81146304675716396</v>
      </c>
      <c r="BC844" s="16">
        <v>0.68244274809160299</v>
      </c>
      <c r="BD844" s="16"/>
      <c r="BE844" s="16">
        <v>0.236363636363636</v>
      </c>
      <c r="BF844" s="16">
        <v>0.63905325443786998</v>
      </c>
      <c r="BG844" s="16">
        <v>0.85813148788927296</v>
      </c>
      <c r="BH844" s="16">
        <v>0.99148936170212798</v>
      </c>
    </row>
    <row r="845" spans="2:60" x14ac:dyDescent="0.25">
      <c r="B845" t="s">
        <v>103</v>
      </c>
      <c r="C845" s="16">
        <v>3.4142640364188202E-2</v>
      </c>
      <c r="D845" s="16">
        <v>2.32558139534884E-2</v>
      </c>
      <c r="E845" s="16">
        <v>2.7972027972028E-2</v>
      </c>
      <c r="F845" s="16">
        <v>3.1578947368421102E-2</v>
      </c>
      <c r="G845" s="16">
        <v>0</v>
      </c>
      <c r="H845" s="16">
        <v>0</v>
      </c>
      <c r="I845" s="16">
        <v>2.8571428571428598E-2</v>
      </c>
      <c r="J845" s="16">
        <v>0</v>
      </c>
      <c r="K845" s="16">
        <v>8.2191780821917804E-2</v>
      </c>
      <c r="L845" s="16">
        <v>0.1</v>
      </c>
      <c r="M845" s="16">
        <v>4.5454545454545497E-2</v>
      </c>
      <c r="N845" s="16">
        <v>2.9411764705882401E-2</v>
      </c>
      <c r="O845" s="16">
        <v>6.6666666666666693E-2</v>
      </c>
      <c r="P845" s="16">
        <v>1.6666666666666701E-2</v>
      </c>
      <c r="Q845" s="16">
        <v>9.3023255813953501E-2</v>
      </c>
      <c r="R845" s="16">
        <v>0</v>
      </c>
      <c r="S845" s="16">
        <v>2.74725274725275E-2</v>
      </c>
      <c r="T845" s="16">
        <v>3.8461538461538498E-2</v>
      </c>
      <c r="U845" s="16"/>
      <c r="V845" s="16">
        <v>4.4568245125348203E-2</v>
      </c>
      <c r="W845" s="16">
        <v>2.1621621621621599E-2</v>
      </c>
      <c r="X845" s="16">
        <v>3.8732394366197201E-2</v>
      </c>
      <c r="Y845" s="16">
        <v>2.8571428571428598E-2</v>
      </c>
      <c r="Z845" s="16"/>
      <c r="AA845" s="16">
        <v>5.2493438320210001E-2</v>
      </c>
      <c r="AB845" s="16">
        <v>7.3170731707317097E-2</v>
      </c>
      <c r="AC845" s="16">
        <v>2.6785714285714302E-2</v>
      </c>
      <c r="AD845" s="16">
        <v>2.32558139534884E-2</v>
      </c>
      <c r="AE845" s="16">
        <v>2.5210084033613401E-2</v>
      </c>
      <c r="AF845" s="16">
        <v>1.0638297872340399E-2</v>
      </c>
      <c r="AG845" s="16">
        <v>2.0833333333333301E-2</v>
      </c>
      <c r="AH845" s="16">
        <v>2.4390243902439001E-2</v>
      </c>
      <c r="AI845" s="16">
        <v>9.4339622641509396E-3</v>
      </c>
      <c r="AJ845" s="16"/>
      <c r="AK845" s="16">
        <v>3.0456852791878201E-2</v>
      </c>
      <c r="AL845" s="16">
        <v>2.9126213592233E-2</v>
      </c>
      <c r="AM845" s="16">
        <v>3.9603960396039598E-2</v>
      </c>
      <c r="AN845" s="16">
        <v>4.4368600682593899E-2</v>
      </c>
      <c r="AO845" s="16">
        <v>3.1914893617021302E-2</v>
      </c>
      <c r="AP845" s="16">
        <v>1.3824884792626699E-2</v>
      </c>
      <c r="AQ845" s="16">
        <v>3.3333333333333298E-2</v>
      </c>
      <c r="AR845" s="16"/>
      <c r="AS845" s="16">
        <v>5.31914893617021E-3</v>
      </c>
      <c r="AT845" s="16">
        <v>3.8938053097345098E-2</v>
      </c>
      <c r="AU845" s="16"/>
      <c r="AV845" s="16">
        <v>4.4303797468354403E-2</v>
      </c>
      <c r="AW845" s="16">
        <v>2.8436018957346001E-2</v>
      </c>
      <c r="AX845" s="16"/>
      <c r="AY845" s="16">
        <v>3.7439613526569999E-2</v>
      </c>
      <c r="AZ845" s="16">
        <v>2.8571428571428598E-2</v>
      </c>
      <c r="BA845" s="16"/>
      <c r="BB845" s="16">
        <v>2.2624434389140299E-2</v>
      </c>
      <c r="BC845" s="16">
        <v>4.58015267175573E-2</v>
      </c>
      <c r="BD845" s="16"/>
      <c r="BE845" s="16">
        <v>0.103030303030303</v>
      </c>
      <c r="BF845" s="16">
        <v>5.6213017751479299E-2</v>
      </c>
      <c r="BG845" s="16">
        <v>1.21107266435986E-2</v>
      </c>
      <c r="BH845" s="16">
        <v>4.2553191489361703E-3</v>
      </c>
    </row>
    <row r="846" spans="2:60" x14ac:dyDescent="0.25">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c r="BE846" s="16"/>
      <c r="BF846" s="16"/>
      <c r="BG846" s="16"/>
      <c r="BH846" s="16"/>
    </row>
    <row r="847" spans="2:60" x14ac:dyDescent="0.25">
      <c r="B847" s="6" t="s">
        <v>382</v>
      </c>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c r="BF847" s="16"/>
      <c r="BG847" s="16"/>
      <c r="BH847" s="16"/>
    </row>
    <row r="848" spans="2:60" x14ac:dyDescent="0.25">
      <c r="B848" s="23" t="s">
        <v>79</v>
      </c>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c r="BF848" s="16"/>
      <c r="BG848" s="16"/>
      <c r="BH848" s="16"/>
    </row>
    <row r="849" spans="2:60" x14ac:dyDescent="0.25">
      <c r="B849" t="s">
        <v>375</v>
      </c>
      <c r="C849" s="16">
        <v>0.119119878603945</v>
      </c>
      <c r="D849" s="16">
        <v>0.108527131782946</v>
      </c>
      <c r="E849" s="16">
        <v>0.15384615384615399</v>
      </c>
      <c r="F849" s="16">
        <v>0.12631578947368399</v>
      </c>
      <c r="G849" s="16">
        <v>0.12068965517241401</v>
      </c>
      <c r="H849" s="16">
        <v>0.133333333333333</v>
      </c>
      <c r="I849" s="16">
        <v>0.133333333333333</v>
      </c>
      <c r="J849" s="16">
        <v>5.2631578947368397E-2</v>
      </c>
      <c r="K849" s="16">
        <v>9.5890410958904104E-2</v>
      </c>
      <c r="L849" s="16">
        <v>0.233333333333333</v>
      </c>
      <c r="M849" s="16">
        <v>0.13636363636363599</v>
      </c>
      <c r="N849" s="16">
        <v>4.9019607843137303E-2</v>
      </c>
      <c r="O849" s="16">
        <v>0.133333333333333</v>
      </c>
      <c r="P849" s="16">
        <v>0.21666666666666701</v>
      </c>
      <c r="Q849" s="16">
        <v>0.13953488372093001</v>
      </c>
      <c r="R849" s="16">
        <v>0.18518518518518501</v>
      </c>
      <c r="S849" s="16">
        <v>6.5934065934065894E-2</v>
      </c>
      <c r="T849" s="16">
        <v>0.115384615384615</v>
      </c>
      <c r="U849" s="16"/>
      <c r="V849" s="16">
        <v>0.309192200557103</v>
      </c>
      <c r="W849" s="16">
        <v>7.5675675675675694E-2</v>
      </c>
      <c r="X849" s="16">
        <v>3.1690140845070401E-2</v>
      </c>
      <c r="Y849" s="16">
        <v>4.6938775510204103E-2</v>
      </c>
      <c r="Z849" s="16"/>
      <c r="AA849" s="16">
        <v>0.28346456692913402</v>
      </c>
      <c r="AB849" s="16">
        <v>3.65853658536585E-2</v>
      </c>
      <c r="AC849" s="16">
        <v>8.0357142857142905E-2</v>
      </c>
      <c r="AD849" s="16">
        <v>4.6511627906976702E-2</v>
      </c>
      <c r="AE849" s="16">
        <v>5.8823529411764698E-2</v>
      </c>
      <c r="AF849" s="16">
        <v>1.0638297872340399E-2</v>
      </c>
      <c r="AG849" s="16">
        <v>5.2083333333333301E-2</v>
      </c>
      <c r="AH849" s="16">
        <v>8.5365853658536606E-2</v>
      </c>
      <c r="AI849" s="16">
        <v>0</v>
      </c>
      <c r="AJ849" s="16"/>
      <c r="AK849" s="16">
        <v>0.25380710659898498</v>
      </c>
      <c r="AL849" s="16">
        <v>6.7961165048543701E-2</v>
      </c>
      <c r="AM849" s="16">
        <v>0.12871287128712899</v>
      </c>
      <c r="AN849" s="16">
        <v>0.16723549488054601</v>
      </c>
      <c r="AO849" s="16">
        <v>4.2553191489361701E-2</v>
      </c>
      <c r="AP849" s="16">
        <v>4.6082949308755797E-2</v>
      </c>
      <c r="AQ849" s="16">
        <v>0.10666666666666701</v>
      </c>
      <c r="AR849" s="16"/>
      <c r="AS849" s="16">
        <v>2.6595744680851099E-2</v>
      </c>
      <c r="AT849" s="16">
        <v>0.13451327433628299</v>
      </c>
      <c r="AU849" s="16"/>
      <c r="AV849" s="16">
        <v>0.15400843881856499</v>
      </c>
      <c r="AW849" s="16">
        <v>9.9526066350710901E-2</v>
      </c>
      <c r="AX849" s="16"/>
      <c r="AY849" s="16">
        <v>0.161835748792271</v>
      </c>
      <c r="AZ849" s="16">
        <v>4.6938775510204103E-2</v>
      </c>
      <c r="BA849" s="16"/>
      <c r="BB849" s="16">
        <v>7.3906485671191596E-2</v>
      </c>
      <c r="BC849" s="16">
        <v>0.164885496183206</v>
      </c>
      <c r="BD849" s="16"/>
      <c r="BE849" s="16">
        <v>0.52121212121212102</v>
      </c>
      <c r="BF849" s="16">
        <v>0.15680473372781101</v>
      </c>
      <c r="BG849" s="16">
        <v>2.9411764705882401E-2</v>
      </c>
      <c r="BH849" s="16">
        <v>4.2553191489361703E-3</v>
      </c>
    </row>
    <row r="850" spans="2:60" x14ac:dyDescent="0.25">
      <c r="B850" t="s">
        <v>376</v>
      </c>
      <c r="C850" s="16">
        <v>0.85508345978755695</v>
      </c>
      <c r="D850" s="16">
        <v>0.87596899224806202</v>
      </c>
      <c r="E850" s="16">
        <v>0.82517482517482499</v>
      </c>
      <c r="F850" s="16">
        <v>0.87368421052631595</v>
      </c>
      <c r="G850" s="16">
        <v>0.86206896551724099</v>
      </c>
      <c r="H850" s="16">
        <v>0.86666666666666703</v>
      </c>
      <c r="I850" s="16">
        <v>0.84761904761904805</v>
      </c>
      <c r="J850" s="16">
        <v>0.94736842105263197</v>
      </c>
      <c r="K850" s="16">
        <v>0.86301369863013699</v>
      </c>
      <c r="L850" s="16">
        <v>0.73333333333333295</v>
      </c>
      <c r="M850" s="16">
        <v>0.84090909090909105</v>
      </c>
      <c r="N850" s="16">
        <v>0.90196078431372595</v>
      </c>
      <c r="O850" s="16">
        <v>0.76666666666666705</v>
      </c>
      <c r="P850" s="16">
        <v>0.76666666666666705</v>
      </c>
      <c r="Q850" s="16">
        <v>0.79069767441860495</v>
      </c>
      <c r="R850" s="16">
        <v>0.81481481481481499</v>
      </c>
      <c r="S850" s="16">
        <v>0.91208791208791196</v>
      </c>
      <c r="T850" s="16">
        <v>0.84615384615384603</v>
      </c>
      <c r="U850" s="16"/>
      <c r="V850" s="16">
        <v>0.66295264623955397</v>
      </c>
      <c r="W850" s="16">
        <v>0.891891891891892</v>
      </c>
      <c r="X850" s="16">
        <v>0.94014084507042295</v>
      </c>
      <c r="Y850" s="16">
        <v>0.93265306122448999</v>
      </c>
      <c r="Z850" s="16"/>
      <c r="AA850" s="16">
        <v>0.69291338582677198</v>
      </c>
      <c r="AB850" s="16">
        <v>0.87804878048780499</v>
      </c>
      <c r="AC850" s="16">
        <v>0.91071428571428603</v>
      </c>
      <c r="AD850" s="16">
        <v>0.91472868217054304</v>
      </c>
      <c r="AE850" s="16">
        <v>0.92436974789916004</v>
      </c>
      <c r="AF850" s="16">
        <v>0.95744680851063801</v>
      </c>
      <c r="AG850" s="16">
        <v>0.92708333333333304</v>
      </c>
      <c r="AH850" s="16">
        <v>0.91463414634146301</v>
      </c>
      <c r="AI850" s="16">
        <v>1</v>
      </c>
      <c r="AJ850" s="16"/>
      <c r="AK850" s="16">
        <v>0.72588832487309596</v>
      </c>
      <c r="AL850" s="16">
        <v>0.90291262135922301</v>
      </c>
      <c r="AM850" s="16">
        <v>0.85148514851485102</v>
      </c>
      <c r="AN850" s="16">
        <v>0.79863481228668898</v>
      </c>
      <c r="AO850" s="16">
        <v>0.94680851063829796</v>
      </c>
      <c r="AP850" s="16">
        <v>0.94470046082949299</v>
      </c>
      <c r="AQ850" s="16">
        <v>0.86666666666666703</v>
      </c>
      <c r="AR850" s="16"/>
      <c r="AS850" s="16">
        <v>0.95744680851063801</v>
      </c>
      <c r="AT850" s="16">
        <v>0.838053097345133</v>
      </c>
      <c r="AU850" s="16"/>
      <c r="AV850" s="16">
        <v>0.81856540084388196</v>
      </c>
      <c r="AW850" s="16">
        <v>0.87559241706161095</v>
      </c>
      <c r="AX850" s="16"/>
      <c r="AY850" s="16">
        <v>0.80917874396135303</v>
      </c>
      <c r="AZ850" s="16">
        <v>0.93265306122448999</v>
      </c>
      <c r="BA850" s="16"/>
      <c r="BB850" s="16">
        <v>0.90950226244343901</v>
      </c>
      <c r="BC850" s="16">
        <v>0.8</v>
      </c>
      <c r="BD850" s="16"/>
      <c r="BE850" s="16">
        <v>0.381818181818182</v>
      </c>
      <c r="BF850" s="16">
        <v>0.79881656804733703</v>
      </c>
      <c r="BG850" s="16">
        <v>0.965397923875433</v>
      </c>
      <c r="BH850" s="16">
        <v>0.99574468085106405</v>
      </c>
    </row>
    <row r="851" spans="2:60" x14ac:dyDescent="0.25">
      <c r="B851" t="s">
        <v>103</v>
      </c>
      <c r="C851" s="16">
        <v>2.5796661608497699E-2</v>
      </c>
      <c r="D851" s="16">
        <v>1.5503875968992199E-2</v>
      </c>
      <c r="E851" s="16">
        <v>2.0979020979021001E-2</v>
      </c>
      <c r="F851" s="16">
        <v>0</v>
      </c>
      <c r="G851" s="16">
        <v>1.72413793103448E-2</v>
      </c>
      <c r="H851" s="16">
        <v>0</v>
      </c>
      <c r="I851" s="16">
        <v>1.9047619047619001E-2</v>
      </c>
      <c r="J851" s="16">
        <v>0</v>
      </c>
      <c r="K851" s="16">
        <v>4.1095890410958902E-2</v>
      </c>
      <c r="L851" s="16">
        <v>3.3333333333333298E-2</v>
      </c>
      <c r="M851" s="16">
        <v>2.27272727272727E-2</v>
      </c>
      <c r="N851" s="16">
        <v>4.9019607843137303E-2</v>
      </c>
      <c r="O851" s="16">
        <v>0.1</v>
      </c>
      <c r="P851" s="16">
        <v>1.6666666666666701E-2</v>
      </c>
      <c r="Q851" s="16">
        <v>6.9767441860465101E-2</v>
      </c>
      <c r="R851" s="16">
        <v>0</v>
      </c>
      <c r="S851" s="16">
        <v>2.1978021978022001E-2</v>
      </c>
      <c r="T851" s="16">
        <v>3.8461538461538498E-2</v>
      </c>
      <c r="U851" s="16"/>
      <c r="V851" s="16">
        <v>2.78551532033426E-2</v>
      </c>
      <c r="W851" s="16">
        <v>3.24324324324324E-2</v>
      </c>
      <c r="X851" s="16">
        <v>2.8169014084507001E-2</v>
      </c>
      <c r="Y851" s="16">
        <v>2.04081632653061E-2</v>
      </c>
      <c r="Z851" s="16"/>
      <c r="AA851" s="16">
        <v>2.3622047244094498E-2</v>
      </c>
      <c r="AB851" s="16">
        <v>8.5365853658536606E-2</v>
      </c>
      <c r="AC851" s="16">
        <v>8.9285714285714298E-3</v>
      </c>
      <c r="AD851" s="16">
        <v>3.8759689922480599E-2</v>
      </c>
      <c r="AE851" s="16">
        <v>1.6806722689075598E-2</v>
      </c>
      <c r="AF851" s="16">
        <v>3.1914893617021302E-2</v>
      </c>
      <c r="AG851" s="16">
        <v>2.0833333333333301E-2</v>
      </c>
      <c r="AH851" s="16">
        <v>0</v>
      </c>
      <c r="AI851" s="16">
        <v>0</v>
      </c>
      <c r="AJ851" s="16"/>
      <c r="AK851" s="16">
        <v>2.0304568527918801E-2</v>
      </c>
      <c r="AL851" s="16">
        <v>2.9126213592233E-2</v>
      </c>
      <c r="AM851" s="16">
        <v>1.9801980198019799E-2</v>
      </c>
      <c r="AN851" s="16">
        <v>3.4129692832764499E-2</v>
      </c>
      <c r="AO851" s="16">
        <v>1.0638297872340399E-2</v>
      </c>
      <c r="AP851" s="16">
        <v>9.2165898617511503E-3</v>
      </c>
      <c r="AQ851" s="16">
        <v>2.66666666666667E-2</v>
      </c>
      <c r="AR851" s="16"/>
      <c r="AS851" s="16">
        <v>1.5957446808510599E-2</v>
      </c>
      <c r="AT851" s="16">
        <v>2.7433628318584102E-2</v>
      </c>
      <c r="AU851" s="16"/>
      <c r="AV851" s="16">
        <v>2.7426160337552699E-2</v>
      </c>
      <c r="AW851" s="16">
        <v>2.4881516587677701E-2</v>
      </c>
      <c r="AX851" s="16"/>
      <c r="AY851" s="16">
        <v>2.8985507246376802E-2</v>
      </c>
      <c r="AZ851" s="16">
        <v>2.04081632653061E-2</v>
      </c>
      <c r="BA851" s="16"/>
      <c r="BB851" s="16">
        <v>1.6591251885369501E-2</v>
      </c>
      <c r="BC851" s="16">
        <v>3.5114503816793902E-2</v>
      </c>
      <c r="BD851" s="16"/>
      <c r="BE851" s="16">
        <v>9.6969696969696997E-2</v>
      </c>
      <c r="BF851" s="16">
        <v>4.4378698224852103E-2</v>
      </c>
      <c r="BG851" s="16">
        <v>5.19031141868512E-3</v>
      </c>
      <c r="BH851" s="16">
        <v>0</v>
      </c>
    </row>
    <row r="852" spans="2:60" x14ac:dyDescent="0.25">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c r="BE852" s="16"/>
      <c r="BF852" s="16"/>
      <c r="BG852" s="16"/>
      <c r="BH852" s="16"/>
    </row>
    <row r="853" spans="2:60" x14ac:dyDescent="0.25">
      <c r="B853" s="6" t="s">
        <v>383</v>
      </c>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c r="BF853" s="16"/>
      <c r="BG853" s="16"/>
      <c r="BH853" s="16"/>
    </row>
    <row r="854" spans="2:60" x14ac:dyDescent="0.25">
      <c r="B854" s="23" t="s">
        <v>79</v>
      </c>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c r="AG854" s="16"/>
      <c r="AH854" s="16"/>
      <c r="AI854" s="16"/>
      <c r="AJ854" s="16"/>
      <c r="AK854" s="16"/>
      <c r="AL854" s="16"/>
      <c r="AM854" s="16"/>
      <c r="AN854" s="16"/>
      <c r="AO854" s="16"/>
      <c r="AP854" s="16"/>
      <c r="AQ854" s="16"/>
      <c r="AR854" s="16"/>
      <c r="AS854" s="16"/>
      <c r="AT854" s="16"/>
      <c r="AU854" s="16"/>
      <c r="AV854" s="16"/>
      <c r="AW854" s="16"/>
      <c r="AX854" s="16"/>
      <c r="AY854" s="16"/>
      <c r="AZ854" s="16"/>
      <c r="BA854" s="16"/>
      <c r="BB854" s="16"/>
      <c r="BC854" s="16"/>
      <c r="BD854" s="16"/>
      <c r="BE854" s="16"/>
      <c r="BF854" s="16"/>
      <c r="BG854" s="16"/>
      <c r="BH854" s="16"/>
    </row>
    <row r="855" spans="2:60" x14ac:dyDescent="0.25">
      <c r="B855" t="s">
        <v>375</v>
      </c>
      <c r="C855" s="16">
        <v>0.62443095599392995</v>
      </c>
      <c r="D855" s="16">
        <v>0.60465116279069797</v>
      </c>
      <c r="E855" s="16">
        <v>0.67132867132867102</v>
      </c>
      <c r="F855" s="16">
        <v>0.6</v>
      </c>
      <c r="G855" s="16">
        <v>0.62068965517241403</v>
      </c>
      <c r="H855" s="16">
        <v>0.66666666666666696</v>
      </c>
      <c r="I855" s="16">
        <v>0.70476190476190503</v>
      </c>
      <c r="J855" s="16">
        <v>0.73684210526315796</v>
      </c>
      <c r="K855" s="16">
        <v>0.64383561643835596</v>
      </c>
      <c r="L855" s="16">
        <v>0.56666666666666698</v>
      </c>
      <c r="M855" s="16">
        <v>0.57954545454545503</v>
      </c>
      <c r="N855" s="16">
        <v>0.63725490196078405</v>
      </c>
      <c r="O855" s="16">
        <v>0.46666666666666701</v>
      </c>
      <c r="P855" s="16">
        <v>0.6</v>
      </c>
      <c r="Q855" s="16">
        <v>0.44186046511627902</v>
      </c>
      <c r="R855" s="16">
        <v>0.81481481481481499</v>
      </c>
      <c r="S855" s="16">
        <v>0.59340659340659296</v>
      </c>
      <c r="T855" s="16">
        <v>0.66346153846153799</v>
      </c>
      <c r="U855" s="16"/>
      <c r="V855" s="16">
        <v>0.79108635097492996</v>
      </c>
      <c r="W855" s="16">
        <v>0.62162162162162204</v>
      </c>
      <c r="X855" s="16">
        <v>0.61267605633802802</v>
      </c>
      <c r="Y855" s="16">
        <v>0.51020408163265296</v>
      </c>
      <c r="Z855" s="16"/>
      <c r="AA855" s="16">
        <v>0.71391076115485597</v>
      </c>
      <c r="AB855" s="16">
        <v>0.57317073170731703</v>
      </c>
      <c r="AC855" s="16">
        <v>0.58928571428571397</v>
      </c>
      <c r="AD855" s="16">
        <v>0.60465116279069797</v>
      </c>
      <c r="AE855" s="16">
        <v>0.70588235294117696</v>
      </c>
      <c r="AF855" s="16">
        <v>0.57446808510638303</v>
      </c>
      <c r="AG855" s="16">
        <v>0.53125</v>
      </c>
      <c r="AH855" s="16">
        <v>0.439024390243902</v>
      </c>
      <c r="AI855" s="16">
        <v>0.51886792452830199</v>
      </c>
      <c r="AJ855" s="16"/>
      <c r="AK855" s="16">
        <v>0.67512690355329996</v>
      </c>
      <c r="AL855" s="16">
        <v>0.61165048543689304</v>
      </c>
      <c r="AM855" s="16">
        <v>0.53465346534653502</v>
      </c>
      <c r="AN855" s="16">
        <v>0.68259385665529004</v>
      </c>
      <c r="AO855" s="16">
        <v>0.56382978723404298</v>
      </c>
      <c r="AP855" s="16">
        <v>0.56221198156681995</v>
      </c>
      <c r="AQ855" s="16">
        <v>0.63333333333333297</v>
      </c>
      <c r="AR855" s="16"/>
      <c r="AS855" s="16">
        <v>0.44148936170212799</v>
      </c>
      <c r="AT855" s="16">
        <v>0.65486725663716805</v>
      </c>
      <c r="AU855" s="16"/>
      <c r="AV855" s="16">
        <v>0.63502109704641396</v>
      </c>
      <c r="AW855" s="16">
        <v>0.61848341232227499</v>
      </c>
      <c r="AX855" s="16"/>
      <c r="AY855" s="16">
        <v>0.69202898550724601</v>
      </c>
      <c r="AZ855" s="16">
        <v>0.51020408163265296</v>
      </c>
      <c r="BA855" s="16"/>
      <c r="BB855" s="16">
        <v>0.565610859728507</v>
      </c>
      <c r="BC855" s="16">
        <v>0.68396946564885497</v>
      </c>
      <c r="BD855" s="16"/>
      <c r="BE855" s="16">
        <v>0.83030303030302999</v>
      </c>
      <c r="BF855" s="16">
        <v>0.77514792899408302</v>
      </c>
      <c r="BG855" s="16">
        <v>0.64705882352941202</v>
      </c>
      <c r="BH855" s="16">
        <v>0.20425531914893599</v>
      </c>
    </row>
    <row r="856" spans="2:60" x14ac:dyDescent="0.25">
      <c r="B856" t="s">
        <v>376</v>
      </c>
      <c r="C856" s="16">
        <v>0.27845220030348999</v>
      </c>
      <c r="D856" s="16">
        <v>0.30232558139534899</v>
      </c>
      <c r="E856" s="16">
        <v>0.25874125874125897</v>
      </c>
      <c r="F856" s="16">
        <v>0.31578947368421101</v>
      </c>
      <c r="G856" s="16">
        <v>0.25862068965517199</v>
      </c>
      <c r="H856" s="16">
        <v>0.233333333333333</v>
      </c>
      <c r="I856" s="16">
        <v>0.2</v>
      </c>
      <c r="J856" s="16">
        <v>0.157894736842105</v>
      </c>
      <c r="K856" s="16">
        <v>0.26027397260273999</v>
      </c>
      <c r="L856" s="16">
        <v>0.36666666666666697</v>
      </c>
      <c r="M856" s="16">
        <v>0.27272727272727298</v>
      </c>
      <c r="N856" s="16">
        <v>0.26470588235294101</v>
      </c>
      <c r="O856" s="16">
        <v>0.33333333333333298</v>
      </c>
      <c r="P856" s="16">
        <v>0.25</v>
      </c>
      <c r="Q856" s="16">
        <v>0.27906976744186002</v>
      </c>
      <c r="R856" s="16">
        <v>0.148148148148148</v>
      </c>
      <c r="S856" s="16">
        <v>0.36813186813186799</v>
      </c>
      <c r="T856" s="16">
        <v>0.25</v>
      </c>
      <c r="U856" s="16"/>
      <c r="V856" s="16">
        <v>0.114206128133705</v>
      </c>
      <c r="W856" s="16">
        <v>0.29729729729729698</v>
      </c>
      <c r="X856" s="16">
        <v>0.29577464788732399</v>
      </c>
      <c r="Y856" s="16">
        <v>0.38163265306122501</v>
      </c>
      <c r="Z856" s="16"/>
      <c r="AA856" s="16">
        <v>0.20472440944881901</v>
      </c>
      <c r="AB856" s="16">
        <v>0.23170731707317099</v>
      </c>
      <c r="AC856" s="16">
        <v>0.3125</v>
      </c>
      <c r="AD856" s="16">
        <v>0.30232558139534899</v>
      </c>
      <c r="AE856" s="16">
        <v>0.26050420168067201</v>
      </c>
      <c r="AF856" s="16">
        <v>0.36170212765957399</v>
      </c>
      <c r="AG856" s="16">
        <v>0.38541666666666702</v>
      </c>
      <c r="AH856" s="16">
        <v>0.41463414634146301</v>
      </c>
      <c r="AI856" s="16">
        <v>0.40566037735849098</v>
      </c>
      <c r="AJ856" s="16"/>
      <c r="AK856" s="16">
        <v>0.233502538071066</v>
      </c>
      <c r="AL856" s="16">
        <v>0.27184466019417503</v>
      </c>
      <c r="AM856" s="16">
        <v>0.35643564356435598</v>
      </c>
      <c r="AN856" s="16">
        <v>0.208191126279863</v>
      </c>
      <c r="AO856" s="16">
        <v>0.33510638297872303</v>
      </c>
      <c r="AP856" s="16">
        <v>0.39170506912442399</v>
      </c>
      <c r="AQ856" s="16">
        <v>0.28666666666666701</v>
      </c>
      <c r="AR856" s="16"/>
      <c r="AS856" s="16">
        <v>0.52127659574468099</v>
      </c>
      <c r="AT856" s="16">
        <v>0.238053097345133</v>
      </c>
      <c r="AU856" s="16"/>
      <c r="AV856" s="16">
        <v>0.25105485232067498</v>
      </c>
      <c r="AW856" s="16">
        <v>0.29383886255924202</v>
      </c>
      <c r="AX856" s="16"/>
      <c r="AY856" s="16">
        <v>0.217391304347826</v>
      </c>
      <c r="AZ856" s="16">
        <v>0.38163265306122501</v>
      </c>
      <c r="BA856" s="16"/>
      <c r="BB856" s="16">
        <v>0.34992458521870301</v>
      </c>
      <c r="BC856" s="16">
        <v>0.206106870229008</v>
      </c>
      <c r="BD856" s="16"/>
      <c r="BE856" s="16">
        <v>2.4242424242424201E-2</v>
      </c>
      <c r="BF856" s="16">
        <v>0.109467455621302</v>
      </c>
      <c r="BG856" s="16">
        <v>0.25778546712802802</v>
      </c>
      <c r="BH856" s="16">
        <v>0.75319148936170199</v>
      </c>
    </row>
    <row r="857" spans="2:60" x14ac:dyDescent="0.25">
      <c r="B857" t="s">
        <v>103</v>
      </c>
      <c r="C857" s="16">
        <v>9.7116843702579697E-2</v>
      </c>
      <c r="D857" s="16">
        <v>9.3023255813953501E-2</v>
      </c>
      <c r="E857" s="16">
        <v>6.9930069930069894E-2</v>
      </c>
      <c r="F857" s="16">
        <v>8.42105263157895E-2</v>
      </c>
      <c r="G857" s="16">
        <v>0.12068965517241401</v>
      </c>
      <c r="H857" s="16">
        <v>0.1</v>
      </c>
      <c r="I857" s="16">
        <v>9.5238095238095205E-2</v>
      </c>
      <c r="J857" s="16">
        <v>0.105263157894737</v>
      </c>
      <c r="K857" s="16">
        <v>9.5890410958904104E-2</v>
      </c>
      <c r="L857" s="16">
        <v>6.6666666666666693E-2</v>
      </c>
      <c r="M857" s="16">
        <v>0.14772727272727301</v>
      </c>
      <c r="N857" s="16">
        <v>9.8039215686274495E-2</v>
      </c>
      <c r="O857" s="16">
        <v>0.2</v>
      </c>
      <c r="P857" s="16">
        <v>0.15</v>
      </c>
      <c r="Q857" s="16">
        <v>0.27906976744186002</v>
      </c>
      <c r="R857" s="16">
        <v>3.7037037037037E-2</v>
      </c>
      <c r="S857" s="16">
        <v>3.8461538461538498E-2</v>
      </c>
      <c r="T857" s="16">
        <v>8.6538461538461495E-2</v>
      </c>
      <c r="U857" s="16"/>
      <c r="V857" s="16">
        <v>9.4707520891364902E-2</v>
      </c>
      <c r="W857" s="16">
        <v>8.1081081081081099E-2</v>
      </c>
      <c r="X857" s="16">
        <v>9.1549295774647904E-2</v>
      </c>
      <c r="Y857" s="16">
        <v>0.108163265306122</v>
      </c>
      <c r="Z857" s="16"/>
      <c r="AA857" s="16">
        <v>8.13648293963255E-2</v>
      </c>
      <c r="AB857" s="16">
        <v>0.19512195121951201</v>
      </c>
      <c r="AC857" s="16">
        <v>9.8214285714285698E-2</v>
      </c>
      <c r="AD857" s="16">
        <v>9.3023255813953501E-2</v>
      </c>
      <c r="AE857" s="16">
        <v>3.3613445378151301E-2</v>
      </c>
      <c r="AF857" s="16">
        <v>6.3829787234042507E-2</v>
      </c>
      <c r="AG857" s="16">
        <v>8.3333333333333301E-2</v>
      </c>
      <c r="AH857" s="16">
        <v>0.146341463414634</v>
      </c>
      <c r="AI857" s="16">
        <v>7.5471698113207503E-2</v>
      </c>
      <c r="AJ857" s="16"/>
      <c r="AK857" s="16">
        <v>9.13705583756345E-2</v>
      </c>
      <c r="AL857" s="16">
        <v>0.116504854368932</v>
      </c>
      <c r="AM857" s="16">
        <v>0.10891089108910899</v>
      </c>
      <c r="AN857" s="16">
        <v>0.109215017064846</v>
      </c>
      <c r="AO857" s="16">
        <v>0.10106382978723399</v>
      </c>
      <c r="AP857" s="16">
        <v>4.6082949308755797E-2</v>
      </c>
      <c r="AQ857" s="16">
        <v>0.08</v>
      </c>
      <c r="AR857" s="16"/>
      <c r="AS857" s="16">
        <v>3.7234042553191501E-2</v>
      </c>
      <c r="AT857" s="16">
        <v>0.107079646017699</v>
      </c>
      <c r="AU857" s="16"/>
      <c r="AV857" s="16">
        <v>0.113924050632911</v>
      </c>
      <c r="AW857" s="16">
        <v>8.7677725118483402E-2</v>
      </c>
      <c r="AX857" s="16"/>
      <c r="AY857" s="16">
        <v>9.0579710144927494E-2</v>
      </c>
      <c r="AZ857" s="16">
        <v>0.108163265306122</v>
      </c>
      <c r="BA857" s="16"/>
      <c r="BB857" s="16">
        <v>8.4464555052790394E-2</v>
      </c>
      <c r="BC857" s="16">
        <v>0.109923664122137</v>
      </c>
      <c r="BD857" s="16"/>
      <c r="BE857" s="16">
        <v>0.145454545454545</v>
      </c>
      <c r="BF857" s="16">
        <v>0.115384615384615</v>
      </c>
      <c r="BG857" s="16">
        <v>9.5155709342560596E-2</v>
      </c>
      <c r="BH857" s="16">
        <v>4.2553191489361701E-2</v>
      </c>
    </row>
    <row r="858" spans="2:60" x14ac:dyDescent="0.25">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c r="BH858" s="16"/>
    </row>
    <row r="859" spans="2:60" x14ac:dyDescent="0.25">
      <c r="B859" s="6" t="s">
        <v>384</v>
      </c>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c r="BF859" s="16"/>
      <c r="BG859" s="16"/>
      <c r="BH859" s="16"/>
    </row>
    <row r="860" spans="2:60" x14ac:dyDescent="0.25">
      <c r="B860" s="23" t="s">
        <v>79</v>
      </c>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c r="AG860" s="16"/>
      <c r="AH860" s="16"/>
      <c r="AI860" s="16"/>
      <c r="AJ860" s="16"/>
      <c r="AK860" s="16"/>
      <c r="AL860" s="16"/>
      <c r="AM860" s="16"/>
      <c r="AN860" s="16"/>
      <c r="AO860" s="16"/>
      <c r="AP860" s="16"/>
      <c r="AQ860" s="16"/>
      <c r="AR860" s="16"/>
      <c r="AS860" s="16"/>
      <c r="AT860" s="16"/>
      <c r="AU860" s="16"/>
      <c r="AV860" s="16"/>
      <c r="AW860" s="16"/>
      <c r="AX860" s="16"/>
      <c r="AY860" s="16"/>
      <c r="AZ860" s="16"/>
      <c r="BA860" s="16"/>
      <c r="BB860" s="16"/>
      <c r="BC860" s="16"/>
      <c r="BD860" s="16"/>
      <c r="BE860" s="16"/>
      <c r="BF860" s="16"/>
      <c r="BG860" s="16"/>
      <c r="BH860" s="16"/>
    </row>
    <row r="861" spans="2:60" x14ac:dyDescent="0.25">
      <c r="B861" t="s">
        <v>375</v>
      </c>
      <c r="C861" s="16">
        <v>0.19726858877086501</v>
      </c>
      <c r="D861" s="16">
        <v>0.170542635658915</v>
      </c>
      <c r="E861" s="16">
        <v>0.20979020979021001</v>
      </c>
      <c r="F861" s="16">
        <v>0.30526315789473701</v>
      </c>
      <c r="G861" s="16">
        <v>0.29310344827586199</v>
      </c>
      <c r="H861" s="16">
        <v>0.16666666666666699</v>
      </c>
      <c r="I861" s="16">
        <v>0.17142857142857101</v>
      </c>
      <c r="J861" s="16">
        <v>0.31578947368421101</v>
      </c>
      <c r="K861" s="16">
        <v>0.17808219178082199</v>
      </c>
      <c r="L861" s="16">
        <v>0.33333333333333298</v>
      </c>
      <c r="M861" s="16">
        <v>0.125</v>
      </c>
      <c r="N861" s="16">
        <v>0.19607843137254899</v>
      </c>
      <c r="O861" s="16">
        <v>0.1</v>
      </c>
      <c r="P861" s="16">
        <v>0.28333333333333299</v>
      </c>
      <c r="Q861" s="16">
        <v>0.25581395348837199</v>
      </c>
      <c r="R861" s="16">
        <v>0.25925925925925902</v>
      </c>
      <c r="S861" s="16">
        <v>0.14285714285714299</v>
      </c>
      <c r="T861" s="16">
        <v>0.144230769230769</v>
      </c>
      <c r="U861" s="16"/>
      <c r="V861" s="16">
        <v>0.39554317548746498</v>
      </c>
      <c r="W861" s="16">
        <v>0.178378378378378</v>
      </c>
      <c r="X861" s="16">
        <v>0.11971830985915501</v>
      </c>
      <c r="Y861" s="16">
        <v>0.104081632653061</v>
      </c>
      <c r="Z861" s="16"/>
      <c r="AA861" s="16">
        <v>0.359580052493438</v>
      </c>
      <c r="AB861" s="16">
        <v>0.134146341463415</v>
      </c>
      <c r="AC861" s="16">
        <v>8.9285714285714302E-2</v>
      </c>
      <c r="AD861" s="16">
        <v>0.13953488372093001</v>
      </c>
      <c r="AE861" s="16">
        <v>0.126050420168067</v>
      </c>
      <c r="AF861" s="16">
        <v>0.12765957446808501</v>
      </c>
      <c r="AG861" s="16">
        <v>0.125</v>
      </c>
      <c r="AH861" s="16">
        <v>0.109756097560976</v>
      </c>
      <c r="AI861" s="16">
        <v>8.4905660377358499E-2</v>
      </c>
      <c r="AJ861" s="16"/>
      <c r="AK861" s="16">
        <v>0.35532994923857902</v>
      </c>
      <c r="AL861" s="16">
        <v>0.18446601941747601</v>
      </c>
      <c r="AM861" s="16">
        <v>0.20792079207920799</v>
      </c>
      <c r="AN861" s="16">
        <v>0.22866894197952201</v>
      </c>
      <c r="AO861" s="16">
        <v>0.13297872340425501</v>
      </c>
      <c r="AP861" s="16">
        <v>0.15207373271889399</v>
      </c>
      <c r="AQ861" s="16">
        <v>0.12</v>
      </c>
      <c r="AR861" s="16"/>
      <c r="AS861" s="16">
        <v>9.0425531914893595E-2</v>
      </c>
      <c r="AT861" s="16">
        <v>0.215044247787611</v>
      </c>
      <c r="AU861" s="16"/>
      <c r="AV861" s="16">
        <v>0.20253164556962</v>
      </c>
      <c r="AW861" s="16">
        <v>0.19431279620853101</v>
      </c>
      <c r="AX861" s="16"/>
      <c r="AY861" s="16">
        <v>0.25241545893719802</v>
      </c>
      <c r="AZ861" s="16">
        <v>0.104081632653061</v>
      </c>
      <c r="BA861" s="16"/>
      <c r="BB861" s="16">
        <v>0.13574660633484201</v>
      </c>
      <c r="BC861" s="16">
        <v>0.25954198473282403</v>
      </c>
      <c r="BD861" s="16"/>
      <c r="BE861" s="16">
        <v>0.66666666666666696</v>
      </c>
      <c r="BF861" s="16">
        <v>0.26627218934911201</v>
      </c>
      <c r="BG861" s="16">
        <v>9.5155709342560596E-2</v>
      </c>
      <c r="BH861" s="16">
        <v>2.1276595744680899E-2</v>
      </c>
    </row>
    <row r="862" spans="2:60" x14ac:dyDescent="0.25">
      <c r="B862" t="s">
        <v>376</v>
      </c>
      <c r="C862" s="16">
        <v>0.74127465857359598</v>
      </c>
      <c r="D862" s="16">
        <v>0.76744186046511598</v>
      </c>
      <c r="E862" s="16">
        <v>0.76923076923076905</v>
      </c>
      <c r="F862" s="16">
        <v>0.62105263157894697</v>
      </c>
      <c r="G862" s="16">
        <v>0.63793103448275901</v>
      </c>
      <c r="H862" s="16">
        <v>0.83333333333333304</v>
      </c>
      <c r="I862" s="16">
        <v>0.77142857142857102</v>
      </c>
      <c r="J862" s="16">
        <v>0.63157894736842102</v>
      </c>
      <c r="K862" s="16">
        <v>0.76712328767123295</v>
      </c>
      <c r="L862" s="16">
        <v>0.66666666666666696</v>
      </c>
      <c r="M862" s="16">
        <v>0.79545454545454497</v>
      </c>
      <c r="N862" s="16">
        <v>0.69607843137254899</v>
      </c>
      <c r="O862" s="16">
        <v>0.73333333333333295</v>
      </c>
      <c r="P862" s="16">
        <v>0.66666666666666696</v>
      </c>
      <c r="Q862" s="16">
        <v>0.62790697674418605</v>
      </c>
      <c r="R862" s="16">
        <v>0.74074074074074103</v>
      </c>
      <c r="S862" s="16">
        <v>0.82417582417582402</v>
      </c>
      <c r="T862" s="16">
        <v>0.75</v>
      </c>
      <c r="U862" s="16"/>
      <c r="V862" s="16">
        <v>0.53481894150417797</v>
      </c>
      <c r="W862" s="16">
        <v>0.751351351351351</v>
      </c>
      <c r="X862" s="16">
        <v>0.80985915492957705</v>
      </c>
      <c r="Y862" s="16">
        <v>0.84897959183673499</v>
      </c>
      <c r="Z862" s="16"/>
      <c r="AA862" s="16">
        <v>0.56430446194225703</v>
      </c>
      <c r="AB862" s="16">
        <v>0.75609756097560998</v>
      </c>
      <c r="AC862" s="16">
        <v>0.85714285714285698</v>
      </c>
      <c r="AD862" s="16">
        <v>0.837209302325581</v>
      </c>
      <c r="AE862" s="16">
        <v>0.79831932773109204</v>
      </c>
      <c r="AF862" s="16">
        <v>0.840425531914894</v>
      </c>
      <c r="AG862" s="16">
        <v>0.83333333333333304</v>
      </c>
      <c r="AH862" s="16">
        <v>0.86585365853658502</v>
      </c>
      <c r="AI862" s="16">
        <v>0.88679245283018904</v>
      </c>
      <c r="AJ862" s="16"/>
      <c r="AK862" s="16">
        <v>0.59390862944162404</v>
      </c>
      <c r="AL862" s="16">
        <v>0.73786407766990303</v>
      </c>
      <c r="AM862" s="16">
        <v>0.75247524752475203</v>
      </c>
      <c r="AN862" s="16">
        <v>0.69283276450511899</v>
      </c>
      <c r="AO862" s="16">
        <v>0.83510638297872297</v>
      </c>
      <c r="AP862" s="16">
        <v>0.81105990783410098</v>
      </c>
      <c r="AQ862" s="16">
        <v>0.81333333333333302</v>
      </c>
      <c r="AR862" s="16"/>
      <c r="AS862" s="16">
        <v>0.88297872340425498</v>
      </c>
      <c r="AT862" s="16">
        <v>0.71769911504424799</v>
      </c>
      <c r="AU862" s="16"/>
      <c r="AV862" s="16">
        <v>0.734177215189873</v>
      </c>
      <c r="AW862" s="16">
        <v>0.74526066350710896</v>
      </c>
      <c r="AX862" s="16"/>
      <c r="AY862" s="16">
        <v>0.67753623188405798</v>
      </c>
      <c r="AZ862" s="16">
        <v>0.84897959183673499</v>
      </c>
      <c r="BA862" s="16"/>
      <c r="BB862" s="16">
        <v>0.82352941176470595</v>
      </c>
      <c r="BC862" s="16">
        <v>0.65801526717557302</v>
      </c>
      <c r="BD862" s="16"/>
      <c r="BE862" s="16">
        <v>0.145454545454545</v>
      </c>
      <c r="BF862" s="16">
        <v>0.633136094674556</v>
      </c>
      <c r="BG862" s="16">
        <v>0.88062283737024205</v>
      </c>
      <c r="BH862" s="16">
        <v>0.97872340425531901</v>
      </c>
    </row>
    <row r="863" spans="2:60" x14ac:dyDescent="0.25">
      <c r="B863" t="s">
        <v>103</v>
      </c>
      <c r="C863" s="16">
        <v>6.1456752655538703E-2</v>
      </c>
      <c r="D863" s="16">
        <v>6.2015503875968998E-2</v>
      </c>
      <c r="E863" s="16">
        <v>2.0979020979021001E-2</v>
      </c>
      <c r="F863" s="16">
        <v>7.3684210526315796E-2</v>
      </c>
      <c r="G863" s="16">
        <v>6.8965517241379296E-2</v>
      </c>
      <c r="H863" s="16">
        <v>0</v>
      </c>
      <c r="I863" s="16">
        <v>5.7142857142857099E-2</v>
      </c>
      <c r="J863" s="16">
        <v>5.2631578947368397E-2</v>
      </c>
      <c r="K863" s="16">
        <v>5.4794520547945202E-2</v>
      </c>
      <c r="L863" s="16">
        <v>0</v>
      </c>
      <c r="M863" s="16">
        <v>7.9545454545454503E-2</v>
      </c>
      <c r="N863" s="16">
        <v>0.10784313725490199</v>
      </c>
      <c r="O863" s="16">
        <v>0.16666666666666699</v>
      </c>
      <c r="P863" s="16">
        <v>0.05</v>
      </c>
      <c r="Q863" s="16">
        <v>0.116279069767442</v>
      </c>
      <c r="R863" s="16">
        <v>0</v>
      </c>
      <c r="S863" s="16">
        <v>3.2967032967033003E-2</v>
      </c>
      <c r="T863" s="16">
        <v>0.105769230769231</v>
      </c>
      <c r="U863" s="16"/>
      <c r="V863" s="16">
        <v>6.9637883008356494E-2</v>
      </c>
      <c r="W863" s="16">
        <v>7.0270270270270302E-2</v>
      </c>
      <c r="X863" s="16">
        <v>7.0422535211267595E-2</v>
      </c>
      <c r="Y863" s="16">
        <v>4.6938775510204103E-2</v>
      </c>
      <c r="Z863" s="16"/>
      <c r="AA863" s="16">
        <v>7.6115485564304503E-2</v>
      </c>
      <c r="AB863" s="16">
        <v>0.109756097560976</v>
      </c>
      <c r="AC863" s="16">
        <v>5.3571428571428603E-2</v>
      </c>
      <c r="AD863" s="16">
        <v>2.32558139534884E-2</v>
      </c>
      <c r="AE863" s="16">
        <v>7.5630252100840303E-2</v>
      </c>
      <c r="AF863" s="16">
        <v>3.1914893617021302E-2</v>
      </c>
      <c r="AG863" s="16">
        <v>4.1666666666666699E-2</v>
      </c>
      <c r="AH863" s="16">
        <v>2.4390243902439001E-2</v>
      </c>
      <c r="AI863" s="16">
        <v>2.83018867924528E-2</v>
      </c>
      <c r="AJ863" s="16"/>
      <c r="AK863" s="16">
        <v>5.0761421319797002E-2</v>
      </c>
      <c r="AL863" s="16">
        <v>7.7669902912621394E-2</v>
      </c>
      <c r="AM863" s="16">
        <v>3.9603960396039598E-2</v>
      </c>
      <c r="AN863" s="16">
        <v>7.8498293515358405E-2</v>
      </c>
      <c r="AO863" s="16">
        <v>3.1914893617021302E-2</v>
      </c>
      <c r="AP863" s="16">
        <v>3.6866359447004601E-2</v>
      </c>
      <c r="AQ863" s="16">
        <v>6.6666666666666693E-2</v>
      </c>
      <c r="AR863" s="16"/>
      <c r="AS863" s="16">
        <v>2.6595744680851099E-2</v>
      </c>
      <c r="AT863" s="16">
        <v>6.7256637168141606E-2</v>
      </c>
      <c r="AU863" s="16"/>
      <c r="AV863" s="16">
        <v>6.3291139240506306E-2</v>
      </c>
      <c r="AW863" s="16">
        <v>6.0426540284360203E-2</v>
      </c>
      <c r="AX863" s="16"/>
      <c r="AY863" s="16">
        <v>7.0048309178743995E-2</v>
      </c>
      <c r="AZ863" s="16">
        <v>4.6938775510204103E-2</v>
      </c>
      <c r="BA863" s="16"/>
      <c r="BB863" s="16">
        <v>4.0723981900452497E-2</v>
      </c>
      <c r="BC863" s="16">
        <v>8.2442748091603096E-2</v>
      </c>
      <c r="BD863" s="16"/>
      <c r="BE863" s="16">
        <v>0.18787878787878801</v>
      </c>
      <c r="BF863" s="16">
        <v>0.100591715976331</v>
      </c>
      <c r="BG863" s="16">
        <v>2.42214532871972E-2</v>
      </c>
      <c r="BH863" s="16">
        <v>0</v>
      </c>
    </row>
    <row r="864" spans="2:60" x14ac:dyDescent="0.25">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c r="BE864" s="16"/>
      <c r="BF864" s="16"/>
      <c r="BG864" s="16"/>
      <c r="BH864" s="16"/>
    </row>
    <row r="865" spans="2:60" x14ac:dyDescent="0.25">
      <c r="B865" s="6" t="s">
        <v>385</v>
      </c>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c r="BC865" s="16"/>
      <c r="BD865" s="16"/>
      <c r="BE865" s="16"/>
      <c r="BF865" s="16"/>
      <c r="BG865" s="16"/>
      <c r="BH865" s="16"/>
    </row>
    <row r="866" spans="2:60" x14ac:dyDescent="0.25">
      <c r="B866" s="23" t="s">
        <v>79</v>
      </c>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c r="AD866" s="16"/>
      <c r="AE866" s="16"/>
      <c r="AF866" s="16"/>
      <c r="AG866" s="16"/>
      <c r="AH866" s="16"/>
      <c r="AI866" s="16"/>
      <c r="AJ866" s="16"/>
      <c r="AK866" s="16"/>
      <c r="AL866" s="16"/>
      <c r="AM866" s="16"/>
      <c r="AN866" s="16"/>
      <c r="AO866" s="16"/>
      <c r="AP866" s="16"/>
      <c r="AQ866" s="16"/>
      <c r="AR866" s="16"/>
      <c r="AS866" s="16"/>
      <c r="AT866" s="16"/>
      <c r="AU866" s="16"/>
      <c r="AV866" s="16"/>
      <c r="AW866" s="16"/>
      <c r="AX866" s="16"/>
      <c r="AY866" s="16"/>
      <c r="AZ866" s="16"/>
      <c r="BA866" s="16"/>
      <c r="BB866" s="16"/>
      <c r="BC866" s="16"/>
      <c r="BD866" s="16"/>
      <c r="BE866" s="16"/>
      <c r="BF866" s="16"/>
      <c r="BG866" s="16"/>
      <c r="BH866" s="16"/>
    </row>
    <row r="867" spans="2:60" x14ac:dyDescent="0.25">
      <c r="B867" t="s">
        <v>375</v>
      </c>
      <c r="C867" s="16">
        <v>0.58952959028831597</v>
      </c>
      <c r="D867" s="16">
        <v>0.53488372093023295</v>
      </c>
      <c r="E867" s="16">
        <v>0.678321678321678</v>
      </c>
      <c r="F867" s="16">
        <v>0.58947368421052604</v>
      </c>
      <c r="G867" s="16">
        <v>0.67241379310344795</v>
      </c>
      <c r="H867" s="16">
        <v>0.6</v>
      </c>
      <c r="I867" s="16">
        <v>0.60952380952381002</v>
      </c>
      <c r="J867" s="16">
        <v>0.31578947368421101</v>
      </c>
      <c r="K867" s="16">
        <v>0.67123287671232901</v>
      </c>
      <c r="L867" s="16">
        <v>0.7</v>
      </c>
      <c r="M867" s="16">
        <v>0.54545454545454497</v>
      </c>
      <c r="N867" s="16">
        <v>0.53921568627451</v>
      </c>
      <c r="O867" s="16">
        <v>0.53333333333333299</v>
      </c>
      <c r="P867" s="16">
        <v>0.58333333333333304</v>
      </c>
      <c r="Q867" s="16">
        <v>0.372093023255814</v>
      </c>
      <c r="R867" s="16">
        <v>0.74074074074074103</v>
      </c>
      <c r="S867" s="16">
        <v>0.59890109890109899</v>
      </c>
      <c r="T867" s="16">
        <v>0.56730769230769196</v>
      </c>
      <c r="U867" s="16"/>
      <c r="V867" s="16">
        <v>0.81894150417827305</v>
      </c>
      <c r="W867" s="16">
        <v>0.59459459459459496</v>
      </c>
      <c r="X867" s="16">
        <v>0.56690140845070403</v>
      </c>
      <c r="Y867" s="16">
        <v>0.43265306122448999</v>
      </c>
      <c r="Z867" s="16"/>
      <c r="AA867" s="16">
        <v>0.74278215223097099</v>
      </c>
      <c r="AB867" s="16">
        <v>0.57317073170731703</v>
      </c>
      <c r="AC867" s="16">
        <v>0.55357142857142905</v>
      </c>
      <c r="AD867" s="16">
        <v>0.51937984496124001</v>
      </c>
      <c r="AE867" s="16">
        <v>0.56302521008403394</v>
      </c>
      <c r="AF867" s="16">
        <v>0.57446808510638303</v>
      </c>
      <c r="AG867" s="16">
        <v>0.45833333333333298</v>
      </c>
      <c r="AH867" s="16">
        <v>0.439024390243902</v>
      </c>
      <c r="AI867" s="16">
        <v>0.320754716981132</v>
      </c>
      <c r="AJ867" s="16"/>
      <c r="AK867" s="16">
        <v>0.75126903553299496</v>
      </c>
      <c r="AL867" s="16">
        <v>0.60194174757281504</v>
      </c>
      <c r="AM867" s="16">
        <v>0.55445544554455495</v>
      </c>
      <c r="AN867" s="16">
        <v>0.62116040955631402</v>
      </c>
      <c r="AO867" s="16">
        <v>0.45744680851063801</v>
      </c>
      <c r="AP867" s="16">
        <v>0.52995391705069095</v>
      </c>
      <c r="AQ867" s="16">
        <v>0.55333333333333301</v>
      </c>
      <c r="AR867" s="16"/>
      <c r="AS867" s="16">
        <v>0.42553191489361702</v>
      </c>
      <c r="AT867" s="16">
        <v>0.61681415929203498</v>
      </c>
      <c r="AU867" s="16"/>
      <c r="AV867" s="16">
        <v>0.61814345991561204</v>
      </c>
      <c r="AW867" s="16">
        <v>0.57345971563981002</v>
      </c>
      <c r="AX867" s="16"/>
      <c r="AY867" s="16">
        <v>0.68236714975845403</v>
      </c>
      <c r="AZ867" s="16">
        <v>0.43265306122448999</v>
      </c>
      <c r="BA867" s="16"/>
      <c r="BB867" s="16">
        <v>0.53393665158370995</v>
      </c>
      <c r="BC867" s="16">
        <v>0.64580152671755697</v>
      </c>
      <c r="BD867" s="16"/>
      <c r="BE867" s="16">
        <v>0.83636363636363598</v>
      </c>
      <c r="BF867" s="16">
        <v>0.73668639053254403</v>
      </c>
      <c r="BG867" s="16">
        <v>0.62110726643598602</v>
      </c>
      <c r="BH867" s="16">
        <v>0.123404255319149</v>
      </c>
    </row>
    <row r="868" spans="2:60" x14ac:dyDescent="0.25">
      <c r="B868" t="s">
        <v>376</v>
      </c>
      <c r="C868" s="16">
        <v>0.34294385432473401</v>
      </c>
      <c r="D868" s="16">
        <v>0.36434108527131798</v>
      </c>
      <c r="E868" s="16">
        <v>0.27972027972028002</v>
      </c>
      <c r="F868" s="16">
        <v>0.34736842105263199</v>
      </c>
      <c r="G868" s="16">
        <v>0.29310344827586199</v>
      </c>
      <c r="H868" s="16">
        <v>0.233333333333333</v>
      </c>
      <c r="I868" s="16">
        <v>0.32380952380952399</v>
      </c>
      <c r="J868" s="16">
        <v>0.68421052631578905</v>
      </c>
      <c r="K868" s="16">
        <v>0.27397260273972601</v>
      </c>
      <c r="L868" s="16">
        <v>0.233333333333333</v>
      </c>
      <c r="M868" s="16">
        <v>0.36363636363636398</v>
      </c>
      <c r="N868" s="16">
        <v>0.42156862745098</v>
      </c>
      <c r="O868" s="16">
        <v>0.3</v>
      </c>
      <c r="P868" s="16">
        <v>0.35</v>
      </c>
      <c r="Q868" s="16">
        <v>0.39534883720930197</v>
      </c>
      <c r="R868" s="16">
        <v>0.25925925925925902</v>
      </c>
      <c r="S868" s="16">
        <v>0.34615384615384598</v>
      </c>
      <c r="T868" s="16">
        <v>0.40384615384615402</v>
      </c>
      <c r="U868" s="16"/>
      <c r="V868" s="16">
        <v>0.122562674094708</v>
      </c>
      <c r="W868" s="16">
        <v>0.32432432432432401</v>
      </c>
      <c r="X868" s="16">
        <v>0.37676056338028202</v>
      </c>
      <c r="Y868" s="16">
        <v>0.49183673469387801</v>
      </c>
      <c r="Z868" s="16"/>
      <c r="AA868" s="16">
        <v>0.19947506561679801</v>
      </c>
      <c r="AB868" s="16">
        <v>0.292682926829268</v>
      </c>
      <c r="AC868" s="16">
        <v>0.36607142857142899</v>
      </c>
      <c r="AD868" s="16">
        <v>0.44961240310077499</v>
      </c>
      <c r="AE868" s="16">
        <v>0.39495798319327702</v>
      </c>
      <c r="AF868" s="16">
        <v>0.39361702127659598</v>
      </c>
      <c r="AG868" s="16">
        <v>0.48958333333333298</v>
      </c>
      <c r="AH868" s="16">
        <v>0.45121951219512202</v>
      </c>
      <c r="AI868" s="16">
        <v>0.62264150943396201</v>
      </c>
      <c r="AJ868" s="16"/>
      <c r="AK868" s="16">
        <v>0.19289340101522801</v>
      </c>
      <c r="AL868" s="16">
        <v>0.33009708737864102</v>
      </c>
      <c r="AM868" s="16">
        <v>0.366336633663366</v>
      </c>
      <c r="AN868" s="16">
        <v>0.30034129692832801</v>
      </c>
      <c r="AO868" s="16">
        <v>0.49468085106382997</v>
      </c>
      <c r="AP868" s="16">
        <v>0.43317972350230399</v>
      </c>
      <c r="AQ868" s="16">
        <v>0.38</v>
      </c>
      <c r="AR868" s="16"/>
      <c r="AS868" s="16">
        <v>0.54255319148936199</v>
      </c>
      <c r="AT868" s="16">
        <v>0.30973451327433599</v>
      </c>
      <c r="AU868" s="16"/>
      <c r="AV868" s="16">
        <v>0.32067510548523198</v>
      </c>
      <c r="AW868" s="16">
        <v>0.35545023696682498</v>
      </c>
      <c r="AX868" s="16"/>
      <c r="AY868" s="16">
        <v>0.25483091787439599</v>
      </c>
      <c r="AZ868" s="16">
        <v>0.49183673469387801</v>
      </c>
      <c r="BA868" s="16"/>
      <c r="BB868" s="16">
        <v>0.40573152337858198</v>
      </c>
      <c r="BC868" s="16">
        <v>0.27938931297709901</v>
      </c>
      <c r="BD868" s="16"/>
      <c r="BE868" s="16">
        <v>3.6363636363636397E-2</v>
      </c>
      <c r="BF868" s="16">
        <v>0.165680473372781</v>
      </c>
      <c r="BG868" s="16">
        <v>0.321799307958477</v>
      </c>
      <c r="BH868" s="16">
        <v>0.86808510638297898</v>
      </c>
    </row>
    <row r="869" spans="2:60" x14ac:dyDescent="0.25">
      <c r="B869" t="s">
        <v>103</v>
      </c>
      <c r="C869" s="16">
        <v>6.7526555386949905E-2</v>
      </c>
      <c r="D869" s="16">
        <v>0.10077519379845</v>
      </c>
      <c r="E869" s="16">
        <v>4.1958041958042001E-2</v>
      </c>
      <c r="F869" s="16">
        <v>6.3157894736842093E-2</v>
      </c>
      <c r="G869" s="16">
        <v>3.4482758620689703E-2</v>
      </c>
      <c r="H869" s="16">
        <v>0.16666666666666699</v>
      </c>
      <c r="I869" s="16">
        <v>6.6666666666666693E-2</v>
      </c>
      <c r="J869" s="16">
        <v>0</v>
      </c>
      <c r="K869" s="16">
        <v>5.4794520547945202E-2</v>
      </c>
      <c r="L869" s="16">
        <v>6.6666666666666693E-2</v>
      </c>
      <c r="M869" s="16">
        <v>9.0909090909090898E-2</v>
      </c>
      <c r="N869" s="16">
        <v>3.9215686274509803E-2</v>
      </c>
      <c r="O869" s="16">
        <v>0.16666666666666699</v>
      </c>
      <c r="P869" s="16">
        <v>6.6666666666666693E-2</v>
      </c>
      <c r="Q869" s="16">
        <v>0.232558139534884</v>
      </c>
      <c r="R869" s="16">
        <v>0</v>
      </c>
      <c r="S869" s="16">
        <v>5.4945054945054903E-2</v>
      </c>
      <c r="T869" s="16">
        <v>2.8846153846153799E-2</v>
      </c>
      <c r="U869" s="16"/>
      <c r="V869" s="16">
        <v>5.8495821727019497E-2</v>
      </c>
      <c r="W869" s="16">
        <v>8.1081081081081099E-2</v>
      </c>
      <c r="X869" s="16">
        <v>5.63380281690141E-2</v>
      </c>
      <c r="Y869" s="16">
        <v>7.5510204081632698E-2</v>
      </c>
      <c r="Z869" s="16"/>
      <c r="AA869" s="16">
        <v>5.7742782152230998E-2</v>
      </c>
      <c r="AB869" s="16">
        <v>0.134146341463415</v>
      </c>
      <c r="AC869" s="16">
        <v>8.0357142857142905E-2</v>
      </c>
      <c r="AD869" s="16">
        <v>3.1007751937984499E-2</v>
      </c>
      <c r="AE869" s="16">
        <v>4.20168067226891E-2</v>
      </c>
      <c r="AF869" s="16">
        <v>3.1914893617021302E-2</v>
      </c>
      <c r="AG869" s="16">
        <v>5.2083333333333301E-2</v>
      </c>
      <c r="AH869" s="16">
        <v>0.109756097560976</v>
      </c>
      <c r="AI869" s="16">
        <v>5.6603773584905703E-2</v>
      </c>
      <c r="AJ869" s="16"/>
      <c r="AK869" s="16">
        <v>5.5837563451776699E-2</v>
      </c>
      <c r="AL869" s="16">
        <v>6.7961165048543701E-2</v>
      </c>
      <c r="AM869" s="16">
        <v>7.9207920792079195E-2</v>
      </c>
      <c r="AN869" s="16">
        <v>7.8498293515358405E-2</v>
      </c>
      <c r="AO869" s="16">
        <v>4.7872340425531901E-2</v>
      </c>
      <c r="AP869" s="16">
        <v>3.6866359447004601E-2</v>
      </c>
      <c r="AQ869" s="16">
        <v>6.6666666666666693E-2</v>
      </c>
      <c r="AR869" s="16"/>
      <c r="AS869" s="16">
        <v>3.1914893617021302E-2</v>
      </c>
      <c r="AT869" s="16">
        <v>7.3451327433628297E-2</v>
      </c>
      <c r="AU869" s="16"/>
      <c r="AV869" s="16">
        <v>6.11814345991561E-2</v>
      </c>
      <c r="AW869" s="16">
        <v>7.10900473933649E-2</v>
      </c>
      <c r="AX869" s="16"/>
      <c r="AY869" s="16">
        <v>6.2801932367149801E-2</v>
      </c>
      <c r="AZ869" s="16">
        <v>7.5510204081632698E-2</v>
      </c>
      <c r="BA869" s="16"/>
      <c r="BB869" s="16">
        <v>6.0331825037707398E-2</v>
      </c>
      <c r="BC869" s="16">
        <v>7.48091603053435E-2</v>
      </c>
      <c r="BD869" s="16"/>
      <c r="BE869" s="16">
        <v>0.12727272727272701</v>
      </c>
      <c r="BF869" s="16">
        <v>9.7633136094674597E-2</v>
      </c>
      <c r="BG869" s="16">
        <v>5.7093425605536298E-2</v>
      </c>
      <c r="BH869" s="16">
        <v>8.5106382978723406E-3</v>
      </c>
    </row>
    <row r="870" spans="2:60" x14ac:dyDescent="0.25">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row>
    <row r="871" spans="2:60" x14ac:dyDescent="0.25">
      <c r="B871" s="6" t="s">
        <v>386</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c r="BE871" s="16"/>
      <c r="BF871" s="16"/>
      <c r="BG871" s="16"/>
      <c r="BH871" s="16"/>
    </row>
    <row r="872" spans="2:60" x14ac:dyDescent="0.25">
      <c r="B872" s="23" t="s">
        <v>79</v>
      </c>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c r="AD872" s="16"/>
      <c r="AE872" s="16"/>
      <c r="AF872" s="16"/>
      <c r="AG872" s="16"/>
      <c r="AH872" s="16"/>
      <c r="AI872" s="16"/>
      <c r="AJ872" s="16"/>
      <c r="AK872" s="16"/>
      <c r="AL872" s="16"/>
      <c r="AM872" s="16"/>
      <c r="AN872" s="16"/>
      <c r="AO872" s="16"/>
      <c r="AP872" s="16"/>
      <c r="AQ872" s="16"/>
      <c r="AR872" s="16"/>
      <c r="AS872" s="16"/>
      <c r="AT872" s="16"/>
      <c r="AU872" s="16"/>
      <c r="AV872" s="16"/>
      <c r="AW872" s="16"/>
      <c r="AX872" s="16"/>
      <c r="AY872" s="16"/>
      <c r="AZ872" s="16"/>
      <c r="BA872" s="16"/>
      <c r="BB872" s="16"/>
      <c r="BC872" s="16"/>
      <c r="BD872" s="16"/>
      <c r="BE872" s="16"/>
      <c r="BF872" s="16"/>
      <c r="BG872" s="16"/>
      <c r="BH872" s="16"/>
    </row>
    <row r="873" spans="2:60" x14ac:dyDescent="0.25">
      <c r="B873" t="s">
        <v>375</v>
      </c>
      <c r="C873" s="16">
        <v>0.22154779969651001</v>
      </c>
      <c r="D873" s="16">
        <v>0.201550387596899</v>
      </c>
      <c r="E873" s="16">
        <v>0.25174825174825199</v>
      </c>
      <c r="F873" s="16">
        <v>0.326315789473684</v>
      </c>
      <c r="G873" s="16">
        <v>0.18965517241379301</v>
      </c>
      <c r="H873" s="16">
        <v>0.233333333333333</v>
      </c>
      <c r="I873" s="16">
        <v>0.238095238095238</v>
      </c>
      <c r="J873" s="16">
        <v>0.31578947368421101</v>
      </c>
      <c r="K873" s="16">
        <v>0.26027397260273999</v>
      </c>
      <c r="L873" s="16">
        <v>0.266666666666667</v>
      </c>
      <c r="M873" s="16">
        <v>0.15909090909090901</v>
      </c>
      <c r="N873" s="16">
        <v>0.18627450980392199</v>
      </c>
      <c r="O873" s="16">
        <v>0.16666666666666699</v>
      </c>
      <c r="P873" s="16">
        <v>0.21666666666666701</v>
      </c>
      <c r="Q873" s="16">
        <v>0.162790697674419</v>
      </c>
      <c r="R873" s="16">
        <v>0.22222222222222199</v>
      </c>
      <c r="S873" s="16">
        <v>0.19780219780219799</v>
      </c>
      <c r="T873" s="16">
        <v>0.22115384615384601</v>
      </c>
      <c r="U873" s="16"/>
      <c r="V873" s="16">
        <v>0.38161559888579399</v>
      </c>
      <c r="W873" s="16">
        <v>0.25405405405405401</v>
      </c>
      <c r="X873" s="16">
        <v>0.140845070422535</v>
      </c>
      <c r="Y873" s="16">
        <v>0.13877551020408199</v>
      </c>
      <c r="Z873" s="16"/>
      <c r="AA873" s="16">
        <v>0.33595800524934399</v>
      </c>
      <c r="AB873" s="16">
        <v>0.109756097560976</v>
      </c>
      <c r="AC873" s="16">
        <v>0.1875</v>
      </c>
      <c r="AD873" s="16">
        <v>0.178294573643411</v>
      </c>
      <c r="AE873" s="16">
        <v>0.13445378151260501</v>
      </c>
      <c r="AF873" s="16">
        <v>0.21276595744680901</v>
      </c>
      <c r="AG873" s="16">
        <v>0.1875</v>
      </c>
      <c r="AH873" s="16">
        <v>8.5365853658536606E-2</v>
      </c>
      <c r="AI873" s="16">
        <v>0.13207547169811301</v>
      </c>
      <c r="AJ873" s="16"/>
      <c r="AK873" s="16">
        <v>0.33502538071066001</v>
      </c>
      <c r="AL873" s="16">
        <v>0.16504854368932001</v>
      </c>
      <c r="AM873" s="16">
        <v>0.20792079207920799</v>
      </c>
      <c r="AN873" s="16">
        <v>0.283276450511945</v>
      </c>
      <c r="AO873" s="16">
        <v>0.111702127659574</v>
      </c>
      <c r="AP873" s="16">
        <v>0.14746543778801799</v>
      </c>
      <c r="AQ873" s="16">
        <v>0.17333333333333301</v>
      </c>
      <c r="AR873" s="16"/>
      <c r="AS873" s="16">
        <v>0.13829787234042601</v>
      </c>
      <c r="AT873" s="16">
        <v>0.235398230088496</v>
      </c>
      <c r="AU873" s="16"/>
      <c r="AV873" s="16">
        <v>0.234177215189873</v>
      </c>
      <c r="AW873" s="16">
        <v>0.214454976303318</v>
      </c>
      <c r="AX873" s="16"/>
      <c r="AY873" s="16">
        <v>0.270531400966184</v>
      </c>
      <c r="AZ873" s="16">
        <v>0.13877551020408199</v>
      </c>
      <c r="BA873" s="16"/>
      <c r="BB873" s="16">
        <v>0.15987933634992499</v>
      </c>
      <c r="BC873" s="16">
        <v>0.283969465648855</v>
      </c>
      <c r="BD873" s="16"/>
      <c r="BE873" s="16">
        <v>0.63636363636363602</v>
      </c>
      <c r="BF873" s="16">
        <v>0.34319526627218899</v>
      </c>
      <c r="BG873" s="16">
        <v>0.112456747404844</v>
      </c>
      <c r="BH873" s="16">
        <v>2.5531914893616999E-2</v>
      </c>
    </row>
    <row r="874" spans="2:60" x14ac:dyDescent="0.25">
      <c r="B874" t="s">
        <v>376</v>
      </c>
      <c r="C874" s="16">
        <v>0.67754172989377803</v>
      </c>
      <c r="D874" s="16">
        <v>0.70542635658914699</v>
      </c>
      <c r="E874" s="16">
        <v>0.63636363636363602</v>
      </c>
      <c r="F874" s="16">
        <v>0.57894736842105299</v>
      </c>
      <c r="G874" s="16">
        <v>0.67241379310344795</v>
      </c>
      <c r="H874" s="16">
        <v>0.66666666666666696</v>
      </c>
      <c r="I874" s="16">
        <v>0.63809523809523805</v>
      </c>
      <c r="J874" s="16">
        <v>0.63157894736842102</v>
      </c>
      <c r="K874" s="16">
        <v>0.65753424657534199</v>
      </c>
      <c r="L874" s="16">
        <v>0.66666666666666696</v>
      </c>
      <c r="M874" s="16">
        <v>0.70454545454545503</v>
      </c>
      <c r="N874" s="16">
        <v>0.73529411764705899</v>
      </c>
      <c r="O874" s="16">
        <v>0.66666666666666696</v>
      </c>
      <c r="P874" s="16">
        <v>0.66666666666666696</v>
      </c>
      <c r="Q874" s="16">
        <v>0.69767441860465096</v>
      </c>
      <c r="R874" s="16">
        <v>0.74074074074074103</v>
      </c>
      <c r="S874" s="16">
        <v>0.73076923076923095</v>
      </c>
      <c r="T874" s="16">
        <v>0.67307692307692302</v>
      </c>
      <c r="U874" s="16"/>
      <c r="V874" s="16">
        <v>0.51253481894150399</v>
      </c>
      <c r="W874" s="16">
        <v>0.66486486486486496</v>
      </c>
      <c r="X874" s="16">
        <v>0.76760563380281699</v>
      </c>
      <c r="Y874" s="16">
        <v>0.75102040816326499</v>
      </c>
      <c r="Z874" s="16"/>
      <c r="AA874" s="16">
        <v>0.54068241469816303</v>
      </c>
      <c r="AB874" s="16">
        <v>0.74390243902439002</v>
      </c>
      <c r="AC874" s="16">
        <v>0.72321428571428603</v>
      </c>
      <c r="AD874" s="16">
        <v>0.775193798449612</v>
      </c>
      <c r="AE874" s="16">
        <v>0.80672268907563005</v>
      </c>
      <c r="AF874" s="16">
        <v>0.71276595744680804</v>
      </c>
      <c r="AG874" s="16">
        <v>0.73958333333333304</v>
      </c>
      <c r="AH874" s="16">
        <v>0.84146341463414598</v>
      </c>
      <c r="AI874" s="16">
        <v>0.79245283018867896</v>
      </c>
      <c r="AJ874" s="16"/>
      <c r="AK874" s="16">
        <v>0.56852791878172604</v>
      </c>
      <c r="AL874" s="16">
        <v>0.70873786407767003</v>
      </c>
      <c r="AM874" s="16">
        <v>0.71287128712871295</v>
      </c>
      <c r="AN874" s="16">
        <v>0.57679180887371995</v>
      </c>
      <c r="AO874" s="16">
        <v>0.840425531914894</v>
      </c>
      <c r="AP874" s="16">
        <v>0.78341013824884798</v>
      </c>
      <c r="AQ874" s="16">
        <v>0.76666666666666705</v>
      </c>
      <c r="AR874" s="16"/>
      <c r="AS874" s="16">
        <v>0.82446808510638303</v>
      </c>
      <c r="AT874" s="16">
        <v>0.65309734513274298</v>
      </c>
      <c r="AU874" s="16"/>
      <c r="AV874" s="16">
        <v>0.64135021097046396</v>
      </c>
      <c r="AW874" s="16">
        <v>0.69786729857819896</v>
      </c>
      <c r="AX874" s="16"/>
      <c r="AY874" s="16">
        <v>0.63405797101449302</v>
      </c>
      <c r="AZ874" s="16">
        <v>0.75102040816326499</v>
      </c>
      <c r="BA874" s="16"/>
      <c r="BB874" s="16">
        <v>0.76018099547511297</v>
      </c>
      <c r="BC874" s="16">
        <v>0.59389312977099196</v>
      </c>
      <c r="BD874" s="16"/>
      <c r="BE874" s="16">
        <v>0.13939393939393899</v>
      </c>
      <c r="BF874" s="16">
        <v>0.50295857988165704</v>
      </c>
      <c r="BG874" s="16">
        <v>0.81660899653979202</v>
      </c>
      <c r="BH874" s="16">
        <v>0.96595744680851103</v>
      </c>
    </row>
    <row r="875" spans="2:60" x14ac:dyDescent="0.25">
      <c r="B875" t="s">
        <v>103</v>
      </c>
      <c r="C875" s="16">
        <v>0.100910470409712</v>
      </c>
      <c r="D875" s="16">
        <v>9.3023255813953501E-2</v>
      </c>
      <c r="E875" s="16">
        <v>0.111888111888112</v>
      </c>
      <c r="F875" s="16">
        <v>9.4736842105263203E-2</v>
      </c>
      <c r="G875" s="16">
        <v>0.13793103448275901</v>
      </c>
      <c r="H875" s="16">
        <v>0.1</v>
      </c>
      <c r="I875" s="16">
        <v>0.12380952380952399</v>
      </c>
      <c r="J875" s="16">
        <v>5.2631578947368397E-2</v>
      </c>
      <c r="K875" s="16">
        <v>8.2191780821917804E-2</v>
      </c>
      <c r="L875" s="16">
        <v>6.6666666666666693E-2</v>
      </c>
      <c r="M875" s="16">
        <v>0.13636363636363599</v>
      </c>
      <c r="N875" s="16">
        <v>7.8431372549019607E-2</v>
      </c>
      <c r="O875" s="16">
        <v>0.16666666666666699</v>
      </c>
      <c r="P875" s="16">
        <v>0.116666666666667</v>
      </c>
      <c r="Q875" s="16">
        <v>0.13953488372093001</v>
      </c>
      <c r="R875" s="16">
        <v>3.7037037037037E-2</v>
      </c>
      <c r="S875" s="16">
        <v>7.1428571428571397E-2</v>
      </c>
      <c r="T875" s="16">
        <v>0.105769230769231</v>
      </c>
      <c r="U875" s="16"/>
      <c r="V875" s="16">
        <v>0.105849582172702</v>
      </c>
      <c r="W875" s="16">
        <v>8.1081081081081099E-2</v>
      </c>
      <c r="X875" s="16">
        <v>9.1549295774647904E-2</v>
      </c>
      <c r="Y875" s="16">
        <v>0.11020408163265299</v>
      </c>
      <c r="Z875" s="16"/>
      <c r="AA875" s="16">
        <v>0.12335958005249301</v>
      </c>
      <c r="AB875" s="16">
        <v>0.146341463414634</v>
      </c>
      <c r="AC875" s="16">
        <v>8.9285714285714302E-2</v>
      </c>
      <c r="AD875" s="16">
        <v>4.6511627906976702E-2</v>
      </c>
      <c r="AE875" s="16">
        <v>5.8823529411764698E-2</v>
      </c>
      <c r="AF875" s="16">
        <v>7.4468085106383003E-2</v>
      </c>
      <c r="AG875" s="16">
        <v>7.2916666666666699E-2</v>
      </c>
      <c r="AH875" s="16">
        <v>7.3170731707317097E-2</v>
      </c>
      <c r="AI875" s="16">
        <v>7.5471698113207503E-2</v>
      </c>
      <c r="AJ875" s="16"/>
      <c r="AK875" s="16">
        <v>9.6446700507614197E-2</v>
      </c>
      <c r="AL875" s="16">
        <v>0.12621359223301001</v>
      </c>
      <c r="AM875" s="16">
        <v>7.9207920792079195E-2</v>
      </c>
      <c r="AN875" s="16">
        <v>0.139931740614334</v>
      </c>
      <c r="AO875" s="16">
        <v>4.7872340425531901E-2</v>
      </c>
      <c r="AP875" s="16">
        <v>6.9124423963133605E-2</v>
      </c>
      <c r="AQ875" s="16">
        <v>0.06</v>
      </c>
      <c r="AR875" s="16"/>
      <c r="AS875" s="16">
        <v>3.7234042553191501E-2</v>
      </c>
      <c r="AT875" s="16">
        <v>0.111504424778761</v>
      </c>
      <c r="AU875" s="16"/>
      <c r="AV875" s="16">
        <v>0.124472573839662</v>
      </c>
      <c r="AW875" s="16">
        <v>8.7677725118483402E-2</v>
      </c>
      <c r="AX875" s="16"/>
      <c r="AY875" s="16">
        <v>9.5410628019323707E-2</v>
      </c>
      <c r="AZ875" s="16">
        <v>0.11020408163265299</v>
      </c>
      <c r="BA875" s="16"/>
      <c r="BB875" s="16">
        <v>7.99396681749623E-2</v>
      </c>
      <c r="BC875" s="16">
        <v>0.122137404580153</v>
      </c>
      <c r="BD875" s="16"/>
      <c r="BE875" s="16">
        <v>0.22424242424242399</v>
      </c>
      <c r="BF875" s="16">
        <v>0.15384615384615399</v>
      </c>
      <c r="BG875" s="16">
        <v>7.0934256055363298E-2</v>
      </c>
      <c r="BH875" s="16">
        <v>8.5106382978723406E-3</v>
      </c>
    </row>
    <row r="876" spans="2:60" x14ac:dyDescent="0.25">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c r="BE876" s="16"/>
      <c r="BF876" s="16"/>
      <c r="BG876" s="16"/>
      <c r="BH876" s="16"/>
    </row>
    <row r="877" spans="2:60" x14ac:dyDescent="0.25">
      <c r="B877" s="6" t="s">
        <v>387</v>
      </c>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c r="BE877" s="16"/>
      <c r="BF877" s="16"/>
      <c r="BG877" s="16"/>
      <c r="BH877" s="16"/>
    </row>
    <row r="878" spans="2:60" x14ac:dyDescent="0.25">
      <c r="B878" s="23" t="s">
        <v>79</v>
      </c>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c r="AG878" s="16"/>
      <c r="AH878" s="16"/>
      <c r="AI878" s="16"/>
      <c r="AJ878" s="16"/>
      <c r="AK878" s="16"/>
      <c r="AL878" s="16"/>
      <c r="AM878" s="16"/>
      <c r="AN878" s="16"/>
      <c r="AO878" s="16"/>
      <c r="AP878" s="16"/>
      <c r="AQ878" s="16"/>
      <c r="AR878" s="16"/>
      <c r="AS878" s="16"/>
      <c r="AT878" s="16"/>
      <c r="AU878" s="16"/>
      <c r="AV878" s="16"/>
      <c r="AW878" s="16"/>
      <c r="AX878" s="16"/>
      <c r="AY878" s="16"/>
      <c r="AZ878" s="16"/>
      <c r="BA878" s="16"/>
      <c r="BB878" s="16"/>
      <c r="BC878" s="16"/>
      <c r="BD878" s="16"/>
      <c r="BE878" s="16"/>
      <c r="BF878" s="16"/>
      <c r="BG878" s="16"/>
      <c r="BH878" s="16"/>
    </row>
    <row r="879" spans="2:60" x14ac:dyDescent="0.25">
      <c r="B879" t="s">
        <v>375</v>
      </c>
      <c r="C879" s="16">
        <v>0.366464339908953</v>
      </c>
      <c r="D879" s="16">
        <v>0.29457364341085301</v>
      </c>
      <c r="E879" s="16">
        <v>0.46853146853146899</v>
      </c>
      <c r="F879" s="16">
        <v>0.36842105263157898</v>
      </c>
      <c r="G879" s="16">
        <v>0.37931034482758602</v>
      </c>
      <c r="H879" s="16">
        <v>0.46666666666666701</v>
      </c>
      <c r="I879" s="16">
        <v>0.39047619047618998</v>
      </c>
      <c r="J879" s="16">
        <v>0.47368421052631599</v>
      </c>
      <c r="K879" s="16">
        <v>0.50684931506849296</v>
      </c>
      <c r="L879" s="16">
        <v>0.33333333333333298</v>
      </c>
      <c r="M879" s="16">
        <v>0.25</v>
      </c>
      <c r="N879" s="16">
        <v>0.39215686274509798</v>
      </c>
      <c r="O879" s="16">
        <v>0.33333333333333298</v>
      </c>
      <c r="P879" s="16">
        <v>0.35</v>
      </c>
      <c r="Q879" s="16">
        <v>0.34883720930232598</v>
      </c>
      <c r="R879" s="16">
        <v>0.48148148148148101</v>
      </c>
      <c r="S879" s="16">
        <v>0.31318681318681302</v>
      </c>
      <c r="T879" s="16">
        <v>0.30769230769230799</v>
      </c>
      <c r="U879" s="16"/>
      <c r="V879" s="16">
        <v>0.67688022284122595</v>
      </c>
      <c r="W879" s="16">
        <v>0.427027027027027</v>
      </c>
      <c r="X879" s="16">
        <v>0.29225352112676101</v>
      </c>
      <c r="Y879" s="16">
        <v>0.159183673469388</v>
      </c>
      <c r="Z879" s="16"/>
      <c r="AA879" s="16">
        <v>0.59055118110236204</v>
      </c>
      <c r="AB879" s="16">
        <v>0.32926829268292701</v>
      </c>
      <c r="AC879" s="16">
        <v>0.32142857142857101</v>
      </c>
      <c r="AD879" s="16">
        <v>0.418604651162791</v>
      </c>
      <c r="AE879" s="16">
        <v>0.29411764705882398</v>
      </c>
      <c r="AF879" s="16">
        <v>0.21276595744680901</v>
      </c>
      <c r="AG879" s="16">
        <v>0.16666666666666699</v>
      </c>
      <c r="AH879" s="16">
        <v>0.17073170731707299</v>
      </c>
      <c r="AI879" s="16">
        <v>0.122641509433962</v>
      </c>
      <c r="AJ879" s="16"/>
      <c r="AK879" s="16">
        <v>0.54822335025380697</v>
      </c>
      <c r="AL879" s="16">
        <v>0.29126213592233002</v>
      </c>
      <c r="AM879" s="16">
        <v>0.32673267326732702</v>
      </c>
      <c r="AN879" s="16">
        <v>0.45392491467576801</v>
      </c>
      <c r="AO879" s="16">
        <v>0.23936170212766</v>
      </c>
      <c r="AP879" s="16">
        <v>0.29493087557603698</v>
      </c>
      <c r="AQ879" s="16">
        <v>0.30666666666666698</v>
      </c>
      <c r="AR879" s="16"/>
      <c r="AS879" s="16">
        <v>0.159574468085106</v>
      </c>
      <c r="AT879" s="16">
        <v>0.400884955752212</v>
      </c>
      <c r="AU879" s="16"/>
      <c r="AV879" s="16">
        <v>0.39873417721519</v>
      </c>
      <c r="AW879" s="16">
        <v>0.34834123222748797</v>
      </c>
      <c r="AX879" s="16"/>
      <c r="AY879" s="16">
        <v>0.48913043478260898</v>
      </c>
      <c r="AZ879" s="16">
        <v>0.159183673469388</v>
      </c>
      <c r="BA879" s="16"/>
      <c r="BB879" s="16">
        <v>0.30165912518853699</v>
      </c>
      <c r="BC879" s="16">
        <v>0.43206106870229</v>
      </c>
      <c r="BD879" s="16"/>
      <c r="BE879" s="16">
        <v>0.77575757575757598</v>
      </c>
      <c r="BF879" s="16">
        <v>0.54437869822485196</v>
      </c>
      <c r="BG879" s="16">
        <v>0.28892733564013801</v>
      </c>
      <c r="BH879" s="16">
        <v>1.7021276595744698E-2</v>
      </c>
    </row>
    <row r="880" spans="2:60" x14ac:dyDescent="0.25">
      <c r="B880" t="s">
        <v>376</v>
      </c>
      <c r="C880" s="16">
        <v>0.44688922610015203</v>
      </c>
      <c r="D880" s="16">
        <v>0.50387596899224796</v>
      </c>
      <c r="E880" s="16">
        <v>0.33566433566433601</v>
      </c>
      <c r="F880" s="16">
        <v>0.442105263157895</v>
      </c>
      <c r="G880" s="16">
        <v>0.37931034482758602</v>
      </c>
      <c r="H880" s="16">
        <v>0.33333333333333298</v>
      </c>
      <c r="I880" s="16">
        <v>0.38095238095238099</v>
      </c>
      <c r="J880" s="16">
        <v>0.36842105263157898</v>
      </c>
      <c r="K880" s="16">
        <v>0.36986301369863001</v>
      </c>
      <c r="L880" s="16">
        <v>0.46666666666666701</v>
      </c>
      <c r="M880" s="16">
        <v>0.47727272727272702</v>
      </c>
      <c r="N880" s="16">
        <v>0.40196078431372601</v>
      </c>
      <c r="O880" s="16">
        <v>0.43333333333333302</v>
      </c>
      <c r="P880" s="16">
        <v>0.43333333333333302</v>
      </c>
      <c r="Q880" s="16">
        <v>0.418604651162791</v>
      </c>
      <c r="R880" s="16">
        <v>0.22222222222222199</v>
      </c>
      <c r="S880" s="16">
        <v>0.59340659340659296</v>
      </c>
      <c r="T880" s="16">
        <v>0.57692307692307698</v>
      </c>
      <c r="U880" s="16"/>
      <c r="V880" s="16">
        <v>0.119777158774373</v>
      </c>
      <c r="W880" s="16">
        <v>0.35135135135135098</v>
      </c>
      <c r="X880" s="16">
        <v>0.51056338028169002</v>
      </c>
      <c r="Y880" s="16">
        <v>0.68571428571428605</v>
      </c>
      <c r="Z880" s="16"/>
      <c r="AA880" s="16">
        <v>0.220472440944882</v>
      </c>
      <c r="AB880" s="16">
        <v>0.42682926829268297</v>
      </c>
      <c r="AC880" s="16">
        <v>0.5</v>
      </c>
      <c r="AD880" s="16">
        <v>0.42635658914728702</v>
      </c>
      <c r="AE880" s="16">
        <v>0.495798319327731</v>
      </c>
      <c r="AF880" s="16">
        <v>0.70212765957446799</v>
      </c>
      <c r="AG880" s="16">
        <v>0.6875</v>
      </c>
      <c r="AH880" s="16">
        <v>0.67073170731707299</v>
      </c>
      <c r="AI880" s="16">
        <v>0.77358490566037696</v>
      </c>
      <c r="AJ880" s="16"/>
      <c r="AK880" s="16">
        <v>0.24873096446700499</v>
      </c>
      <c r="AL880" s="16">
        <v>0.54368932038834905</v>
      </c>
      <c r="AM880" s="16">
        <v>0.49504950495049499</v>
      </c>
      <c r="AN880" s="16">
        <v>0.34812286689419802</v>
      </c>
      <c r="AO880" s="16">
        <v>0.62234042553191504</v>
      </c>
      <c r="AP880" s="16">
        <v>0.54377880184331795</v>
      </c>
      <c r="AQ880" s="16">
        <v>0.54666666666666697</v>
      </c>
      <c r="AR880" s="16"/>
      <c r="AS880" s="16">
        <v>0.78191489361702105</v>
      </c>
      <c r="AT880" s="16">
        <v>0.391150442477876</v>
      </c>
      <c r="AU880" s="16"/>
      <c r="AV880" s="16">
        <v>0.38185654008438802</v>
      </c>
      <c r="AW880" s="16">
        <v>0.48341232227488201</v>
      </c>
      <c r="AX880" s="16"/>
      <c r="AY880" s="16">
        <v>0.30555555555555602</v>
      </c>
      <c r="AZ880" s="16">
        <v>0.68571428571428605</v>
      </c>
      <c r="BA880" s="16"/>
      <c r="BB880" s="16">
        <v>0.55203619909502299</v>
      </c>
      <c r="BC880" s="16">
        <v>0.34045801526717601</v>
      </c>
      <c r="BD880" s="16"/>
      <c r="BE880" s="16">
        <v>1.21212121212121E-2</v>
      </c>
      <c r="BF880" s="16">
        <v>0.106508875739645</v>
      </c>
      <c r="BG880" s="16">
        <v>0.56228373702422096</v>
      </c>
      <c r="BH880" s="16">
        <v>0.96170212765957397</v>
      </c>
    </row>
    <row r="881" spans="2:60" x14ac:dyDescent="0.25">
      <c r="B881" t="s">
        <v>103</v>
      </c>
      <c r="C881" s="16">
        <v>0.18664643399089501</v>
      </c>
      <c r="D881" s="16">
        <v>0.201550387596899</v>
      </c>
      <c r="E881" s="16">
        <v>0.195804195804196</v>
      </c>
      <c r="F881" s="16">
        <v>0.18947368421052599</v>
      </c>
      <c r="G881" s="16">
        <v>0.24137931034482801</v>
      </c>
      <c r="H881" s="16">
        <v>0.2</v>
      </c>
      <c r="I881" s="16">
        <v>0.22857142857142901</v>
      </c>
      <c r="J881" s="16">
        <v>0.157894736842105</v>
      </c>
      <c r="K881" s="16">
        <v>0.123287671232877</v>
      </c>
      <c r="L881" s="16">
        <v>0.2</v>
      </c>
      <c r="M881" s="16">
        <v>0.27272727272727298</v>
      </c>
      <c r="N881" s="16">
        <v>0.20588235294117599</v>
      </c>
      <c r="O881" s="16">
        <v>0.233333333333333</v>
      </c>
      <c r="P881" s="16">
        <v>0.21666666666666701</v>
      </c>
      <c r="Q881" s="16">
        <v>0.232558139534884</v>
      </c>
      <c r="R881" s="16">
        <v>0.296296296296296</v>
      </c>
      <c r="S881" s="16">
        <v>9.3406593406593394E-2</v>
      </c>
      <c r="T881" s="16">
        <v>0.115384615384615</v>
      </c>
      <c r="U881" s="16"/>
      <c r="V881" s="16">
        <v>0.20334261838440101</v>
      </c>
      <c r="W881" s="16">
        <v>0.22162162162162199</v>
      </c>
      <c r="X881" s="16">
        <v>0.19718309859154901</v>
      </c>
      <c r="Y881" s="16">
        <v>0.155102040816327</v>
      </c>
      <c r="Z881" s="16"/>
      <c r="AA881" s="16">
        <v>0.18897637795275599</v>
      </c>
      <c r="AB881" s="16">
        <v>0.24390243902438999</v>
      </c>
      <c r="AC881" s="16">
        <v>0.17857142857142899</v>
      </c>
      <c r="AD881" s="16">
        <v>0.15503875968992201</v>
      </c>
      <c r="AE881" s="16">
        <v>0.21008403361344499</v>
      </c>
      <c r="AF881" s="16">
        <v>8.5106382978723402E-2</v>
      </c>
      <c r="AG881" s="16">
        <v>0.14583333333333301</v>
      </c>
      <c r="AH881" s="16">
        <v>0.15853658536585399</v>
      </c>
      <c r="AI881" s="16">
        <v>0.10377358490565999</v>
      </c>
      <c r="AJ881" s="16"/>
      <c r="AK881" s="16">
        <v>0.20304568527918801</v>
      </c>
      <c r="AL881" s="16">
        <v>0.16504854368932001</v>
      </c>
      <c r="AM881" s="16">
        <v>0.17821782178217799</v>
      </c>
      <c r="AN881" s="16">
        <v>0.19795221843003399</v>
      </c>
      <c r="AO881" s="16">
        <v>0.13829787234042601</v>
      </c>
      <c r="AP881" s="16">
        <v>0.16129032258064499</v>
      </c>
      <c r="AQ881" s="16">
        <v>0.146666666666667</v>
      </c>
      <c r="AR881" s="16"/>
      <c r="AS881" s="16">
        <v>5.85106382978723E-2</v>
      </c>
      <c r="AT881" s="16">
        <v>0.20796460176991099</v>
      </c>
      <c r="AU881" s="16"/>
      <c r="AV881" s="16">
        <v>0.21940928270042201</v>
      </c>
      <c r="AW881" s="16">
        <v>0.16824644549762999</v>
      </c>
      <c r="AX881" s="16"/>
      <c r="AY881" s="16">
        <v>0.20531400966183599</v>
      </c>
      <c r="AZ881" s="16">
        <v>0.155102040816327</v>
      </c>
      <c r="BA881" s="16"/>
      <c r="BB881" s="16">
        <v>0.14630467571644001</v>
      </c>
      <c r="BC881" s="16">
        <v>0.227480916030534</v>
      </c>
      <c r="BD881" s="16"/>
      <c r="BE881" s="16">
        <v>0.21212121212121199</v>
      </c>
      <c r="BF881" s="16">
        <v>0.34911242603550302</v>
      </c>
      <c r="BG881" s="16">
        <v>0.14878892733564</v>
      </c>
      <c r="BH881" s="16">
        <v>2.1276595744680899E-2</v>
      </c>
    </row>
    <row r="882" spans="2:60" x14ac:dyDescent="0.25">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c r="BE882" s="16"/>
      <c r="BF882" s="16"/>
      <c r="BG882" s="16"/>
      <c r="BH882" s="16"/>
    </row>
    <row r="883" spans="2:60" x14ac:dyDescent="0.25">
      <c r="B883" s="6" t="s">
        <v>392</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c r="AM883" s="16"/>
      <c r="AN883" s="16"/>
      <c r="AO883" s="16"/>
      <c r="AP883" s="16"/>
      <c r="AQ883" s="16"/>
      <c r="AR883" s="16"/>
      <c r="AS883" s="16"/>
      <c r="AT883" s="16"/>
      <c r="AU883" s="16"/>
      <c r="AV883" s="16"/>
      <c r="AW883" s="16"/>
      <c r="AX883" s="16"/>
      <c r="AY883" s="16"/>
      <c r="AZ883" s="16"/>
      <c r="BA883" s="16"/>
      <c r="BB883" s="16"/>
      <c r="BC883" s="16"/>
      <c r="BD883" s="16"/>
      <c r="BE883" s="16"/>
      <c r="BF883" s="16"/>
      <c r="BG883" s="16"/>
      <c r="BH883" s="16"/>
    </row>
    <row r="884" spans="2:60" x14ac:dyDescent="0.25">
      <c r="B884" s="23" t="s">
        <v>710</v>
      </c>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c r="AG884" s="16"/>
      <c r="AH884" s="16"/>
      <c r="AI884" s="16"/>
      <c r="AJ884" s="16"/>
      <c r="AK884" s="16"/>
      <c r="AL884" s="16"/>
      <c r="AM884" s="16"/>
      <c r="AN884" s="16"/>
      <c r="AO884" s="16"/>
      <c r="AP884" s="16"/>
      <c r="AQ884" s="16"/>
      <c r="AR884" s="16"/>
      <c r="AS884" s="16"/>
      <c r="AT884" s="16"/>
      <c r="AU884" s="16"/>
      <c r="AV884" s="16"/>
      <c r="AW884" s="16"/>
      <c r="AX884" s="16"/>
      <c r="AY884" s="16"/>
      <c r="AZ884" s="16"/>
      <c r="BA884" s="16"/>
      <c r="BB884" s="16"/>
      <c r="BC884" s="16"/>
      <c r="BD884" s="16"/>
      <c r="BE884" s="16"/>
      <c r="BF884" s="16"/>
      <c r="BG884" s="16"/>
      <c r="BH884" s="16"/>
    </row>
    <row r="885" spans="2:60" x14ac:dyDescent="0.25">
      <c r="B885" t="s">
        <v>388</v>
      </c>
      <c r="C885" s="16">
        <v>0.71517302573203201</v>
      </c>
      <c r="D885" s="16">
        <v>0.84955752212389402</v>
      </c>
      <c r="E885" s="16">
        <v>0.75423728813559299</v>
      </c>
      <c r="F885" s="16">
        <v>0.686746987951807</v>
      </c>
      <c r="G885" s="16">
        <v>0.72</v>
      </c>
      <c r="H885" s="16">
        <v>0.65384615384615397</v>
      </c>
      <c r="I885" s="16">
        <v>0.67415730337078605</v>
      </c>
      <c r="J885" s="16">
        <v>0.5</v>
      </c>
      <c r="K885" s="16">
        <v>0.61904761904761896</v>
      </c>
      <c r="L885" s="16">
        <v>0.72727272727272696</v>
      </c>
      <c r="M885" s="16">
        <v>0.78378378378378399</v>
      </c>
      <c r="N885" s="16">
        <v>0.72826086956521696</v>
      </c>
      <c r="O885" s="16">
        <v>0.65217391304347805</v>
      </c>
      <c r="P885" s="16">
        <v>0.65217391304347805</v>
      </c>
      <c r="Q885" s="16">
        <v>0.55882352941176505</v>
      </c>
      <c r="R885" s="16">
        <v>0.86363636363636398</v>
      </c>
      <c r="S885" s="16">
        <v>0.74698795180722899</v>
      </c>
      <c r="T885" s="16">
        <v>0.625</v>
      </c>
      <c r="U885" s="16"/>
      <c r="V885" s="16">
        <v>0.71008403361344496</v>
      </c>
      <c r="W885" s="16">
        <v>0.69090909090909103</v>
      </c>
      <c r="X885" s="16">
        <v>0.73033707865168496</v>
      </c>
      <c r="Y885" s="16">
        <v>0.71772428884026296</v>
      </c>
      <c r="Z885" s="16"/>
      <c r="AA885" s="16">
        <v>0.70454545454545503</v>
      </c>
      <c r="AB885" s="16">
        <v>0.72222222222222199</v>
      </c>
      <c r="AC885" s="16">
        <v>0.79411764705882304</v>
      </c>
      <c r="AD885" s="16">
        <v>0.76271186440677996</v>
      </c>
      <c r="AE885" s="16">
        <v>0.74545454545454504</v>
      </c>
      <c r="AF885" s="16">
        <v>0.73333333333333295</v>
      </c>
      <c r="AG885" s="16">
        <v>0.68539325842696597</v>
      </c>
      <c r="AH885" s="16">
        <v>0.68</v>
      </c>
      <c r="AI885" s="16">
        <v>0.69811320754716999</v>
      </c>
      <c r="AJ885" s="16"/>
      <c r="AK885" s="16">
        <v>0.643356643356643</v>
      </c>
      <c r="AL885" s="16">
        <v>0.74193548387096797</v>
      </c>
      <c r="AM885" s="16">
        <v>0.67441860465116299</v>
      </c>
      <c r="AN885" s="16">
        <v>0.68803418803418803</v>
      </c>
      <c r="AO885" s="16">
        <v>0.74719101123595499</v>
      </c>
      <c r="AP885" s="16">
        <v>0.77073170731707297</v>
      </c>
      <c r="AQ885" s="16">
        <v>0.77692307692307705</v>
      </c>
      <c r="AR885" s="16"/>
      <c r="AS885" s="16">
        <v>0.76666666666666705</v>
      </c>
      <c r="AT885" s="16">
        <v>0.70538542766631496</v>
      </c>
      <c r="AU885" s="16"/>
      <c r="AV885" s="16">
        <v>0.69845360824742297</v>
      </c>
      <c r="AW885" s="16">
        <v>0.72395128552097399</v>
      </c>
      <c r="AX885" s="16"/>
      <c r="AY885" s="16">
        <v>0.71343283582089601</v>
      </c>
      <c r="AZ885" s="16">
        <v>0.71772428884026296</v>
      </c>
      <c r="BA885" s="16"/>
      <c r="BB885" s="16">
        <v>0.73963515754560505</v>
      </c>
      <c r="BC885" s="16">
        <v>0.68702290076335903</v>
      </c>
      <c r="BD885" s="16"/>
      <c r="BE885" s="16">
        <v>0.33333333333333298</v>
      </c>
      <c r="BF885" s="16">
        <v>0.65925925925925899</v>
      </c>
      <c r="BG885" s="16">
        <v>0.78494623655913998</v>
      </c>
      <c r="BH885" s="16">
        <v>0.71367521367521403</v>
      </c>
    </row>
    <row r="886" spans="2:60" x14ac:dyDescent="0.25">
      <c r="B886" t="s">
        <v>389</v>
      </c>
      <c r="C886" s="16">
        <v>0.49778172138420601</v>
      </c>
      <c r="D886" s="16">
        <v>0.53982300884955703</v>
      </c>
      <c r="E886" s="16">
        <v>0.47457627118644102</v>
      </c>
      <c r="F886" s="16">
        <v>0.49397590361445798</v>
      </c>
      <c r="G886" s="16">
        <v>0.42</v>
      </c>
      <c r="H886" s="16">
        <v>0.5</v>
      </c>
      <c r="I886" s="16">
        <v>0.56179775280898903</v>
      </c>
      <c r="J886" s="16">
        <v>0.5</v>
      </c>
      <c r="K886" s="16">
        <v>0.41269841269841301</v>
      </c>
      <c r="L886" s="16">
        <v>0.72727272727272696</v>
      </c>
      <c r="M886" s="16">
        <v>0.47297297297297303</v>
      </c>
      <c r="N886" s="16">
        <v>0.42391304347826098</v>
      </c>
      <c r="O886" s="16">
        <v>0.52173913043478304</v>
      </c>
      <c r="P886" s="16">
        <v>0.47826086956521702</v>
      </c>
      <c r="Q886" s="16">
        <v>0.47058823529411797</v>
      </c>
      <c r="R886" s="16">
        <v>0.40909090909090901</v>
      </c>
      <c r="S886" s="16">
        <v>0.51807228915662695</v>
      </c>
      <c r="T886" s="16">
        <v>0.55681818181818199</v>
      </c>
      <c r="U886" s="16"/>
      <c r="V886" s="16">
        <v>0.30252100840336099</v>
      </c>
      <c r="W886" s="16">
        <v>0.46060606060606102</v>
      </c>
      <c r="X886" s="16">
        <v>0.59550561797752799</v>
      </c>
      <c r="Y886" s="16">
        <v>0.55579868708971603</v>
      </c>
      <c r="Z886" s="16"/>
      <c r="AA886" s="16">
        <v>0.40151515151515099</v>
      </c>
      <c r="AB886" s="16">
        <v>0.48611111111111099</v>
      </c>
      <c r="AC886" s="16">
        <v>0.59803921568627405</v>
      </c>
      <c r="AD886" s="16">
        <v>0.483050847457627</v>
      </c>
      <c r="AE886" s="16">
        <v>0.57272727272727297</v>
      </c>
      <c r="AF886" s="16">
        <v>0.58888888888888902</v>
      </c>
      <c r="AG886" s="16">
        <v>0.550561797752809</v>
      </c>
      <c r="AH886" s="16">
        <v>0.56000000000000005</v>
      </c>
      <c r="AI886" s="16">
        <v>0.58490566037735803</v>
      </c>
      <c r="AJ886" s="16"/>
      <c r="AK886" s="16">
        <v>0.47552447552447602</v>
      </c>
      <c r="AL886" s="16">
        <v>0.462365591397849</v>
      </c>
      <c r="AM886" s="16">
        <v>0.56976744186046502</v>
      </c>
      <c r="AN886" s="16">
        <v>0.427350427350427</v>
      </c>
      <c r="AO886" s="16">
        <v>0.601123595505618</v>
      </c>
      <c r="AP886" s="16">
        <v>0.551219512195122</v>
      </c>
      <c r="AQ886" s="16">
        <v>0.5</v>
      </c>
      <c r="AR886" s="16"/>
      <c r="AS886" s="16">
        <v>0.67777777777777803</v>
      </c>
      <c r="AT886" s="16">
        <v>0.46356916578669499</v>
      </c>
      <c r="AU886" s="16"/>
      <c r="AV886" s="16">
        <v>0.49226804123711299</v>
      </c>
      <c r="AW886" s="16">
        <v>0.50067658998646802</v>
      </c>
      <c r="AX886" s="16"/>
      <c r="AY886" s="16">
        <v>0.458208955223881</v>
      </c>
      <c r="AZ886" s="16">
        <v>0.55579868708971603</v>
      </c>
      <c r="BA886" s="16"/>
      <c r="BB886" s="16">
        <v>0.54892205638474301</v>
      </c>
      <c r="BC886" s="16">
        <v>0.43893129770992401</v>
      </c>
      <c r="BD886" s="16"/>
      <c r="BE886" s="16">
        <v>3.1746031746031703E-2</v>
      </c>
      <c r="BF886" s="16">
        <v>0.34074074074074101</v>
      </c>
      <c r="BG886" s="16">
        <v>0.55376344086021501</v>
      </c>
      <c r="BH886" s="16">
        <v>0.670940170940171</v>
      </c>
    </row>
    <row r="887" spans="2:60" x14ac:dyDescent="0.25">
      <c r="B887" t="s">
        <v>390</v>
      </c>
      <c r="C887" s="16">
        <v>0.40638864241348699</v>
      </c>
      <c r="D887" s="16">
        <v>0.46902654867256599</v>
      </c>
      <c r="E887" s="16">
        <v>0.37288135593220301</v>
      </c>
      <c r="F887" s="16">
        <v>0.265060240963855</v>
      </c>
      <c r="G887" s="16">
        <v>0.34</v>
      </c>
      <c r="H887" s="16">
        <v>0.46153846153846201</v>
      </c>
      <c r="I887" s="16">
        <v>0.38202247191011202</v>
      </c>
      <c r="J887" s="16">
        <v>0.38888888888888901</v>
      </c>
      <c r="K887" s="16">
        <v>0.39682539682539703</v>
      </c>
      <c r="L887" s="16">
        <v>0.36363636363636398</v>
      </c>
      <c r="M887" s="16">
        <v>0.43243243243243201</v>
      </c>
      <c r="N887" s="16">
        <v>0.34782608695652201</v>
      </c>
      <c r="O887" s="16">
        <v>0.39130434782608697</v>
      </c>
      <c r="P887" s="16">
        <v>0.34782608695652201</v>
      </c>
      <c r="Q887" s="16">
        <v>0.55882352941176505</v>
      </c>
      <c r="R887" s="16">
        <v>0.18181818181818199</v>
      </c>
      <c r="S887" s="16">
        <v>0.46385542168674698</v>
      </c>
      <c r="T887" s="16">
        <v>0.53409090909090895</v>
      </c>
      <c r="U887" s="16"/>
      <c r="V887" s="16">
        <v>0.25630252100840301</v>
      </c>
      <c r="W887" s="16">
        <v>0.351515151515152</v>
      </c>
      <c r="X887" s="16">
        <v>0.43071161048689099</v>
      </c>
      <c r="Y887" s="16">
        <v>0.49015317286652099</v>
      </c>
      <c r="Z887" s="16"/>
      <c r="AA887" s="16">
        <v>0.32196969696969702</v>
      </c>
      <c r="AB887" s="16">
        <v>0.33333333333333298</v>
      </c>
      <c r="AC887" s="16">
        <v>0.45098039215686297</v>
      </c>
      <c r="AD887" s="16">
        <v>0.39830508474576298</v>
      </c>
      <c r="AE887" s="16">
        <v>0.37272727272727302</v>
      </c>
      <c r="AF887" s="16">
        <v>0.54444444444444395</v>
      </c>
      <c r="AG887" s="16">
        <v>0.53932584269662898</v>
      </c>
      <c r="AH887" s="16">
        <v>0.46666666666666701</v>
      </c>
      <c r="AI887" s="16">
        <v>0.52830188679245305</v>
      </c>
      <c r="AJ887" s="16"/>
      <c r="AK887" s="16">
        <v>0.31468531468531502</v>
      </c>
      <c r="AL887" s="16">
        <v>0.35483870967741898</v>
      </c>
      <c r="AM887" s="16">
        <v>0.5</v>
      </c>
      <c r="AN887" s="16">
        <v>0.35897435897435898</v>
      </c>
      <c r="AO887" s="16">
        <v>0.449438202247191</v>
      </c>
      <c r="AP887" s="16">
        <v>0.50243902439024402</v>
      </c>
      <c r="AQ887" s="16">
        <v>0.42307692307692302</v>
      </c>
      <c r="AR887" s="16"/>
      <c r="AS887" s="16">
        <v>0.58333333333333304</v>
      </c>
      <c r="AT887" s="16">
        <v>0.37275607180570203</v>
      </c>
      <c r="AU887" s="16"/>
      <c r="AV887" s="16">
        <v>0.40979381443299001</v>
      </c>
      <c r="AW887" s="16">
        <v>0.40460081190798403</v>
      </c>
      <c r="AX887" s="16"/>
      <c r="AY887" s="16">
        <v>0.34925373134328402</v>
      </c>
      <c r="AZ887" s="16">
        <v>0.49015317286652099</v>
      </c>
      <c r="BA887" s="16"/>
      <c r="BB887" s="16">
        <v>0.45605306799336598</v>
      </c>
      <c r="BC887" s="16">
        <v>0.34923664122137399</v>
      </c>
      <c r="BD887" s="16"/>
      <c r="BE887" s="16">
        <v>7.9365079365079402E-2</v>
      </c>
      <c r="BF887" s="16">
        <v>0.20740740740740701</v>
      </c>
      <c r="BG887" s="16">
        <v>0.48028673835125402</v>
      </c>
      <c r="BH887" s="16">
        <v>0.55128205128205099</v>
      </c>
    </row>
    <row r="888" spans="2:60" x14ac:dyDescent="0.25">
      <c r="B888" t="s">
        <v>391</v>
      </c>
      <c r="C888" s="16">
        <v>0.32830523513753301</v>
      </c>
      <c r="D888" s="16">
        <v>0.36283185840707999</v>
      </c>
      <c r="E888" s="16">
        <v>0.322033898305085</v>
      </c>
      <c r="F888" s="16">
        <v>0.28915662650602397</v>
      </c>
      <c r="G888" s="16">
        <v>0.4</v>
      </c>
      <c r="H888" s="16">
        <v>0.230769230769231</v>
      </c>
      <c r="I888" s="16">
        <v>0.25842696629213502</v>
      </c>
      <c r="J888" s="16">
        <v>0.27777777777777801</v>
      </c>
      <c r="K888" s="16">
        <v>0.26984126984126999</v>
      </c>
      <c r="L888" s="16">
        <v>0.27272727272727298</v>
      </c>
      <c r="M888" s="16">
        <v>0.32432432432432401</v>
      </c>
      <c r="N888" s="16">
        <v>0.35869565217391303</v>
      </c>
      <c r="O888" s="16">
        <v>0.30434782608695699</v>
      </c>
      <c r="P888" s="16">
        <v>0.217391304347826</v>
      </c>
      <c r="Q888" s="16">
        <v>0.47058823529411797</v>
      </c>
      <c r="R888" s="16">
        <v>0.22727272727272699</v>
      </c>
      <c r="S888" s="16">
        <v>0.36144578313253001</v>
      </c>
      <c r="T888" s="16">
        <v>0.39772727272727298</v>
      </c>
      <c r="U888" s="16"/>
      <c r="V888" s="16">
        <v>0.18067226890756299</v>
      </c>
      <c r="W888" s="16">
        <v>0.29696969696969699</v>
      </c>
      <c r="X888" s="16">
        <v>0.33707865168539303</v>
      </c>
      <c r="Y888" s="16">
        <v>0.41137855579868698</v>
      </c>
      <c r="Z888" s="16"/>
      <c r="AA888" s="16">
        <v>0.25378787878787901</v>
      </c>
      <c r="AB888" s="16">
        <v>0.23611111111111099</v>
      </c>
      <c r="AC888" s="16">
        <v>0.34313725490196101</v>
      </c>
      <c r="AD888" s="16">
        <v>0.322033898305085</v>
      </c>
      <c r="AE888" s="16">
        <v>0.32727272727272699</v>
      </c>
      <c r="AF888" s="16">
        <v>0.38888888888888901</v>
      </c>
      <c r="AG888" s="16">
        <v>0.57303370786516805</v>
      </c>
      <c r="AH888" s="16">
        <v>0.36</v>
      </c>
      <c r="AI888" s="16">
        <v>0.47169811320754701</v>
      </c>
      <c r="AJ888" s="16"/>
      <c r="AK888" s="16">
        <v>0.25874125874125897</v>
      </c>
      <c r="AL888" s="16">
        <v>0.43010752688171999</v>
      </c>
      <c r="AM888" s="16">
        <v>0.38372093023255799</v>
      </c>
      <c r="AN888" s="16">
        <v>0.243589743589744</v>
      </c>
      <c r="AO888" s="16">
        <v>0.42134831460674199</v>
      </c>
      <c r="AP888" s="16">
        <v>0.35121951219512199</v>
      </c>
      <c r="AQ888" s="16">
        <v>0.39230769230769202</v>
      </c>
      <c r="AR888" s="16"/>
      <c r="AS888" s="16">
        <v>0.51666666666666705</v>
      </c>
      <c r="AT888" s="16">
        <v>0.292502639915523</v>
      </c>
      <c r="AU888" s="16"/>
      <c r="AV888" s="16">
        <v>0.32731958762886598</v>
      </c>
      <c r="AW888" s="16">
        <v>0.32882273342354501</v>
      </c>
      <c r="AX888" s="16"/>
      <c r="AY888" s="16">
        <v>0.27164179104477598</v>
      </c>
      <c r="AZ888" s="16">
        <v>0.41137855579868698</v>
      </c>
      <c r="BA888" s="16"/>
      <c r="BB888" s="16">
        <v>0.379767827529022</v>
      </c>
      <c r="BC888" s="16">
        <v>0.269083969465649</v>
      </c>
      <c r="BD888" s="16"/>
      <c r="BE888" s="16">
        <v>3.1746031746031703E-2</v>
      </c>
      <c r="BF888" s="16">
        <v>0.196296296296296</v>
      </c>
      <c r="BG888" s="16">
        <v>0.33691756272401402</v>
      </c>
      <c r="BH888" s="16">
        <v>0.54273504273504303</v>
      </c>
    </row>
    <row r="889" spans="2:60" x14ac:dyDescent="0.25">
      <c r="B889" t="s">
        <v>115</v>
      </c>
      <c r="C889" s="16">
        <v>9.1393078970718702E-2</v>
      </c>
      <c r="D889" s="16">
        <v>2.6548672566371698E-2</v>
      </c>
      <c r="E889" s="16">
        <v>0.101694915254237</v>
      </c>
      <c r="F889" s="16">
        <v>8.4337349397590397E-2</v>
      </c>
      <c r="G889" s="16">
        <v>0.12</v>
      </c>
      <c r="H889" s="16">
        <v>0.230769230769231</v>
      </c>
      <c r="I889" s="16">
        <v>0.123595505617978</v>
      </c>
      <c r="J889" s="16">
        <v>0.22222222222222199</v>
      </c>
      <c r="K889" s="16">
        <v>0.126984126984127</v>
      </c>
      <c r="L889" s="16">
        <v>4.5454545454545497E-2</v>
      </c>
      <c r="M889" s="16">
        <v>8.1081081081081099E-2</v>
      </c>
      <c r="N889" s="16">
        <v>5.4347826086956499E-2</v>
      </c>
      <c r="O889" s="16">
        <v>8.6956521739130405E-2</v>
      </c>
      <c r="P889" s="16">
        <v>0.13043478260869601</v>
      </c>
      <c r="Q889" s="16">
        <v>8.8235294117647106E-2</v>
      </c>
      <c r="R889" s="16">
        <v>4.5454545454545497E-2</v>
      </c>
      <c r="S889" s="16">
        <v>6.02409638554217E-2</v>
      </c>
      <c r="T889" s="16">
        <v>0.13636363636363599</v>
      </c>
      <c r="U889" s="16"/>
      <c r="V889" s="16">
        <v>0.19747899159663901</v>
      </c>
      <c r="W889" s="16">
        <v>0.109090909090909</v>
      </c>
      <c r="X889" s="16">
        <v>5.6179775280898903E-2</v>
      </c>
      <c r="Y889" s="16">
        <v>5.0328227571115998E-2</v>
      </c>
      <c r="Z889" s="16"/>
      <c r="AA889" s="16">
        <v>0.13636363636363599</v>
      </c>
      <c r="AB889" s="16">
        <v>0.125</v>
      </c>
      <c r="AC889" s="16">
        <v>5.8823529411764698E-2</v>
      </c>
      <c r="AD889" s="16">
        <v>7.6271186440677999E-2</v>
      </c>
      <c r="AE889" s="16">
        <v>3.6363636363636397E-2</v>
      </c>
      <c r="AF889" s="16">
        <v>5.5555555555555601E-2</v>
      </c>
      <c r="AG889" s="16">
        <v>4.49438202247191E-2</v>
      </c>
      <c r="AH889" s="16">
        <v>6.6666666666666693E-2</v>
      </c>
      <c r="AI889" s="16">
        <v>5.6603773584905703E-2</v>
      </c>
      <c r="AJ889" s="16"/>
      <c r="AK889" s="16">
        <v>0.125874125874126</v>
      </c>
      <c r="AL889" s="16">
        <v>4.3010752688171998E-2</v>
      </c>
      <c r="AM889" s="16">
        <v>6.9767441860465101E-2</v>
      </c>
      <c r="AN889" s="16">
        <v>0.158119658119658</v>
      </c>
      <c r="AO889" s="16">
        <v>5.0561797752809001E-2</v>
      </c>
      <c r="AP889" s="16">
        <v>5.3658536585365901E-2</v>
      </c>
      <c r="AQ889" s="16">
        <v>3.8461538461538498E-2</v>
      </c>
      <c r="AR889" s="16"/>
      <c r="AS889" s="16">
        <v>1.1111111111111099E-2</v>
      </c>
      <c r="AT889" s="16">
        <v>0.106652587117212</v>
      </c>
      <c r="AU889" s="16"/>
      <c r="AV889" s="16">
        <v>0.110824742268041</v>
      </c>
      <c r="AW889" s="16">
        <v>8.1190798376183995E-2</v>
      </c>
      <c r="AX889" s="16"/>
      <c r="AY889" s="16">
        <v>0.119402985074627</v>
      </c>
      <c r="AZ889" s="16">
        <v>5.0328227571115998E-2</v>
      </c>
      <c r="BA889" s="16"/>
      <c r="BB889" s="16">
        <v>7.1310116086235498E-2</v>
      </c>
      <c r="BC889" s="16">
        <v>0.114503816793893</v>
      </c>
      <c r="BD889" s="16"/>
      <c r="BE889" s="16">
        <v>0.60317460317460303</v>
      </c>
      <c r="BF889" s="16">
        <v>0.18888888888888899</v>
      </c>
      <c r="BG889" s="16">
        <v>2.32974910394265E-2</v>
      </c>
      <c r="BH889" s="16">
        <v>4.2735042735042696E-3</v>
      </c>
    </row>
    <row r="890" spans="2:60" x14ac:dyDescent="0.25">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c r="BE890" s="16"/>
      <c r="BF890" s="16"/>
      <c r="BG890" s="16"/>
      <c r="BH890" s="16"/>
    </row>
    <row r="891" spans="2:60" x14ac:dyDescent="0.25">
      <c r="B891" s="6" t="s">
        <v>399</v>
      </c>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row>
    <row r="892" spans="2:60" x14ac:dyDescent="0.25">
      <c r="B892" s="23" t="s">
        <v>79</v>
      </c>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c r="AD892" s="16"/>
      <c r="AE892" s="16"/>
      <c r="AF892" s="16"/>
      <c r="AG892" s="16"/>
      <c r="AH892" s="16"/>
      <c r="AI892" s="16"/>
      <c r="AJ892" s="16"/>
      <c r="AK892" s="16"/>
      <c r="AL892" s="16"/>
      <c r="AM892" s="16"/>
      <c r="AN892" s="16"/>
      <c r="AO892" s="16"/>
      <c r="AP892" s="16"/>
      <c r="AQ892" s="16"/>
      <c r="AR892" s="16"/>
      <c r="AS892" s="16"/>
      <c r="AT892" s="16"/>
      <c r="AU892" s="16"/>
      <c r="AV892" s="16"/>
      <c r="AW892" s="16"/>
      <c r="AX892" s="16"/>
      <c r="AY892" s="16"/>
      <c r="AZ892" s="16"/>
      <c r="BA892" s="16"/>
      <c r="BB892" s="16"/>
      <c r="BC892" s="16"/>
      <c r="BD892" s="16"/>
      <c r="BE892" s="16"/>
      <c r="BF892" s="16"/>
      <c r="BG892" s="16"/>
      <c r="BH892" s="16"/>
    </row>
    <row r="893" spans="2:60" x14ac:dyDescent="0.25">
      <c r="B893" t="s">
        <v>393</v>
      </c>
      <c r="C893" s="16">
        <v>5.3869499241274703E-2</v>
      </c>
      <c r="D893" s="16">
        <v>6.9767441860465101E-2</v>
      </c>
      <c r="E893" s="16">
        <v>6.9930069930069894E-2</v>
      </c>
      <c r="F893" s="16">
        <v>7.3684210526315796E-2</v>
      </c>
      <c r="G893" s="16">
        <v>0</v>
      </c>
      <c r="H893" s="16">
        <v>3.3333333333333298E-2</v>
      </c>
      <c r="I893" s="16">
        <v>4.7619047619047603E-2</v>
      </c>
      <c r="J893" s="16">
        <v>0</v>
      </c>
      <c r="K893" s="16">
        <v>0.10958904109589</v>
      </c>
      <c r="L893" s="16">
        <v>0</v>
      </c>
      <c r="M893" s="16">
        <v>7.9545454545454503E-2</v>
      </c>
      <c r="N893" s="16">
        <v>1.9607843137254902E-2</v>
      </c>
      <c r="O893" s="16">
        <v>0</v>
      </c>
      <c r="P893" s="16">
        <v>3.3333333333333298E-2</v>
      </c>
      <c r="Q893" s="16">
        <v>6.9767441860465101E-2</v>
      </c>
      <c r="R893" s="16">
        <v>3.7037037037037E-2</v>
      </c>
      <c r="S893" s="16">
        <v>5.4945054945054903E-2</v>
      </c>
      <c r="T893" s="16">
        <v>5.7692307692307702E-2</v>
      </c>
      <c r="U893" s="16"/>
      <c r="V893" s="16">
        <v>3.3426183844011102E-2</v>
      </c>
      <c r="W893" s="16">
        <v>5.4054054054054099E-2</v>
      </c>
      <c r="X893" s="16">
        <v>6.3380281690140802E-2</v>
      </c>
      <c r="Y893" s="16">
        <v>6.3265306122449003E-2</v>
      </c>
      <c r="Z893" s="16"/>
      <c r="AA893" s="16">
        <v>4.9868766404199502E-2</v>
      </c>
      <c r="AB893" s="16">
        <v>2.4390243902439001E-2</v>
      </c>
      <c r="AC893" s="16">
        <v>4.4642857142857102E-2</v>
      </c>
      <c r="AD893" s="16">
        <v>6.2015503875968998E-2</v>
      </c>
      <c r="AE893" s="16">
        <v>4.20168067226891E-2</v>
      </c>
      <c r="AF893" s="16">
        <v>9.5744680851063801E-2</v>
      </c>
      <c r="AG893" s="16">
        <v>8.3333333333333301E-2</v>
      </c>
      <c r="AH893" s="16">
        <v>6.0975609756097601E-2</v>
      </c>
      <c r="AI893" s="16">
        <v>7.5471698113207503E-2</v>
      </c>
      <c r="AJ893" s="16"/>
      <c r="AK893" s="16">
        <v>5.5837563451776699E-2</v>
      </c>
      <c r="AL893" s="16">
        <v>6.7961165048543701E-2</v>
      </c>
      <c r="AM893" s="16">
        <v>9.9009900990099001E-2</v>
      </c>
      <c r="AN893" s="16">
        <v>4.4368600682593899E-2</v>
      </c>
      <c r="AO893" s="16">
        <v>3.7234042553191501E-2</v>
      </c>
      <c r="AP893" s="16">
        <v>5.0691244239631297E-2</v>
      </c>
      <c r="AQ893" s="16">
        <v>7.3333333333333306E-2</v>
      </c>
      <c r="AR893" s="16"/>
      <c r="AS893" s="16">
        <v>9.0425531914893595E-2</v>
      </c>
      <c r="AT893" s="16">
        <v>4.7787610619468998E-2</v>
      </c>
      <c r="AU893" s="16"/>
      <c r="AV893" s="16">
        <v>5.0632911392405097E-2</v>
      </c>
      <c r="AW893" s="16">
        <v>5.56872037914692E-2</v>
      </c>
      <c r="AX893" s="16"/>
      <c r="AY893" s="16">
        <v>4.8309178743961401E-2</v>
      </c>
      <c r="AZ893" s="16">
        <v>6.3265306122449003E-2</v>
      </c>
      <c r="BA893" s="16"/>
      <c r="BB893" s="16">
        <v>6.4856711915535506E-2</v>
      </c>
      <c r="BC893" s="16">
        <v>4.2748091603053401E-2</v>
      </c>
      <c r="BD893" s="16"/>
      <c r="BE893" s="16">
        <v>4.2424242424242399E-2</v>
      </c>
      <c r="BF893" s="16">
        <v>4.1420118343195297E-2</v>
      </c>
      <c r="BG893" s="16">
        <v>5.1903114186851201E-2</v>
      </c>
      <c r="BH893" s="16">
        <v>8.5106382978723402E-2</v>
      </c>
    </row>
    <row r="894" spans="2:60" x14ac:dyDescent="0.25">
      <c r="B894" t="s">
        <v>394</v>
      </c>
      <c r="C894" s="16">
        <v>0.100910470409712</v>
      </c>
      <c r="D894" s="16">
        <v>0.108527131782946</v>
      </c>
      <c r="E894" s="16">
        <v>0.125874125874126</v>
      </c>
      <c r="F894" s="16">
        <v>7.3684210526315796E-2</v>
      </c>
      <c r="G894" s="16">
        <v>8.6206896551724102E-2</v>
      </c>
      <c r="H894" s="16">
        <v>3.3333333333333298E-2</v>
      </c>
      <c r="I894" s="16">
        <v>0.104761904761905</v>
      </c>
      <c r="J894" s="16">
        <v>0.105263157894737</v>
      </c>
      <c r="K894" s="16">
        <v>6.8493150684931503E-2</v>
      </c>
      <c r="L894" s="16">
        <v>0.1</v>
      </c>
      <c r="M894" s="16">
        <v>3.4090909090909102E-2</v>
      </c>
      <c r="N894" s="16">
        <v>9.8039215686274495E-2</v>
      </c>
      <c r="O894" s="16">
        <v>0.133333333333333</v>
      </c>
      <c r="P894" s="16">
        <v>0.1</v>
      </c>
      <c r="Q894" s="16">
        <v>0.13953488372093001</v>
      </c>
      <c r="R894" s="16">
        <v>0.296296296296296</v>
      </c>
      <c r="S894" s="16">
        <v>9.8901098901098897E-2</v>
      </c>
      <c r="T894" s="16">
        <v>0.115384615384615</v>
      </c>
      <c r="U894" s="16"/>
      <c r="V894" s="16">
        <v>5.0139275766016698E-2</v>
      </c>
      <c r="W894" s="16">
        <v>0.102702702702703</v>
      </c>
      <c r="X894" s="16">
        <v>0.12323943661971801</v>
      </c>
      <c r="Y894" s="16">
        <v>0.12448979591836699</v>
      </c>
      <c r="Z894" s="16"/>
      <c r="AA894" s="16">
        <v>5.7742782152230998E-2</v>
      </c>
      <c r="AB894" s="16">
        <v>0.12195121951219499</v>
      </c>
      <c r="AC894" s="16">
        <v>0.151785714285714</v>
      </c>
      <c r="AD894" s="16">
        <v>0.13178294573643401</v>
      </c>
      <c r="AE894" s="16">
        <v>0.159663865546218</v>
      </c>
      <c r="AF894" s="16">
        <v>7.4468085106383003E-2</v>
      </c>
      <c r="AG894" s="16">
        <v>0.13541666666666699</v>
      </c>
      <c r="AH894" s="16">
        <v>0.15853658536585399</v>
      </c>
      <c r="AI894" s="16">
        <v>0.113207547169811</v>
      </c>
      <c r="AJ894" s="16"/>
      <c r="AK894" s="16">
        <v>7.1065989847715699E-2</v>
      </c>
      <c r="AL894" s="16">
        <v>0.16504854368932001</v>
      </c>
      <c r="AM894" s="16">
        <v>7.9207920792079195E-2</v>
      </c>
      <c r="AN894" s="16">
        <v>6.8259385665528999E-2</v>
      </c>
      <c r="AO894" s="16">
        <v>0.159574468085106</v>
      </c>
      <c r="AP894" s="16">
        <v>0.105990783410138</v>
      </c>
      <c r="AQ894" s="16">
        <v>0.12666666666666701</v>
      </c>
      <c r="AR894" s="16"/>
      <c r="AS894" s="16">
        <v>0.164893617021277</v>
      </c>
      <c r="AT894" s="16">
        <v>9.0265486725663702E-2</v>
      </c>
      <c r="AU894" s="16"/>
      <c r="AV894" s="16">
        <v>9.9156118143459898E-2</v>
      </c>
      <c r="AW894" s="16">
        <v>0.10189573459715601</v>
      </c>
      <c r="AX894" s="16"/>
      <c r="AY894" s="16">
        <v>8.6956521739130405E-2</v>
      </c>
      <c r="AZ894" s="16">
        <v>0.12448979591836699</v>
      </c>
      <c r="BA894" s="16"/>
      <c r="BB894" s="16">
        <v>0.105580693815988</v>
      </c>
      <c r="BC894" s="16">
        <v>9.61832061068702E-2</v>
      </c>
      <c r="BD894" s="16"/>
      <c r="BE894" s="16">
        <v>3.03030303030303E-2</v>
      </c>
      <c r="BF894" s="16">
        <v>7.9881656804733706E-2</v>
      </c>
      <c r="BG894" s="16">
        <v>0.121107266435986</v>
      </c>
      <c r="BH894" s="16">
        <v>0.131914893617021</v>
      </c>
    </row>
    <row r="895" spans="2:60" x14ac:dyDescent="0.25">
      <c r="B895" t="s">
        <v>395</v>
      </c>
      <c r="C895" s="16">
        <v>0.192716236722307</v>
      </c>
      <c r="D895" s="16">
        <v>0.193798449612403</v>
      </c>
      <c r="E895" s="16">
        <v>0.188811188811189</v>
      </c>
      <c r="F895" s="16">
        <v>0.21052631578947401</v>
      </c>
      <c r="G895" s="16">
        <v>0.25862068965517199</v>
      </c>
      <c r="H895" s="16">
        <v>0.2</v>
      </c>
      <c r="I895" s="16">
        <v>0.12380952380952399</v>
      </c>
      <c r="J895" s="16">
        <v>0.21052631578947401</v>
      </c>
      <c r="K895" s="16">
        <v>0.17808219178082199</v>
      </c>
      <c r="L895" s="16">
        <v>0.2</v>
      </c>
      <c r="M895" s="16">
        <v>0.204545454545455</v>
      </c>
      <c r="N895" s="16">
        <v>0.14705882352941199</v>
      </c>
      <c r="O895" s="16">
        <v>0.16666666666666699</v>
      </c>
      <c r="P895" s="16">
        <v>0.233333333333333</v>
      </c>
      <c r="Q895" s="16">
        <v>9.3023255813953501E-2</v>
      </c>
      <c r="R895" s="16">
        <v>0.22222222222222199</v>
      </c>
      <c r="S895" s="16">
        <v>0.21978021978022</v>
      </c>
      <c r="T895" s="16">
        <v>0.22115384615384601</v>
      </c>
      <c r="U895" s="16"/>
      <c r="V895" s="16">
        <v>0.247910863509749</v>
      </c>
      <c r="W895" s="16">
        <v>0.21081081081081099</v>
      </c>
      <c r="X895" s="16">
        <v>0.183098591549296</v>
      </c>
      <c r="Y895" s="16">
        <v>0.15102040816326501</v>
      </c>
      <c r="Z895" s="16"/>
      <c r="AA895" s="16">
        <v>0.21259842519684999</v>
      </c>
      <c r="AB895" s="16">
        <v>0.219512195121951</v>
      </c>
      <c r="AC895" s="16">
        <v>0.19642857142857101</v>
      </c>
      <c r="AD895" s="16">
        <v>0.201550387596899</v>
      </c>
      <c r="AE895" s="16">
        <v>0.19327731092437</v>
      </c>
      <c r="AF895" s="16">
        <v>0.19148936170212799</v>
      </c>
      <c r="AG895" s="16">
        <v>0.16666666666666699</v>
      </c>
      <c r="AH895" s="16">
        <v>0.19512195121951201</v>
      </c>
      <c r="AI895" s="16">
        <v>6.6037735849056603E-2</v>
      </c>
      <c r="AJ895" s="16"/>
      <c r="AK895" s="16">
        <v>0.233502538071066</v>
      </c>
      <c r="AL895" s="16">
        <v>0.19417475728155301</v>
      </c>
      <c r="AM895" s="16">
        <v>0.22772277227722801</v>
      </c>
      <c r="AN895" s="16">
        <v>0.23208191126279901</v>
      </c>
      <c r="AO895" s="16">
        <v>0.13829787234042601</v>
      </c>
      <c r="AP895" s="16">
        <v>0.17511520737327199</v>
      </c>
      <c r="AQ895" s="16">
        <v>0.146666666666667</v>
      </c>
      <c r="AR895" s="16"/>
      <c r="AS895" s="16">
        <v>0.14361702127659601</v>
      </c>
      <c r="AT895" s="16">
        <v>0.20088495575221199</v>
      </c>
      <c r="AU895" s="16"/>
      <c r="AV895" s="16">
        <v>0.15400843881856499</v>
      </c>
      <c r="AW895" s="16">
        <v>0.214454976303318</v>
      </c>
      <c r="AX895" s="16"/>
      <c r="AY895" s="16">
        <v>0.217391304347826</v>
      </c>
      <c r="AZ895" s="16">
        <v>0.15102040816326501</v>
      </c>
      <c r="BA895" s="16"/>
      <c r="BB895" s="16">
        <v>0.17496229260935101</v>
      </c>
      <c r="BC895" s="16">
        <v>0.21068702290076299</v>
      </c>
      <c r="BD895" s="16"/>
      <c r="BE895" s="16">
        <v>0.36363636363636398</v>
      </c>
      <c r="BF895" s="16">
        <v>0.22189349112425999</v>
      </c>
      <c r="BG895" s="16">
        <v>0.15916955017300999</v>
      </c>
      <c r="BH895" s="16">
        <v>0.114893617021277</v>
      </c>
    </row>
    <row r="896" spans="2:60" x14ac:dyDescent="0.25">
      <c r="B896" t="s">
        <v>396</v>
      </c>
      <c r="C896" s="16">
        <v>0.130500758725341</v>
      </c>
      <c r="D896" s="16">
        <v>0.14728682170542601</v>
      </c>
      <c r="E896" s="16">
        <v>0.13986013986014001</v>
      </c>
      <c r="F896" s="16">
        <v>7.3684210526315796E-2</v>
      </c>
      <c r="G896" s="16">
        <v>0.24137931034482801</v>
      </c>
      <c r="H896" s="16">
        <v>0.233333333333333</v>
      </c>
      <c r="I896" s="16">
        <v>0.114285714285714</v>
      </c>
      <c r="J896" s="16">
        <v>0.105263157894737</v>
      </c>
      <c r="K896" s="16">
        <v>0.10958904109589</v>
      </c>
      <c r="L896" s="16">
        <v>0.1</v>
      </c>
      <c r="M896" s="16">
        <v>0.11363636363636399</v>
      </c>
      <c r="N896" s="16">
        <v>0.18627450980392199</v>
      </c>
      <c r="O896" s="16">
        <v>0.133333333333333</v>
      </c>
      <c r="P896" s="16">
        <v>6.6666666666666693E-2</v>
      </c>
      <c r="Q896" s="16">
        <v>0.186046511627907</v>
      </c>
      <c r="R896" s="16">
        <v>7.4074074074074098E-2</v>
      </c>
      <c r="S896" s="16">
        <v>9.8901098901098897E-2</v>
      </c>
      <c r="T896" s="16">
        <v>0.144230769230769</v>
      </c>
      <c r="U896" s="16"/>
      <c r="V896" s="16">
        <v>0.16434540389972099</v>
      </c>
      <c r="W896" s="16">
        <v>0.15675675675675699</v>
      </c>
      <c r="X896" s="16">
        <v>0.13028169014084501</v>
      </c>
      <c r="Y896" s="16">
        <v>9.5918367346938802E-2</v>
      </c>
      <c r="Z896" s="16"/>
      <c r="AA896" s="16">
        <v>0.15485564304461899</v>
      </c>
      <c r="AB896" s="16">
        <v>9.7560975609756101E-2</v>
      </c>
      <c r="AC896" s="16">
        <v>0.11607142857142901</v>
      </c>
      <c r="AD896" s="16">
        <v>0.108527131782946</v>
      </c>
      <c r="AE896" s="16">
        <v>0.13445378151260501</v>
      </c>
      <c r="AF896" s="16">
        <v>9.5744680851063801E-2</v>
      </c>
      <c r="AG896" s="16">
        <v>0.17708333333333301</v>
      </c>
      <c r="AH896" s="16">
        <v>0.109756097560976</v>
      </c>
      <c r="AI896" s="16">
        <v>8.4905660377358499E-2</v>
      </c>
      <c r="AJ896" s="16"/>
      <c r="AK896" s="16">
        <v>0.14213197969543101</v>
      </c>
      <c r="AL896" s="16">
        <v>0.15533980582524301</v>
      </c>
      <c r="AM896" s="16">
        <v>0.158415841584158</v>
      </c>
      <c r="AN896" s="16">
        <v>0.139931740614334</v>
      </c>
      <c r="AO896" s="16">
        <v>0.117021276595745</v>
      </c>
      <c r="AP896" s="16">
        <v>0.13364055299539199</v>
      </c>
      <c r="AQ896" s="16">
        <v>0.08</v>
      </c>
      <c r="AR896" s="16"/>
      <c r="AS896" s="16">
        <v>0.10638297872340401</v>
      </c>
      <c r="AT896" s="16">
        <v>0.13451327433628299</v>
      </c>
      <c r="AU896" s="16"/>
      <c r="AV896" s="16">
        <v>0.124472573839662</v>
      </c>
      <c r="AW896" s="16">
        <v>0.133886255924171</v>
      </c>
      <c r="AX896" s="16"/>
      <c r="AY896" s="16">
        <v>0.15096618357487901</v>
      </c>
      <c r="AZ896" s="16">
        <v>9.5918367346938802E-2</v>
      </c>
      <c r="BA896" s="16"/>
      <c r="BB896" s="16">
        <v>0.104072398190045</v>
      </c>
      <c r="BC896" s="16">
        <v>0.157251908396947</v>
      </c>
      <c r="BD896" s="16"/>
      <c r="BE896" s="16">
        <v>0.163636363636364</v>
      </c>
      <c r="BF896" s="16">
        <v>0.16272189349112401</v>
      </c>
      <c r="BG896" s="16">
        <v>0.115916955017301</v>
      </c>
      <c r="BH896" s="16">
        <v>9.7872340425531903E-2</v>
      </c>
    </row>
    <row r="897" spans="2:60" x14ac:dyDescent="0.25">
      <c r="B897" t="s">
        <v>397</v>
      </c>
      <c r="C897" s="16">
        <v>0.27238239757207899</v>
      </c>
      <c r="D897" s="16">
        <v>0.232558139534884</v>
      </c>
      <c r="E897" s="16">
        <v>0.30769230769230799</v>
      </c>
      <c r="F897" s="16">
        <v>0.31578947368421101</v>
      </c>
      <c r="G897" s="16">
        <v>0.18965517241379301</v>
      </c>
      <c r="H897" s="16">
        <v>0.133333333333333</v>
      </c>
      <c r="I897" s="16">
        <v>0.30476190476190501</v>
      </c>
      <c r="J897" s="16">
        <v>0.31578947368421101</v>
      </c>
      <c r="K897" s="16">
        <v>0.27397260273972601</v>
      </c>
      <c r="L897" s="16">
        <v>0.43333333333333302</v>
      </c>
      <c r="M897" s="16">
        <v>0.29545454545454503</v>
      </c>
      <c r="N897" s="16">
        <v>0.30392156862745101</v>
      </c>
      <c r="O897" s="16">
        <v>0.3</v>
      </c>
      <c r="P897" s="16">
        <v>0.233333333333333</v>
      </c>
      <c r="Q897" s="16">
        <v>0.209302325581395</v>
      </c>
      <c r="R897" s="16">
        <v>0.148148148148148</v>
      </c>
      <c r="S897" s="16">
        <v>0.27472527472527503</v>
      </c>
      <c r="T897" s="16">
        <v>0.25</v>
      </c>
      <c r="U897" s="16"/>
      <c r="V897" s="16">
        <v>0.23955431754874701</v>
      </c>
      <c r="W897" s="16">
        <v>0.24324324324324301</v>
      </c>
      <c r="X897" s="16">
        <v>0.31338028169014098</v>
      </c>
      <c r="Y897" s="16">
        <v>0.28367346938775501</v>
      </c>
      <c r="Z897" s="16"/>
      <c r="AA897" s="16">
        <v>0.249343832020997</v>
      </c>
      <c r="AB897" s="16">
        <v>0.30487804878048802</v>
      </c>
      <c r="AC897" s="16">
        <v>0.34821428571428598</v>
      </c>
      <c r="AD897" s="16">
        <v>0.27906976744186002</v>
      </c>
      <c r="AE897" s="16">
        <v>0.30252100840336099</v>
      </c>
      <c r="AF897" s="16">
        <v>0.27659574468085102</v>
      </c>
      <c r="AG897" s="16">
        <v>0.16666666666666699</v>
      </c>
      <c r="AH897" s="16">
        <v>0.26829268292682901</v>
      </c>
      <c r="AI897" s="16">
        <v>0.330188679245283</v>
      </c>
      <c r="AJ897" s="16"/>
      <c r="AK897" s="16">
        <v>0.26395939086294401</v>
      </c>
      <c r="AL897" s="16">
        <v>0.25242718446601897</v>
      </c>
      <c r="AM897" s="16">
        <v>0.25742574257425699</v>
      </c>
      <c r="AN897" s="16">
        <v>0.273037542662116</v>
      </c>
      <c r="AO897" s="16">
        <v>0.30319148936170198</v>
      </c>
      <c r="AP897" s="16">
        <v>0.26728110599078297</v>
      </c>
      <c r="AQ897" s="16">
        <v>0.28000000000000003</v>
      </c>
      <c r="AR897" s="16"/>
      <c r="AS897" s="16">
        <v>0.23936170212766</v>
      </c>
      <c r="AT897" s="16">
        <v>0.27787610619469</v>
      </c>
      <c r="AU897" s="16"/>
      <c r="AV897" s="16">
        <v>0.291139240506329</v>
      </c>
      <c r="AW897" s="16">
        <v>0.261848341232227</v>
      </c>
      <c r="AX897" s="16"/>
      <c r="AY897" s="16">
        <v>0.26570048309178701</v>
      </c>
      <c r="AZ897" s="16">
        <v>0.28367346938775501</v>
      </c>
      <c r="BA897" s="16"/>
      <c r="BB897" s="16">
        <v>0.28657616892910998</v>
      </c>
      <c r="BC897" s="16">
        <v>0.25801526717557199</v>
      </c>
      <c r="BD897" s="16"/>
      <c r="BE897" s="16">
        <v>0.13939393939393899</v>
      </c>
      <c r="BF897" s="16">
        <v>0.27514792899408302</v>
      </c>
      <c r="BG897" s="16">
        <v>0.29930795847750902</v>
      </c>
      <c r="BH897" s="16">
        <v>0.28936170212765999</v>
      </c>
    </row>
    <row r="898" spans="2:60" x14ac:dyDescent="0.25">
      <c r="B898" t="s">
        <v>398</v>
      </c>
      <c r="C898" s="16">
        <v>0.22230652503793599</v>
      </c>
      <c r="D898" s="16">
        <v>0.24031007751937999</v>
      </c>
      <c r="E898" s="16">
        <v>0.160839160839161</v>
      </c>
      <c r="F898" s="16">
        <v>0.221052631578947</v>
      </c>
      <c r="G898" s="16">
        <v>0.20689655172413801</v>
      </c>
      <c r="H898" s="16">
        <v>0.33333333333333298</v>
      </c>
      <c r="I898" s="16">
        <v>0.24761904761904799</v>
      </c>
      <c r="J898" s="16">
        <v>0.105263157894737</v>
      </c>
      <c r="K898" s="16">
        <v>0.219178082191781</v>
      </c>
      <c r="L898" s="16">
        <v>0.133333333333333</v>
      </c>
      <c r="M898" s="16">
        <v>0.25</v>
      </c>
      <c r="N898" s="16">
        <v>0.18627450980392199</v>
      </c>
      <c r="O898" s="16">
        <v>0.2</v>
      </c>
      <c r="P898" s="16">
        <v>0.3</v>
      </c>
      <c r="Q898" s="16">
        <v>0.27906976744186002</v>
      </c>
      <c r="R898" s="16">
        <v>0.22222222222222199</v>
      </c>
      <c r="S898" s="16">
        <v>0.25274725274725302</v>
      </c>
      <c r="T898" s="16">
        <v>0.18269230769230799</v>
      </c>
      <c r="U898" s="16"/>
      <c r="V898" s="16">
        <v>0.217270194986072</v>
      </c>
      <c r="W898" s="16">
        <v>0.2</v>
      </c>
      <c r="X898" s="16">
        <v>0.169014084507042</v>
      </c>
      <c r="Y898" s="16">
        <v>0.26530612244898</v>
      </c>
      <c r="Z898" s="16"/>
      <c r="AA898" s="16">
        <v>0.23359580052493401</v>
      </c>
      <c r="AB898" s="16">
        <v>0.19512195121951201</v>
      </c>
      <c r="AC898" s="16">
        <v>0.14285714285714299</v>
      </c>
      <c r="AD898" s="16">
        <v>0.193798449612403</v>
      </c>
      <c r="AE898" s="16">
        <v>0.159663865546218</v>
      </c>
      <c r="AF898" s="16">
        <v>0.24468085106383</v>
      </c>
      <c r="AG898" s="16">
        <v>0.26041666666666702</v>
      </c>
      <c r="AH898" s="16">
        <v>0.207317073170732</v>
      </c>
      <c r="AI898" s="16">
        <v>0.320754716981132</v>
      </c>
      <c r="AJ898" s="16"/>
      <c r="AK898" s="16">
        <v>0.20304568527918801</v>
      </c>
      <c r="AL898" s="16">
        <v>0.14563106796116501</v>
      </c>
      <c r="AM898" s="16">
        <v>0.14851485148514901</v>
      </c>
      <c r="AN898" s="16">
        <v>0.21160409556314</v>
      </c>
      <c r="AO898" s="16">
        <v>0.22872340425531901</v>
      </c>
      <c r="AP898" s="16">
        <v>0.26267281105990797</v>
      </c>
      <c r="AQ898" s="16">
        <v>0.266666666666667</v>
      </c>
      <c r="AR898" s="16"/>
      <c r="AS898" s="16">
        <v>0.25</v>
      </c>
      <c r="AT898" s="16">
        <v>0.21769911504424799</v>
      </c>
      <c r="AU898" s="16"/>
      <c r="AV898" s="16">
        <v>0.24472573839662401</v>
      </c>
      <c r="AW898" s="16">
        <v>0.20971563981042701</v>
      </c>
      <c r="AX898" s="16"/>
      <c r="AY898" s="16">
        <v>0.196859903381643</v>
      </c>
      <c r="AZ898" s="16">
        <v>0.26530612244898</v>
      </c>
      <c r="BA898" s="16"/>
      <c r="BB898" s="16">
        <v>0.24736048265460001</v>
      </c>
      <c r="BC898" s="16">
        <v>0.196946564885496</v>
      </c>
      <c r="BD898" s="16"/>
      <c r="BE898" s="16">
        <v>0.133333333333333</v>
      </c>
      <c r="BF898" s="16">
        <v>0.201183431952663</v>
      </c>
      <c r="BG898" s="16">
        <v>0.24048442906574399</v>
      </c>
      <c r="BH898" s="16">
        <v>0.27234042553191501</v>
      </c>
    </row>
    <row r="899" spans="2:60" x14ac:dyDescent="0.25">
      <c r="B899" t="s">
        <v>77</v>
      </c>
      <c r="C899" s="16">
        <v>2.7314112291350501E-2</v>
      </c>
      <c r="D899" s="16">
        <v>7.7519379844961196E-3</v>
      </c>
      <c r="E899" s="16">
        <v>6.9930069930069904E-3</v>
      </c>
      <c r="F899" s="16">
        <v>3.1578947368421102E-2</v>
      </c>
      <c r="G899" s="16">
        <v>1.72413793103448E-2</v>
      </c>
      <c r="H899" s="16">
        <v>3.3333333333333298E-2</v>
      </c>
      <c r="I899" s="16">
        <v>5.7142857142857099E-2</v>
      </c>
      <c r="J899" s="16">
        <v>0.157894736842105</v>
      </c>
      <c r="K899" s="16">
        <v>4.1095890410958902E-2</v>
      </c>
      <c r="L899" s="16">
        <v>3.3333333333333298E-2</v>
      </c>
      <c r="M899" s="16">
        <v>2.27272727272727E-2</v>
      </c>
      <c r="N899" s="16">
        <v>5.8823529411764698E-2</v>
      </c>
      <c r="O899" s="16">
        <v>6.6666666666666693E-2</v>
      </c>
      <c r="P899" s="16">
        <v>3.3333333333333298E-2</v>
      </c>
      <c r="Q899" s="16">
        <v>2.32558139534884E-2</v>
      </c>
      <c r="R899" s="16">
        <v>0</v>
      </c>
      <c r="S899" s="16">
        <v>0</v>
      </c>
      <c r="T899" s="16">
        <v>2.8846153846153799E-2</v>
      </c>
      <c r="U899" s="16"/>
      <c r="V899" s="16">
        <v>4.73537604456825E-2</v>
      </c>
      <c r="W899" s="16">
        <v>3.24324324324324E-2</v>
      </c>
      <c r="X899" s="16">
        <v>1.7605633802816899E-2</v>
      </c>
      <c r="Y899" s="16">
        <v>1.6326530612244899E-2</v>
      </c>
      <c r="Z899" s="16"/>
      <c r="AA899" s="16">
        <v>4.1994750656167999E-2</v>
      </c>
      <c r="AB899" s="16">
        <v>3.65853658536585E-2</v>
      </c>
      <c r="AC899" s="16">
        <v>0</v>
      </c>
      <c r="AD899" s="16">
        <v>2.32558139534884E-2</v>
      </c>
      <c r="AE899" s="16">
        <v>8.4033613445378096E-3</v>
      </c>
      <c r="AF899" s="16">
        <v>2.1276595744680899E-2</v>
      </c>
      <c r="AG899" s="16">
        <v>1.0416666666666701E-2</v>
      </c>
      <c r="AH899" s="16">
        <v>0</v>
      </c>
      <c r="AI899" s="16">
        <v>9.4339622641509396E-3</v>
      </c>
      <c r="AJ899" s="16"/>
      <c r="AK899" s="16">
        <v>3.0456852791878201E-2</v>
      </c>
      <c r="AL899" s="16">
        <v>1.94174757281553E-2</v>
      </c>
      <c r="AM899" s="16">
        <v>2.9702970297029702E-2</v>
      </c>
      <c r="AN899" s="16">
        <v>3.0716723549488099E-2</v>
      </c>
      <c r="AO899" s="16">
        <v>1.5957446808510599E-2</v>
      </c>
      <c r="AP899" s="16">
        <v>4.6082949308755804E-3</v>
      </c>
      <c r="AQ899" s="16">
        <v>2.66666666666667E-2</v>
      </c>
      <c r="AR899" s="16"/>
      <c r="AS899" s="16">
        <v>5.31914893617021E-3</v>
      </c>
      <c r="AT899" s="16">
        <v>3.09734513274336E-2</v>
      </c>
      <c r="AU899" s="16"/>
      <c r="AV899" s="16">
        <v>3.58649789029536E-2</v>
      </c>
      <c r="AW899" s="16">
        <v>2.25118483412322E-2</v>
      </c>
      <c r="AX899" s="16"/>
      <c r="AY899" s="16">
        <v>3.3816425120772903E-2</v>
      </c>
      <c r="AZ899" s="16">
        <v>1.6326530612244899E-2</v>
      </c>
      <c r="BA899" s="16"/>
      <c r="BB899" s="16">
        <v>1.6591251885369501E-2</v>
      </c>
      <c r="BC899" s="16">
        <v>3.8167938931297697E-2</v>
      </c>
      <c r="BD899" s="16"/>
      <c r="BE899" s="16">
        <v>0.12727272727272701</v>
      </c>
      <c r="BF899" s="16">
        <v>1.7751479289940801E-2</v>
      </c>
      <c r="BG899" s="16">
        <v>1.21107266435986E-2</v>
      </c>
      <c r="BH899" s="16">
        <v>8.5106382978723406E-3</v>
      </c>
    </row>
    <row r="900" spans="2:60" x14ac:dyDescent="0.25">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c r="AX900" s="16"/>
      <c r="AY900" s="16"/>
      <c r="AZ900" s="16"/>
      <c r="BA900" s="16"/>
      <c r="BB900" s="16"/>
      <c r="BC900" s="16"/>
      <c r="BD900" s="16"/>
      <c r="BE900" s="16"/>
      <c r="BF900" s="16"/>
      <c r="BG900" s="16"/>
      <c r="BH900" s="16"/>
    </row>
    <row r="901" spans="2:60" x14ac:dyDescent="0.25">
      <c r="B901" s="6" t="s">
        <v>405</v>
      </c>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c r="AM901" s="16"/>
      <c r="AN901" s="16"/>
      <c r="AO901" s="16"/>
      <c r="AP901" s="16"/>
      <c r="AQ901" s="16"/>
      <c r="AR901" s="16"/>
      <c r="AS901" s="16"/>
      <c r="AT901" s="16"/>
      <c r="AU901" s="16"/>
      <c r="AV901" s="16"/>
      <c r="AW901" s="16"/>
      <c r="AX901" s="16"/>
      <c r="AY901" s="16"/>
      <c r="AZ901" s="16"/>
      <c r="BA901" s="16"/>
      <c r="BB901" s="16"/>
      <c r="BC901" s="16"/>
      <c r="BD901" s="16"/>
      <c r="BE901" s="16"/>
      <c r="BF901" s="16"/>
      <c r="BG901" s="16"/>
      <c r="BH901" s="16"/>
    </row>
    <row r="902" spans="2:60" x14ac:dyDescent="0.25">
      <c r="B902" s="23" t="s">
        <v>711</v>
      </c>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c r="AD902" s="16"/>
      <c r="AE902" s="16"/>
      <c r="AF902" s="16"/>
      <c r="AG902" s="16"/>
      <c r="AH902" s="16"/>
      <c r="AI902" s="16"/>
      <c r="AJ902" s="16"/>
      <c r="AK902" s="16"/>
      <c r="AL902" s="16"/>
      <c r="AM902" s="16"/>
      <c r="AN902" s="16"/>
      <c r="AO902" s="16"/>
      <c r="AP902" s="16"/>
      <c r="AQ902" s="16"/>
      <c r="AR902" s="16"/>
      <c r="AS902" s="16"/>
      <c r="AT902" s="16"/>
      <c r="AU902" s="16"/>
      <c r="AV902" s="16"/>
      <c r="AW902" s="16"/>
      <c r="AX902" s="16"/>
      <c r="AY902" s="16"/>
      <c r="AZ902" s="16"/>
      <c r="BA902" s="16"/>
      <c r="BB902" s="16"/>
      <c r="BC902" s="16"/>
      <c r="BD902" s="16"/>
      <c r="BE902" s="16"/>
      <c r="BF902" s="16"/>
      <c r="BG902" s="16"/>
      <c r="BH902" s="16"/>
    </row>
    <row r="903" spans="2:60" x14ac:dyDescent="0.25">
      <c r="B903" t="s">
        <v>400</v>
      </c>
      <c r="C903" s="16">
        <v>1.6791044776119399E-2</v>
      </c>
      <c r="D903" s="16">
        <v>0</v>
      </c>
      <c r="E903" s="16">
        <v>5.8823529411764698E-2</v>
      </c>
      <c r="F903" s="16">
        <v>0</v>
      </c>
      <c r="G903" s="16">
        <v>0</v>
      </c>
      <c r="H903" s="16">
        <v>0</v>
      </c>
      <c r="I903" s="16">
        <v>6.3829787234042507E-2</v>
      </c>
      <c r="J903" s="16">
        <v>0</v>
      </c>
      <c r="K903" s="16">
        <v>0</v>
      </c>
      <c r="L903" s="16">
        <v>0</v>
      </c>
      <c r="M903" s="16">
        <v>2.5641025641025599E-2</v>
      </c>
      <c r="N903" s="16">
        <v>0</v>
      </c>
      <c r="O903" s="16">
        <v>0</v>
      </c>
      <c r="P903" s="16">
        <v>0.04</v>
      </c>
      <c r="Q903" s="16">
        <v>0</v>
      </c>
      <c r="R903" s="16">
        <v>7.1428571428571397E-2</v>
      </c>
      <c r="S903" s="16">
        <v>0</v>
      </c>
      <c r="T903" s="16">
        <v>0</v>
      </c>
      <c r="U903" s="16"/>
      <c r="V903" s="16">
        <v>9.2105263157894704E-2</v>
      </c>
      <c r="W903" s="16">
        <v>2.7397260273972601E-2</v>
      </c>
      <c r="X903" s="16">
        <v>0</v>
      </c>
      <c r="Y903" s="16">
        <v>0</v>
      </c>
      <c r="Z903" s="16"/>
      <c r="AA903" s="16">
        <v>0.08</v>
      </c>
      <c r="AB903" s="16">
        <v>0</v>
      </c>
      <c r="AC903" s="16">
        <v>0</v>
      </c>
      <c r="AD903" s="16">
        <v>0</v>
      </c>
      <c r="AE903" s="16">
        <v>0</v>
      </c>
      <c r="AF903" s="16">
        <v>2.2222222222222199E-2</v>
      </c>
      <c r="AG903" s="16">
        <v>0</v>
      </c>
      <c r="AH903" s="16">
        <v>0</v>
      </c>
      <c r="AI903" s="16">
        <v>0</v>
      </c>
      <c r="AJ903" s="16"/>
      <c r="AK903" s="16">
        <v>5.4545454545454501E-2</v>
      </c>
      <c r="AL903" s="16">
        <v>0</v>
      </c>
      <c r="AM903" s="16">
        <v>5.8823529411764698E-2</v>
      </c>
      <c r="AN903" s="16">
        <v>0.03</v>
      </c>
      <c r="AO903" s="16">
        <v>0</v>
      </c>
      <c r="AP903" s="16">
        <v>0</v>
      </c>
      <c r="AQ903" s="16">
        <v>1.4084507042253501E-2</v>
      </c>
      <c r="AR903" s="16"/>
      <c r="AS903" s="16">
        <v>0</v>
      </c>
      <c r="AT903" s="16">
        <v>2.0594965675057201E-2</v>
      </c>
      <c r="AU903" s="16"/>
      <c r="AV903" s="16">
        <v>2.7624309392265199E-2</v>
      </c>
      <c r="AW903" s="16">
        <v>1.12676056338028E-2</v>
      </c>
      <c r="AX903" s="16"/>
      <c r="AY903" s="16">
        <v>3.2028469750889701E-2</v>
      </c>
      <c r="AZ903" s="16">
        <v>0</v>
      </c>
      <c r="BA903" s="16"/>
      <c r="BB903" s="16">
        <v>1.2779552715655E-2</v>
      </c>
      <c r="BC903" s="16">
        <v>2.2421524663677101E-2</v>
      </c>
      <c r="BD903" s="16"/>
      <c r="BE903" s="16">
        <v>0.4</v>
      </c>
      <c r="BF903" s="16">
        <v>3.06122448979592E-2</v>
      </c>
      <c r="BG903" s="16">
        <v>0</v>
      </c>
      <c r="BH903" s="16">
        <v>0</v>
      </c>
    </row>
    <row r="904" spans="2:60" x14ac:dyDescent="0.25">
      <c r="B904" t="s">
        <v>151</v>
      </c>
      <c r="C904" s="16">
        <v>0.26492537313432801</v>
      </c>
      <c r="D904" s="16">
        <v>0.25</v>
      </c>
      <c r="E904" s="16">
        <v>0.25490196078431399</v>
      </c>
      <c r="F904" s="16">
        <v>0.32142857142857101</v>
      </c>
      <c r="G904" s="16">
        <v>0.2</v>
      </c>
      <c r="H904" s="16">
        <v>0.35714285714285698</v>
      </c>
      <c r="I904" s="16">
        <v>0.21276595744680901</v>
      </c>
      <c r="J904" s="16">
        <v>0</v>
      </c>
      <c r="K904" s="16">
        <v>0.20833333333333301</v>
      </c>
      <c r="L904" s="16">
        <v>0.3</v>
      </c>
      <c r="M904" s="16">
        <v>0.256410256410256</v>
      </c>
      <c r="N904" s="16">
        <v>0.26190476190476197</v>
      </c>
      <c r="O904" s="16">
        <v>0.33333333333333298</v>
      </c>
      <c r="P904" s="16">
        <v>0.4</v>
      </c>
      <c r="Q904" s="16">
        <v>0.5</v>
      </c>
      <c r="R904" s="16">
        <v>0.35714285714285698</v>
      </c>
      <c r="S904" s="16">
        <v>0.24444444444444399</v>
      </c>
      <c r="T904" s="16">
        <v>0.19148936170212799</v>
      </c>
      <c r="U904" s="16"/>
      <c r="V904" s="16">
        <v>0.40789473684210498</v>
      </c>
      <c r="W904" s="16">
        <v>0.27397260273972601</v>
      </c>
      <c r="X904" s="16">
        <v>0.25</v>
      </c>
      <c r="Y904" s="16">
        <v>0.227450980392157</v>
      </c>
      <c r="Z904" s="16"/>
      <c r="AA904" s="16">
        <v>0.35</v>
      </c>
      <c r="AB904" s="16">
        <v>0.13888888888888901</v>
      </c>
      <c r="AC904" s="16">
        <v>0.32727272727272699</v>
      </c>
      <c r="AD904" s="16">
        <v>0.238805970149254</v>
      </c>
      <c r="AE904" s="16">
        <v>0.27272727272727298</v>
      </c>
      <c r="AF904" s="16">
        <v>0.37777777777777799</v>
      </c>
      <c r="AG904" s="16">
        <v>0.27777777777777801</v>
      </c>
      <c r="AH904" s="16">
        <v>0.232558139534884</v>
      </c>
      <c r="AI904" s="16">
        <v>0.20833333333333301</v>
      </c>
      <c r="AJ904" s="16"/>
      <c r="AK904" s="16">
        <v>0.472727272727273</v>
      </c>
      <c r="AL904" s="16">
        <v>0.3</v>
      </c>
      <c r="AM904" s="16">
        <v>0.20588235294117599</v>
      </c>
      <c r="AN904" s="16">
        <v>0.3</v>
      </c>
      <c r="AO904" s="16">
        <v>0.247422680412371</v>
      </c>
      <c r="AP904" s="16">
        <v>0.25663716814159299</v>
      </c>
      <c r="AQ904" s="16">
        <v>0.140845070422535</v>
      </c>
      <c r="AR904" s="16"/>
      <c r="AS904" s="16">
        <v>0.11111111111111099</v>
      </c>
      <c r="AT904" s="16">
        <v>0.29977116704805501</v>
      </c>
      <c r="AU904" s="16"/>
      <c r="AV904" s="16">
        <v>0.27071823204419898</v>
      </c>
      <c r="AW904" s="16">
        <v>0.26197183098591498</v>
      </c>
      <c r="AX904" s="16"/>
      <c r="AY904" s="16">
        <v>0.29893238434163699</v>
      </c>
      <c r="AZ904" s="16">
        <v>0.227450980392157</v>
      </c>
      <c r="BA904" s="16"/>
      <c r="BB904" s="16">
        <v>0.23961661341852999</v>
      </c>
      <c r="BC904" s="16">
        <v>0.30044843049327402</v>
      </c>
      <c r="BD904" s="16"/>
      <c r="BE904" s="16">
        <v>0.266666666666667</v>
      </c>
      <c r="BF904" s="16">
        <v>0.32653061224489799</v>
      </c>
      <c r="BG904" s="16">
        <v>0.28919860627177701</v>
      </c>
      <c r="BH904" s="16">
        <v>0.17037037037037001</v>
      </c>
    </row>
    <row r="905" spans="2:60" x14ac:dyDescent="0.25">
      <c r="B905" t="s">
        <v>401</v>
      </c>
      <c r="C905" s="16">
        <v>0.30410447761193998</v>
      </c>
      <c r="D905" s="16">
        <v>0.25</v>
      </c>
      <c r="E905" s="16">
        <v>0.23529411764705899</v>
      </c>
      <c r="F905" s="16">
        <v>0.46428571428571402</v>
      </c>
      <c r="G905" s="16">
        <v>0.2</v>
      </c>
      <c r="H905" s="16">
        <v>0.14285714285714299</v>
      </c>
      <c r="I905" s="16">
        <v>0.21276595744680901</v>
      </c>
      <c r="J905" s="16">
        <v>0.5</v>
      </c>
      <c r="K905" s="16">
        <v>0.45833333333333298</v>
      </c>
      <c r="L905" s="16">
        <v>0.4</v>
      </c>
      <c r="M905" s="16">
        <v>0.35897435897435898</v>
      </c>
      <c r="N905" s="16">
        <v>0.33333333333333298</v>
      </c>
      <c r="O905" s="16">
        <v>0.55555555555555602</v>
      </c>
      <c r="P905" s="16">
        <v>0.2</v>
      </c>
      <c r="Q905" s="16">
        <v>0.25</v>
      </c>
      <c r="R905" s="16">
        <v>0.214285714285714</v>
      </c>
      <c r="S905" s="16">
        <v>0.33333333333333298</v>
      </c>
      <c r="T905" s="16">
        <v>0.340425531914894</v>
      </c>
      <c r="U905" s="16"/>
      <c r="V905" s="16">
        <v>0.17105263157894701</v>
      </c>
      <c r="W905" s="16">
        <v>0.34246575342465801</v>
      </c>
      <c r="X905" s="16">
        <v>0.33333333333333298</v>
      </c>
      <c r="Y905" s="16">
        <v>0.317647058823529</v>
      </c>
      <c r="Z905" s="16"/>
      <c r="AA905" s="16">
        <v>0.23</v>
      </c>
      <c r="AB905" s="16">
        <v>0.52777777777777801</v>
      </c>
      <c r="AC905" s="16">
        <v>0.34545454545454501</v>
      </c>
      <c r="AD905" s="16">
        <v>0.29850746268656703</v>
      </c>
      <c r="AE905" s="16">
        <v>0.29090909090909101</v>
      </c>
      <c r="AF905" s="16">
        <v>0.31111111111111101</v>
      </c>
      <c r="AG905" s="16">
        <v>0.240740740740741</v>
      </c>
      <c r="AH905" s="16">
        <v>0.30232558139534899</v>
      </c>
      <c r="AI905" s="16">
        <v>0.41666666666666702</v>
      </c>
      <c r="AJ905" s="16"/>
      <c r="AK905" s="16">
        <v>0.25454545454545502</v>
      </c>
      <c r="AL905" s="16">
        <v>0.34</v>
      </c>
      <c r="AM905" s="16">
        <v>0.41176470588235298</v>
      </c>
      <c r="AN905" s="16">
        <v>0.22</v>
      </c>
      <c r="AO905" s="16">
        <v>0.37113402061855699</v>
      </c>
      <c r="AP905" s="16">
        <v>0.30973451327433599</v>
      </c>
      <c r="AQ905" s="16">
        <v>0.309859154929577</v>
      </c>
      <c r="AR905" s="16"/>
      <c r="AS905" s="16">
        <v>0.32323232323232298</v>
      </c>
      <c r="AT905" s="16">
        <v>0.29977116704805501</v>
      </c>
      <c r="AU905" s="16"/>
      <c r="AV905" s="16">
        <v>0.30939226519336999</v>
      </c>
      <c r="AW905" s="16">
        <v>0.30140845070422501</v>
      </c>
      <c r="AX905" s="16"/>
      <c r="AY905" s="16">
        <v>0.29181494661921697</v>
      </c>
      <c r="AZ905" s="16">
        <v>0.317647058823529</v>
      </c>
      <c r="BA905" s="16"/>
      <c r="BB905" s="16">
        <v>0.31629392971246001</v>
      </c>
      <c r="BC905" s="16">
        <v>0.28699551569506698</v>
      </c>
      <c r="BD905" s="16"/>
      <c r="BE905" s="16">
        <v>0.133333333333333</v>
      </c>
      <c r="BF905" s="16">
        <v>0.20408163265306101</v>
      </c>
      <c r="BG905" s="16">
        <v>0.33101045296167197</v>
      </c>
      <c r="BH905" s="16">
        <v>0.34074074074074101</v>
      </c>
    </row>
    <row r="906" spans="2:60" x14ac:dyDescent="0.25">
      <c r="B906" t="s">
        <v>402</v>
      </c>
      <c r="C906" s="16">
        <v>0.19776119402985101</v>
      </c>
      <c r="D906" s="16">
        <v>0.269230769230769</v>
      </c>
      <c r="E906" s="16">
        <v>0.13725490196078399</v>
      </c>
      <c r="F906" s="16">
        <v>0.107142857142857</v>
      </c>
      <c r="G906" s="16">
        <v>0.3</v>
      </c>
      <c r="H906" s="16">
        <v>0.14285714285714299</v>
      </c>
      <c r="I906" s="16">
        <v>0.19148936170212799</v>
      </c>
      <c r="J906" s="16">
        <v>0.25</v>
      </c>
      <c r="K906" s="16">
        <v>0.125</v>
      </c>
      <c r="L906" s="16">
        <v>0.2</v>
      </c>
      <c r="M906" s="16">
        <v>0.256410256410256</v>
      </c>
      <c r="N906" s="16">
        <v>0.19047619047618999</v>
      </c>
      <c r="O906" s="16">
        <v>0.11111111111111099</v>
      </c>
      <c r="P906" s="16">
        <v>0.24</v>
      </c>
      <c r="Q906" s="16">
        <v>0.1</v>
      </c>
      <c r="R906" s="16">
        <v>7.1428571428571397E-2</v>
      </c>
      <c r="S906" s="16">
        <v>0.24444444444444399</v>
      </c>
      <c r="T906" s="16">
        <v>0.19148936170212799</v>
      </c>
      <c r="U906" s="16"/>
      <c r="V906" s="16">
        <v>5.2631578947368397E-2</v>
      </c>
      <c r="W906" s="16">
        <v>0.150684931506849</v>
      </c>
      <c r="X906" s="16">
        <v>0.25</v>
      </c>
      <c r="Y906" s="16">
        <v>0.227450980392157</v>
      </c>
      <c r="Z906" s="16"/>
      <c r="AA906" s="16">
        <v>0.11</v>
      </c>
      <c r="AB906" s="16">
        <v>0.16666666666666699</v>
      </c>
      <c r="AC906" s="16">
        <v>0.218181818181818</v>
      </c>
      <c r="AD906" s="16">
        <v>0.35820895522388102</v>
      </c>
      <c r="AE906" s="16">
        <v>0.218181818181818</v>
      </c>
      <c r="AF906" s="16">
        <v>0.22222222222222199</v>
      </c>
      <c r="AG906" s="16">
        <v>0.22222222222222199</v>
      </c>
      <c r="AH906" s="16">
        <v>0.209302325581395</v>
      </c>
      <c r="AI906" s="16">
        <v>0.1875</v>
      </c>
      <c r="AJ906" s="16"/>
      <c r="AK906" s="16">
        <v>9.0909090909090898E-2</v>
      </c>
      <c r="AL906" s="16">
        <v>0.18</v>
      </c>
      <c r="AM906" s="16">
        <v>0.14705882352941199</v>
      </c>
      <c r="AN906" s="16">
        <v>0.21</v>
      </c>
      <c r="AO906" s="16">
        <v>0.22680412371134001</v>
      </c>
      <c r="AP906" s="16">
        <v>0.221238938053097</v>
      </c>
      <c r="AQ906" s="16">
        <v>0.25352112676056299</v>
      </c>
      <c r="AR906" s="16"/>
      <c r="AS906" s="16">
        <v>0.39393939393939398</v>
      </c>
      <c r="AT906" s="16">
        <v>0.153318077803204</v>
      </c>
      <c r="AU906" s="16"/>
      <c r="AV906" s="16">
        <v>0.20441988950276199</v>
      </c>
      <c r="AW906" s="16">
        <v>0.194366197183099</v>
      </c>
      <c r="AX906" s="16"/>
      <c r="AY906" s="16">
        <v>0.17081850533807799</v>
      </c>
      <c r="AZ906" s="16">
        <v>0.227450980392157</v>
      </c>
      <c r="BA906" s="16"/>
      <c r="BB906" s="16">
        <v>0.22364217252396201</v>
      </c>
      <c r="BC906" s="16">
        <v>0.161434977578475</v>
      </c>
      <c r="BD906" s="16"/>
      <c r="BE906" s="16">
        <v>0</v>
      </c>
      <c r="BF906" s="16">
        <v>0.11224489795918401</v>
      </c>
      <c r="BG906" s="16">
        <v>0.17770034843205601</v>
      </c>
      <c r="BH906" s="16">
        <v>0.31851851851851898</v>
      </c>
    </row>
    <row r="907" spans="2:60" x14ac:dyDescent="0.25">
      <c r="B907" t="s">
        <v>403</v>
      </c>
      <c r="C907" s="16">
        <v>8.0223880597014893E-2</v>
      </c>
      <c r="D907" s="16">
        <v>9.6153846153846201E-2</v>
      </c>
      <c r="E907" s="16">
        <v>0.11764705882352899</v>
      </c>
      <c r="F907" s="16">
        <v>0</v>
      </c>
      <c r="G907" s="16">
        <v>0.15</v>
      </c>
      <c r="H907" s="16">
        <v>0</v>
      </c>
      <c r="I907" s="16">
        <v>0.12765957446808501</v>
      </c>
      <c r="J907" s="16">
        <v>0.25</v>
      </c>
      <c r="K907" s="16">
        <v>8.3333333333333301E-2</v>
      </c>
      <c r="L907" s="16">
        <v>0</v>
      </c>
      <c r="M907" s="16">
        <v>7.69230769230769E-2</v>
      </c>
      <c r="N907" s="16">
        <v>4.7619047619047603E-2</v>
      </c>
      <c r="O907" s="16">
        <v>0</v>
      </c>
      <c r="P907" s="16">
        <v>0.08</v>
      </c>
      <c r="Q907" s="16">
        <v>0.05</v>
      </c>
      <c r="R907" s="16">
        <v>7.1428571428571397E-2</v>
      </c>
      <c r="S907" s="16">
        <v>6.6666666666666693E-2</v>
      </c>
      <c r="T907" s="16">
        <v>0.10638297872340401</v>
      </c>
      <c r="U907" s="16"/>
      <c r="V907" s="16">
        <v>5.2631578947368397E-2</v>
      </c>
      <c r="W907" s="16">
        <v>2.7397260273972601E-2</v>
      </c>
      <c r="X907" s="16">
        <v>3.7878787878787901E-2</v>
      </c>
      <c r="Y907" s="16">
        <v>0.12549019607843101</v>
      </c>
      <c r="Z907" s="16"/>
      <c r="AA907" s="16">
        <v>0.1</v>
      </c>
      <c r="AB907" s="16">
        <v>2.7777777777777801E-2</v>
      </c>
      <c r="AC907" s="16">
        <v>5.4545454545454501E-2</v>
      </c>
      <c r="AD907" s="16">
        <v>2.9850746268656699E-2</v>
      </c>
      <c r="AE907" s="16">
        <v>7.2727272727272696E-2</v>
      </c>
      <c r="AF907" s="16">
        <v>4.4444444444444398E-2</v>
      </c>
      <c r="AG907" s="16">
        <v>0.16666666666666699</v>
      </c>
      <c r="AH907" s="16">
        <v>0.13953488372093001</v>
      </c>
      <c r="AI907" s="16">
        <v>6.25E-2</v>
      </c>
      <c r="AJ907" s="16"/>
      <c r="AK907" s="16">
        <v>7.2727272727272696E-2</v>
      </c>
      <c r="AL907" s="16">
        <v>0.08</v>
      </c>
      <c r="AM907" s="16">
        <v>0.11764705882352899</v>
      </c>
      <c r="AN907" s="16">
        <v>0.05</v>
      </c>
      <c r="AO907" s="16">
        <v>6.18556701030928E-2</v>
      </c>
      <c r="AP907" s="16">
        <v>0.123893805309735</v>
      </c>
      <c r="AQ907" s="16">
        <v>7.0422535211267595E-2</v>
      </c>
      <c r="AR907" s="16"/>
      <c r="AS907" s="16">
        <v>0.12121212121212099</v>
      </c>
      <c r="AT907" s="16">
        <v>7.0938215102974794E-2</v>
      </c>
      <c r="AU907" s="16"/>
      <c r="AV907" s="16">
        <v>7.18232044198895E-2</v>
      </c>
      <c r="AW907" s="16">
        <v>8.4507042253521097E-2</v>
      </c>
      <c r="AX907" s="16"/>
      <c r="AY907" s="16">
        <v>3.91459074733096E-2</v>
      </c>
      <c r="AZ907" s="16">
        <v>0.12549019607843101</v>
      </c>
      <c r="BA907" s="16"/>
      <c r="BB907" s="16">
        <v>7.9872204472843406E-2</v>
      </c>
      <c r="BC907" s="16">
        <v>8.0717488789237707E-2</v>
      </c>
      <c r="BD907" s="16"/>
      <c r="BE907" s="16">
        <v>0</v>
      </c>
      <c r="BF907" s="16">
        <v>8.1632653061224497E-2</v>
      </c>
      <c r="BG907" s="16">
        <v>6.2717770034843204E-2</v>
      </c>
      <c r="BH907" s="16">
        <v>0.125925925925926</v>
      </c>
    </row>
    <row r="908" spans="2:60" x14ac:dyDescent="0.25">
      <c r="B908" t="s">
        <v>404</v>
      </c>
      <c r="C908" s="16">
        <v>1.86567164179104E-3</v>
      </c>
      <c r="D908" s="16">
        <v>0</v>
      </c>
      <c r="E908" s="16">
        <v>0</v>
      </c>
      <c r="F908" s="16">
        <v>0</v>
      </c>
      <c r="G908" s="16">
        <v>0</v>
      </c>
      <c r="H908" s="16">
        <v>7.1428571428571397E-2</v>
      </c>
      <c r="I908" s="16">
        <v>0</v>
      </c>
      <c r="J908" s="16">
        <v>0</v>
      </c>
      <c r="K908" s="16">
        <v>0</v>
      </c>
      <c r="L908" s="16">
        <v>0</v>
      </c>
      <c r="M908" s="16">
        <v>0</v>
      </c>
      <c r="N908" s="16">
        <v>0</v>
      </c>
      <c r="O908" s="16">
        <v>0</v>
      </c>
      <c r="P908" s="16">
        <v>0</v>
      </c>
      <c r="Q908" s="16">
        <v>0</v>
      </c>
      <c r="R908" s="16">
        <v>0</v>
      </c>
      <c r="S908" s="16">
        <v>0</v>
      </c>
      <c r="T908" s="16">
        <v>0</v>
      </c>
      <c r="U908" s="16"/>
      <c r="V908" s="16">
        <v>0</v>
      </c>
      <c r="W908" s="16">
        <v>1.3698630136986301E-2</v>
      </c>
      <c r="X908" s="16">
        <v>0</v>
      </c>
      <c r="Y908" s="16">
        <v>0</v>
      </c>
      <c r="Z908" s="16"/>
      <c r="AA908" s="16">
        <v>0.01</v>
      </c>
      <c r="AB908" s="16">
        <v>0</v>
      </c>
      <c r="AC908" s="16">
        <v>0</v>
      </c>
      <c r="AD908" s="16">
        <v>0</v>
      </c>
      <c r="AE908" s="16">
        <v>0</v>
      </c>
      <c r="AF908" s="16">
        <v>0</v>
      </c>
      <c r="AG908" s="16">
        <v>0</v>
      </c>
      <c r="AH908" s="16">
        <v>0</v>
      </c>
      <c r="AI908" s="16">
        <v>0</v>
      </c>
      <c r="AJ908" s="16"/>
      <c r="AK908" s="16">
        <v>0</v>
      </c>
      <c r="AL908" s="16">
        <v>0</v>
      </c>
      <c r="AM908" s="16">
        <v>0</v>
      </c>
      <c r="AN908" s="16">
        <v>0</v>
      </c>
      <c r="AO908" s="16">
        <v>0</v>
      </c>
      <c r="AP908" s="16">
        <v>0</v>
      </c>
      <c r="AQ908" s="16">
        <v>1.4084507042253501E-2</v>
      </c>
      <c r="AR908" s="16"/>
      <c r="AS908" s="16">
        <v>1.01010101010101E-2</v>
      </c>
      <c r="AT908" s="16">
        <v>0</v>
      </c>
      <c r="AU908" s="16"/>
      <c r="AV908" s="16">
        <v>0</v>
      </c>
      <c r="AW908" s="16">
        <v>2.8169014084507E-3</v>
      </c>
      <c r="AX908" s="16"/>
      <c r="AY908" s="16">
        <v>3.5587188612099599E-3</v>
      </c>
      <c r="AZ908" s="16">
        <v>0</v>
      </c>
      <c r="BA908" s="16"/>
      <c r="BB908" s="16">
        <v>3.1948881789137401E-3</v>
      </c>
      <c r="BC908" s="16">
        <v>0</v>
      </c>
      <c r="BD908" s="16"/>
      <c r="BE908" s="16">
        <v>0</v>
      </c>
      <c r="BF908" s="16">
        <v>0</v>
      </c>
      <c r="BG908" s="16">
        <v>3.4843205574912901E-3</v>
      </c>
      <c r="BH908" s="16">
        <v>0</v>
      </c>
    </row>
    <row r="909" spans="2:60" x14ac:dyDescent="0.25">
      <c r="B909" t="s">
        <v>103</v>
      </c>
      <c r="C909" s="16">
        <v>0.134328358208955</v>
      </c>
      <c r="D909" s="16">
        <v>0.134615384615385</v>
      </c>
      <c r="E909" s="16">
        <v>0.19607843137254899</v>
      </c>
      <c r="F909" s="16">
        <v>0.107142857142857</v>
      </c>
      <c r="G909" s="16">
        <v>0.15</v>
      </c>
      <c r="H909" s="16">
        <v>0.28571428571428598</v>
      </c>
      <c r="I909" s="16">
        <v>0.19148936170212799</v>
      </c>
      <c r="J909" s="16">
        <v>0</v>
      </c>
      <c r="K909" s="16">
        <v>0.125</v>
      </c>
      <c r="L909" s="16">
        <v>0.1</v>
      </c>
      <c r="M909" s="16">
        <v>2.5641025641025599E-2</v>
      </c>
      <c r="N909" s="16">
        <v>0.16666666666666699</v>
      </c>
      <c r="O909" s="16">
        <v>0</v>
      </c>
      <c r="P909" s="16">
        <v>0.04</v>
      </c>
      <c r="Q909" s="16">
        <v>0.1</v>
      </c>
      <c r="R909" s="16">
        <v>0.214285714285714</v>
      </c>
      <c r="S909" s="16">
        <v>0.11111111111111099</v>
      </c>
      <c r="T909" s="16">
        <v>0.170212765957447</v>
      </c>
      <c r="U909" s="16"/>
      <c r="V909" s="16">
        <v>0.22368421052631601</v>
      </c>
      <c r="W909" s="16">
        <v>0.164383561643836</v>
      </c>
      <c r="X909" s="16">
        <v>0.12878787878787901</v>
      </c>
      <c r="Y909" s="16">
        <v>0.101960784313725</v>
      </c>
      <c r="Z909" s="16"/>
      <c r="AA909" s="16">
        <v>0.12</v>
      </c>
      <c r="AB909" s="16">
        <v>0.13888888888888901</v>
      </c>
      <c r="AC909" s="16">
        <v>5.4545454545454501E-2</v>
      </c>
      <c r="AD909" s="16">
        <v>7.4626865671641798E-2</v>
      </c>
      <c r="AE909" s="16">
        <v>0.145454545454545</v>
      </c>
      <c r="AF909" s="16">
        <v>2.2222222222222199E-2</v>
      </c>
      <c r="AG909" s="16">
        <v>9.2592592592592601E-2</v>
      </c>
      <c r="AH909" s="16">
        <v>0.116279069767442</v>
      </c>
      <c r="AI909" s="16">
        <v>0.125</v>
      </c>
      <c r="AJ909" s="16"/>
      <c r="AK909" s="16">
        <v>5.4545454545454501E-2</v>
      </c>
      <c r="AL909" s="16">
        <v>0.1</v>
      </c>
      <c r="AM909" s="16">
        <v>5.8823529411764698E-2</v>
      </c>
      <c r="AN909" s="16">
        <v>0.19</v>
      </c>
      <c r="AO909" s="16">
        <v>9.2783505154639206E-2</v>
      </c>
      <c r="AP909" s="16">
        <v>8.8495575221238895E-2</v>
      </c>
      <c r="AQ909" s="16">
        <v>0.19718309859154901</v>
      </c>
      <c r="AR909" s="16"/>
      <c r="AS909" s="16">
        <v>4.0404040404040401E-2</v>
      </c>
      <c r="AT909" s="16">
        <v>0.15560640732265399</v>
      </c>
      <c r="AU909" s="16"/>
      <c r="AV909" s="16">
        <v>0.116022099447514</v>
      </c>
      <c r="AW909" s="16">
        <v>0.143661971830986</v>
      </c>
      <c r="AX909" s="16"/>
      <c r="AY909" s="16">
        <v>0.163701067615658</v>
      </c>
      <c r="AZ909" s="16">
        <v>0.101960784313725</v>
      </c>
      <c r="BA909" s="16"/>
      <c r="BB909" s="16">
        <v>0.124600638977636</v>
      </c>
      <c r="BC909" s="16">
        <v>0.14798206278026901</v>
      </c>
      <c r="BD909" s="16"/>
      <c r="BE909" s="16">
        <v>0.2</v>
      </c>
      <c r="BF909" s="16">
        <v>0.24489795918367299</v>
      </c>
      <c r="BG909" s="16">
        <v>0.13588850174216</v>
      </c>
      <c r="BH909" s="16">
        <v>4.4444444444444398E-2</v>
      </c>
    </row>
    <row r="910" spans="2:60" x14ac:dyDescent="0.25">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c r="AX910" s="16"/>
      <c r="AY910" s="16"/>
      <c r="AZ910" s="16"/>
      <c r="BA910" s="16"/>
      <c r="BB910" s="16"/>
      <c r="BC910" s="16"/>
      <c r="BD910" s="16"/>
      <c r="BE910" s="16"/>
      <c r="BF910" s="16"/>
      <c r="BG910" s="16"/>
      <c r="BH910" s="16"/>
    </row>
    <row r="911" spans="2:60" x14ac:dyDescent="0.25">
      <c r="B911" s="6" t="s">
        <v>406</v>
      </c>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c r="BE911" s="16"/>
      <c r="BF911" s="16"/>
      <c r="BG911" s="16"/>
      <c r="BH911" s="16"/>
    </row>
    <row r="912" spans="2:60" x14ac:dyDescent="0.25">
      <c r="B912" s="23" t="s">
        <v>79</v>
      </c>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c r="AG912" s="16"/>
      <c r="AH912" s="16"/>
      <c r="AI912" s="16"/>
      <c r="AJ912" s="16"/>
      <c r="AK912" s="16"/>
      <c r="AL912" s="16"/>
      <c r="AM912" s="16"/>
      <c r="AN912" s="16"/>
      <c r="AO912" s="16"/>
      <c r="AP912" s="16"/>
      <c r="AQ912" s="16"/>
      <c r="AR912" s="16"/>
      <c r="AS912" s="16"/>
      <c r="AT912" s="16"/>
      <c r="AU912" s="16"/>
      <c r="AV912" s="16"/>
      <c r="AW912" s="16"/>
      <c r="AX912" s="16"/>
      <c r="AY912" s="16"/>
      <c r="AZ912" s="16"/>
      <c r="BA912" s="16"/>
      <c r="BB912" s="16"/>
      <c r="BC912" s="16"/>
      <c r="BD912" s="16"/>
      <c r="BE912" s="16"/>
      <c r="BF912" s="16"/>
      <c r="BG912" s="16"/>
      <c r="BH912" s="16"/>
    </row>
    <row r="913" spans="2:60" x14ac:dyDescent="0.25">
      <c r="B913" t="s">
        <v>400</v>
      </c>
      <c r="C913" s="16">
        <v>1.9354838709677399E-2</v>
      </c>
      <c r="D913" s="16">
        <v>1.4285714285714299E-2</v>
      </c>
      <c r="E913" s="16">
        <v>3.8461538461538498E-2</v>
      </c>
      <c r="F913" s="16">
        <v>0</v>
      </c>
      <c r="G913" s="16">
        <v>0</v>
      </c>
      <c r="H913" s="16">
        <v>6.6666666666666693E-2</v>
      </c>
      <c r="I913" s="16">
        <v>0.04</v>
      </c>
      <c r="J913" s="16">
        <v>0</v>
      </c>
      <c r="K913" s="16">
        <v>0</v>
      </c>
      <c r="L913" s="16">
        <v>0</v>
      </c>
      <c r="M913" s="16">
        <v>0</v>
      </c>
      <c r="N913" s="16">
        <v>4.2553191489361701E-2</v>
      </c>
      <c r="O913" s="16">
        <v>0</v>
      </c>
      <c r="P913" s="16">
        <v>7.4074074074074098E-2</v>
      </c>
      <c r="Q913" s="16">
        <v>0</v>
      </c>
      <c r="R913" s="16">
        <v>0</v>
      </c>
      <c r="S913" s="16">
        <v>8.9285714285714298E-3</v>
      </c>
      <c r="T913" s="16">
        <v>1.72413793103448E-2</v>
      </c>
      <c r="U913" s="16"/>
      <c r="V913" s="16">
        <v>0.10344827586206901</v>
      </c>
      <c r="W913" s="16">
        <v>4.2253521126760597E-2</v>
      </c>
      <c r="X913" s="16">
        <v>1.1764705882352899E-2</v>
      </c>
      <c r="Y913" s="16">
        <v>3.1152647975077898E-3</v>
      </c>
      <c r="Z913" s="16"/>
      <c r="AA913" s="16">
        <v>8.6021505376344107E-2</v>
      </c>
      <c r="AB913" s="16">
        <v>2.5000000000000001E-2</v>
      </c>
      <c r="AC913" s="16">
        <v>0</v>
      </c>
      <c r="AD913" s="16">
        <v>1.3333333333333299E-2</v>
      </c>
      <c r="AE913" s="16">
        <v>0</v>
      </c>
      <c r="AF913" s="16">
        <v>1.58730158730159E-2</v>
      </c>
      <c r="AG913" s="16">
        <v>1.5625E-2</v>
      </c>
      <c r="AH913" s="16">
        <v>0</v>
      </c>
      <c r="AI913" s="16">
        <v>0</v>
      </c>
      <c r="AJ913" s="16"/>
      <c r="AK913" s="16">
        <v>6.6666666666666693E-2</v>
      </c>
      <c r="AL913" s="16">
        <v>2.3809523809523801E-2</v>
      </c>
      <c r="AM913" s="16">
        <v>3.8461538461538498E-2</v>
      </c>
      <c r="AN913" s="16">
        <v>8.5470085470085496E-3</v>
      </c>
      <c r="AO913" s="16">
        <v>1.5625E-2</v>
      </c>
      <c r="AP913" s="16">
        <v>7.9365079365079395E-3</v>
      </c>
      <c r="AQ913" s="16">
        <v>1.2345679012345699E-2</v>
      </c>
      <c r="AR913" s="16"/>
      <c r="AS913" s="16">
        <v>1.5957446808510599E-2</v>
      </c>
      <c r="AT913" s="16">
        <v>2.0833333333333301E-2</v>
      </c>
      <c r="AU913" s="16"/>
      <c r="AV913" s="16">
        <v>3.1413612565444997E-2</v>
      </c>
      <c r="AW913" s="16">
        <v>1.3986013986014E-2</v>
      </c>
      <c r="AX913" s="16"/>
      <c r="AY913" s="16">
        <v>3.67892976588629E-2</v>
      </c>
      <c r="AZ913" s="16">
        <v>3.1152647975077898E-3</v>
      </c>
      <c r="BA913" s="16"/>
      <c r="BB913" s="16">
        <v>1.0869565217391301E-2</v>
      </c>
      <c r="BC913" s="16">
        <v>3.1746031746031703E-2</v>
      </c>
      <c r="BD913" s="16"/>
      <c r="BE913" s="16">
        <v>0.23529411764705899</v>
      </c>
      <c r="BF913" s="16">
        <v>7.2289156626505993E-2</v>
      </c>
      <c r="BG913" s="16">
        <v>5.8651026392961903E-3</v>
      </c>
      <c r="BH913" s="16">
        <v>0</v>
      </c>
    </row>
    <row r="914" spans="2:60" x14ac:dyDescent="0.25">
      <c r="B914" t="s">
        <v>151</v>
      </c>
      <c r="C914" s="16">
        <v>0.261290322580645</v>
      </c>
      <c r="D914" s="16">
        <v>0.157142857142857</v>
      </c>
      <c r="E914" s="16">
        <v>0.115384615384615</v>
      </c>
      <c r="F914" s="16">
        <v>0.5</v>
      </c>
      <c r="G914" s="16">
        <v>0.25</v>
      </c>
      <c r="H914" s="16">
        <v>0.266666666666667</v>
      </c>
      <c r="I914" s="16">
        <v>0.42</v>
      </c>
      <c r="J914" s="16">
        <v>0</v>
      </c>
      <c r="K914" s="16">
        <v>0.225806451612903</v>
      </c>
      <c r="L914" s="16">
        <v>0.27272727272727298</v>
      </c>
      <c r="M914" s="16">
        <v>0.28888888888888897</v>
      </c>
      <c r="N914" s="16">
        <v>0.319148936170213</v>
      </c>
      <c r="O914" s="16">
        <v>0.4</v>
      </c>
      <c r="P914" s="16">
        <v>0.25925925925925902</v>
      </c>
      <c r="Q914" s="16">
        <v>0.35294117647058798</v>
      </c>
      <c r="R914" s="16">
        <v>0.25</v>
      </c>
      <c r="S914" s="16">
        <v>0.23214285714285701</v>
      </c>
      <c r="T914" s="16">
        <v>0.22413793103448301</v>
      </c>
      <c r="U914" s="16"/>
      <c r="V914" s="16">
        <v>0.31034482758620702</v>
      </c>
      <c r="W914" s="16">
        <v>0.338028169014085</v>
      </c>
      <c r="X914" s="16">
        <v>0.29411764705882398</v>
      </c>
      <c r="Y914" s="16">
        <v>0.218068535825545</v>
      </c>
      <c r="Z914" s="16"/>
      <c r="AA914" s="16">
        <v>0.29032258064516098</v>
      </c>
      <c r="AB914" s="16">
        <v>0.15</v>
      </c>
      <c r="AC914" s="16">
        <v>0.33928571428571402</v>
      </c>
      <c r="AD914" s="16">
        <v>0.34666666666666701</v>
      </c>
      <c r="AE914" s="16">
        <v>0.31884057971014501</v>
      </c>
      <c r="AF914" s="16">
        <v>0.26984126984126999</v>
      </c>
      <c r="AG914" s="16">
        <v>0.3125</v>
      </c>
      <c r="AH914" s="16">
        <v>0.13207547169811301</v>
      </c>
      <c r="AI914" s="16">
        <v>0.197368421052632</v>
      </c>
      <c r="AJ914" s="16"/>
      <c r="AK914" s="16">
        <v>0.3</v>
      </c>
      <c r="AL914" s="16">
        <v>0.238095238095238</v>
      </c>
      <c r="AM914" s="16">
        <v>0.32692307692307698</v>
      </c>
      <c r="AN914" s="16">
        <v>0.230769230769231</v>
      </c>
      <c r="AO914" s="16">
        <v>0.3125</v>
      </c>
      <c r="AP914" s="16">
        <v>0.26190476190476197</v>
      </c>
      <c r="AQ914" s="16">
        <v>0.19753086419753099</v>
      </c>
      <c r="AR914" s="16"/>
      <c r="AS914" s="16">
        <v>0.170212765957447</v>
      </c>
      <c r="AT914" s="16">
        <v>0.30092592592592599</v>
      </c>
      <c r="AU914" s="16"/>
      <c r="AV914" s="16">
        <v>0.30890052356020897</v>
      </c>
      <c r="AW914" s="16">
        <v>0.24009324009324001</v>
      </c>
      <c r="AX914" s="16"/>
      <c r="AY914" s="16">
        <v>0.30769230769230799</v>
      </c>
      <c r="AZ914" s="16">
        <v>0.218068535825545</v>
      </c>
      <c r="BA914" s="16"/>
      <c r="BB914" s="16">
        <v>0.247282608695652</v>
      </c>
      <c r="BC914" s="16">
        <v>0.28174603174603202</v>
      </c>
      <c r="BD914" s="16"/>
      <c r="BE914" s="16">
        <v>0.11764705882352899</v>
      </c>
      <c r="BF914" s="16">
        <v>0.180722891566265</v>
      </c>
      <c r="BG914" s="16">
        <v>0.30791788856305002</v>
      </c>
      <c r="BH914" s="16">
        <v>0.225988700564972</v>
      </c>
    </row>
    <row r="915" spans="2:60" x14ac:dyDescent="0.25">
      <c r="B915" t="s">
        <v>401</v>
      </c>
      <c r="C915" s="16">
        <v>0.35161290322580602</v>
      </c>
      <c r="D915" s="16">
        <v>0.32857142857142901</v>
      </c>
      <c r="E915" s="16">
        <v>0.32692307692307698</v>
      </c>
      <c r="F915" s="16">
        <v>0.26470588235294101</v>
      </c>
      <c r="G915" s="16">
        <v>0.29166666666666702</v>
      </c>
      <c r="H915" s="16">
        <v>0.33333333333333298</v>
      </c>
      <c r="I915" s="16">
        <v>0.3</v>
      </c>
      <c r="J915" s="16">
        <v>0.5</v>
      </c>
      <c r="K915" s="16">
        <v>0.54838709677419395</v>
      </c>
      <c r="L915" s="16">
        <v>0.54545454545454497</v>
      </c>
      <c r="M915" s="16">
        <v>0.37777777777777799</v>
      </c>
      <c r="N915" s="16">
        <v>0.44680851063829802</v>
      </c>
      <c r="O915" s="16">
        <v>0.33333333333333298</v>
      </c>
      <c r="P915" s="16">
        <v>0.148148148148148</v>
      </c>
      <c r="Q915" s="16">
        <v>0.29411764705882398</v>
      </c>
      <c r="R915" s="16">
        <v>0.5</v>
      </c>
      <c r="S915" s="16">
        <v>0.35714285714285698</v>
      </c>
      <c r="T915" s="16">
        <v>0.36206896551724099</v>
      </c>
      <c r="U915" s="16"/>
      <c r="V915" s="16">
        <v>0.22413793103448301</v>
      </c>
      <c r="W915" s="16">
        <v>0.23943661971831001</v>
      </c>
      <c r="X915" s="16">
        <v>0.32352941176470601</v>
      </c>
      <c r="Y915" s="16">
        <v>0.41433021806853598</v>
      </c>
      <c r="Z915" s="16"/>
      <c r="AA915" s="16">
        <v>0.26881720430107497</v>
      </c>
      <c r="AB915" s="16">
        <v>0.42499999999999999</v>
      </c>
      <c r="AC915" s="16">
        <v>0.33928571428571402</v>
      </c>
      <c r="AD915" s="16">
        <v>0.4</v>
      </c>
      <c r="AE915" s="16">
        <v>0.42028985507246402</v>
      </c>
      <c r="AF915" s="16">
        <v>0.30158730158730201</v>
      </c>
      <c r="AG915" s="16">
        <v>0.3125</v>
      </c>
      <c r="AH915" s="16">
        <v>0.43396226415094302</v>
      </c>
      <c r="AI915" s="16">
        <v>0.40789473684210498</v>
      </c>
      <c r="AJ915" s="16"/>
      <c r="AK915" s="16">
        <v>0.266666666666667</v>
      </c>
      <c r="AL915" s="16">
        <v>0.35714285714285698</v>
      </c>
      <c r="AM915" s="16">
        <v>0.21153846153846201</v>
      </c>
      <c r="AN915" s="16">
        <v>0.41880341880341898</v>
      </c>
      <c r="AO915" s="16">
        <v>0.3984375</v>
      </c>
      <c r="AP915" s="16">
        <v>0.41269841269841301</v>
      </c>
      <c r="AQ915" s="16">
        <v>0.296296296296296</v>
      </c>
      <c r="AR915" s="16"/>
      <c r="AS915" s="16">
        <v>0.40425531914893598</v>
      </c>
      <c r="AT915" s="16">
        <v>0.328703703703704</v>
      </c>
      <c r="AU915" s="16"/>
      <c r="AV915" s="16">
        <v>0.32984293193717301</v>
      </c>
      <c r="AW915" s="16">
        <v>0.36130536130536101</v>
      </c>
      <c r="AX915" s="16"/>
      <c r="AY915" s="16">
        <v>0.28428093645484898</v>
      </c>
      <c r="AZ915" s="16">
        <v>0.41433021806853598</v>
      </c>
      <c r="BA915" s="16"/>
      <c r="BB915" s="16">
        <v>0.375</v>
      </c>
      <c r="BC915" s="16">
        <v>0.317460317460317</v>
      </c>
      <c r="BD915" s="16"/>
      <c r="BE915" s="16">
        <v>0</v>
      </c>
      <c r="BF915" s="16">
        <v>0.265060240963855</v>
      </c>
      <c r="BG915" s="16">
        <v>0.35777126099706702</v>
      </c>
      <c r="BH915" s="16">
        <v>0.40677966101694901</v>
      </c>
    </row>
    <row r="916" spans="2:60" x14ac:dyDescent="0.25">
      <c r="B916" t="s">
        <v>402</v>
      </c>
      <c r="C916" s="16">
        <v>0.187096774193548</v>
      </c>
      <c r="D916" s="16">
        <v>0.27142857142857102</v>
      </c>
      <c r="E916" s="16">
        <v>0.19230769230769201</v>
      </c>
      <c r="F916" s="16">
        <v>8.8235294117647106E-2</v>
      </c>
      <c r="G916" s="16">
        <v>0.33333333333333298</v>
      </c>
      <c r="H916" s="16">
        <v>6.6666666666666693E-2</v>
      </c>
      <c r="I916" s="16">
        <v>0.12</v>
      </c>
      <c r="J916" s="16">
        <v>0.25</v>
      </c>
      <c r="K916" s="16">
        <v>0.16129032258064499</v>
      </c>
      <c r="L916" s="16">
        <v>9.0909090909090898E-2</v>
      </c>
      <c r="M916" s="16">
        <v>0.24444444444444399</v>
      </c>
      <c r="N916" s="16">
        <v>6.3829787234042507E-2</v>
      </c>
      <c r="O916" s="16">
        <v>0.2</v>
      </c>
      <c r="P916" s="16">
        <v>0.25925925925925902</v>
      </c>
      <c r="Q916" s="16">
        <v>0.11764705882352899</v>
      </c>
      <c r="R916" s="16">
        <v>0</v>
      </c>
      <c r="S916" s="16">
        <v>0.20535714285714299</v>
      </c>
      <c r="T916" s="16">
        <v>0.20689655172413801</v>
      </c>
      <c r="U916" s="16"/>
      <c r="V916" s="16">
        <v>0.15517241379310301</v>
      </c>
      <c r="W916" s="16">
        <v>0.22535211267605601</v>
      </c>
      <c r="X916" s="16">
        <v>0.158823529411765</v>
      </c>
      <c r="Y916" s="16">
        <v>0.19937694704049799</v>
      </c>
      <c r="Z916" s="16"/>
      <c r="AA916" s="16">
        <v>0.204301075268817</v>
      </c>
      <c r="AB916" s="16">
        <v>0.22500000000000001</v>
      </c>
      <c r="AC916" s="16">
        <v>0.28571428571428598</v>
      </c>
      <c r="AD916" s="16">
        <v>0.146666666666667</v>
      </c>
      <c r="AE916" s="16">
        <v>5.7971014492753603E-2</v>
      </c>
      <c r="AF916" s="16">
        <v>0.22222222222222199</v>
      </c>
      <c r="AG916" s="16">
        <v>0.25</v>
      </c>
      <c r="AH916" s="16">
        <v>0.20754716981132099</v>
      </c>
      <c r="AI916" s="16">
        <v>0.18421052631578899</v>
      </c>
      <c r="AJ916" s="16"/>
      <c r="AK916" s="16">
        <v>0.2</v>
      </c>
      <c r="AL916" s="16">
        <v>0.33333333333333298</v>
      </c>
      <c r="AM916" s="16">
        <v>0.34615384615384598</v>
      </c>
      <c r="AN916" s="16">
        <v>9.4017094017094002E-2</v>
      </c>
      <c r="AO916" s="16">
        <v>0.15625</v>
      </c>
      <c r="AP916" s="16">
        <v>0.134920634920635</v>
      </c>
      <c r="AQ916" s="16">
        <v>0.296296296296296</v>
      </c>
      <c r="AR916" s="16"/>
      <c r="AS916" s="16">
        <v>0.24468085106383</v>
      </c>
      <c r="AT916" s="16">
        <v>0.16203703703703701</v>
      </c>
      <c r="AU916" s="16"/>
      <c r="AV916" s="16">
        <v>0.162303664921466</v>
      </c>
      <c r="AW916" s="16">
        <v>0.198135198135198</v>
      </c>
      <c r="AX916" s="16"/>
      <c r="AY916" s="16">
        <v>0.173913043478261</v>
      </c>
      <c r="AZ916" s="16">
        <v>0.19937694704049799</v>
      </c>
      <c r="BA916" s="16"/>
      <c r="BB916" s="16">
        <v>0.21195652173912999</v>
      </c>
      <c r="BC916" s="16">
        <v>0.15079365079365101</v>
      </c>
      <c r="BD916" s="16"/>
      <c r="BE916" s="16">
        <v>0.17647058823529399</v>
      </c>
      <c r="BF916" s="16">
        <v>0.240963855421687</v>
      </c>
      <c r="BG916" s="16">
        <v>0.15249266862170099</v>
      </c>
      <c r="BH916" s="16">
        <v>0.23163841807909599</v>
      </c>
    </row>
    <row r="917" spans="2:60" x14ac:dyDescent="0.25">
      <c r="B917" t="s">
        <v>403</v>
      </c>
      <c r="C917" s="16">
        <v>5.6451612903225798E-2</v>
      </c>
      <c r="D917" s="16">
        <v>8.5714285714285701E-2</v>
      </c>
      <c r="E917" s="16">
        <v>7.69230769230769E-2</v>
      </c>
      <c r="F917" s="16">
        <v>2.9411764705882401E-2</v>
      </c>
      <c r="G917" s="16">
        <v>0</v>
      </c>
      <c r="H917" s="16">
        <v>0</v>
      </c>
      <c r="I917" s="16">
        <v>0.04</v>
      </c>
      <c r="J917" s="16">
        <v>0.125</v>
      </c>
      <c r="K917" s="16">
        <v>0</v>
      </c>
      <c r="L917" s="16">
        <v>0</v>
      </c>
      <c r="M917" s="16">
        <v>2.2222222222222199E-2</v>
      </c>
      <c r="N917" s="16">
        <v>4.2553191489361701E-2</v>
      </c>
      <c r="O917" s="16">
        <v>6.6666666666666693E-2</v>
      </c>
      <c r="P917" s="16">
        <v>7.4074074074074098E-2</v>
      </c>
      <c r="Q917" s="16">
        <v>0.11764705882352899</v>
      </c>
      <c r="R917" s="16">
        <v>0</v>
      </c>
      <c r="S917" s="16">
        <v>8.9285714285714302E-2</v>
      </c>
      <c r="T917" s="16">
        <v>5.1724137931034503E-2</v>
      </c>
      <c r="U917" s="16"/>
      <c r="V917" s="16">
        <v>1.72413793103448E-2</v>
      </c>
      <c r="W917" s="16">
        <v>5.63380281690141E-2</v>
      </c>
      <c r="X917" s="16">
        <v>5.8823529411764698E-2</v>
      </c>
      <c r="Y917" s="16">
        <v>6.2305295950155798E-2</v>
      </c>
      <c r="Z917" s="16"/>
      <c r="AA917" s="16">
        <v>4.3010752688171998E-2</v>
      </c>
      <c r="AB917" s="16">
        <v>2.5000000000000001E-2</v>
      </c>
      <c r="AC917" s="16">
        <v>1.7857142857142901E-2</v>
      </c>
      <c r="AD917" s="16">
        <v>0.04</v>
      </c>
      <c r="AE917" s="16">
        <v>0.101449275362319</v>
      </c>
      <c r="AF917" s="16">
        <v>9.5238095238095205E-2</v>
      </c>
      <c r="AG917" s="16">
        <v>6.25E-2</v>
      </c>
      <c r="AH917" s="16">
        <v>7.5471698113207503E-2</v>
      </c>
      <c r="AI917" s="16">
        <v>5.2631578947368397E-2</v>
      </c>
      <c r="AJ917" s="16"/>
      <c r="AK917" s="16">
        <v>3.3333333333333298E-2</v>
      </c>
      <c r="AL917" s="16">
        <v>2.3809523809523801E-2</v>
      </c>
      <c r="AM917" s="16">
        <v>1.9230769230769201E-2</v>
      </c>
      <c r="AN917" s="16">
        <v>5.9829059829059797E-2</v>
      </c>
      <c r="AO917" s="16">
        <v>3.125E-2</v>
      </c>
      <c r="AP917" s="16">
        <v>0.11111111111111099</v>
      </c>
      <c r="AQ917" s="16">
        <v>7.4074074074074098E-2</v>
      </c>
      <c r="AR917" s="16"/>
      <c r="AS917" s="16">
        <v>0.10638297872340401</v>
      </c>
      <c r="AT917" s="16">
        <v>3.4722222222222203E-2</v>
      </c>
      <c r="AU917" s="16"/>
      <c r="AV917" s="16">
        <v>4.1884816753926697E-2</v>
      </c>
      <c r="AW917" s="16">
        <v>6.2937062937062901E-2</v>
      </c>
      <c r="AX917" s="16"/>
      <c r="AY917" s="16">
        <v>5.0167224080267601E-2</v>
      </c>
      <c r="AZ917" s="16">
        <v>6.2305295950155798E-2</v>
      </c>
      <c r="BA917" s="16"/>
      <c r="BB917" s="16">
        <v>6.7934782608695607E-2</v>
      </c>
      <c r="BC917" s="16">
        <v>3.9682539682539701E-2</v>
      </c>
      <c r="BD917" s="16"/>
      <c r="BE917" s="16">
        <v>0</v>
      </c>
      <c r="BF917" s="16">
        <v>2.40963855421687E-2</v>
      </c>
      <c r="BG917" s="16">
        <v>3.81231671554252E-2</v>
      </c>
      <c r="BH917" s="16">
        <v>0.112994350282486</v>
      </c>
    </row>
    <row r="918" spans="2:60" x14ac:dyDescent="0.25">
      <c r="B918" t="s">
        <v>404</v>
      </c>
      <c r="C918" s="16">
        <v>4.8387096774193603E-3</v>
      </c>
      <c r="D918" s="16">
        <v>0</v>
      </c>
      <c r="E918" s="16">
        <v>0</v>
      </c>
      <c r="F918" s="16">
        <v>0</v>
      </c>
      <c r="G918" s="16">
        <v>0</v>
      </c>
      <c r="H918" s="16">
        <v>0</v>
      </c>
      <c r="I918" s="16">
        <v>0</v>
      </c>
      <c r="J918" s="16">
        <v>0</v>
      </c>
      <c r="K918" s="16">
        <v>0</v>
      </c>
      <c r="L918" s="16">
        <v>0</v>
      </c>
      <c r="M918" s="16">
        <v>0</v>
      </c>
      <c r="N918" s="16">
        <v>0</v>
      </c>
      <c r="O918" s="16">
        <v>0</v>
      </c>
      <c r="P918" s="16">
        <v>3.7037037037037E-2</v>
      </c>
      <c r="Q918" s="16">
        <v>0</v>
      </c>
      <c r="R918" s="16">
        <v>0</v>
      </c>
      <c r="S918" s="16">
        <v>8.9285714285714298E-3</v>
      </c>
      <c r="T918" s="16">
        <v>1.72413793103448E-2</v>
      </c>
      <c r="U918" s="16"/>
      <c r="V918" s="16">
        <v>0</v>
      </c>
      <c r="W918" s="16">
        <v>0</v>
      </c>
      <c r="X918" s="16">
        <v>0</v>
      </c>
      <c r="Y918" s="16">
        <v>9.3457943925233603E-3</v>
      </c>
      <c r="Z918" s="16"/>
      <c r="AA918" s="16">
        <v>0</v>
      </c>
      <c r="AB918" s="16">
        <v>0</v>
      </c>
      <c r="AC918" s="16">
        <v>1.7857142857142901E-2</v>
      </c>
      <c r="AD918" s="16">
        <v>0</v>
      </c>
      <c r="AE918" s="16">
        <v>0</v>
      </c>
      <c r="AF918" s="16">
        <v>0</v>
      </c>
      <c r="AG918" s="16">
        <v>0</v>
      </c>
      <c r="AH918" s="16">
        <v>0</v>
      </c>
      <c r="AI918" s="16">
        <v>1.3157894736842099E-2</v>
      </c>
      <c r="AJ918" s="16"/>
      <c r="AK918" s="16">
        <v>0</v>
      </c>
      <c r="AL918" s="16">
        <v>0</v>
      </c>
      <c r="AM918" s="16">
        <v>0</v>
      </c>
      <c r="AN918" s="16">
        <v>8.5470085470085496E-3</v>
      </c>
      <c r="AO918" s="16">
        <v>7.8125E-3</v>
      </c>
      <c r="AP918" s="16">
        <v>7.9365079365079395E-3</v>
      </c>
      <c r="AQ918" s="16">
        <v>0</v>
      </c>
      <c r="AR918" s="16"/>
      <c r="AS918" s="16">
        <v>0</v>
      </c>
      <c r="AT918" s="16">
        <v>6.9444444444444397E-3</v>
      </c>
      <c r="AU918" s="16"/>
      <c r="AV918" s="16">
        <v>5.2356020942408397E-3</v>
      </c>
      <c r="AW918" s="16">
        <v>4.6620046620046603E-3</v>
      </c>
      <c r="AX918" s="16"/>
      <c r="AY918" s="16">
        <v>0</v>
      </c>
      <c r="AZ918" s="16">
        <v>9.3457943925233603E-3</v>
      </c>
      <c r="BA918" s="16"/>
      <c r="BB918" s="16">
        <v>5.4347826086956503E-3</v>
      </c>
      <c r="BC918" s="16">
        <v>3.9682539682539698E-3</v>
      </c>
      <c r="BD918" s="16"/>
      <c r="BE918" s="16">
        <v>0</v>
      </c>
      <c r="BF918" s="16">
        <v>1.20481927710843E-2</v>
      </c>
      <c r="BG918" s="16">
        <v>5.8651026392961903E-3</v>
      </c>
      <c r="BH918" s="16">
        <v>0</v>
      </c>
    </row>
    <row r="919" spans="2:60" x14ac:dyDescent="0.25">
      <c r="B919" t="s">
        <v>98</v>
      </c>
      <c r="C919" s="16">
        <v>0.119354838709677</v>
      </c>
      <c r="D919" s="16">
        <v>0.14285714285714299</v>
      </c>
      <c r="E919" s="16">
        <v>0.25</v>
      </c>
      <c r="F919" s="16">
        <v>0.11764705882352899</v>
      </c>
      <c r="G919" s="16">
        <v>0.125</v>
      </c>
      <c r="H919" s="16">
        <v>0.266666666666667</v>
      </c>
      <c r="I919" s="16">
        <v>0.08</v>
      </c>
      <c r="J919" s="16">
        <v>0.125</v>
      </c>
      <c r="K919" s="16">
        <v>6.4516129032258104E-2</v>
      </c>
      <c r="L919" s="16">
        <v>9.0909090909090898E-2</v>
      </c>
      <c r="M919" s="16">
        <v>6.6666666666666693E-2</v>
      </c>
      <c r="N919" s="16">
        <v>8.5106382978723402E-2</v>
      </c>
      <c r="O919" s="16">
        <v>0</v>
      </c>
      <c r="P919" s="16">
        <v>0.148148148148148</v>
      </c>
      <c r="Q919" s="16">
        <v>0.11764705882352899</v>
      </c>
      <c r="R919" s="16">
        <v>0.25</v>
      </c>
      <c r="S919" s="16">
        <v>9.8214285714285698E-2</v>
      </c>
      <c r="T919" s="16">
        <v>0.12068965517241401</v>
      </c>
      <c r="U919" s="16"/>
      <c r="V919" s="16">
        <v>0.18965517241379301</v>
      </c>
      <c r="W919" s="16">
        <v>9.85915492957746E-2</v>
      </c>
      <c r="X919" s="16">
        <v>0.152941176470588</v>
      </c>
      <c r="Y919" s="16">
        <v>9.34579439252336E-2</v>
      </c>
      <c r="Z919" s="16"/>
      <c r="AA919" s="16">
        <v>0.10752688172043</v>
      </c>
      <c r="AB919" s="16">
        <v>0.15</v>
      </c>
      <c r="AC919" s="16">
        <v>0</v>
      </c>
      <c r="AD919" s="16">
        <v>5.3333333333333302E-2</v>
      </c>
      <c r="AE919" s="16">
        <v>0.101449275362319</v>
      </c>
      <c r="AF919" s="16">
        <v>9.5238095238095205E-2</v>
      </c>
      <c r="AG919" s="16">
        <v>4.6875E-2</v>
      </c>
      <c r="AH919" s="16">
        <v>0.15094339622641501</v>
      </c>
      <c r="AI919" s="16">
        <v>0.144736842105263</v>
      </c>
      <c r="AJ919" s="16"/>
      <c r="AK919" s="16">
        <v>0.133333333333333</v>
      </c>
      <c r="AL919" s="16">
        <v>2.3809523809523801E-2</v>
      </c>
      <c r="AM919" s="16">
        <v>5.7692307692307702E-2</v>
      </c>
      <c r="AN919" s="16">
        <v>0.17948717948717899</v>
      </c>
      <c r="AO919" s="16">
        <v>7.8125E-2</v>
      </c>
      <c r="AP919" s="16">
        <v>6.3492063492063502E-2</v>
      </c>
      <c r="AQ919" s="16">
        <v>0.12345679012345701</v>
      </c>
      <c r="AR919" s="16"/>
      <c r="AS919" s="16">
        <v>5.85106382978723E-2</v>
      </c>
      <c r="AT919" s="16">
        <v>0.14583333333333301</v>
      </c>
      <c r="AU919" s="16"/>
      <c r="AV919" s="16">
        <v>0.12041884816753901</v>
      </c>
      <c r="AW919" s="16">
        <v>0.11888111888111901</v>
      </c>
      <c r="AX919" s="16"/>
      <c r="AY919" s="16">
        <v>0.14715719063545199</v>
      </c>
      <c r="AZ919" s="16">
        <v>9.34579439252336E-2</v>
      </c>
      <c r="BA919" s="16"/>
      <c r="BB919" s="16">
        <v>8.1521739130434798E-2</v>
      </c>
      <c r="BC919" s="16">
        <v>0.17460317460317501</v>
      </c>
      <c r="BD919" s="16"/>
      <c r="BE919" s="16">
        <v>0.47058823529411797</v>
      </c>
      <c r="BF919" s="16">
        <v>0.20481927710843401</v>
      </c>
      <c r="BG919" s="16">
        <v>0.13196480938416399</v>
      </c>
      <c r="BH919" s="16">
        <v>2.2598870056497199E-2</v>
      </c>
    </row>
    <row r="920" spans="2:60" x14ac:dyDescent="0.25">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c r="BE920" s="16"/>
      <c r="BF920" s="16"/>
      <c r="BG920" s="16"/>
      <c r="BH920" s="16"/>
    </row>
    <row r="921" spans="2:60" x14ac:dyDescent="0.25">
      <c r="B921" s="6" t="s">
        <v>411</v>
      </c>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c r="AZ921" s="16"/>
      <c r="BA921" s="16"/>
      <c r="BB921" s="16"/>
      <c r="BC921" s="16"/>
      <c r="BD921" s="16"/>
      <c r="BE921" s="16"/>
      <c r="BF921" s="16"/>
      <c r="BG921" s="16"/>
      <c r="BH921" s="16"/>
    </row>
    <row r="922" spans="2:60" x14ac:dyDescent="0.25">
      <c r="B922" s="23" t="s">
        <v>79</v>
      </c>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c r="AG922" s="16"/>
      <c r="AH922" s="16"/>
      <c r="AI922" s="16"/>
      <c r="AJ922" s="16"/>
      <c r="AK922" s="16"/>
      <c r="AL922" s="16"/>
      <c r="AM922" s="16"/>
      <c r="AN922" s="16"/>
      <c r="AO922" s="16"/>
      <c r="AP922" s="16"/>
      <c r="AQ922" s="16"/>
      <c r="AR922" s="16"/>
      <c r="AS922" s="16"/>
      <c r="AT922" s="16"/>
      <c r="AU922" s="16"/>
      <c r="AV922" s="16"/>
      <c r="AW922" s="16"/>
      <c r="AX922" s="16"/>
      <c r="AY922" s="16"/>
      <c r="AZ922" s="16"/>
      <c r="BA922" s="16"/>
      <c r="BB922" s="16"/>
      <c r="BC922" s="16"/>
      <c r="BD922" s="16"/>
      <c r="BE922" s="16"/>
      <c r="BF922" s="16"/>
      <c r="BG922" s="16"/>
      <c r="BH922" s="16"/>
    </row>
    <row r="923" spans="2:60" x14ac:dyDescent="0.25">
      <c r="B923" t="s">
        <v>407</v>
      </c>
      <c r="C923" s="16">
        <v>0.662903225806452</v>
      </c>
      <c r="D923" s="16">
        <v>0.58571428571428596</v>
      </c>
      <c r="E923" s="16">
        <v>0.61538461538461497</v>
      </c>
      <c r="F923" s="16">
        <v>0.76470588235294101</v>
      </c>
      <c r="G923" s="16">
        <v>0.75</v>
      </c>
      <c r="H923" s="16">
        <v>0.46666666666666701</v>
      </c>
      <c r="I923" s="16">
        <v>0.68</v>
      </c>
      <c r="J923" s="16">
        <v>0.75</v>
      </c>
      <c r="K923" s="16">
        <v>0.54838709677419395</v>
      </c>
      <c r="L923" s="16">
        <v>0.81818181818181801</v>
      </c>
      <c r="M923" s="16">
        <v>0.68888888888888899</v>
      </c>
      <c r="N923" s="16">
        <v>0.659574468085106</v>
      </c>
      <c r="O923" s="16">
        <v>0.53333333333333299</v>
      </c>
      <c r="P923" s="16">
        <v>0.592592592592593</v>
      </c>
      <c r="Q923" s="16">
        <v>0.76470588235294101</v>
      </c>
      <c r="R923" s="16">
        <v>0.75</v>
      </c>
      <c r="S923" s="16">
        <v>0.73214285714285698</v>
      </c>
      <c r="T923" s="16">
        <v>0.63793103448275901</v>
      </c>
      <c r="U923" s="16"/>
      <c r="V923" s="16">
        <v>0.62068965517241403</v>
      </c>
      <c r="W923" s="16">
        <v>0.66197183098591506</v>
      </c>
      <c r="X923" s="16">
        <v>0.63529411764705901</v>
      </c>
      <c r="Y923" s="16">
        <v>0.68535825545171303</v>
      </c>
      <c r="Z923" s="16"/>
      <c r="AA923" s="16">
        <v>0.67741935483870996</v>
      </c>
      <c r="AB923" s="16">
        <v>0.7</v>
      </c>
      <c r="AC923" s="16">
        <v>0.75</v>
      </c>
      <c r="AD923" s="16">
        <v>0.74666666666666703</v>
      </c>
      <c r="AE923" s="16">
        <v>0.63768115942029002</v>
      </c>
      <c r="AF923" s="16">
        <v>0.65079365079365104</v>
      </c>
      <c r="AG923" s="16">
        <v>0.703125</v>
      </c>
      <c r="AH923" s="16">
        <v>0.64150943396226401</v>
      </c>
      <c r="AI923" s="16">
        <v>0.60526315789473695</v>
      </c>
      <c r="AJ923" s="16"/>
      <c r="AK923" s="16">
        <v>0.68333333333333302</v>
      </c>
      <c r="AL923" s="16">
        <v>0.61904761904761896</v>
      </c>
      <c r="AM923" s="16">
        <v>0.69230769230769196</v>
      </c>
      <c r="AN923" s="16">
        <v>0.67521367521367504</v>
      </c>
      <c r="AO923" s="16">
        <v>0.59375</v>
      </c>
      <c r="AP923" s="16">
        <v>0.75396825396825395</v>
      </c>
      <c r="AQ923" s="16">
        <v>0.67901234567901203</v>
      </c>
      <c r="AR923" s="16"/>
      <c r="AS923" s="16">
        <v>0.60106382978723405</v>
      </c>
      <c r="AT923" s="16">
        <v>0.68981481481481499</v>
      </c>
      <c r="AU923" s="16"/>
      <c r="AV923" s="16">
        <v>0.72251308900523603</v>
      </c>
      <c r="AW923" s="16">
        <v>0.63636363636363602</v>
      </c>
      <c r="AX923" s="16"/>
      <c r="AY923" s="16">
        <v>0.63879598662207404</v>
      </c>
      <c r="AZ923" s="16">
        <v>0.68535825545171303</v>
      </c>
      <c r="BA923" s="16"/>
      <c r="BB923" s="16">
        <v>0.6875</v>
      </c>
      <c r="BC923" s="16">
        <v>0.62698412698412698</v>
      </c>
      <c r="BD923" s="16"/>
      <c r="BE923" s="16">
        <v>0.29411764705882398</v>
      </c>
      <c r="BF923" s="16">
        <v>0.56626506024096401</v>
      </c>
      <c r="BG923" s="16">
        <v>0.671554252199413</v>
      </c>
      <c r="BH923" s="16">
        <v>0.72881355932203395</v>
      </c>
    </row>
    <row r="924" spans="2:60" x14ac:dyDescent="0.25">
      <c r="B924" t="s">
        <v>408</v>
      </c>
      <c r="C924" s="16">
        <v>0.35</v>
      </c>
      <c r="D924" s="16">
        <v>0.41428571428571398</v>
      </c>
      <c r="E924" s="16">
        <v>0.40384615384615402</v>
      </c>
      <c r="F924" s="16">
        <v>8.8235294117647106E-2</v>
      </c>
      <c r="G924" s="16">
        <v>0.5</v>
      </c>
      <c r="H924" s="16">
        <v>0.266666666666667</v>
      </c>
      <c r="I924" s="16">
        <v>0.26</v>
      </c>
      <c r="J924" s="16">
        <v>0.5</v>
      </c>
      <c r="K924" s="16">
        <v>0.41935483870967699</v>
      </c>
      <c r="L924" s="16">
        <v>9.0909090909090898E-2</v>
      </c>
      <c r="M924" s="16">
        <v>0.37777777777777799</v>
      </c>
      <c r="N924" s="16">
        <v>0.29787234042553201</v>
      </c>
      <c r="O924" s="16">
        <v>0.6</v>
      </c>
      <c r="P924" s="16">
        <v>0.407407407407407</v>
      </c>
      <c r="Q924" s="16">
        <v>0.23529411764705899</v>
      </c>
      <c r="R924" s="16">
        <v>0.25</v>
      </c>
      <c r="S924" s="16">
        <v>0.41071428571428598</v>
      </c>
      <c r="T924" s="16">
        <v>0.25862068965517199</v>
      </c>
      <c r="U924" s="16"/>
      <c r="V924" s="16">
        <v>0.22413793103448301</v>
      </c>
      <c r="W924" s="16">
        <v>0.169014084507042</v>
      </c>
      <c r="X924" s="16">
        <v>0.317647058823529</v>
      </c>
      <c r="Y924" s="16">
        <v>0.42990654205607498</v>
      </c>
      <c r="Z924" s="16"/>
      <c r="AA924" s="16">
        <v>0.26881720430107497</v>
      </c>
      <c r="AB924" s="16">
        <v>0.2</v>
      </c>
      <c r="AC924" s="16">
        <v>0.33928571428571402</v>
      </c>
      <c r="AD924" s="16">
        <v>0.28000000000000003</v>
      </c>
      <c r="AE924" s="16">
        <v>0.27536231884057999</v>
      </c>
      <c r="AF924" s="16">
        <v>0.46031746031746001</v>
      </c>
      <c r="AG924" s="16">
        <v>0.40625</v>
      </c>
      <c r="AH924" s="16">
        <v>0.39622641509433998</v>
      </c>
      <c r="AI924" s="16">
        <v>0.52631578947368396</v>
      </c>
      <c r="AJ924" s="16"/>
      <c r="AK924" s="16">
        <v>0.28333333333333299</v>
      </c>
      <c r="AL924" s="16">
        <v>0.30952380952380998</v>
      </c>
      <c r="AM924" s="16">
        <v>0.44230769230769201</v>
      </c>
      <c r="AN924" s="16">
        <v>0.22222222222222199</v>
      </c>
      <c r="AO924" s="16">
        <v>0.4296875</v>
      </c>
      <c r="AP924" s="16">
        <v>0.41269841269841301</v>
      </c>
      <c r="AQ924" s="16">
        <v>0.34567901234567899</v>
      </c>
      <c r="AR924" s="16"/>
      <c r="AS924" s="16">
        <v>0.37765957446808501</v>
      </c>
      <c r="AT924" s="16">
        <v>0.33796296296296302</v>
      </c>
      <c r="AU924" s="16"/>
      <c r="AV924" s="16">
        <v>0.350785340314136</v>
      </c>
      <c r="AW924" s="16">
        <v>0.34965034965035002</v>
      </c>
      <c r="AX924" s="16"/>
      <c r="AY924" s="16">
        <v>0.26421404682274202</v>
      </c>
      <c r="AZ924" s="16">
        <v>0.42990654205607498</v>
      </c>
      <c r="BA924" s="16"/>
      <c r="BB924" s="16">
        <v>0.39673913043478298</v>
      </c>
      <c r="BC924" s="16">
        <v>0.28174603174603202</v>
      </c>
      <c r="BD924" s="16"/>
      <c r="BE924" s="16">
        <v>0.17647058823529399</v>
      </c>
      <c r="BF924" s="16">
        <v>0.32530120481927699</v>
      </c>
      <c r="BG924" s="16">
        <v>0.33137829912023498</v>
      </c>
      <c r="BH924" s="16">
        <v>0.418079096045198</v>
      </c>
    </row>
    <row r="925" spans="2:60" x14ac:dyDescent="0.25">
      <c r="B925" t="s">
        <v>409</v>
      </c>
      <c r="C925" s="16">
        <v>0.30322580645161301</v>
      </c>
      <c r="D925" s="16">
        <v>0.34285714285714303</v>
      </c>
      <c r="E925" s="16">
        <v>0.25</v>
      </c>
      <c r="F925" s="16">
        <v>0.35294117647058798</v>
      </c>
      <c r="G925" s="16">
        <v>0.375</v>
      </c>
      <c r="H925" s="16">
        <v>0.46666666666666701</v>
      </c>
      <c r="I925" s="16">
        <v>0.28000000000000003</v>
      </c>
      <c r="J925" s="16">
        <v>0.5</v>
      </c>
      <c r="K925" s="16">
        <v>0.225806451612903</v>
      </c>
      <c r="L925" s="16">
        <v>0.18181818181818199</v>
      </c>
      <c r="M925" s="16">
        <v>0.35555555555555601</v>
      </c>
      <c r="N925" s="16">
        <v>0.23404255319148901</v>
      </c>
      <c r="O925" s="16">
        <v>0.2</v>
      </c>
      <c r="P925" s="16">
        <v>0.25925925925925902</v>
      </c>
      <c r="Q925" s="16">
        <v>0.11764705882352899</v>
      </c>
      <c r="R925" s="16">
        <v>0.25</v>
      </c>
      <c r="S925" s="16">
        <v>0.30357142857142899</v>
      </c>
      <c r="T925" s="16">
        <v>0.37931034482758602</v>
      </c>
      <c r="U925" s="16"/>
      <c r="V925" s="16">
        <v>8.6206896551724102E-2</v>
      </c>
      <c r="W925" s="16">
        <v>0.26760563380281699</v>
      </c>
      <c r="X925" s="16">
        <v>0.33529411764705902</v>
      </c>
      <c r="Y925" s="16">
        <v>0.33333333333333298</v>
      </c>
      <c r="Z925" s="16"/>
      <c r="AA925" s="16">
        <v>0.18279569892473099</v>
      </c>
      <c r="AB925" s="16">
        <v>0.32500000000000001</v>
      </c>
      <c r="AC925" s="16">
        <v>0.35714285714285698</v>
      </c>
      <c r="AD925" s="16">
        <v>0.28000000000000003</v>
      </c>
      <c r="AE925" s="16">
        <v>0.217391304347826</v>
      </c>
      <c r="AF925" s="16">
        <v>0.30158730158730201</v>
      </c>
      <c r="AG925" s="16">
        <v>0.515625</v>
      </c>
      <c r="AH925" s="16">
        <v>0.30188679245283001</v>
      </c>
      <c r="AI925" s="16">
        <v>0.36842105263157898</v>
      </c>
      <c r="AJ925" s="16"/>
      <c r="AK925" s="16">
        <v>0.18333333333333299</v>
      </c>
      <c r="AL925" s="16">
        <v>0.476190476190476</v>
      </c>
      <c r="AM925" s="16">
        <v>0.17307692307692299</v>
      </c>
      <c r="AN925" s="16">
        <v>0.13675213675213699</v>
      </c>
      <c r="AO925" s="16">
        <v>0.3515625</v>
      </c>
      <c r="AP925" s="16">
        <v>0.38095238095238099</v>
      </c>
      <c r="AQ925" s="16">
        <v>0.43209876543209902</v>
      </c>
      <c r="AR925" s="16"/>
      <c r="AS925" s="16">
        <v>1</v>
      </c>
      <c r="AT925" s="16">
        <v>0</v>
      </c>
      <c r="AU925" s="16"/>
      <c r="AV925" s="16">
        <v>0.235602094240838</v>
      </c>
      <c r="AW925" s="16">
        <v>0.33333333333333298</v>
      </c>
      <c r="AX925" s="16"/>
      <c r="AY925" s="16">
        <v>0.27090301003344502</v>
      </c>
      <c r="AZ925" s="16">
        <v>0.33333333333333298</v>
      </c>
      <c r="BA925" s="16"/>
      <c r="BB925" s="16">
        <v>0.36413043478260898</v>
      </c>
      <c r="BC925" s="16">
        <v>0.214285714285714</v>
      </c>
      <c r="BD925" s="16"/>
      <c r="BE925" s="16">
        <v>0</v>
      </c>
      <c r="BF925" s="16">
        <v>0.16867469879518099</v>
      </c>
      <c r="BG925" s="16">
        <v>0.26686217008797702</v>
      </c>
      <c r="BH925" s="16">
        <v>0.468926553672316</v>
      </c>
    </row>
    <row r="926" spans="2:60" x14ac:dyDescent="0.25">
      <c r="B926" t="s">
        <v>98</v>
      </c>
      <c r="C926" s="16">
        <v>6.4516129032258104E-2</v>
      </c>
      <c r="D926" s="16">
        <v>7.1428571428571397E-2</v>
      </c>
      <c r="E926" s="16">
        <v>0.115384615384615</v>
      </c>
      <c r="F926" s="16">
        <v>2.9411764705882401E-2</v>
      </c>
      <c r="G926" s="16">
        <v>4.1666666666666699E-2</v>
      </c>
      <c r="H926" s="16">
        <v>6.6666666666666693E-2</v>
      </c>
      <c r="I926" s="16">
        <v>0.04</v>
      </c>
      <c r="J926" s="16">
        <v>0.125</v>
      </c>
      <c r="K926" s="16">
        <v>3.2258064516128997E-2</v>
      </c>
      <c r="L926" s="16">
        <v>0.18181818181818199</v>
      </c>
      <c r="M926" s="16">
        <v>8.8888888888888906E-2</v>
      </c>
      <c r="N926" s="16">
        <v>0.12765957446808501</v>
      </c>
      <c r="O926" s="16">
        <v>0.133333333333333</v>
      </c>
      <c r="P926" s="16">
        <v>7.4074074074074098E-2</v>
      </c>
      <c r="Q926" s="16">
        <v>0</v>
      </c>
      <c r="R926" s="16">
        <v>0</v>
      </c>
      <c r="S926" s="16">
        <v>1.7857142857142901E-2</v>
      </c>
      <c r="T926" s="16">
        <v>6.8965517241379296E-2</v>
      </c>
      <c r="U926" s="16"/>
      <c r="V926" s="16">
        <v>0.13793103448275901</v>
      </c>
      <c r="W926" s="16">
        <v>7.0422535211267595E-2</v>
      </c>
      <c r="X926" s="16">
        <v>9.41176470588235E-2</v>
      </c>
      <c r="Y926" s="16">
        <v>3.4267912772585701E-2</v>
      </c>
      <c r="Z926" s="16"/>
      <c r="AA926" s="16">
        <v>7.5268817204301106E-2</v>
      </c>
      <c r="AB926" s="16">
        <v>0.125</v>
      </c>
      <c r="AC926" s="16">
        <v>1.7857142857142901E-2</v>
      </c>
      <c r="AD926" s="16">
        <v>6.6666666666666693E-2</v>
      </c>
      <c r="AE926" s="16">
        <v>0.115942028985507</v>
      </c>
      <c r="AF926" s="16">
        <v>3.1746031746031703E-2</v>
      </c>
      <c r="AG926" s="16">
        <v>1.5625E-2</v>
      </c>
      <c r="AH926" s="16">
        <v>1.88679245283019E-2</v>
      </c>
      <c r="AI926" s="16">
        <v>5.2631578947368397E-2</v>
      </c>
      <c r="AJ926" s="16"/>
      <c r="AK926" s="16">
        <v>3.3333333333333298E-2</v>
      </c>
      <c r="AL926" s="16">
        <v>4.7619047619047603E-2</v>
      </c>
      <c r="AM926" s="16">
        <v>5.7692307692307702E-2</v>
      </c>
      <c r="AN926" s="16">
        <v>0.13675213675213699</v>
      </c>
      <c r="AO926" s="16">
        <v>3.125E-2</v>
      </c>
      <c r="AP926" s="16">
        <v>7.9365079365079395E-3</v>
      </c>
      <c r="AQ926" s="16">
        <v>8.6419753086419707E-2</v>
      </c>
      <c r="AR926" s="16"/>
      <c r="AS926" s="16">
        <v>0</v>
      </c>
      <c r="AT926" s="16">
        <v>9.2592592592592601E-2</v>
      </c>
      <c r="AU926" s="16"/>
      <c r="AV926" s="16">
        <v>6.8062827225130906E-2</v>
      </c>
      <c r="AW926" s="16">
        <v>6.2937062937062901E-2</v>
      </c>
      <c r="AX926" s="16"/>
      <c r="AY926" s="16">
        <v>9.6989966555184007E-2</v>
      </c>
      <c r="AZ926" s="16">
        <v>3.4267912772585701E-2</v>
      </c>
      <c r="BA926" s="16"/>
      <c r="BB926" s="16">
        <v>3.2608695652173898E-2</v>
      </c>
      <c r="BC926" s="16">
        <v>0.11111111111111099</v>
      </c>
      <c r="BD926" s="16"/>
      <c r="BE926" s="16">
        <v>0.35294117647058798</v>
      </c>
      <c r="BF926" s="16">
        <v>0.180722891566265</v>
      </c>
      <c r="BG926" s="16">
        <v>4.98533724340176E-2</v>
      </c>
      <c r="BH926" s="16">
        <v>5.6497175141242903E-3</v>
      </c>
    </row>
    <row r="927" spans="2:60" x14ac:dyDescent="0.25">
      <c r="B927" t="s">
        <v>410</v>
      </c>
      <c r="C927" s="16">
        <v>6.7741935483871002E-2</v>
      </c>
      <c r="D927" s="16">
        <v>5.7142857142857099E-2</v>
      </c>
      <c r="E927" s="16">
        <v>3.8461538461538498E-2</v>
      </c>
      <c r="F927" s="16">
        <v>8.8235294117647106E-2</v>
      </c>
      <c r="G927" s="16">
        <v>8.3333333333333301E-2</v>
      </c>
      <c r="H927" s="16">
        <v>6.6666666666666693E-2</v>
      </c>
      <c r="I927" s="16">
        <v>0.1</v>
      </c>
      <c r="J927" s="16">
        <v>0.125</v>
      </c>
      <c r="K927" s="16">
        <v>3.2258064516128997E-2</v>
      </c>
      <c r="L927" s="16">
        <v>0.36363636363636398</v>
      </c>
      <c r="M927" s="16">
        <v>6.6666666666666693E-2</v>
      </c>
      <c r="N927" s="16">
        <v>2.1276595744680899E-2</v>
      </c>
      <c r="O927" s="16">
        <v>0.266666666666667</v>
      </c>
      <c r="P927" s="16">
        <v>0</v>
      </c>
      <c r="Q927" s="16">
        <v>5.8823529411764698E-2</v>
      </c>
      <c r="R927" s="16">
        <v>0</v>
      </c>
      <c r="S927" s="16">
        <v>4.4642857142857102E-2</v>
      </c>
      <c r="T927" s="16">
        <v>8.6206896551724102E-2</v>
      </c>
      <c r="U927" s="16"/>
      <c r="V927" s="16">
        <v>0.15517241379310301</v>
      </c>
      <c r="W927" s="16">
        <v>0.140845070422535</v>
      </c>
      <c r="X927" s="16">
        <v>5.8823529411764698E-2</v>
      </c>
      <c r="Y927" s="16">
        <v>4.0498442367601202E-2</v>
      </c>
      <c r="Z927" s="16"/>
      <c r="AA927" s="16">
        <v>0.15053763440860199</v>
      </c>
      <c r="AB927" s="16">
        <v>7.4999999999999997E-2</v>
      </c>
      <c r="AC927" s="16">
        <v>5.3571428571428603E-2</v>
      </c>
      <c r="AD927" s="16">
        <v>0.04</v>
      </c>
      <c r="AE927" s="16">
        <v>4.3478260869565202E-2</v>
      </c>
      <c r="AF927" s="16">
        <v>4.7619047619047603E-2</v>
      </c>
      <c r="AG927" s="16">
        <v>4.6875E-2</v>
      </c>
      <c r="AH927" s="16">
        <v>5.6603773584905703E-2</v>
      </c>
      <c r="AI927" s="16">
        <v>2.6315789473684199E-2</v>
      </c>
      <c r="AJ927" s="16"/>
      <c r="AK927" s="16">
        <v>0.18333333333333299</v>
      </c>
      <c r="AL927" s="16">
        <v>2.3809523809523801E-2</v>
      </c>
      <c r="AM927" s="16">
        <v>3.8461538461538498E-2</v>
      </c>
      <c r="AN927" s="16">
        <v>7.69230769230769E-2</v>
      </c>
      <c r="AO927" s="16">
        <v>5.46875E-2</v>
      </c>
      <c r="AP927" s="16">
        <v>4.7619047619047603E-2</v>
      </c>
      <c r="AQ927" s="16">
        <v>4.9382716049382699E-2</v>
      </c>
      <c r="AR927" s="16"/>
      <c r="AS927" s="16">
        <v>4.2553191489361701E-2</v>
      </c>
      <c r="AT927" s="16">
        <v>7.8703703703703706E-2</v>
      </c>
      <c r="AU927" s="16"/>
      <c r="AV927" s="16">
        <v>8.3769633507853394E-2</v>
      </c>
      <c r="AW927" s="16">
        <v>6.0606060606060601E-2</v>
      </c>
      <c r="AX927" s="16"/>
      <c r="AY927" s="16">
        <v>9.6989966555184007E-2</v>
      </c>
      <c r="AZ927" s="16">
        <v>4.0498442367601202E-2</v>
      </c>
      <c r="BA927" s="16"/>
      <c r="BB927" s="16">
        <v>6.25E-2</v>
      </c>
      <c r="BC927" s="16">
        <v>7.5396825396825407E-2</v>
      </c>
      <c r="BD927" s="16"/>
      <c r="BE927" s="16">
        <v>0.17647058823529399</v>
      </c>
      <c r="BF927" s="16">
        <v>4.81927710843374E-2</v>
      </c>
      <c r="BG927" s="16">
        <v>8.2111436950146596E-2</v>
      </c>
      <c r="BH927" s="16">
        <v>3.9548022598870101E-2</v>
      </c>
    </row>
    <row r="928" spans="2:60" x14ac:dyDescent="0.25">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row>
    <row r="929" spans="2:60" x14ac:dyDescent="0.25">
      <c r="B929" s="6" t="s">
        <v>430</v>
      </c>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c r="AX929" s="16"/>
      <c r="AY929" s="16"/>
      <c r="AZ929" s="16"/>
      <c r="BA929" s="16"/>
      <c r="BB929" s="16"/>
      <c r="BC929" s="16"/>
      <c r="BD929" s="16"/>
      <c r="BE929" s="16"/>
      <c r="BF929" s="16"/>
      <c r="BG929" s="16"/>
      <c r="BH929" s="16"/>
    </row>
    <row r="930" spans="2:60" x14ac:dyDescent="0.25">
      <c r="B930" s="23" t="s">
        <v>712</v>
      </c>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c r="AG930" s="16"/>
      <c r="AH930" s="16"/>
      <c r="AI930" s="16"/>
      <c r="AJ930" s="16"/>
      <c r="AK930" s="16"/>
      <c r="AL930" s="16"/>
      <c r="AM930" s="16"/>
      <c r="AN930" s="16"/>
      <c r="AO930" s="16"/>
      <c r="AP930" s="16"/>
      <c r="AQ930" s="16"/>
      <c r="AR930" s="16"/>
      <c r="AS930" s="16"/>
      <c r="AT930" s="16"/>
      <c r="AU930" s="16"/>
      <c r="AV930" s="16"/>
      <c r="AW930" s="16"/>
      <c r="AX930" s="16"/>
      <c r="AY930" s="16"/>
      <c r="AZ930" s="16"/>
      <c r="BA930" s="16"/>
      <c r="BB930" s="16"/>
      <c r="BC930" s="16"/>
      <c r="BD930" s="16"/>
      <c r="BE930" s="16"/>
      <c r="BF930" s="16"/>
      <c r="BG930" s="16"/>
      <c r="BH930" s="16"/>
    </row>
    <row r="931" spans="2:60" x14ac:dyDescent="0.25">
      <c r="B931" t="s">
        <v>413</v>
      </c>
      <c r="C931" s="16">
        <v>0.38095238095238099</v>
      </c>
      <c r="D931" s="16">
        <v>0.25</v>
      </c>
      <c r="E931" s="16">
        <v>0</v>
      </c>
      <c r="F931" s="16">
        <v>0.33333333333333298</v>
      </c>
      <c r="G931" s="16">
        <v>0</v>
      </c>
      <c r="H931" s="16">
        <v>1</v>
      </c>
      <c r="I931" s="16">
        <v>0</v>
      </c>
      <c r="J931" s="16">
        <v>1</v>
      </c>
      <c r="K931" s="16">
        <v>0</v>
      </c>
      <c r="L931" s="16">
        <v>0.75</v>
      </c>
      <c r="M931" s="16">
        <v>0</v>
      </c>
      <c r="N931" s="16">
        <v>1</v>
      </c>
      <c r="O931" s="16">
        <v>0.75</v>
      </c>
      <c r="P931" s="16" t="s">
        <v>414</v>
      </c>
      <c r="Q931" s="16">
        <v>0</v>
      </c>
      <c r="R931" s="16" t="s">
        <v>414</v>
      </c>
      <c r="S931" s="16">
        <v>0.4</v>
      </c>
      <c r="T931" s="16">
        <v>0.6</v>
      </c>
      <c r="U931" s="16"/>
      <c r="V931" s="16">
        <v>0.33333333333333298</v>
      </c>
      <c r="W931" s="16">
        <v>0.5</v>
      </c>
      <c r="X931" s="16">
        <v>0.2</v>
      </c>
      <c r="Y931" s="16">
        <v>0.46153846153846201</v>
      </c>
      <c r="Z931" s="16"/>
      <c r="AA931" s="16">
        <v>0.42857142857142899</v>
      </c>
      <c r="AB931" s="16">
        <v>0</v>
      </c>
      <c r="AC931" s="16">
        <v>0.33333333333333298</v>
      </c>
      <c r="AD931" s="16">
        <v>0.66666666666666696</v>
      </c>
      <c r="AE931" s="16">
        <v>0.33333333333333298</v>
      </c>
      <c r="AF931" s="16">
        <v>0.66666666666666696</v>
      </c>
      <c r="AG931" s="16">
        <v>0.33333333333333298</v>
      </c>
      <c r="AH931" s="16">
        <v>0</v>
      </c>
      <c r="AI931" s="16">
        <v>0</v>
      </c>
      <c r="AJ931" s="16"/>
      <c r="AK931" s="16">
        <v>0.18181818181818199</v>
      </c>
      <c r="AL931" s="16">
        <v>0</v>
      </c>
      <c r="AM931" s="16">
        <v>0.5</v>
      </c>
      <c r="AN931" s="16">
        <v>0.55555555555555602</v>
      </c>
      <c r="AO931" s="16">
        <v>0.28571428571428598</v>
      </c>
      <c r="AP931" s="16">
        <v>0.83333333333333304</v>
      </c>
      <c r="AQ931" s="16">
        <v>0.25</v>
      </c>
      <c r="AR931" s="16"/>
      <c r="AS931" s="16">
        <v>0.375</v>
      </c>
      <c r="AT931" s="16">
        <v>0.38235294117647101</v>
      </c>
      <c r="AU931" s="16"/>
      <c r="AV931" s="16">
        <v>0.4375</v>
      </c>
      <c r="AW931" s="16">
        <v>0.34615384615384598</v>
      </c>
      <c r="AX931" s="16"/>
      <c r="AY931" s="16">
        <v>0.34482758620689702</v>
      </c>
      <c r="AZ931" s="16">
        <v>0.46153846153846201</v>
      </c>
      <c r="BA931" s="16"/>
      <c r="BB931" s="16">
        <v>0.434782608695652</v>
      </c>
      <c r="BC931" s="16">
        <v>0.31578947368421101</v>
      </c>
      <c r="BD931" s="16"/>
      <c r="BE931" s="16">
        <v>0</v>
      </c>
      <c r="BF931" s="16">
        <v>0.5</v>
      </c>
      <c r="BG931" s="16">
        <v>0.42857142857142899</v>
      </c>
      <c r="BH931" s="16">
        <v>0.28571428571428598</v>
      </c>
    </row>
    <row r="932" spans="2:60" x14ac:dyDescent="0.25">
      <c r="B932" t="s">
        <v>415</v>
      </c>
      <c r="C932" s="16">
        <v>0.19047619047618999</v>
      </c>
      <c r="D932" s="16">
        <v>0</v>
      </c>
      <c r="E932" s="16">
        <v>0.5</v>
      </c>
      <c r="F932" s="16">
        <v>0</v>
      </c>
      <c r="G932" s="16">
        <v>0.5</v>
      </c>
      <c r="H932" s="16">
        <v>0</v>
      </c>
      <c r="I932" s="16">
        <v>0.4</v>
      </c>
      <c r="J932" s="16">
        <v>0</v>
      </c>
      <c r="K932" s="16">
        <v>0</v>
      </c>
      <c r="L932" s="16">
        <v>0</v>
      </c>
      <c r="M932" s="16">
        <v>0</v>
      </c>
      <c r="N932" s="16">
        <v>0</v>
      </c>
      <c r="O932" s="16">
        <v>0</v>
      </c>
      <c r="P932" s="16" t="s">
        <v>414</v>
      </c>
      <c r="Q932" s="16">
        <v>0</v>
      </c>
      <c r="R932" s="16" t="s">
        <v>414</v>
      </c>
      <c r="S932" s="16">
        <v>0.4</v>
      </c>
      <c r="T932" s="16">
        <v>0.4</v>
      </c>
      <c r="U932" s="16"/>
      <c r="V932" s="16">
        <v>0.11111111111111099</v>
      </c>
      <c r="W932" s="16">
        <v>0</v>
      </c>
      <c r="X932" s="16">
        <v>0.4</v>
      </c>
      <c r="Y932" s="16">
        <v>0.230769230769231</v>
      </c>
      <c r="Z932" s="16"/>
      <c r="AA932" s="16">
        <v>0.214285714285714</v>
      </c>
      <c r="AB932" s="16">
        <v>0</v>
      </c>
      <c r="AC932" s="16">
        <v>0</v>
      </c>
      <c r="AD932" s="16">
        <v>0.33333333333333298</v>
      </c>
      <c r="AE932" s="16">
        <v>0.33333333333333298</v>
      </c>
      <c r="AF932" s="16">
        <v>0</v>
      </c>
      <c r="AG932" s="16">
        <v>0.66666666666666696</v>
      </c>
      <c r="AH932" s="16">
        <v>0.33333333333333298</v>
      </c>
      <c r="AI932" s="16">
        <v>0</v>
      </c>
      <c r="AJ932" s="16"/>
      <c r="AK932" s="16">
        <v>9.0909090909090898E-2</v>
      </c>
      <c r="AL932" s="16">
        <v>0</v>
      </c>
      <c r="AM932" s="16">
        <v>0.5</v>
      </c>
      <c r="AN932" s="16">
        <v>0</v>
      </c>
      <c r="AO932" s="16">
        <v>0.57142857142857095</v>
      </c>
      <c r="AP932" s="16">
        <v>0.16666666666666699</v>
      </c>
      <c r="AQ932" s="16">
        <v>0.25</v>
      </c>
      <c r="AR932" s="16"/>
      <c r="AS932" s="16">
        <v>0.25</v>
      </c>
      <c r="AT932" s="16">
        <v>0.17647058823529399</v>
      </c>
      <c r="AU932" s="16"/>
      <c r="AV932" s="16">
        <v>0.125</v>
      </c>
      <c r="AW932" s="16">
        <v>0.230769230769231</v>
      </c>
      <c r="AX932" s="16"/>
      <c r="AY932" s="16">
        <v>0.17241379310344801</v>
      </c>
      <c r="AZ932" s="16">
        <v>0.230769230769231</v>
      </c>
      <c r="BA932" s="16"/>
      <c r="BB932" s="16">
        <v>0.13043478260869601</v>
      </c>
      <c r="BC932" s="16">
        <v>0.26315789473684198</v>
      </c>
      <c r="BD932" s="16"/>
      <c r="BE932" s="16">
        <v>0</v>
      </c>
      <c r="BF932" s="16">
        <v>0</v>
      </c>
      <c r="BG932" s="16">
        <v>0.214285714285714</v>
      </c>
      <c r="BH932" s="16">
        <v>0.28571428571428598</v>
      </c>
    </row>
    <row r="933" spans="2:60" x14ac:dyDescent="0.25">
      <c r="B933" t="s">
        <v>416</v>
      </c>
      <c r="C933" s="16">
        <v>0.19047619047618999</v>
      </c>
      <c r="D933" s="16">
        <v>0.25</v>
      </c>
      <c r="E933" s="16">
        <v>0</v>
      </c>
      <c r="F933" s="16">
        <v>0.33333333333333298</v>
      </c>
      <c r="G933" s="16">
        <v>1</v>
      </c>
      <c r="H933" s="16">
        <v>0</v>
      </c>
      <c r="I933" s="16">
        <v>0</v>
      </c>
      <c r="J933" s="16">
        <v>0</v>
      </c>
      <c r="K933" s="16">
        <v>0</v>
      </c>
      <c r="L933" s="16">
        <v>0.25</v>
      </c>
      <c r="M933" s="16">
        <v>0.33333333333333298</v>
      </c>
      <c r="N933" s="16">
        <v>0</v>
      </c>
      <c r="O933" s="16">
        <v>0</v>
      </c>
      <c r="P933" s="16" t="s">
        <v>414</v>
      </c>
      <c r="Q933" s="16">
        <v>0</v>
      </c>
      <c r="R933" s="16" t="s">
        <v>414</v>
      </c>
      <c r="S933" s="16">
        <v>0</v>
      </c>
      <c r="T933" s="16">
        <v>0.4</v>
      </c>
      <c r="U933" s="16"/>
      <c r="V933" s="16">
        <v>0</v>
      </c>
      <c r="W933" s="16">
        <v>0.2</v>
      </c>
      <c r="X933" s="16">
        <v>0.2</v>
      </c>
      <c r="Y933" s="16">
        <v>0.30769230769230799</v>
      </c>
      <c r="Z933" s="16"/>
      <c r="AA933" s="16">
        <v>7.1428571428571397E-2</v>
      </c>
      <c r="AB933" s="16">
        <v>0</v>
      </c>
      <c r="AC933" s="16">
        <v>0.33333333333333298</v>
      </c>
      <c r="AD933" s="16">
        <v>0.33333333333333298</v>
      </c>
      <c r="AE933" s="16">
        <v>0.33333333333333298</v>
      </c>
      <c r="AF933" s="16">
        <v>0.33333333333333298</v>
      </c>
      <c r="AG933" s="16">
        <v>0.66666666666666696</v>
      </c>
      <c r="AH933" s="16">
        <v>0</v>
      </c>
      <c r="AI933" s="16">
        <v>0.5</v>
      </c>
      <c r="AJ933" s="16"/>
      <c r="AK933" s="16">
        <v>0.27272727272727298</v>
      </c>
      <c r="AL933" s="16">
        <v>1</v>
      </c>
      <c r="AM933" s="16">
        <v>0.5</v>
      </c>
      <c r="AN933" s="16">
        <v>0</v>
      </c>
      <c r="AO933" s="16">
        <v>0</v>
      </c>
      <c r="AP933" s="16">
        <v>0.16666666666666699</v>
      </c>
      <c r="AQ933" s="16">
        <v>0.5</v>
      </c>
      <c r="AR933" s="16"/>
      <c r="AS933" s="16">
        <v>0.5</v>
      </c>
      <c r="AT933" s="16">
        <v>0.11764705882352899</v>
      </c>
      <c r="AU933" s="16"/>
      <c r="AV933" s="16">
        <v>0.125</v>
      </c>
      <c r="AW933" s="16">
        <v>0.230769230769231</v>
      </c>
      <c r="AX933" s="16"/>
      <c r="AY933" s="16">
        <v>0.13793103448275901</v>
      </c>
      <c r="AZ933" s="16">
        <v>0.30769230769230799</v>
      </c>
      <c r="BA933" s="16"/>
      <c r="BB933" s="16">
        <v>0.26086956521739102</v>
      </c>
      <c r="BC933" s="16">
        <v>0.105263157894737</v>
      </c>
      <c r="BD933" s="16"/>
      <c r="BE933" s="16">
        <v>0</v>
      </c>
      <c r="BF933" s="16">
        <v>0.25</v>
      </c>
      <c r="BG933" s="16">
        <v>0.17857142857142899</v>
      </c>
      <c r="BH933" s="16">
        <v>0.28571428571428598</v>
      </c>
    </row>
    <row r="934" spans="2:60" x14ac:dyDescent="0.25">
      <c r="B934" t="s">
        <v>417</v>
      </c>
      <c r="C934" s="16">
        <v>0.14285714285714299</v>
      </c>
      <c r="D934" s="16">
        <v>0.25</v>
      </c>
      <c r="E934" s="16">
        <v>0</v>
      </c>
      <c r="F934" s="16">
        <v>0</v>
      </c>
      <c r="G934" s="16">
        <v>0.5</v>
      </c>
      <c r="H934" s="16">
        <v>0</v>
      </c>
      <c r="I934" s="16">
        <v>0</v>
      </c>
      <c r="J934" s="16">
        <v>1</v>
      </c>
      <c r="K934" s="16">
        <v>0</v>
      </c>
      <c r="L934" s="16">
        <v>0.25</v>
      </c>
      <c r="M934" s="16">
        <v>0</v>
      </c>
      <c r="N934" s="16">
        <v>0</v>
      </c>
      <c r="O934" s="16">
        <v>0</v>
      </c>
      <c r="P934" s="16" t="s">
        <v>414</v>
      </c>
      <c r="Q934" s="16">
        <v>1</v>
      </c>
      <c r="R934" s="16" t="s">
        <v>414</v>
      </c>
      <c r="S934" s="16">
        <v>0</v>
      </c>
      <c r="T934" s="16">
        <v>0.2</v>
      </c>
      <c r="U934" s="16"/>
      <c r="V934" s="16">
        <v>0</v>
      </c>
      <c r="W934" s="16">
        <v>0.2</v>
      </c>
      <c r="X934" s="16">
        <v>0.1</v>
      </c>
      <c r="Y934" s="16">
        <v>0.230769230769231</v>
      </c>
      <c r="Z934" s="16"/>
      <c r="AA934" s="16">
        <v>0</v>
      </c>
      <c r="AB934" s="16">
        <v>0</v>
      </c>
      <c r="AC934" s="16">
        <v>0.33333333333333298</v>
      </c>
      <c r="AD934" s="16">
        <v>0.33333333333333298</v>
      </c>
      <c r="AE934" s="16">
        <v>0</v>
      </c>
      <c r="AF934" s="16">
        <v>0.33333333333333298</v>
      </c>
      <c r="AG934" s="16">
        <v>0.66666666666666696</v>
      </c>
      <c r="AH934" s="16">
        <v>0</v>
      </c>
      <c r="AI934" s="16">
        <v>0.5</v>
      </c>
      <c r="AJ934" s="16"/>
      <c r="AK934" s="16">
        <v>0.18181818181818199</v>
      </c>
      <c r="AL934" s="16">
        <v>0</v>
      </c>
      <c r="AM934" s="16">
        <v>0.5</v>
      </c>
      <c r="AN934" s="16">
        <v>0.22222222222222199</v>
      </c>
      <c r="AO934" s="16">
        <v>0</v>
      </c>
      <c r="AP934" s="16">
        <v>0</v>
      </c>
      <c r="AQ934" s="16">
        <v>0.25</v>
      </c>
      <c r="AR934" s="16"/>
      <c r="AS934" s="16">
        <v>0.5</v>
      </c>
      <c r="AT934" s="16">
        <v>5.8823529411764698E-2</v>
      </c>
      <c r="AU934" s="16"/>
      <c r="AV934" s="16">
        <v>0.1875</v>
      </c>
      <c r="AW934" s="16">
        <v>0.115384615384615</v>
      </c>
      <c r="AX934" s="16"/>
      <c r="AY934" s="16">
        <v>0.10344827586206901</v>
      </c>
      <c r="AZ934" s="16">
        <v>0.230769230769231</v>
      </c>
      <c r="BA934" s="16"/>
      <c r="BB934" s="16">
        <v>0.26086956521739102</v>
      </c>
      <c r="BC934" s="16">
        <v>0</v>
      </c>
      <c r="BD934" s="16"/>
      <c r="BE934" s="16">
        <v>0</v>
      </c>
      <c r="BF934" s="16">
        <v>0</v>
      </c>
      <c r="BG934" s="16">
        <v>0.107142857142857</v>
      </c>
      <c r="BH934" s="16">
        <v>0.42857142857142899</v>
      </c>
    </row>
    <row r="935" spans="2:60" x14ac:dyDescent="0.25">
      <c r="B935" t="s">
        <v>418</v>
      </c>
      <c r="C935" s="16">
        <v>9.5238095238095205E-2</v>
      </c>
      <c r="D935" s="16">
        <v>0</v>
      </c>
      <c r="E935" s="16">
        <v>0</v>
      </c>
      <c r="F935" s="16">
        <v>0</v>
      </c>
      <c r="G935" s="16">
        <v>0</v>
      </c>
      <c r="H935" s="16">
        <v>0</v>
      </c>
      <c r="I935" s="16">
        <v>0.2</v>
      </c>
      <c r="J935" s="16">
        <v>1</v>
      </c>
      <c r="K935" s="16">
        <v>0</v>
      </c>
      <c r="L935" s="16">
        <v>0</v>
      </c>
      <c r="M935" s="16">
        <v>0</v>
      </c>
      <c r="N935" s="16">
        <v>0</v>
      </c>
      <c r="O935" s="16">
        <v>0</v>
      </c>
      <c r="P935" s="16" t="s">
        <v>414</v>
      </c>
      <c r="Q935" s="16">
        <v>0</v>
      </c>
      <c r="R935" s="16" t="s">
        <v>414</v>
      </c>
      <c r="S935" s="16">
        <v>0.2</v>
      </c>
      <c r="T935" s="16">
        <v>0.2</v>
      </c>
      <c r="U935" s="16"/>
      <c r="V935" s="16">
        <v>0.11111111111111099</v>
      </c>
      <c r="W935" s="16">
        <v>0.1</v>
      </c>
      <c r="X935" s="16">
        <v>0.1</v>
      </c>
      <c r="Y935" s="16">
        <v>7.69230769230769E-2</v>
      </c>
      <c r="Z935" s="16"/>
      <c r="AA935" s="16">
        <v>0.14285714285714299</v>
      </c>
      <c r="AB935" s="16">
        <v>0</v>
      </c>
      <c r="AC935" s="16">
        <v>0</v>
      </c>
      <c r="AD935" s="16">
        <v>0.33333333333333298</v>
      </c>
      <c r="AE935" s="16">
        <v>0</v>
      </c>
      <c r="AF935" s="16">
        <v>0</v>
      </c>
      <c r="AG935" s="16">
        <v>0.33333333333333298</v>
      </c>
      <c r="AH935" s="16">
        <v>0</v>
      </c>
      <c r="AI935" s="16">
        <v>0</v>
      </c>
      <c r="AJ935" s="16"/>
      <c r="AK935" s="16">
        <v>0</v>
      </c>
      <c r="AL935" s="16">
        <v>0</v>
      </c>
      <c r="AM935" s="16">
        <v>0.5</v>
      </c>
      <c r="AN935" s="16">
        <v>0.11111111111111099</v>
      </c>
      <c r="AO935" s="16">
        <v>0.28571428571428598</v>
      </c>
      <c r="AP935" s="16">
        <v>0</v>
      </c>
      <c r="AQ935" s="16">
        <v>0</v>
      </c>
      <c r="AR935" s="16"/>
      <c r="AS935" s="16">
        <v>0.25</v>
      </c>
      <c r="AT935" s="16">
        <v>5.8823529411764698E-2</v>
      </c>
      <c r="AU935" s="16"/>
      <c r="AV935" s="16">
        <v>0</v>
      </c>
      <c r="AW935" s="16">
        <v>0.15384615384615399</v>
      </c>
      <c r="AX935" s="16"/>
      <c r="AY935" s="16">
        <v>0.10344827586206901</v>
      </c>
      <c r="AZ935" s="16">
        <v>7.69230769230769E-2</v>
      </c>
      <c r="BA935" s="16"/>
      <c r="BB935" s="16">
        <v>8.6956521739130405E-2</v>
      </c>
      <c r="BC935" s="16">
        <v>0.105263157894737</v>
      </c>
      <c r="BD935" s="16"/>
      <c r="BE935" s="16">
        <v>0</v>
      </c>
      <c r="BF935" s="16">
        <v>0</v>
      </c>
      <c r="BG935" s="16">
        <v>3.5714285714285698E-2</v>
      </c>
      <c r="BH935" s="16">
        <v>0.42857142857142899</v>
      </c>
    </row>
    <row r="936" spans="2:60" x14ac:dyDescent="0.25">
      <c r="B936" t="s">
        <v>419</v>
      </c>
      <c r="C936" s="16">
        <v>9.5238095238095205E-2</v>
      </c>
      <c r="D936" s="16">
        <v>0</v>
      </c>
      <c r="E936" s="16">
        <v>0</v>
      </c>
      <c r="F936" s="16">
        <v>0</v>
      </c>
      <c r="G936" s="16">
        <v>0.5</v>
      </c>
      <c r="H936" s="16">
        <v>0</v>
      </c>
      <c r="I936" s="16">
        <v>0</v>
      </c>
      <c r="J936" s="16">
        <v>0</v>
      </c>
      <c r="K936" s="16">
        <v>0</v>
      </c>
      <c r="L936" s="16">
        <v>0</v>
      </c>
      <c r="M936" s="16">
        <v>0</v>
      </c>
      <c r="N936" s="16">
        <v>0</v>
      </c>
      <c r="O936" s="16">
        <v>0.25</v>
      </c>
      <c r="P936" s="16" t="s">
        <v>414</v>
      </c>
      <c r="Q936" s="16">
        <v>0</v>
      </c>
      <c r="R936" s="16" t="s">
        <v>414</v>
      </c>
      <c r="S936" s="16">
        <v>0</v>
      </c>
      <c r="T936" s="16">
        <v>0.4</v>
      </c>
      <c r="U936" s="16"/>
      <c r="V936" s="16">
        <v>0</v>
      </c>
      <c r="W936" s="16">
        <v>0.1</v>
      </c>
      <c r="X936" s="16">
        <v>0</v>
      </c>
      <c r="Y936" s="16">
        <v>0.230769230769231</v>
      </c>
      <c r="Z936" s="16"/>
      <c r="AA936" s="16">
        <v>0</v>
      </c>
      <c r="AB936" s="16">
        <v>0</v>
      </c>
      <c r="AC936" s="16">
        <v>0.33333333333333298</v>
      </c>
      <c r="AD936" s="16">
        <v>0</v>
      </c>
      <c r="AE936" s="16">
        <v>0</v>
      </c>
      <c r="AF936" s="16">
        <v>0.33333333333333298</v>
      </c>
      <c r="AG936" s="16">
        <v>0.33333333333333298</v>
      </c>
      <c r="AH936" s="16">
        <v>0.33333333333333298</v>
      </c>
      <c r="AI936" s="16">
        <v>0</v>
      </c>
      <c r="AJ936" s="16"/>
      <c r="AK936" s="16">
        <v>0</v>
      </c>
      <c r="AL936" s="16">
        <v>0</v>
      </c>
      <c r="AM936" s="16">
        <v>0.5</v>
      </c>
      <c r="AN936" s="16">
        <v>0.11111111111111099</v>
      </c>
      <c r="AO936" s="16">
        <v>0</v>
      </c>
      <c r="AP936" s="16">
        <v>0.16666666666666699</v>
      </c>
      <c r="AQ936" s="16">
        <v>0.25</v>
      </c>
      <c r="AR936" s="16"/>
      <c r="AS936" s="16">
        <v>0.375</v>
      </c>
      <c r="AT936" s="16">
        <v>2.9411764705882401E-2</v>
      </c>
      <c r="AU936" s="16"/>
      <c r="AV936" s="16">
        <v>6.25E-2</v>
      </c>
      <c r="AW936" s="16">
        <v>0.115384615384615</v>
      </c>
      <c r="AX936" s="16"/>
      <c r="AY936" s="16">
        <v>3.4482758620689703E-2</v>
      </c>
      <c r="AZ936" s="16">
        <v>0.230769230769231</v>
      </c>
      <c r="BA936" s="16"/>
      <c r="BB936" s="16">
        <v>0.173913043478261</v>
      </c>
      <c r="BC936" s="16">
        <v>0</v>
      </c>
      <c r="BD936" s="16"/>
      <c r="BE936" s="16">
        <v>0</v>
      </c>
      <c r="BF936" s="16">
        <v>0</v>
      </c>
      <c r="BG936" s="16">
        <v>0.107142857142857</v>
      </c>
      <c r="BH936" s="16">
        <v>0.14285714285714299</v>
      </c>
    </row>
    <row r="937" spans="2:60" x14ac:dyDescent="0.25">
      <c r="B937" t="s">
        <v>420</v>
      </c>
      <c r="C937" s="16">
        <v>7.1428571428571397E-2</v>
      </c>
      <c r="D937" s="16">
        <v>0</v>
      </c>
      <c r="E937" s="16">
        <v>0</v>
      </c>
      <c r="F937" s="16">
        <v>0</v>
      </c>
      <c r="G937" s="16">
        <v>0</v>
      </c>
      <c r="H937" s="16">
        <v>0</v>
      </c>
      <c r="I937" s="16">
        <v>0</v>
      </c>
      <c r="J937" s="16">
        <v>0</v>
      </c>
      <c r="K937" s="16">
        <v>0</v>
      </c>
      <c r="L937" s="16">
        <v>0.25</v>
      </c>
      <c r="M937" s="16">
        <v>0.33333333333333298</v>
      </c>
      <c r="N937" s="16">
        <v>0</v>
      </c>
      <c r="O937" s="16">
        <v>0</v>
      </c>
      <c r="P937" s="16" t="s">
        <v>414</v>
      </c>
      <c r="Q937" s="16">
        <v>0</v>
      </c>
      <c r="R937" s="16" t="s">
        <v>414</v>
      </c>
      <c r="S937" s="16">
        <v>0</v>
      </c>
      <c r="T937" s="16">
        <v>0.2</v>
      </c>
      <c r="U937" s="16"/>
      <c r="V937" s="16">
        <v>0.11111111111111099</v>
      </c>
      <c r="W937" s="16">
        <v>0</v>
      </c>
      <c r="X937" s="16">
        <v>0</v>
      </c>
      <c r="Y937" s="16">
        <v>0.15384615384615399</v>
      </c>
      <c r="Z937" s="16"/>
      <c r="AA937" s="16">
        <v>7.1428571428571397E-2</v>
      </c>
      <c r="AB937" s="16">
        <v>0</v>
      </c>
      <c r="AC937" s="16">
        <v>0</v>
      </c>
      <c r="AD937" s="16">
        <v>0</v>
      </c>
      <c r="AE937" s="16">
        <v>0</v>
      </c>
      <c r="AF937" s="16">
        <v>0.33333333333333298</v>
      </c>
      <c r="AG937" s="16">
        <v>0.33333333333333298</v>
      </c>
      <c r="AH937" s="16">
        <v>0</v>
      </c>
      <c r="AI937" s="16">
        <v>0</v>
      </c>
      <c r="AJ937" s="16"/>
      <c r="AK937" s="16">
        <v>0.18181818181818199</v>
      </c>
      <c r="AL937" s="16">
        <v>0</v>
      </c>
      <c r="AM937" s="16">
        <v>0.5</v>
      </c>
      <c r="AN937" s="16">
        <v>0</v>
      </c>
      <c r="AO937" s="16">
        <v>0</v>
      </c>
      <c r="AP937" s="16">
        <v>0</v>
      </c>
      <c r="AQ937" s="16">
        <v>0</v>
      </c>
      <c r="AR937" s="16"/>
      <c r="AS937" s="16">
        <v>0.25</v>
      </c>
      <c r="AT937" s="16">
        <v>2.9411764705882401E-2</v>
      </c>
      <c r="AU937" s="16"/>
      <c r="AV937" s="16">
        <v>0</v>
      </c>
      <c r="AW937" s="16">
        <v>0.115384615384615</v>
      </c>
      <c r="AX937" s="16"/>
      <c r="AY937" s="16">
        <v>3.4482758620689703E-2</v>
      </c>
      <c r="AZ937" s="16">
        <v>0.15384615384615399</v>
      </c>
      <c r="BA937" s="16"/>
      <c r="BB937" s="16">
        <v>0.13043478260869601</v>
      </c>
      <c r="BC937" s="16">
        <v>0</v>
      </c>
      <c r="BD937" s="16"/>
      <c r="BE937" s="16">
        <v>0</v>
      </c>
      <c r="BF937" s="16">
        <v>0</v>
      </c>
      <c r="BG937" s="16">
        <v>0.107142857142857</v>
      </c>
      <c r="BH937" s="16">
        <v>0</v>
      </c>
    </row>
    <row r="938" spans="2:60" x14ac:dyDescent="0.25">
      <c r="B938" t="s">
        <v>421</v>
      </c>
      <c r="C938" s="16">
        <v>7.1428571428571397E-2</v>
      </c>
      <c r="D938" s="16">
        <v>0.25</v>
      </c>
      <c r="E938" s="16">
        <v>0</v>
      </c>
      <c r="F938" s="16">
        <v>0</v>
      </c>
      <c r="G938" s="16">
        <v>0.5</v>
      </c>
      <c r="H938" s="16">
        <v>0</v>
      </c>
      <c r="I938" s="16">
        <v>0</v>
      </c>
      <c r="J938" s="16">
        <v>0</v>
      </c>
      <c r="K938" s="16">
        <v>0</v>
      </c>
      <c r="L938" s="16">
        <v>0</v>
      </c>
      <c r="M938" s="16">
        <v>0</v>
      </c>
      <c r="N938" s="16">
        <v>0</v>
      </c>
      <c r="O938" s="16">
        <v>0</v>
      </c>
      <c r="P938" s="16" t="s">
        <v>414</v>
      </c>
      <c r="Q938" s="16">
        <v>0</v>
      </c>
      <c r="R938" s="16" t="s">
        <v>414</v>
      </c>
      <c r="S938" s="16">
        <v>0</v>
      </c>
      <c r="T938" s="16">
        <v>0.2</v>
      </c>
      <c r="U938" s="16"/>
      <c r="V938" s="16">
        <v>0</v>
      </c>
      <c r="W938" s="16">
        <v>0.2</v>
      </c>
      <c r="X938" s="16">
        <v>0</v>
      </c>
      <c r="Y938" s="16">
        <v>7.69230769230769E-2</v>
      </c>
      <c r="Z938" s="16"/>
      <c r="AA938" s="16">
        <v>7.1428571428571397E-2</v>
      </c>
      <c r="AB938" s="16">
        <v>0</v>
      </c>
      <c r="AC938" s="16">
        <v>0.33333333333333298</v>
      </c>
      <c r="AD938" s="16">
        <v>0</v>
      </c>
      <c r="AE938" s="16">
        <v>0</v>
      </c>
      <c r="AF938" s="16">
        <v>0</v>
      </c>
      <c r="AG938" s="16">
        <v>0.33333333333333298</v>
      </c>
      <c r="AH938" s="16">
        <v>0</v>
      </c>
      <c r="AI938" s="16">
        <v>0</v>
      </c>
      <c r="AJ938" s="16"/>
      <c r="AK938" s="16">
        <v>0</v>
      </c>
      <c r="AL938" s="16">
        <v>0</v>
      </c>
      <c r="AM938" s="16">
        <v>0.5</v>
      </c>
      <c r="AN938" s="16">
        <v>0.11111111111111099</v>
      </c>
      <c r="AO938" s="16">
        <v>0</v>
      </c>
      <c r="AP938" s="16">
        <v>0</v>
      </c>
      <c r="AQ938" s="16">
        <v>0.25</v>
      </c>
      <c r="AR938" s="16"/>
      <c r="AS938" s="16">
        <v>0.25</v>
      </c>
      <c r="AT938" s="16">
        <v>2.9411764705882401E-2</v>
      </c>
      <c r="AU938" s="16"/>
      <c r="AV938" s="16">
        <v>6.25E-2</v>
      </c>
      <c r="AW938" s="16">
        <v>7.69230769230769E-2</v>
      </c>
      <c r="AX938" s="16"/>
      <c r="AY938" s="16">
        <v>6.8965517241379296E-2</v>
      </c>
      <c r="AZ938" s="16">
        <v>7.69230769230769E-2</v>
      </c>
      <c r="BA938" s="16"/>
      <c r="BB938" s="16">
        <v>0.13043478260869601</v>
      </c>
      <c r="BC938" s="16">
        <v>0</v>
      </c>
      <c r="BD938" s="16"/>
      <c r="BE938" s="16">
        <v>0</v>
      </c>
      <c r="BF938" s="16">
        <v>0</v>
      </c>
      <c r="BG938" s="16">
        <v>7.1428571428571397E-2</v>
      </c>
      <c r="BH938" s="16">
        <v>0.14285714285714299</v>
      </c>
    </row>
    <row r="939" spans="2:60" x14ac:dyDescent="0.25">
      <c r="B939" t="s">
        <v>422</v>
      </c>
      <c r="C939" s="16">
        <v>7.1428571428571397E-2</v>
      </c>
      <c r="D939" s="16">
        <v>0</v>
      </c>
      <c r="E939" s="16">
        <v>0</v>
      </c>
      <c r="F939" s="16">
        <v>0</v>
      </c>
      <c r="G939" s="16">
        <v>0.5</v>
      </c>
      <c r="H939" s="16">
        <v>0</v>
      </c>
      <c r="I939" s="16">
        <v>0</v>
      </c>
      <c r="J939" s="16">
        <v>0</v>
      </c>
      <c r="K939" s="16">
        <v>0</v>
      </c>
      <c r="L939" s="16">
        <v>0.25</v>
      </c>
      <c r="M939" s="16">
        <v>0</v>
      </c>
      <c r="N939" s="16">
        <v>0</v>
      </c>
      <c r="O939" s="16">
        <v>0</v>
      </c>
      <c r="P939" s="16" t="s">
        <v>414</v>
      </c>
      <c r="Q939" s="16">
        <v>0</v>
      </c>
      <c r="R939" s="16" t="s">
        <v>414</v>
      </c>
      <c r="S939" s="16">
        <v>0</v>
      </c>
      <c r="T939" s="16">
        <v>0.2</v>
      </c>
      <c r="U939" s="16"/>
      <c r="V939" s="16">
        <v>0</v>
      </c>
      <c r="W939" s="16">
        <v>0.1</v>
      </c>
      <c r="X939" s="16">
        <v>0</v>
      </c>
      <c r="Y939" s="16">
        <v>0.15384615384615399</v>
      </c>
      <c r="Z939" s="16"/>
      <c r="AA939" s="16">
        <v>0</v>
      </c>
      <c r="AB939" s="16">
        <v>0</v>
      </c>
      <c r="AC939" s="16">
        <v>0.33333333333333298</v>
      </c>
      <c r="AD939" s="16">
        <v>0</v>
      </c>
      <c r="AE939" s="16">
        <v>0</v>
      </c>
      <c r="AF939" s="16">
        <v>0.33333333333333298</v>
      </c>
      <c r="AG939" s="16">
        <v>0.33333333333333298</v>
      </c>
      <c r="AH939" s="16">
        <v>0</v>
      </c>
      <c r="AI939" s="16">
        <v>0</v>
      </c>
      <c r="AJ939" s="16"/>
      <c r="AK939" s="16">
        <v>9.0909090909090898E-2</v>
      </c>
      <c r="AL939" s="16">
        <v>0</v>
      </c>
      <c r="AM939" s="16">
        <v>0.5</v>
      </c>
      <c r="AN939" s="16">
        <v>0</v>
      </c>
      <c r="AO939" s="16">
        <v>0</v>
      </c>
      <c r="AP939" s="16">
        <v>0</v>
      </c>
      <c r="AQ939" s="16">
        <v>0.25</v>
      </c>
      <c r="AR939" s="16"/>
      <c r="AS939" s="16">
        <v>0.375</v>
      </c>
      <c r="AT939" s="16">
        <v>0</v>
      </c>
      <c r="AU939" s="16"/>
      <c r="AV939" s="16">
        <v>6.25E-2</v>
      </c>
      <c r="AW939" s="16">
        <v>7.69230769230769E-2</v>
      </c>
      <c r="AX939" s="16"/>
      <c r="AY939" s="16">
        <v>3.4482758620689703E-2</v>
      </c>
      <c r="AZ939" s="16">
        <v>0.15384615384615399</v>
      </c>
      <c r="BA939" s="16"/>
      <c r="BB939" s="16">
        <v>0.13043478260869601</v>
      </c>
      <c r="BC939" s="16">
        <v>0</v>
      </c>
      <c r="BD939" s="16"/>
      <c r="BE939" s="16">
        <v>0</v>
      </c>
      <c r="BF939" s="16">
        <v>0</v>
      </c>
      <c r="BG939" s="16">
        <v>7.1428571428571397E-2</v>
      </c>
      <c r="BH939" s="16">
        <v>0.14285714285714299</v>
      </c>
    </row>
    <row r="940" spans="2:60" x14ac:dyDescent="0.25">
      <c r="B940" t="s">
        <v>423</v>
      </c>
      <c r="C940" s="16">
        <v>7.1428571428571397E-2</v>
      </c>
      <c r="D940" s="16">
        <v>0</v>
      </c>
      <c r="E940" s="16">
        <v>0</v>
      </c>
      <c r="F940" s="16">
        <v>0</v>
      </c>
      <c r="G940" s="16">
        <v>0</v>
      </c>
      <c r="H940" s="16">
        <v>0</v>
      </c>
      <c r="I940" s="16">
        <v>0</v>
      </c>
      <c r="J940" s="16">
        <v>0</v>
      </c>
      <c r="K940" s="16">
        <v>0</v>
      </c>
      <c r="L940" s="16">
        <v>0</v>
      </c>
      <c r="M940" s="16">
        <v>0</v>
      </c>
      <c r="N940" s="16">
        <v>0</v>
      </c>
      <c r="O940" s="16">
        <v>0.5</v>
      </c>
      <c r="P940" s="16" t="s">
        <v>414</v>
      </c>
      <c r="Q940" s="16">
        <v>0</v>
      </c>
      <c r="R940" s="16" t="s">
        <v>414</v>
      </c>
      <c r="S940" s="16">
        <v>0</v>
      </c>
      <c r="T940" s="16">
        <v>0.2</v>
      </c>
      <c r="U940" s="16"/>
      <c r="V940" s="16">
        <v>0</v>
      </c>
      <c r="W940" s="16">
        <v>0</v>
      </c>
      <c r="X940" s="16">
        <v>0</v>
      </c>
      <c r="Y940" s="16">
        <v>0.230769230769231</v>
      </c>
      <c r="Z940" s="16"/>
      <c r="AA940" s="16">
        <v>0</v>
      </c>
      <c r="AB940" s="16">
        <v>0</v>
      </c>
      <c r="AC940" s="16">
        <v>0</v>
      </c>
      <c r="AD940" s="16">
        <v>0.33333333333333298</v>
      </c>
      <c r="AE940" s="16">
        <v>0</v>
      </c>
      <c r="AF940" s="16">
        <v>0</v>
      </c>
      <c r="AG940" s="16">
        <v>0.33333333333333298</v>
      </c>
      <c r="AH940" s="16">
        <v>0.33333333333333298</v>
      </c>
      <c r="AI940" s="16">
        <v>0</v>
      </c>
      <c r="AJ940" s="16"/>
      <c r="AK940" s="16">
        <v>0</v>
      </c>
      <c r="AL940" s="16">
        <v>0</v>
      </c>
      <c r="AM940" s="16">
        <v>0.5</v>
      </c>
      <c r="AN940" s="16">
        <v>0.11111111111111099</v>
      </c>
      <c r="AO940" s="16">
        <v>0</v>
      </c>
      <c r="AP940" s="16">
        <v>0.16666666666666699</v>
      </c>
      <c r="AQ940" s="16">
        <v>0</v>
      </c>
      <c r="AR940" s="16"/>
      <c r="AS940" s="16">
        <v>0.375</v>
      </c>
      <c r="AT940" s="16">
        <v>0</v>
      </c>
      <c r="AU940" s="16"/>
      <c r="AV940" s="16">
        <v>0</v>
      </c>
      <c r="AW940" s="16">
        <v>0.115384615384615</v>
      </c>
      <c r="AX940" s="16"/>
      <c r="AY940" s="16">
        <v>0</v>
      </c>
      <c r="AZ940" s="16">
        <v>0.230769230769231</v>
      </c>
      <c r="BA940" s="16"/>
      <c r="BB940" s="16">
        <v>0.13043478260869601</v>
      </c>
      <c r="BC940" s="16">
        <v>0</v>
      </c>
      <c r="BD940" s="16"/>
      <c r="BE940" s="16">
        <v>0</v>
      </c>
      <c r="BF940" s="16">
        <v>0</v>
      </c>
      <c r="BG940" s="16">
        <v>0.107142857142857</v>
      </c>
      <c r="BH940" s="16">
        <v>0</v>
      </c>
    </row>
    <row r="941" spans="2:60" x14ac:dyDescent="0.25">
      <c r="B941" t="s">
        <v>424</v>
      </c>
      <c r="C941" s="16">
        <v>7.1428571428571397E-2</v>
      </c>
      <c r="D941" s="16">
        <v>0.25</v>
      </c>
      <c r="E941" s="16">
        <v>0</v>
      </c>
      <c r="F941" s="16">
        <v>0</v>
      </c>
      <c r="G941" s="16">
        <v>0.5</v>
      </c>
      <c r="H941" s="16">
        <v>0</v>
      </c>
      <c r="I941" s="16">
        <v>0</v>
      </c>
      <c r="J941" s="16">
        <v>0</v>
      </c>
      <c r="K941" s="16">
        <v>0</v>
      </c>
      <c r="L941" s="16">
        <v>0</v>
      </c>
      <c r="M941" s="16">
        <v>0</v>
      </c>
      <c r="N941" s="16">
        <v>0</v>
      </c>
      <c r="O941" s="16">
        <v>0</v>
      </c>
      <c r="P941" s="16" t="s">
        <v>414</v>
      </c>
      <c r="Q941" s="16">
        <v>0</v>
      </c>
      <c r="R941" s="16" t="s">
        <v>414</v>
      </c>
      <c r="S941" s="16">
        <v>0</v>
      </c>
      <c r="T941" s="16">
        <v>0.2</v>
      </c>
      <c r="U941" s="16"/>
      <c r="V941" s="16">
        <v>0</v>
      </c>
      <c r="W941" s="16">
        <v>0.2</v>
      </c>
      <c r="X941" s="16">
        <v>0</v>
      </c>
      <c r="Y941" s="16">
        <v>7.69230769230769E-2</v>
      </c>
      <c r="Z941" s="16"/>
      <c r="AA941" s="16">
        <v>7.1428571428571397E-2</v>
      </c>
      <c r="AB941" s="16">
        <v>0</v>
      </c>
      <c r="AC941" s="16">
        <v>0.33333333333333298</v>
      </c>
      <c r="AD941" s="16">
        <v>0</v>
      </c>
      <c r="AE941" s="16">
        <v>0</v>
      </c>
      <c r="AF941" s="16">
        <v>0</v>
      </c>
      <c r="AG941" s="16">
        <v>0.33333333333333298</v>
      </c>
      <c r="AH941" s="16">
        <v>0</v>
      </c>
      <c r="AI941" s="16">
        <v>0</v>
      </c>
      <c r="AJ941" s="16"/>
      <c r="AK941" s="16">
        <v>0</v>
      </c>
      <c r="AL941" s="16">
        <v>0</v>
      </c>
      <c r="AM941" s="16">
        <v>0.5</v>
      </c>
      <c r="AN941" s="16">
        <v>0.11111111111111099</v>
      </c>
      <c r="AO941" s="16">
        <v>0</v>
      </c>
      <c r="AP941" s="16">
        <v>0</v>
      </c>
      <c r="AQ941" s="16">
        <v>0.25</v>
      </c>
      <c r="AR941" s="16"/>
      <c r="AS941" s="16">
        <v>0.25</v>
      </c>
      <c r="AT941" s="16">
        <v>2.9411764705882401E-2</v>
      </c>
      <c r="AU941" s="16"/>
      <c r="AV941" s="16">
        <v>6.25E-2</v>
      </c>
      <c r="AW941" s="16">
        <v>7.69230769230769E-2</v>
      </c>
      <c r="AX941" s="16"/>
      <c r="AY941" s="16">
        <v>6.8965517241379296E-2</v>
      </c>
      <c r="AZ941" s="16">
        <v>7.69230769230769E-2</v>
      </c>
      <c r="BA941" s="16"/>
      <c r="BB941" s="16">
        <v>0.13043478260869601</v>
      </c>
      <c r="BC941" s="16">
        <v>0</v>
      </c>
      <c r="BD941" s="16"/>
      <c r="BE941" s="16">
        <v>0</v>
      </c>
      <c r="BF941" s="16">
        <v>0</v>
      </c>
      <c r="BG941" s="16">
        <v>7.1428571428571397E-2</v>
      </c>
      <c r="BH941" s="16">
        <v>0.14285714285714299</v>
      </c>
    </row>
    <row r="942" spans="2:60" x14ac:dyDescent="0.25">
      <c r="B942" t="s">
        <v>425</v>
      </c>
      <c r="C942" s="16">
        <v>4.7619047619047603E-2</v>
      </c>
      <c r="D942" s="16">
        <v>0</v>
      </c>
      <c r="E942" s="16">
        <v>0</v>
      </c>
      <c r="F942" s="16">
        <v>0</v>
      </c>
      <c r="G942" s="16">
        <v>0</v>
      </c>
      <c r="H942" s="16">
        <v>0</v>
      </c>
      <c r="I942" s="16">
        <v>0</v>
      </c>
      <c r="J942" s="16">
        <v>0</v>
      </c>
      <c r="K942" s="16">
        <v>0</v>
      </c>
      <c r="L942" s="16">
        <v>0</v>
      </c>
      <c r="M942" s="16">
        <v>0</v>
      </c>
      <c r="N942" s="16">
        <v>0</v>
      </c>
      <c r="O942" s="16">
        <v>0</v>
      </c>
      <c r="P942" s="16" t="s">
        <v>414</v>
      </c>
      <c r="Q942" s="16">
        <v>0</v>
      </c>
      <c r="R942" s="16" t="s">
        <v>414</v>
      </c>
      <c r="S942" s="16">
        <v>0</v>
      </c>
      <c r="T942" s="16">
        <v>0.4</v>
      </c>
      <c r="U942" s="16"/>
      <c r="V942" s="16">
        <v>0</v>
      </c>
      <c r="W942" s="16">
        <v>0</v>
      </c>
      <c r="X942" s="16">
        <v>0</v>
      </c>
      <c r="Y942" s="16">
        <v>0.15384615384615399</v>
      </c>
      <c r="Z942" s="16"/>
      <c r="AA942" s="16">
        <v>0</v>
      </c>
      <c r="AB942" s="16">
        <v>0</v>
      </c>
      <c r="AC942" s="16">
        <v>0</v>
      </c>
      <c r="AD942" s="16">
        <v>0</v>
      </c>
      <c r="AE942" s="16">
        <v>0</v>
      </c>
      <c r="AF942" s="16">
        <v>0.33333333333333298</v>
      </c>
      <c r="AG942" s="16">
        <v>0.33333333333333298</v>
      </c>
      <c r="AH942" s="16">
        <v>0</v>
      </c>
      <c r="AI942" s="16">
        <v>0</v>
      </c>
      <c r="AJ942" s="16"/>
      <c r="AK942" s="16">
        <v>0</v>
      </c>
      <c r="AL942" s="16">
        <v>0</v>
      </c>
      <c r="AM942" s="16">
        <v>0.5</v>
      </c>
      <c r="AN942" s="16">
        <v>0</v>
      </c>
      <c r="AO942" s="16">
        <v>0</v>
      </c>
      <c r="AP942" s="16">
        <v>0.16666666666666699</v>
      </c>
      <c r="AQ942" s="16">
        <v>0</v>
      </c>
      <c r="AR942" s="16"/>
      <c r="AS942" s="16">
        <v>0.125</v>
      </c>
      <c r="AT942" s="16">
        <v>2.9411764705882401E-2</v>
      </c>
      <c r="AU942" s="16"/>
      <c r="AV942" s="16">
        <v>0</v>
      </c>
      <c r="AW942" s="16">
        <v>7.69230769230769E-2</v>
      </c>
      <c r="AX942" s="16"/>
      <c r="AY942" s="16">
        <v>0</v>
      </c>
      <c r="AZ942" s="16">
        <v>0.15384615384615399</v>
      </c>
      <c r="BA942" s="16"/>
      <c r="BB942" s="16">
        <v>8.6956521739130405E-2</v>
      </c>
      <c r="BC942" s="16">
        <v>0</v>
      </c>
      <c r="BD942" s="16"/>
      <c r="BE942" s="16">
        <v>0</v>
      </c>
      <c r="BF942" s="16">
        <v>0</v>
      </c>
      <c r="BG942" s="16">
        <v>7.1428571428571397E-2</v>
      </c>
      <c r="BH942" s="16">
        <v>0</v>
      </c>
    </row>
    <row r="943" spans="2:60" x14ac:dyDescent="0.25">
      <c r="B943" t="s">
        <v>426</v>
      </c>
      <c r="C943" s="16">
        <v>4.7619047619047603E-2</v>
      </c>
      <c r="D943" s="16">
        <v>0</v>
      </c>
      <c r="E943" s="16">
        <v>0</v>
      </c>
      <c r="F943" s="16">
        <v>0</v>
      </c>
      <c r="G943" s="16">
        <v>0</v>
      </c>
      <c r="H943" s="16">
        <v>0</v>
      </c>
      <c r="I943" s="16">
        <v>0</v>
      </c>
      <c r="J943" s="16">
        <v>0</v>
      </c>
      <c r="K943" s="16">
        <v>0</v>
      </c>
      <c r="L943" s="16">
        <v>0</v>
      </c>
      <c r="M943" s="16">
        <v>0.33333333333333298</v>
      </c>
      <c r="N943" s="16">
        <v>0</v>
      </c>
      <c r="O943" s="16">
        <v>0</v>
      </c>
      <c r="P943" s="16" t="s">
        <v>414</v>
      </c>
      <c r="Q943" s="16">
        <v>0</v>
      </c>
      <c r="R943" s="16" t="s">
        <v>414</v>
      </c>
      <c r="S943" s="16">
        <v>0</v>
      </c>
      <c r="T943" s="16">
        <v>0.2</v>
      </c>
      <c r="U943" s="16"/>
      <c r="V943" s="16">
        <v>0.11111111111111099</v>
      </c>
      <c r="W943" s="16">
        <v>0</v>
      </c>
      <c r="X943" s="16">
        <v>0</v>
      </c>
      <c r="Y943" s="16">
        <v>7.69230769230769E-2</v>
      </c>
      <c r="Z943" s="16"/>
      <c r="AA943" s="16">
        <v>0</v>
      </c>
      <c r="AB943" s="16">
        <v>0</v>
      </c>
      <c r="AC943" s="16">
        <v>0.33333333333333298</v>
      </c>
      <c r="AD943" s="16">
        <v>0</v>
      </c>
      <c r="AE943" s="16">
        <v>0</v>
      </c>
      <c r="AF943" s="16">
        <v>0</v>
      </c>
      <c r="AG943" s="16">
        <v>0.33333333333333298</v>
      </c>
      <c r="AH943" s="16">
        <v>0</v>
      </c>
      <c r="AI943" s="16">
        <v>0</v>
      </c>
      <c r="AJ943" s="16"/>
      <c r="AK943" s="16">
        <v>9.0909090909090898E-2</v>
      </c>
      <c r="AL943" s="16">
        <v>0</v>
      </c>
      <c r="AM943" s="16">
        <v>0.5</v>
      </c>
      <c r="AN943" s="16">
        <v>0</v>
      </c>
      <c r="AO943" s="16">
        <v>0</v>
      </c>
      <c r="AP943" s="16">
        <v>0</v>
      </c>
      <c r="AQ943" s="16">
        <v>0</v>
      </c>
      <c r="AR943" s="16"/>
      <c r="AS943" s="16">
        <v>0.125</v>
      </c>
      <c r="AT943" s="16">
        <v>2.9411764705882401E-2</v>
      </c>
      <c r="AU943" s="16"/>
      <c r="AV943" s="16">
        <v>6.25E-2</v>
      </c>
      <c r="AW943" s="16">
        <v>3.8461538461538498E-2</v>
      </c>
      <c r="AX943" s="16"/>
      <c r="AY943" s="16">
        <v>3.4482758620689703E-2</v>
      </c>
      <c r="AZ943" s="16">
        <v>7.69230769230769E-2</v>
      </c>
      <c r="BA943" s="16"/>
      <c r="BB943" s="16">
        <v>4.3478260869565202E-2</v>
      </c>
      <c r="BC943" s="16">
        <v>5.2631578947368397E-2</v>
      </c>
      <c r="BD943" s="16"/>
      <c r="BE943" s="16">
        <v>0.33333333333333298</v>
      </c>
      <c r="BF943" s="16">
        <v>0</v>
      </c>
      <c r="BG943" s="16">
        <v>3.5714285714285698E-2</v>
      </c>
      <c r="BH943" s="16">
        <v>0</v>
      </c>
    </row>
    <row r="944" spans="2:60" x14ac:dyDescent="0.25">
      <c r="B944" t="s">
        <v>427</v>
      </c>
      <c r="C944" s="16">
        <v>4.7619047619047603E-2</v>
      </c>
      <c r="D944" s="16">
        <v>0</v>
      </c>
      <c r="E944" s="16">
        <v>0</v>
      </c>
      <c r="F944" s="16">
        <v>0</v>
      </c>
      <c r="G944" s="16">
        <v>0</v>
      </c>
      <c r="H944" s="16">
        <v>0</v>
      </c>
      <c r="I944" s="16">
        <v>0</v>
      </c>
      <c r="J944" s="16">
        <v>0</v>
      </c>
      <c r="K944" s="16">
        <v>0</v>
      </c>
      <c r="L944" s="16">
        <v>0</v>
      </c>
      <c r="M944" s="16">
        <v>0</v>
      </c>
      <c r="N944" s="16">
        <v>0</v>
      </c>
      <c r="O944" s="16">
        <v>0</v>
      </c>
      <c r="P944" s="16" t="s">
        <v>414</v>
      </c>
      <c r="Q944" s="16">
        <v>0</v>
      </c>
      <c r="R944" s="16" t="s">
        <v>414</v>
      </c>
      <c r="S944" s="16">
        <v>0</v>
      </c>
      <c r="T944" s="16">
        <v>0.4</v>
      </c>
      <c r="U944" s="16"/>
      <c r="V944" s="16">
        <v>0</v>
      </c>
      <c r="W944" s="16">
        <v>0</v>
      </c>
      <c r="X944" s="16">
        <v>0</v>
      </c>
      <c r="Y944" s="16">
        <v>0.15384615384615399</v>
      </c>
      <c r="Z944" s="16"/>
      <c r="AA944" s="16">
        <v>0</v>
      </c>
      <c r="AB944" s="16">
        <v>0</v>
      </c>
      <c r="AC944" s="16">
        <v>0</v>
      </c>
      <c r="AD944" s="16">
        <v>0</v>
      </c>
      <c r="AE944" s="16">
        <v>0</v>
      </c>
      <c r="AF944" s="16">
        <v>0.33333333333333298</v>
      </c>
      <c r="AG944" s="16">
        <v>0.33333333333333298</v>
      </c>
      <c r="AH944" s="16">
        <v>0</v>
      </c>
      <c r="AI944" s="16">
        <v>0</v>
      </c>
      <c r="AJ944" s="16"/>
      <c r="AK944" s="16">
        <v>0</v>
      </c>
      <c r="AL944" s="16">
        <v>0</v>
      </c>
      <c r="AM944" s="16">
        <v>0.5</v>
      </c>
      <c r="AN944" s="16">
        <v>0</v>
      </c>
      <c r="AO944" s="16">
        <v>0</v>
      </c>
      <c r="AP944" s="16">
        <v>0.16666666666666699</v>
      </c>
      <c r="AQ944" s="16">
        <v>0</v>
      </c>
      <c r="AR944" s="16"/>
      <c r="AS944" s="16">
        <v>0.125</v>
      </c>
      <c r="AT944" s="16">
        <v>2.9411764705882401E-2</v>
      </c>
      <c r="AU944" s="16"/>
      <c r="AV944" s="16">
        <v>0</v>
      </c>
      <c r="AW944" s="16">
        <v>7.69230769230769E-2</v>
      </c>
      <c r="AX944" s="16"/>
      <c r="AY944" s="16">
        <v>0</v>
      </c>
      <c r="AZ944" s="16">
        <v>0.15384615384615399</v>
      </c>
      <c r="BA944" s="16"/>
      <c r="BB944" s="16">
        <v>8.6956521739130405E-2</v>
      </c>
      <c r="BC944" s="16">
        <v>0</v>
      </c>
      <c r="BD944" s="16"/>
      <c r="BE944" s="16">
        <v>0</v>
      </c>
      <c r="BF944" s="16">
        <v>0</v>
      </c>
      <c r="BG944" s="16">
        <v>7.1428571428571397E-2</v>
      </c>
      <c r="BH944" s="16">
        <v>0</v>
      </c>
    </row>
    <row r="945" spans="2:60" x14ac:dyDescent="0.25">
      <c r="B945" t="s">
        <v>428</v>
      </c>
      <c r="C945" s="16">
        <v>2.3809523809523801E-2</v>
      </c>
      <c r="D945" s="16">
        <v>0</v>
      </c>
      <c r="E945" s="16">
        <v>0</v>
      </c>
      <c r="F945" s="16">
        <v>0</v>
      </c>
      <c r="G945" s="16">
        <v>0</v>
      </c>
      <c r="H945" s="16">
        <v>0</v>
      </c>
      <c r="I945" s="16">
        <v>0</v>
      </c>
      <c r="J945" s="16">
        <v>0</v>
      </c>
      <c r="K945" s="16">
        <v>0</v>
      </c>
      <c r="L945" s="16">
        <v>0</v>
      </c>
      <c r="M945" s="16">
        <v>0</v>
      </c>
      <c r="N945" s="16">
        <v>0</v>
      </c>
      <c r="O945" s="16">
        <v>0</v>
      </c>
      <c r="P945" s="16" t="s">
        <v>414</v>
      </c>
      <c r="Q945" s="16">
        <v>0</v>
      </c>
      <c r="R945" s="16" t="s">
        <v>414</v>
      </c>
      <c r="S945" s="16">
        <v>0</v>
      </c>
      <c r="T945" s="16">
        <v>0.2</v>
      </c>
      <c r="U945" s="16"/>
      <c r="V945" s="16">
        <v>0</v>
      </c>
      <c r="W945" s="16">
        <v>0</v>
      </c>
      <c r="X945" s="16">
        <v>0</v>
      </c>
      <c r="Y945" s="16">
        <v>7.69230769230769E-2</v>
      </c>
      <c r="Z945" s="16"/>
      <c r="AA945" s="16">
        <v>0</v>
      </c>
      <c r="AB945" s="16">
        <v>0</v>
      </c>
      <c r="AC945" s="16">
        <v>0</v>
      </c>
      <c r="AD945" s="16">
        <v>0</v>
      </c>
      <c r="AE945" s="16">
        <v>0</v>
      </c>
      <c r="AF945" s="16">
        <v>0</v>
      </c>
      <c r="AG945" s="16">
        <v>0.33333333333333298</v>
      </c>
      <c r="AH945" s="16">
        <v>0</v>
      </c>
      <c r="AI945" s="16">
        <v>0</v>
      </c>
      <c r="AJ945" s="16"/>
      <c r="AK945" s="16">
        <v>0</v>
      </c>
      <c r="AL945" s="16">
        <v>0</v>
      </c>
      <c r="AM945" s="16">
        <v>0.5</v>
      </c>
      <c r="AN945" s="16">
        <v>0</v>
      </c>
      <c r="AO945" s="16">
        <v>0</v>
      </c>
      <c r="AP945" s="16">
        <v>0</v>
      </c>
      <c r="AQ945" s="16">
        <v>0</v>
      </c>
      <c r="AR945" s="16"/>
      <c r="AS945" s="16">
        <v>0.125</v>
      </c>
      <c r="AT945" s="16">
        <v>0</v>
      </c>
      <c r="AU945" s="16"/>
      <c r="AV945" s="16">
        <v>0</v>
      </c>
      <c r="AW945" s="16">
        <v>3.8461538461538498E-2</v>
      </c>
      <c r="AX945" s="16"/>
      <c r="AY945" s="16">
        <v>0</v>
      </c>
      <c r="AZ945" s="16">
        <v>7.69230769230769E-2</v>
      </c>
      <c r="BA945" s="16"/>
      <c r="BB945" s="16">
        <v>4.3478260869565202E-2</v>
      </c>
      <c r="BC945" s="16">
        <v>0</v>
      </c>
      <c r="BD945" s="16"/>
      <c r="BE945" s="16">
        <v>0</v>
      </c>
      <c r="BF945" s="16">
        <v>0</v>
      </c>
      <c r="BG945" s="16">
        <v>3.5714285714285698E-2</v>
      </c>
      <c r="BH945" s="16">
        <v>0</v>
      </c>
    </row>
    <row r="946" spans="2:60" x14ac:dyDescent="0.25">
      <c r="B946" t="s">
        <v>429</v>
      </c>
      <c r="C946" s="16">
        <v>2.3809523809523801E-2</v>
      </c>
      <c r="D946" s="16">
        <v>0</v>
      </c>
      <c r="E946" s="16">
        <v>0</v>
      </c>
      <c r="F946" s="16">
        <v>0</v>
      </c>
      <c r="G946" s="16">
        <v>0</v>
      </c>
      <c r="H946" s="16">
        <v>0</v>
      </c>
      <c r="I946" s="16">
        <v>0</v>
      </c>
      <c r="J946" s="16">
        <v>0</v>
      </c>
      <c r="K946" s="16">
        <v>0</v>
      </c>
      <c r="L946" s="16">
        <v>0</v>
      </c>
      <c r="M946" s="16">
        <v>0</v>
      </c>
      <c r="N946" s="16">
        <v>0</v>
      </c>
      <c r="O946" s="16">
        <v>0</v>
      </c>
      <c r="P946" s="16" t="s">
        <v>414</v>
      </c>
      <c r="Q946" s="16">
        <v>0</v>
      </c>
      <c r="R946" s="16" t="s">
        <v>414</v>
      </c>
      <c r="S946" s="16">
        <v>0</v>
      </c>
      <c r="T946" s="16">
        <v>0.2</v>
      </c>
      <c r="U946" s="16"/>
      <c r="V946" s="16">
        <v>0</v>
      </c>
      <c r="W946" s="16">
        <v>0</v>
      </c>
      <c r="X946" s="16">
        <v>0</v>
      </c>
      <c r="Y946" s="16">
        <v>7.69230769230769E-2</v>
      </c>
      <c r="Z946" s="16"/>
      <c r="AA946" s="16">
        <v>0</v>
      </c>
      <c r="AB946" s="16">
        <v>0</v>
      </c>
      <c r="AC946" s="16">
        <v>0</v>
      </c>
      <c r="AD946" s="16">
        <v>0</v>
      </c>
      <c r="AE946" s="16">
        <v>0</v>
      </c>
      <c r="AF946" s="16">
        <v>0</v>
      </c>
      <c r="AG946" s="16">
        <v>0.33333333333333298</v>
      </c>
      <c r="AH946" s="16">
        <v>0</v>
      </c>
      <c r="AI946" s="16">
        <v>0</v>
      </c>
      <c r="AJ946" s="16"/>
      <c r="AK946" s="16">
        <v>0</v>
      </c>
      <c r="AL946" s="16">
        <v>0</v>
      </c>
      <c r="AM946" s="16">
        <v>0.5</v>
      </c>
      <c r="AN946" s="16">
        <v>0</v>
      </c>
      <c r="AO946" s="16">
        <v>0</v>
      </c>
      <c r="AP946" s="16">
        <v>0</v>
      </c>
      <c r="AQ946" s="16">
        <v>0</v>
      </c>
      <c r="AR946" s="16"/>
      <c r="AS946" s="16">
        <v>0.125</v>
      </c>
      <c r="AT946" s="16">
        <v>0</v>
      </c>
      <c r="AU946" s="16"/>
      <c r="AV946" s="16">
        <v>0</v>
      </c>
      <c r="AW946" s="16">
        <v>3.8461538461538498E-2</v>
      </c>
      <c r="AX946" s="16"/>
      <c r="AY946" s="16">
        <v>0</v>
      </c>
      <c r="AZ946" s="16">
        <v>7.69230769230769E-2</v>
      </c>
      <c r="BA946" s="16"/>
      <c r="BB946" s="16">
        <v>4.3478260869565202E-2</v>
      </c>
      <c r="BC946" s="16">
        <v>0</v>
      </c>
      <c r="BD946" s="16"/>
      <c r="BE946" s="16">
        <v>0</v>
      </c>
      <c r="BF946" s="16">
        <v>0</v>
      </c>
      <c r="BG946" s="16">
        <v>3.5714285714285698E-2</v>
      </c>
      <c r="BH946" s="16">
        <v>0</v>
      </c>
    </row>
    <row r="947" spans="2:60" x14ac:dyDescent="0.25">
      <c r="B947" t="s">
        <v>99</v>
      </c>
      <c r="C947" s="16">
        <v>0.28571428571428598</v>
      </c>
      <c r="D947" s="16">
        <v>0.25</v>
      </c>
      <c r="E947" s="16">
        <v>0.5</v>
      </c>
      <c r="F947" s="16">
        <v>0.33333333333333298</v>
      </c>
      <c r="G947" s="16">
        <v>0</v>
      </c>
      <c r="H947" s="16">
        <v>0</v>
      </c>
      <c r="I947" s="16">
        <v>0.6</v>
      </c>
      <c r="J947" s="16">
        <v>0</v>
      </c>
      <c r="K947" s="16">
        <v>1</v>
      </c>
      <c r="L947" s="16">
        <v>0.5</v>
      </c>
      <c r="M947" s="16">
        <v>0</v>
      </c>
      <c r="N947" s="16">
        <v>0</v>
      </c>
      <c r="O947" s="16">
        <v>0</v>
      </c>
      <c r="P947" s="16" t="s">
        <v>414</v>
      </c>
      <c r="Q947" s="16">
        <v>0</v>
      </c>
      <c r="R947" s="16" t="s">
        <v>414</v>
      </c>
      <c r="S947" s="16">
        <v>0.2</v>
      </c>
      <c r="T947" s="16">
        <v>0.4</v>
      </c>
      <c r="U947" s="16"/>
      <c r="V947" s="16">
        <v>0.55555555555555602</v>
      </c>
      <c r="W947" s="16">
        <v>0.3</v>
      </c>
      <c r="X947" s="16">
        <v>0.2</v>
      </c>
      <c r="Y947" s="16">
        <v>0.15384615384615399</v>
      </c>
      <c r="Z947" s="16"/>
      <c r="AA947" s="16">
        <v>0.35714285714285698</v>
      </c>
      <c r="AB947" s="16">
        <v>1</v>
      </c>
      <c r="AC947" s="16">
        <v>0</v>
      </c>
      <c r="AD947" s="16">
        <v>0</v>
      </c>
      <c r="AE947" s="16">
        <v>0.33333333333333298</v>
      </c>
      <c r="AF947" s="16">
        <v>0</v>
      </c>
      <c r="AG947" s="16">
        <v>0</v>
      </c>
      <c r="AH947" s="16">
        <v>0.33333333333333298</v>
      </c>
      <c r="AI947" s="16">
        <v>0</v>
      </c>
      <c r="AJ947" s="16"/>
      <c r="AK947" s="16">
        <v>0.27272727272727298</v>
      </c>
      <c r="AL947" s="16">
        <v>0</v>
      </c>
      <c r="AM947" s="16">
        <v>0.5</v>
      </c>
      <c r="AN947" s="16">
        <v>0.22222222222222199</v>
      </c>
      <c r="AO947" s="16">
        <v>0.14285714285714299</v>
      </c>
      <c r="AP947" s="16">
        <v>0.16666666666666699</v>
      </c>
      <c r="AQ947" s="16">
        <v>0.5</v>
      </c>
      <c r="AR947" s="16"/>
      <c r="AS947" s="16">
        <v>0.125</v>
      </c>
      <c r="AT947" s="16">
        <v>0.32352941176470601</v>
      </c>
      <c r="AU947" s="16"/>
      <c r="AV947" s="16">
        <v>0.25</v>
      </c>
      <c r="AW947" s="16">
        <v>0.30769230769230799</v>
      </c>
      <c r="AX947" s="16"/>
      <c r="AY947" s="16">
        <v>0.34482758620689702</v>
      </c>
      <c r="AZ947" s="16">
        <v>0.15384615384615399</v>
      </c>
      <c r="BA947" s="16"/>
      <c r="BB947" s="16">
        <v>0.173913043478261</v>
      </c>
      <c r="BC947" s="16">
        <v>0.42105263157894701</v>
      </c>
      <c r="BD947" s="16"/>
      <c r="BE947" s="16">
        <v>0.66666666666666696</v>
      </c>
      <c r="BF947" s="16">
        <v>0.25</v>
      </c>
      <c r="BG947" s="16">
        <v>0.32142857142857101</v>
      </c>
      <c r="BH947" s="16">
        <v>0</v>
      </c>
    </row>
    <row r="948" spans="2:60" x14ac:dyDescent="0.25">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c r="BC948" s="16"/>
      <c r="BD948" s="16"/>
      <c r="BE948" s="16"/>
      <c r="BF948" s="16"/>
      <c r="BG948" s="16"/>
      <c r="BH948" s="16"/>
    </row>
    <row r="949" spans="2:60" x14ac:dyDescent="0.25">
      <c r="B949" s="6" t="s">
        <v>432</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c r="AK949" s="16"/>
      <c r="AL949" s="16"/>
      <c r="AM949" s="16"/>
      <c r="AN949" s="16"/>
      <c r="AO949" s="16"/>
      <c r="AP949" s="16"/>
      <c r="AQ949" s="16"/>
      <c r="AR949" s="16"/>
      <c r="AS949" s="16"/>
      <c r="AT949" s="16"/>
      <c r="AU949" s="16"/>
      <c r="AV949" s="16"/>
      <c r="AW949" s="16"/>
      <c r="AX949" s="16"/>
      <c r="AY949" s="16"/>
      <c r="AZ949" s="16"/>
      <c r="BA949" s="16"/>
      <c r="BB949" s="16"/>
      <c r="BC949" s="16"/>
      <c r="BD949" s="16"/>
      <c r="BE949" s="16"/>
      <c r="BF949" s="16"/>
      <c r="BG949" s="16"/>
      <c r="BH949" s="16"/>
    </row>
    <row r="950" spans="2:60" x14ac:dyDescent="0.25">
      <c r="B950" s="23" t="s">
        <v>79</v>
      </c>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c r="AG950" s="16"/>
      <c r="AH950" s="16"/>
      <c r="AI950" s="16"/>
      <c r="AJ950" s="16"/>
      <c r="AK950" s="16"/>
      <c r="AL950" s="16"/>
      <c r="AM950" s="16"/>
      <c r="AN950" s="16"/>
      <c r="AO950" s="16"/>
      <c r="AP950" s="16"/>
      <c r="AQ950" s="16"/>
      <c r="AR950" s="16"/>
      <c r="AS950" s="16"/>
      <c r="AT950" s="16"/>
      <c r="AU950" s="16"/>
      <c r="AV950" s="16"/>
      <c r="AW950" s="16"/>
      <c r="AX950" s="16"/>
      <c r="AY950" s="16"/>
      <c r="AZ950" s="16"/>
      <c r="BA950" s="16"/>
      <c r="BB950" s="16"/>
      <c r="BC950" s="16"/>
      <c r="BD950" s="16"/>
      <c r="BE950" s="16"/>
      <c r="BF950" s="16"/>
      <c r="BG950" s="16"/>
      <c r="BH950" s="16"/>
    </row>
    <row r="951" spans="2:60" x14ac:dyDescent="0.25">
      <c r="B951" t="s">
        <v>409</v>
      </c>
      <c r="C951" s="16">
        <v>0.16935483870967699</v>
      </c>
      <c r="D951" s="16">
        <v>0.214285714285714</v>
      </c>
      <c r="E951" s="16">
        <v>0.115384615384615</v>
      </c>
      <c r="F951" s="16">
        <v>0.17647058823529399</v>
      </c>
      <c r="G951" s="16">
        <v>0.125</v>
      </c>
      <c r="H951" s="16">
        <v>0.46666666666666701</v>
      </c>
      <c r="I951" s="16">
        <v>0.2</v>
      </c>
      <c r="J951" s="16">
        <v>0.25</v>
      </c>
      <c r="K951" s="16">
        <v>9.6774193548387094E-2</v>
      </c>
      <c r="L951" s="16">
        <v>9.0909090909090898E-2</v>
      </c>
      <c r="M951" s="16">
        <v>0.24444444444444399</v>
      </c>
      <c r="N951" s="16">
        <v>0.12765957446808501</v>
      </c>
      <c r="O951" s="16">
        <v>6.6666666666666693E-2</v>
      </c>
      <c r="P951" s="16">
        <v>0.18518518518518501</v>
      </c>
      <c r="Q951" s="16">
        <v>0</v>
      </c>
      <c r="R951" s="16">
        <v>0.25</v>
      </c>
      <c r="S951" s="16">
        <v>0.151785714285714</v>
      </c>
      <c r="T951" s="16">
        <v>0.18965517241379301</v>
      </c>
      <c r="U951" s="16"/>
      <c r="V951" s="16">
        <v>3.4482758620689703E-2</v>
      </c>
      <c r="W951" s="16">
        <v>0.140845070422535</v>
      </c>
      <c r="X951" s="16">
        <v>0.17647058823529399</v>
      </c>
      <c r="Y951" s="16">
        <v>0.19626168224299101</v>
      </c>
      <c r="Z951" s="16"/>
      <c r="AA951" s="16">
        <v>7.5268817204301106E-2</v>
      </c>
      <c r="AB951" s="16">
        <v>0.17499999999999999</v>
      </c>
      <c r="AC951" s="16">
        <v>0.214285714285714</v>
      </c>
      <c r="AD951" s="16">
        <v>0.146666666666667</v>
      </c>
      <c r="AE951" s="16">
        <v>8.6956521739130405E-2</v>
      </c>
      <c r="AF951" s="16">
        <v>0.206349206349206</v>
      </c>
      <c r="AG951" s="16">
        <v>0.265625</v>
      </c>
      <c r="AH951" s="16">
        <v>0.15094339622641501</v>
      </c>
      <c r="AI951" s="16">
        <v>0.27631578947368401</v>
      </c>
      <c r="AJ951" s="16"/>
      <c r="AK951" s="16">
        <v>0.133333333333333</v>
      </c>
      <c r="AL951" s="16">
        <v>0.238095238095238</v>
      </c>
      <c r="AM951" s="16">
        <v>7.69230769230769E-2</v>
      </c>
      <c r="AN951" s="16">
        <v>7.69230769230769E-2</v>
      </c>
      <c r="AO951" s="16">
        <v>0.2421875</v>
      </c>
      <c r="AP951" s="16">
        <v>0.19841269841269801</v>
      </c>
      <c r="AQ951" s="16">
        <v>0.19753086419753099</v>
      </c>
      <c r="AR951" s="16"/>
      <c r="AS951" s="16">
        <v>0.55851063829787195</v>
      </c>
      <c r="AT951" s="16">
        <v>0</v>
      </c>
      <c r="AU951" s="16"/>
      <c r="AV951" s="16">
        <v>0.12041884816753901</v>
      </c>
      <c r="AW951" s="16">
        <v>0.191142191142191</v>
      </c>
      <c r="AX951" s="16"/>
      <c r="AY951" s="16">
        <v>0.14046822742474899</v>
      </c>
      <c r="AZ951" s="16">
        <v>0.19626168224299101</v>
      </c>
      <c r="BA951" s="16"/>
      <c r="BB951" s="16">
        <v>0.20923913043478301</v>
      </c>
      <c r="BC951" s="16">
        <v>0.11111111111111099</v>
      </c>
      <c r="BD951" s="16"/>
      <c r="BE951" s="16">
        <v>0</v>
      </c>
      <c r="BF951" s="16">
        <v>9.6385542168674704E-2</v>
      </c>
      <c r="BG951" s="16">
        <v>0.15249266862170099</v>
      </c>
      <c r="BH951" s="16">
        <v>0.25423728813559299</v>
      </c>
    </row>
    <row r="952" spans="2:60" x14ac:dyDescent="0.25">
      <c r="B952" t="s">
        <v>408</v>
      </c>
      <c r="C952" s="16">
        <v>0.18387096774193501</v>
      </c>
      <c r="D952" s="16">
        <v>0.185714285714286</v>
      </c>
      <c r="E952" s="16">
        <v>0.21153846153846201</v>
      </c>
      <c r="F952" s="16">
        <v>0</v>
      </c>
      <c r="G952" s="16">
        <v>0.20833333333333301</v>
      </c>
      <c r="H952" s="16">
        <v>6.6666666666666693E-2</v>
      </c>
      <c r="I952" s="16">
        <v>0.14000000000000001</v>
      </c>
      <c r="J952" s="16">
        <v>0.125</v>
      </c>
      <c r="K952" s="16">
        <v>0.35483870967741898</v>
      </c>
      <c r="L952" s="16">
        <v>0</v>
      </c>
      <c r="M952" s="16">
        <v>0.17777777777777801</v>
      </c>
      <c r="N952" s="16">
        <v>0.23404255319148901</v>
      </c>
      <c r="O952" s="16">
        <v>0.46666666666666701</v>
      </c>
      <c r="P952" s="16">
        <v>0.22222222222222199</v>
      </c>
      <c r="Q952" s="16">
        <v>0.11764705882352899</v>
      </c>
      <c r="R952" s="16">
        <v>0</v>
      </c>
      <c r="S952" s="16">
        <v>0.20535714285714299</v>
      </c>
      <c r="T952" s="16">
        <v>0.13793103448275901</v>
      </c>
      <c r="U952" s="16"/>
      <c r="V952" s="16">
        <v>0.17241379310344801</v>
      </c>
      <c r="W952" s="16">
        <v>9.85915492957746E-2</v>
      </c>
      <c r="X952" s="16">
        <v>0.17058823529411801</v>
      </c>
      <c r="Y952" s="16">
        <v>0.21183800623053001</v>
      </c>
      <c r="Z952" s="16"/>
      <c r="AA952" s="16">
        <v>0.16129032258064499</v>
      </c>
      <c r="AB952" s="16">
        <v>7.4999999999999997E-2</v>
      </c>
      <c r="AC952" s="16">
        <v>0.19642857142857101</v>
      </c>
      <c r="AD952" s="16">
        <v>0.133333333333333</v>
      </c>
      <c r="AE952" s="16">
        <v>0.115942028985507</v>
      </c>
      <c r="AF952" s="16">
        <v>0.25396825396825401</v>
      </c>
      <c r="AG952" s="16">
        <v>0.203125</v>
      </c>
      <c r="AH952" s="16">
        <v>0.22641509433962301</v>
      </c>
      <c r="AI952" s="16">
        <v>0.26315789473684198</v>
      </c>
      <c r="AJ952" s="16"/>
      <c r="AK952" s="16">
        <v>0.15</v>
      </c>
      <c r="AL952" s="16">
        <v>0.238095238095238</v>
      </c>
      <c r="AM952" s="16">
        <v>0.30769230769230799</v>
      </c>
      <c r="AN952" s="16">
        <v>0.128205128205128</v>
      </c>
      <c r="AO952" s="16">
        <v>0.234375</v>
      </c>
      <c r="AP952" s="16">
        <v>0.17460317460317501</v>
      </c>
      <c r="AQ952" s="16">
        <v>0.11111111111111099</v>
      </c>
      <c r="AR952" s="16"/>
      <c r="AS952" s="16">
        <v>8.5106382978723402E-2</v>
      </c>
      <c r="AT952" s="16">
        <v>0.226851851851852</v>
      </c>
      <c r="AU952" s="16"/>
      <c r="AV952" s="16">
        <v>0.15706806282722499</v>
      </c>
      <c r="AW952" s="16">
        <v>0.195804195804196</v>
      </c>
      <c r="AX952" s="16"/>
      <c r="AY952" s="16">
        <v>0.15384615384615399</v>
      </c>
      <c r="AZ952" s="16">
        <v>0.21183800623053001</v>
      </c>
      <c r="BA952" s="16"/>
      <c r="BB952" s="16">
        <v>0.19836956521739099</v>
      </c>
      <c r="BC952" s="16">
        <v>0.16269841269841301</v>
      </c>
      <c r="BD952" s="16"/>
      <c r="BE952" s="16">
        <v>0.11764705882352899</v>
      </c>
      <c r="BF952" s="16">
        <v>0.20481927710843401</v>
      </c>
      <c r="BG952" s="16">
        <v>0.17888563049853401</v>
      </c>
      <c r="BH952" s="16">
        <v>0.19209039548022599</v>
      </c>
    </row>
    <row r="953" spans="2:60" x14ac:dyDescent="0.25">
      <c r="B953" t="s">
        <v>407</v>
      </c>
      <c r="C953" s="16">
        <v>0.52096774193548401</v>
      </c>
      <c r="D953" s="16">
        <v>0.442857142857143</v>
      </c>
      <c r="E953" s="16">
        <v>0.480769230769231</v>
      </c>
      <c r="F953" s="16">
        <v>0.70588235294117696</v>
      </c>
      <c r="G953" s="16">
        <v>0.58333333333333304</v>
      </c>
      <c r="H953" s="16">
        <v>0.33333333333333298</v>
      </c>
      <c r="I953" s="16">
        <v>0.54</v>
      </c>
      <c r="J953" s="16">
        <v>0.5</v>
      </c>
      <c r="K953" s="16">
        <v>0.483870967741935</v>
      </c>
      <c r="L953" s="16">
        <v>0.63636363636363602</v>
      </c>
      <c r="M953" s="16">
        <v>0.422222222222222</v>
      </c>
      <c r="N953" s="16">
        <v>0.48936170212766</v>
      </c>
      <c r="O953" s="16">
        <v>0.266666666666667</v>
      </c>
      <c r="P953" s="16">
        <v>0.51851851851851805</v>
      </c>
      <c r="Q953" s="16">
        <v>0.76470588235294101</v>
      </c>
      <c r="R953" s="16">
        <v>0.75</v>
      </c>
      <c r="S953" s="16">
        <v>0.57142857142857095</v>
      </c>
      <c r="T953" s="16">
        <v>0.53448275862068995</v>
      </c>
      <c r="U953" s="16"/>
      <c r="V953" s="16">
        <v>0.5</v>
      </c>
      <c r="W953" s="16">
        <v>0.59154929577464799</v>
      </c>
      <c r="X953" s="16">
        <v>0.51176470588235301</v>
      </c>
      <c r="Y953" s="16">
        <v>0.51401869158878499</v>
      </c>
      <c r="Z953" s="16"/>
      <c r="AA953" s="16">
        <v>0.58064516129032295</v>
      </c>
      <c r="AB953" s="16">
        <v>0.52500000000000002</v>
      </c>
      <c r="AC953" s="16">
        <v>0.55357142857142905</v>
      </c>
      <c r="AD953" s="16">
        <v>0.64</v>
      </c>
      <c r="AE953" s="16">
        <v>0.60869565217391297</v>
      </c>
      <c r="AF953" s="16">
        <v>0.46031746031746001</v>
      </c>
      <c r="AG953" s="16">
        <v>0.484375</v>
      </c>
      <c r="AH953" s="16">
        <v>0.52830188679245305</v>
      </c>
      <c r="AI953" s="16">
        <v>0.38157894736842102</v>
      </c>
      <c r="AJ953" s="16"/>
      <c r="AK953" s="16">
        <v>0.55000000000000004</v>
      </c>
      <c r="AL953" s="16">
        <v>0.452380952380952</v>
      </c>
      <c r="AM953" s="16">
        <v>0.51923076923076905</v>
      </c>
      <c r="AN953" s="16">
        <v>0.58974358974358998</v>
      </c>
      <c r="AO953" s="16">
        <v>0.4453125</v>
      </c>
      <c r="AP953" s="16">
        <v>0.57142857142857095</v>
      </c>
      <c r="AQ953" s="16">
        <v>0.55555555555555602</v>
      </c>
      <c r="AR953" s="16"/>
      <c r="AS953" s="16">
        <v>0.329787234042553</v>
      </c>
      <c r="AT953" s="16">
        <v>0.60416666666666696</v>
      </c>
      <c r="AU953" s="16"/>
      <c r="AV953" s="16">
        <v>0.57068062827225097</v>
      </c>
      <c r="AW953" s="16">
        <v>0.49883449883449898</v>
      </c>
      <c r="AX953" s="16"/>
      <c r="AY953" s="16">
        <v>0.52842809364548504</v>
      </c>
      <c r="AZ953" s="16">
        <v>0.51401869158878499</v>
      </c>
      <c r="BA953" s="16"/>
      <c r="BB953" s="16">
        <v>0.51358695652173902</v>
      </c>
      <c r="BC953" s="16">
        <v>0.53174603174603197</v>
      </c>
      <c r="BD953" s="16"/>
      <c r="BE953" s="16">
        <v>0.29411764705882398</v>
      </c>
      <c r="BF953" s="16">
        <v>0.469879518072289</v>
      </c>
      <c r="BG953" s="16">
        <v>0.54545454545454497</v>
      </c>
      <c r="BH953" s="16">
        <v>0.51977401129943501</v>
      </c>
    </row>
    <row r="954" spans="2:60" x14ac:dyDescent="0.25">
      <c r="B954" t="s">
        <v>415</v>
      </c>
      <c r="C954" s="16">
        <v>0</v>
      </c>
      <c r="D954" s="16">
        <v>0</v>
      </c>
      <c r="E954" s="16">
        <v>0</v>
      </c>
      <c r="F954" s="16">
        <v>0</v>
      </c>
      <c r="G954" s="16">
        <v>0</v>
      </c>
      <c r="H954" s="16">
        <v>0</v>
      </c>
      <c r="I954" s="16">
        <v>0</v>
      </c>
      <c r="J954" s="16">
        <v>0</v>
      </c>
      <c r="K954" s="16">
        <v>0</v>
      </c>
      <c r="L954" s="16">
        <v>0</v>
      </c>
      <c r="M954" s="16">
        <v>0</v>
      </c>
      <c r="N954" s="16">
        <v>0</v>
      </c>
      <c r="O954" s="16">
        <v>0</v>
      </c>
      <c r="P954" s="16">
        <v>0</v>
      </c>
      <c r="Q954" s="16">
        <v>0</v>
      </c>
      <c r="R954" s="16">
        <v>0</v>
      </c>
      <c r="S954" s="16">
        <v>0</v>
      </c>
      <c r="T954" s="16">
        <v>0</v>
      </c>
      <c r="U954" s="16"/>
      <c r="V954" s="16">
        <v>0</v>
      </c>
      <c r="W954" s="16">
        <v>0</v>
      </c>
      <c r="X954" s="16">
        <v>0</v>
      </c>
      <c r="Y954" s="16">
        <v>0</v>
      </c>
      <c r="Z954" s="16"/>
      <c r="AA954" s="16">
        <v>0</v>
      </c>
      <c r="AB954" s="16">
        <v>0</v>
      </c>
      <c r="AC954" s="16">
        <v>0</v>
      </c>
      <c r="AD954" s="16">
        <v>0</v>
      </c>
      <c r="AE954" s="16">
        <v>0</v>
      </c>
      <c r="AF954" s="16">
        <v>0</v>
      </c>
      <c r="AG954" s="16">
        <v>0</v>
      </c>
      <c r="AH954" s="16">
        <v>0</v>
      </c>
      <c r="AI954" s="16">
        <v>0</v>
      </c>
      <c r="AJ954" s="16"/>
      <c r="AK954" s="16">
        <v>0</v>
      </c>
      <c r="AL954" s="16">
        <v>0</v>
      </c>
      <c r="AM954" s="16">
        <v>0</v>
      </c>
      <c r="AN954" s="16">
        <v>0</v>
      </c>
      <c r="AO954" s="16">
        <v>0</v>
      </c>
      <c r="AP954" s="16">
        <v>0</v>
      </c>
      <c r="AQ954" s="16">
        <v>0</v>
      </c>
      <c r="AR954" s="16"/>
      <c r="AS954" s="16">
        <v>0</v>
      </c>
      <c r="AT954" s="16">
        <v>0</v>
      </c>
      <c r="AU954" s="16"/>
      <c r="AV954" s="16">
        <v>0</v>
      </c>
      <c r="AW954" s="16">
        <v>0</v>
      </c>
      <c r="AX954" s="16"/>
      <c r="AY954" s="16">
        <v>0</v>
      </c>
      <c r="AZ954" s="16">
        <v>0</v>
      </c>
      <c r="BA954" s="16"/>
      <c r="BB954" s="16">
        <v>0</v>
      </c>
      <c r="BC954" s="16">
        <v>0</v>
      </c>
      <c r="BD954" s="16"/>
      <c r="BE954" s="16">
        <v>0</v>
      </c>
      <c r="BF954" s="16">
        <v>0</v>
      </c>
      <c r="BG954" s="16">
        <v>0</v>
      </c>
      <c r="BH954" s="16">
        <v>0</v>
      </c>
    </row>
    <row r="955" spans="2:60" x14ac:dyDescent="0.25">
      <c r="B955" t="s">
        <v>416</v>
      </c>
      <c r="C955" s="16">
        <v>0</v>
      </c>
      <c r="D955" s="16">
        <v>0</v>
      </c>
      <c r="E955" s="16">
        <v>0</v>
      </c>
      <c r="F955" s="16">
        <v>0</v>
      </c>
      <c r="G955" s="16">
        <v>0</v>
      </c>
      <c r="H955" s="16">
        <v>0</v>
      </c>
      <c r="I955" s="16">
        <v>0</v>
      </c>
      <c r="J955" s="16">
        <v>0</v>
      </c>
      <c r="K955" s="16">
        <v>0</v>
      </c>
      <c r="L955" s="16">
        <v>0</v>
      </c>
      <c r="M955" s="16">
        <v>0</v>
      </c>
      <c r="N955" s="16">
        <v>0</v>
      </c>
      <c r="O955" s="16">
        <v>0</v>
      </c>
      <c r="P955" s="16">
        <v>0</v>
      </c>
      <c r="Q955" s="16">
        <v>0</v>
      </c>
      <c r="R955" s="16">
        <v>0</v>
      </c>
      <c r="S955" s="16">
        <v>0</v>
      </c>
      <c r="T955" s="16">
        <v>0</v>
      </c>
      <c r="U955" s="16"/>
      <c r="V955" s="16">
        <v>0</v>
      </c>
      <c r="W955" s="16">
        <v>0</v>
      </c>
      <c r="X955" s="16">
        <v>0</v>
      </c>
      <c r="Y955" s="16">
        <v>0</v>
      </c>
      <c r="Z955" s="16"/>
      <c r="AA955" s="16">
        <v>0</v>
      </c>
      <c r="AB955" s="16">
        <v>0</v>
      </c>
      <c r="AC955" s="16">
        <v>0</v>
      </c>
      <c r="AD955" s="16">
        <v>0</v>
      </c>
      <c r="AE955" s="16">
        <v>0</v>
      </c>
      <c r="AF955" s="16">
        <v>0</v>
      </c>
      <c r="AG955" s="16">
        <v>0</v>
      </c>
      <c r="AH955" s="16">
        <v>0</v>
      </c>
      <c r="AI955" s="16">
        <v>0</v>
      </c>
      <c r="AJ955" s="16"/>
      <c r="AK955" s="16">
        <v>0</v>
      </c>
      <c r="AL955" s="16">
        <v>0</v>
      </c>
      <c r="AM955" s="16">
        <v>0</v>
      </c>
      <c r="AN955" s="16">
        <v>0</v>
      </c>
      <c r="AO955" s="16">
        <v>0</v>
      </c>
      <c r="AP955" s="16">
        <v>0</v>
      </c>
      <c r="AQ955" s="16">
        <v>0</v>
      </c>
      <c r="AR955" s="16"/>
      <c r="AS955" s="16">
        <v>0</v>
      </c>
      <c r="AT955" s="16">
        <v>0</v>
      </c>
      <c r="AU955" s="16"/>
      <c r="AV955" s="16">
        <v>0</v>
      </c>
      <c r="AW955" s="16">
        <v>0</v>
      </c>
      <c r="AX955" s="16"/>
      <c r="AY955" s="16">
        <v>0</v>
      </c>
      <c r="AZ955" s="16">
        <v>0</v>
      </c>
      <c r="BA955" s="16"/>
      <c r="BB955" s="16">
        <v>0</v>
      </c>
      <c r="BC955" s="16">
        <v>0</v>
      </c>
      <c r="BD955" s="16"/>
      <c r="BE955" s="16">
        <v>0</v>
      </c>
      <c r="BF955" s="16">
        <v>0</v>
      </c>
      <c r="BG955" s="16">
        <v>0</v>
      </c>
      <c r="BH955" s="16">
        <v>0</v>
      </c>
    </row>
    <row r="956" spans="2:60" x14ac:dyDescent="0.25">
      <c r="B956" t="s">
        <v>431</v>
      </c>
      <c r="C956" s="16">
        <v>0</v>
      </c>
      <c r="D956" s="16">
        <v>0</v>
      </c>
      <c r="E956" s="16">
        <v>0</v>
      </c>
      <c r="F956" s="16">
        <v>0</v>
      </c>
      <c r="G956" s="16">
        <v>0</v>
      </c>
      <c r="H956" s="16">
        <v>0</v>
      </c>
      <c r="I956" s="16">
        <v>0</v>
      </c>
      <c r="J956" s="16">
        <v>0</v>
      </c>
      <c r="K956" s="16">
        <v>0</v>
      </c>
      <c r="L956" s="16">
        <v>0</v>
      </c>
      <c r="M956" s="16">
        <v>0</v>
      </c>
      <c r="N956" s="16">
        <v>0</v>
      </c>
      <c r="O956" s="16">
        <v>0</v>
      </c>
      <c r="P956" s="16">
        <v>0</v>
      </c>
      <c r="Q956" s="16">
        <v>0</v>
      </c>
      <c r="R956" s="16">
        <v>0</v>
      </c>
      <c r="S956" s="16">
        <v>0</v>
      </c>
      <c r="T956" s="16">
        <v>0</v>
      </c>
      <c r="U956" s="16"/>
      <c r="V956" s="16">
        <v>0</v>
      </c>
      <c r="W956" s="16">
        <v>0</v>
      </c>
      <c r="X956" s="16">
        <v>0</v>
      </c>
      <c r="Y956" s="16">
        <v>0</v>
      </c>
      <c r="Z956" s="16"/>
      <c r="AA956" s="16">
        <v>0</v>
      </c>
      <c r="AB956" s="16">
        <v>0</v>
      </c>
      <c r="AC956" s="16">
        <v>0</v>
      </c>
      <c r="AD956" s="16">
        <v>0</v>
      </c>
      <c r="AE956" s="16">
        <v>0</v>
      </c>
      <c r="AF956" s="16">
        <v>0</v>
      </c>
      <c r="AG956" s="16">
        <v>0</v>
      </c>
      <c r="AH956" s="16">
        <v>0</v>
      </c>
      <c r="AI956" s="16">
        <v>0</v>
      </c>
      <c r="AJ956" s="16"/>
      <c r="AK956" s="16">
        <v>0</v>
      </c>
      <c r="AL956" s="16">
        <v>0</v>
      </c>
      <c r="AM956" s="16">
        <v>0</v>
      </c>
      <c r="AN956" s="16">
        <v>0</v>
      </c>
      <c r="AO956" s="16">
        <v>0</v>
      </c>
      <c r="AP956" s="16">
        <v>0</v>
      </c>
      <c r="AQ956" s="16">
        <v>0</v>
      </c>
      <c r="AR956" s="16"/>
      <c r="AS956" s="16">
        <v>0</v>
      </c>
      <c r="AT956" s="16">
        <v>0</v>
      </c>
      <c r="AU956" s="16"/>
      <c r="AV956" s="16">
        <v>0</v>
      </c>
      <c r="AW956" s="16">
        <v>0</v>
      </c>
      <c r="AX956" s="16"/>
      <c r="AY956" s="16">
        <v>0</v>
      </c>
      <c r="AZ956" s="16">
        <v>0</v>
      </c>
      <c r="BA956" s="16"/>
      <c r="BB956" s="16">
        <v>0</v>
      </c>
      <c r="BC956" s="16">
        <v>0</v>
      </c>
      <c r="BD956" s="16"/>
      <c r="BE956" s="16">
        <v>0</v>
      </c>
      <c r="BF956" s="16">
        <v>0</v>
      </c>
      <c r="BG956" s="16">
        <v>0</v>
      </c>
      <c r="BH956" s="16">
        <v>0</v>
      </c>
    </row>
    <row r="957" spans="2:60" x14ac:dyDescent="0.25">
      <c r="B957" t="s">
        <v>425</v>
      </c>
      <c r="C957" s="16">
        <v>0</v>
      </c>
      <c r="D957" s="16">
        <v>0</v>
      </c>
      <c r="E957" s="16">
        <v>0</v>
      </c>
      <c r="F957" s="16">
        <v>0</v>
      </c>
      <c r="G957" s="16">
        <v>0</v>
      </c>
      <c r="H957" s="16">
        <v>0</v>
      </c>
      <c r="I957" s="16">
        <v>0</v>
      </c>
      <c r="J957" s="16">
        <v>0</v>
      </c>
      <c r="K957" s="16">
        <v>0</v>
      </c>
      <c r="L957" s="16">
        <v>0</v>
      </c>
      <c r="M957" s="16">
        <v>0</v>
      </c>
      <c r="N957" s="16">
        <v>0</v>
      </c>
      <c r="O957" s="16">
        <v>0</v>
      </c>
      <c r="P957" s="16">
        <v>0</v>
      </c>
      <c r="Q957" s="16">
        <v>0</v>
      </c>
      <c r="R957" s="16">
        <v>0</v>
      </c>
      <c r="S957" s="16">
        <v>0</v>
      </c>
      <c r="T957" s="16">
        <v>0</v>
      </c>
      <c r="U957" s="16"/>
      <c r="V957" s="16">
        <v>0</v>
      </c>
      <c r="W957" s="16">
        <v>0</v>
      </c>
      <c r="X957" s="16">
        <v>0</v>
      </c>
      <c r="Y957" s="16">
        <v>0</v>
      </c>
      <c r="Z957" s="16"/>
      <c r="AA957" s="16">
        <v>0</v>
      </c>
      <c r="AB957" s="16">
        <v>0</v>
      </c>
      <c r="AC957" s="16">
        <v>0</v>
      </c>
      <c r="AD957" s="16">
        <v>0</v>
      </c>
      <c r="AE957" s="16">
        <v>0</v>
      </c>
      <c r="AF957" s="16">
        <v>0</v>
      </c>
      <c r="AG957" s="16">
        <v>0</v>
      </c>
      <c r="AH957" s="16">
        <v>0</v>
      </c>
      <c r="AI957" s="16">
        <v>0</v>
      </c>
      <c r="AJ957" s="16"/>
      <c r="AK957" s="16">
        <v>0</v>
      </c>
      <c r="AL957" s="16">
        <v>0</v>
      </c>
      <c r="AM957" s="16">
        <v>0</v>
      </c>
      <c r="AN957" s="16">
        <v>0</v>
      </c>
      <c r="AO957" s="16">
        <v>0</v>
      </c>
      <c r="AP957" s="16">
        <v>0</v>
      </c>
      <c r="AQ957" s="16">
        <v>0</v>
      </c>
      <c r="AR957" s="16"/>
      <c r="AS957" s="16">
        <v>0</v>
      </c>
      <c r="AT957" s="16">
        <v>0</v>
      </c>
      <c r="AU957" s="16"/>
      <c r="AV957" s="16">
        <v>0</v>
      </c>
      <c r="AW957" s="16">
        <v>0</v>
      </c>
      <c r="AX957" s="16"/>
      <c r="AY957" s="16">
        <v>0</v>
      </c>
      <c r="AZ957" s="16">
        <v>0</v>
      </c>
      <c r="BA957" s="16"/>
      <c r="BB957" s="16">
        <v>0</v>
      </c>
      <c r="BC957" s="16">
        <v>0</v>
      </c>
      <c r="BD957" s="16"/>
      <c r="BE957" s="16">
        <v>0</v>
      </c>
      <c r="BF957" s="16">
        <v>0</v>
      </c>
      <c r="BG957" s="16">
        <v>0</v>
      </c>
      <c r="BH957" s="16">
        <v>0</v>
      </c>
    </row>
    <row r="958" spans="2:60" x14ac:dyDescent="0.25">
      <c r="B958" t="s">
        <v>426</v>
      </c>
      <c r="C958" s="16">
        <v>0</v>
      </c>
      <c r="D958" s="16">
        <v>0</v>
      </c>
      <c r="E958" s="16">
        <v>0</v>
      </c>
      <c r="F958" s="16">
        <v>0</v>
      </c>
      <c r="G958" s="16">
        <v>0</v>
      </c>
      <c r="H958" s="16">
        <v>0</v>
      </c>
      <c r="I958" s="16">
        <v>0</v>
      </c>
      <c r="J958" s="16">
        <v>0</v>
      </c>
      <c r="K958" s="16">
        <v>0</v>
      </c>
      <c r="L958" s="16">
        <v>0</v>
      </c>
      <c r="M958" s="16">
        <v>0</v>
      </c>
      <c r="N958" s="16">
        <v>0</v>
      </c>
      <c r="O958" s="16">
        <v>0</v>
      </c>
      <c r="P958" s="16">
        <v>0</v>
      </c>
      <c r="Q958" s="16">
        <v>0</v>
      </c>
      <c r="R958" s="16">
        <v>0</v>
      </c>
      <c r="S958" s="16">
        <v>0</v>
      </c>
      <c r="T958" s="16">
        <v>0</v>
      </c>
      <c r="U958" s="16"/>
      <c r="V958" s="16">
        <v>0</v>
      </c>
      <c r="W958" s="16">
        <v>0</v>
      </c>
      <c r="X958" s="16">
        <v>0</v>
      </c>
      <c r="Y958" s="16">
        <v>0</v>
      </c>
      <c r="Z958" s="16"/>
      <c r="AA958" s="16">
        <v>0</v>
      </c>
      <c r="AB958" s="16">
        <v>0</v>
      </c>
      <c r="AC958" s="16">
        <v>0</v>
      </c>
      <c r="AD958" s="16">
        <v>0</v>
      </c>
      <c r="AE958" s="16">
        <v>0</v>
      </c>
      <c r="AF958" s="16">
        <v>0</v>
      </c>
      <c r="AG958" s="16">
        <v>0</v>
      </c>
      <c r="AH958" s="16">
        <v>0</v>
      </c>
      <c r="AI958" s="16">
        <v>0</v>
      </c>
      <c r="AJ958" s="16"/>
      <c r="AK958" s="16">
        <v>0</v>
      </c>
      <c r="AL958" s="16">
        <v>0</v>
      </c>
      <c r="AM958" s="16">
        <v>0</v>
      </c>
      <c r="AN958" s="16">
        <v>0</v>
      </c>
      <c r="AO958" s="16">
        <v>0</v>
      </c>
      <c r="AP958" s="16">
        <v>0</v>
      </c>
      <c r="AQ958" s="16">
        <v>0</v>
      </c>
      <c r="AR958" s="16"/>
      <c r="AS958" s="16">
        <v>0</v>
      </c>
      <c r="AT958" s="16">
        <v>0</v>
      </c>
      <c r="AU958" s="16"/>
      <c r="AV958" s="16">
        <v>0</v>
      </c>
      <c r="AW958" s="16">
        <v>0</v>
      </c>
      <c r="AX958" s="16"/>
      <c r="AY958" s="16">
        <v>0</v>
      </c>
      <c r="AZ958" s="16">
        <v>0</v>
      </c>
      <c r="BA958" s="16"/>
      <c r="BB958" s="16">
        <v>0</v>
      </c>
      <c r="BC958" s="16">
        <v>0</v>
      </c>
      <c r="BD958" s="16"/>
      <c r="BE958" s="16">
        <v>0</v>
      </c>
      <c r="BF958" s="16">
        <v>0</v>
      </c>
      <c r="BG958" s="16">
        <v>0</v>
      </c>
      <c r="BH958" s="16">
        <v>0</v>
      </c>
    </row>
    <row r="959" spans="2:60" x14ac:dyDescent="0.25">
      <c r="B959" t="s">
        <v>420</v>
      </c>
      <c r="C959" s="16">
        <v>0</v>
      </c>
      <c r="D959" s="16">
        <v>0</v>
      </c>
      <c r="E959" s="16">
        <v>0</v>
      </c>
      <c r="F959" s="16">
        <v>0</v>
      </c>
      <c r="G959" s="16">
        <v>0</v>
      </c>
      <c r="H959" s="16">
        <v>0</v>
      </c>
      <c r="I959" s="16">
        <v>0</v>
      </c>
      <c r="J959" s="16">
        <v>0</v>
      </c>
      <c r="K959" s="16">
        <v>0</v>
      </c>
      <c r="L959" s="16">
        <v>0</v>
      </c>
      <c r="M959" s="16">
        <v>0</v>
      </c>
      <c r="N959" s="16">
        <v>0</v>
      </c>
      <c r="O959" s="16">
        <v>0</v>
      </c>
      <c r="P959" s="16">
        <v>0</v>
      </c>
      <c r="Q959" s="16">
        <v>0</v>
      </c>
      <c r="R959" s="16">
        <v>0</v>
      </c>
      <c r="S959" s="16">
        <v>0</v>
      </c>
      <c r="T959" s="16">
        <v>0</v>
      </c>
      <c r="U959" s="16"/>
      <c r="V959" s="16">
        <v>0</v>
      </c>
      <c r="W959" s="16">
        <v>0</v>
      </c>
      <c r="X959" s="16">
        <v>0</v>
      </c>
      <c r="Y959" s="16">
        <v>0</v>
      </c>
      <c r="Z959" s="16"/>
      <c r="AA959" s="16">
        <v>0</v>
      </c>
      <c r="AB959" s="16">
        <v>0</v>
      </c>
      <c r="AC959" s="16">
        <v>0</v>
      </c>
      <c r="AD959" s="16">
        <v>0</v>
      </c>
      <c r="AE959" s="16">
        <v>0</v>
      </c>
      <c r="AF959" s="16">
        <v>0</v>
      </c>
      <c r="AG959" s="16">
        <v>0</v>
      </c>
      <c r="AH959" s="16">
        <v>0</v>
      </c>
      <c r="AI959" s="16">
        <v>0</v>
      </c>
      <c r="AJ959" s="16"/>
      <c r="AK959" s="16">
        <v>0</v>
      </c>
      <c r="AL959" s="16">
        <v>0</v>
      </c>
      <c r="AM959" s="16">
        <v>0</v>
      </c>
      <c r="AN959" s="16">
        <v>0</v>
      </c>
      <c r="AO959" s="16">
        <v>0</v>
      </c>
      <c r="AP959" s="16">
        <v>0</v>
      </c>
      <c r="AQ959" s="16">
        <v>0</v>
      </c>
      <c r="AR959" s="16"/>
      <c r="AS959" s="16">
        <v>0</v>
      </c>
      <c r="AT959" s="16">
        <v>0</v>
      </c>
      <c r="AU959" s="16"/>
      <c r="AV959" s="16">
        <v>0</v>
      </c>
      <c r="AW959" s="16">
        <v>0</v>
      </c>
      <c r="AX959" s="16"/>
      <c r="AY959" s="16">
        <v>0</v>
      </c>
      <c r="AZ959" s="16">
        <v>0</v>
      </c>
      <c r="BA959" s="16"/>
      <c r="BB959" s="16">
        <v>0</v>
      </c>
      <c r="BC959" s="16">
        <v>0</v>
      </c>
      <c r="BD959" s="16"/>
      <c r="BE959" s="16">
        <v>0</v>
      </c>
      <c r="BF959" s="16">
        <v>0</v>
      </c>
      <c r="BG959" s="16">
        <v>0</v>
      </c>
      <c r="BH959" s="16">
        <v>0</v>
      </c>
    </row>
    <row r="960" spans="2:60" x14ac:dyDescent="0.25">
      <c r="B960" t="s">
        <v>421</v>
      </c>
      <c r="C960" s="16">
        <v>0</v>
      </c>
      <c r="D960" s="16">
        <v>0</v>
      </c>
      <c r="E960" s="16">
        <v>0</v>
      </c>
      <c r="F960" s="16">
        <v>0</v>
      </c>
      <c r="G960" s="16">
        <v>0</v>
      </c>
      <c r="H960" s="16">
        <v>0</v>
      </c>
      <c r="I960" s="16">
        <v>0</v>
      </c>
      <c r="J960" s="16">
        <v>0</v>
      </c>
      <c r="K960" s="16">
        <v>0</v>
      </c>
      <c r="L960" s="16">
        <v>0</v>
      </c>
      <c r="M960" s="16">
        <v>0</v>
      </c>
      <c r="N960" s="16">
        <v>0</v>
      </c>
      <c r="O960" s="16">
        <v>0</v>
      </c>
      <c r="P960" s="16">
        <v>0</v>
      </c>
      <c r="Q960" s="16">
        <v>0</v>
      </c>
      <c r="R960" s="16">
        <v>0</v>
      </c>
      <c r="S960" s="16">
        <v>0</v>
      </c>
      <c r="T960" s="16">
        <v>0</v>
      </c>
      <c r="U960" s="16"/>
      <c r="V960" s="16">
        <v>0</v>
      </c>
      <c r="W960" s="16">
        <v>0</v>
      </c>
      <c r="X960" s="16">
        <v>0</v>
      </c>
      <c r="Y960" s="16">
        <v>0</v>
      </c>
      <c r="Z960" s="16"/>
      <c r="AA960" s="16">
        <v>0</v>
      </c>
      <c r="AB960" s="16">
        <v>0</v>
      </c>
      <c r="AC960" s="16">
        <v>0</v>
      </c>
      <c r="AD960" s="16">
        <v>0</v>
      </c>
      <c r="AE960" s="16">
        <v>0</v>
      </c>
      <c r="AF960" s="16">
        <v>0</v>
      </c>
      <c r="AG960" s="16">
        <v>0</v>
      </c>
      <c r="AH960" s="16">
        <v>0</v>
      </c>
      <c r="AI960" s="16">
        <v>0</v>
      </c>
      <c r="AJ960" s="16"/>
      <c r="AK960" s="16">
        <v>0</v>
      </c>
      <c r="AL960" s="16">
        <v>0</v>
      </c>
      <c r="AM960" s="16">
        <v>0</v>
      </c>
      <c r="AN960" s="16">
        <v>0</v>
      </c>
      <c r="AO960" s="16">
        <v>0</v>
      </c>
      <c r="AP960" s="16">
        <v>0</v>
      </c>
      <c r="AQ960" s="16">
        <v>0</v>
      </c>
      <c r="AR960" s="16"/>
      <c r="AS960" s="16">
        <v>0</v>
      </c>
      <c r="AT960" s="16">
        <v>0</v>
      </c>
      <c r="AU960" s="16"/>
      <c r="AV960" s="16">
        <v>0</v>
      </c>
      <c r="AW960" s="16">
        <v>0</v>
      </c>
      <c r="AX960" s="16"/>
      <c r="AY960" s="16">
        <v>0</v>
      </c>
      <c r="AZ960" s="16">
        <v>0</v>
      </c>
      <c r="BA960" s="16"/>
      <c r="BB960" s="16">
        <v>0</v>
      </c>
      <c r="BC960" s="16">
        <v>0</v>
      </c>
      <c r="BD960" s="16"/>
      <c r="BE960" s="16">
        <v>0</v>
      </c>
      <c r="BF960" s="16">
        <v>0</v>
      </c>
      <c r="BG960" s="16">
        <v>0</v>
      </c>
      <c r="BH960" s="16">
        <v>0</v>
      </c>
    </row>
    <row r="961" spans="2:60" x14ac:dyDescent="0.25">
      <c r="B961" t="s">
        <v>422</v>
      </c>
      <c r="C961" s="16">
        <v>0</v>
      </c>
      <c r="D961" s="16">
        <v>0</v>
      </c>
      <c r="E961" s="16">
        <v>0</v>
      </c>
      <c r="F961" s="16">
        <v>0</v>
      </c>
      <c r="G961" s="16">
        <v>0</v>
      </c>
      <c r="H961" s="16">
        <v>0</v>
      </c>
      <c r="I961" s="16">
        <v>0</v>
      </c>
      <c r="J961" s="16">
        <v>0</v>
      </c>
      <c r="K961" s="16">
        <v>0</v>
      </c>
      <c r="L961" s="16">
        <v>0</v>
      </c>
      <c r="M961" s="16">
        <v>0</v>
      </c>
      <c r="N961" s="16">
        <v>0</v>
      </c>
      <c r="O961" s="16">
        <v>0</v>
      </c>
      <c r="P961" s="16">
        <v>0</v>
      </c>
      <c r="Q961" s="16">
        <v>0</v>
      </c>
      <c r="R961" s="16">
        <v>0</v>
      </c>
      <c r="S961" s="16">
        <v>0</v>
      </c>
      <c r="T961" s="16">
        <v>0</v>
      </c>
      <c r="U961" s="16"/>
      <c r="V961" s="16">
        <v>0</v>
      </c>
      <c r="W961" s="16">
        <v>0</v>
      </c>
      <c r="X961" s="16">
        <v>0</v>
      </c>
      <c r="Y961" s="16">
        <v>0</v>
      </c>
      <c r="Z961" s="16"/>
      <c r="AA961" s="16">
        <v>0</v>
      </c>
      <c r="AB961" s="16">
        <v>0</v>
      </c>
      <c r="AC961" s="16">
        <v>0</v>
      </c>
      <c r="AD961" s="16">
        <v>0</v>
      </c>
      <c r="AE961" s="16">
        <v>0</v>
      </c>
      <c r="AF961" s="16">
        <v>0</v>
      </c>
      <c r="AG961" s="16">
        <v>0</v>
      </c>
      <c r="AH961" s="16">
        <v>0</v>
      </c>
      <c r="AI961" s="16">
        <v>0</v>
      </c>
      <c r="AJ961" s="16"/>
      <c r="AK961" s="16">
        <v>0</v>
      </c>
      <c r="AL961" s="16">
        <v>0</v>
      </c>
      <c r="AM961" s="16">
        <v>0</v>
      </c>
      <c r="AN961" s="16">
        <v>0</v>
      </c>
      <c r="AO961" s="16">
        <v>0</v>
      </c>
      <c r="AP961" s="16">
        <v>0</v>
      </c>
      <c r="AQ961" s="16">
        <v>0</v>
      </c>
      <c r="AR961" s="16"/>
      <c r="AS961" s="16">
        <v>0</v>
      </c>
      <c r="AT961" s="16">
        <v>0</v>
      </c>
      <c r="AU961" s="16"/>
      <c r="AV961" s="16">
        <v>0</v>
      </c>
      <c r="AW961" s="16">
        <v>0</v>
      </c>
      <c r="AX961" s="16"/>
      <c r="AY961" s="16">
        <v>0</v>
      </c>
      <c r="AZ961" s="16">
        <v>0</v>
      </c>
      <c r="BA961" s="16"/>
      <c r="BB961" s="16">
        <v>0</v>
      </c>
      <c r="BC961" s="16">
        <v>0</v>
      </c>
      <c r="BD961" s="16"/>
      <c r="BE961" s="16">
        <v>0</v>
      </c>
      <c r="BF961" s="16">
        <v>0</v>
      </c>
      <c r="BG961" s="16">
        <v>0</v>
      </c>
      <c r="BH961" s="16">
        <v>0</v>
      </c>
    </row>
    <row r="962" spans="2:60" x14ac:dyDescent="0.25">
      <c r="B962" t="s">
        <v>410</v>
      </c>
      <c r="C962" s="16">
        <v>2.25806451612903E-2</v>
      </c>
      <c r="D962" s="16">
        <v>0</v>
      </c>
      <c r="E962" s="16">
        <v>3.8461538461538498E-2</v>
      </c>
      <c r="F962" s="16">
        <v>2.9411764705882401E-2</v>
      </c>
      <c r="G962" s="16">
        <v>0</v>
      </c>
      <c r="H962" s="16">
        <v>6.6666666666666693E-2</v>
      </c>
      <c r="I962" s="16">
        <v>0</v>
      </c>
      <c r="J962" s="16">
        <v>0</v>
      </c>
      <c r="K962" s="16">
        <v>3.2258064516128997E-2</v>
      </c>
      <c r="L962" s="16">
        <v>0</v>
      </c>
      <c r="M962" s="16">
        <v>4.4444444444444398E-2</v>
      </c>
      <c r="N962" s="16">
        <v>2.1276595744680899E-2</v>
      </c>
      <c r="O962" s="16">
        <v>6.6666666666666693E-2</v>
      </c>
      <c r="P962" s="16">
        <v>0</v>
      </c>
      <c r="Q962" s="16">
        <v>0</v>
      </c>
      <c r="R962" s="16">
        <v>0</v>
      </c>
      <c r="S962" s="16">
        <v>1.7857142857142901E-2</v>
      </c>
      <c r="T962" s="16">
        <v>5.1724137931034503E-2</v>
      </c>
      <c r="U962" s="16"/>
      <c r="V962" s="16">
        <v>3.4482758620689703E-2</v>
      </c>
      <c r="W962" s="16">
        <v>5.63380281690141E-2</v>
      </c>
      <c r="X962" s="16">
        <v>1.7647058823529401E-2</v>
      </c>
      <c r="Y962" s="16">
        <v>1.5576323987538899E-2</v>
      </c>
      <c r="Z962" s="16"/>
      <c r="AA962" s="16">
        <v>3.2258064516128997E-2</v>
      </c>
      <c r="AB962" s="16">
        <v>2.5000000000000001E-2</v>
      </c>
      <c r="AC962" s="16">
        <v>0</v>
      </c>
      <c r="AD962" s="16">
        <v>0</v>
      </c>
      <c r="AE962" s="16">
        <v>2.8985507246376802E-2</v>
      </c>
      <c r="AF962" s="16">
        <v>3.1746031746031703E-2</v>
      </c>
      <c r="AG962" s="16">
        <v>1.5625E-2</v>
      </c>
      <c r="AH962" s="16">
        <v>1.88679245283019E-2</v>
      </c>
      <c r="AI962" s="16">
        <v>1.3157894736842099E-2</v>
      </c>
      <c r="AJ962" s="16"/>
      <c r="AK962" s="16">
        <v>0.05</v>
      </c>
      <c r="AL962" s="16">
        <v>0</v>
      </c>
      <c r="AM962" s="16">
        <v>0</v>
      </c>
      <c r="AN962" s="16">
        <v>1.7094017094017099E-2</v>
      </c>
      <c r="AO962" s="16">
        <v>3.125E-2</v>
      </c>
      <c r="AP962" s="16">
        <v>1.58730158730159E-2</v>
      </c>
      <c r="AQ962" s="16">
        <v>1.2345679012345699E-2</v>
      </c>
      <c r="AR962" s="16"/>
      <c r="AS962" s="16">
        <v>0</v>
      </c>
      <c r="AT962" s="16">
        <v>3.2407407407407399E-2</v>
      </c>
      <c r="AU962" s="16"/>
      <c r="AV962" s="16">
        <v>2.6178010471204199E-2</v>
      </c>
      <c r="AW962" s="16">
        <v>2.0979020979021001E-2</v>
      </c>
      <c r="AX962" s="16"/>
      <c r="AY962" s="16">
        <v>3.0100334448160501E-2</v>
      </c>
      <c r="AZ962" s="16">
        <v>1.5576323987538899E-2</v>
      </c>
      <c r="BA962" s="16"/>
      <c r="BB962" s="16">
        <v>2.1739130434782601E-2</v>
      </c>
      <c r="BC962" s="16">
        <v>2.3809523809523801E-2</v>
      </c>
      <c r="BD962" s="16"/>
      <c r="BE962" s="16">
        <v>0</v>
      </c>
      <c r="BF962" s="16">
        <v>1.20481927710843E-2</v>
      </c>
      <c r="BG962" s="16">
        <v>3.5190615835777102E-2</v>
      </c>
      <c r="BH962" s="16">
        <v>5.6497175141242903E-3</v>
      </c>
    </row>
    <row r="963" spans="2:60" x14ac:dyDescent="0.25">
      <c r="B963" t="s">
        <v>103</v>
      </c>
      <c r="C963" s="16">
        <v>0.103225806451613</v>
      </c>
      <c r="D963" s="16">
        <v>0.157142857142857</v>
      </c>
      <c r="E963" s="16">
        <v>0.15384615384615399</v>
      </c>
      <c r="F963" s="16">
        <v>8.8235294117647106E-2</v>
      </c>
      <c r="G963" s="16">
        <v>8.3333333333333301E-2</v>
      </c>
      <c r="H963" s="16">
        <v>6.6666666666666693E-2</v>
      </c>
      <c r="I963" s="16">
        <v>0.12</v>
      </c>
      <c r="J963" s="16">
        <v>0.125</v>
      </c>
      <c r="K963" s="16">
        <v>3.2258064516128997E-2</v>
      </c>
      <c r="L963" s="16">
        <v>0.27272727272727298</v>
      </c>
      <c r="M963" s="16">
        <v>0.11111111111111099</v>
      </c>
      <c r="N963" s="16">
        <v>0.12765957446808501</v>
      </c>
      <c r="O963" s="16">
        <v>0.133333333333333</v>
      </c>
      <c r="P963" s="16">
        <v>7.4074074074074098E-2</v>
      </c>
      <c r="Q963" s="16">
        <v>0.11764705882352899</v>
      </c>
      <c r="R963" s="16">
        <v>0</v>
      </c>
      <c r="S963" s="16">
        <v>5.3571428571428603E-2</v>
      </c>
      <c r="T963" s="16">
        <v>8.6206896551724102E-2</v>
      </c>
      <c r="U963" s="16"/>
      <c r="V963" s="16">
        <v>0.25862068965517199</v>
      </c>
      <c r="W963" s="16">
        <v>0.11267605633802801</v>
      </c>
      <c r="X963" s="16">
        <v>0.123529411764706</v>
      </c>
      <c r="Y963" s="16">
        <v>6.2305295950155798E-2</v>
      </c>
      <c r="Z963" s="16"/>
      <c r="AA963" s="16">
        <v>0.15053763440860199</v>
      </c>
      <c r="AB963" s="16">
        <v>0.2</v>
      </c>
      <c r="AC963" s="16">
        <v>3.5714285714285698E-2</v>
      </c>
      <c r="AD963" s="16">
        <v>0.08</v>
      </c>
      <c r="AE963" s="16">
        <v>0.15942028985507201</v>
      </c>
      <c r="AF963" s="16">
        <v>4.7619047619047603E-2</v>
      </c>
      <c r="AG963" s="16">
        <v>3.125E-2</v>
      </c>
      <c r="AH963" s="16">
        <v>7.5471698113207503E-2</v>
      </c>
      <c r="AI963" s="16">
        <v>6.5789473684210495E-2</v>
      </c>
      <c r="AJ963" s="16"/>
      <c r="AK963" s="16">
        <v>0.116666666666667</v>
      </c>
      <c r="AL963" s="16">
        <v>7.1428571428571397E-2</v>
      </c>
      <c r="AM963" s="16">
        <v>9.6153846153846201E-2</v>
      </c>
      <c r="AN963" s="16">
        <v>0.188034188034188</v>
      </c>
      <c r="AO963" s="16">
        <v>4.6875E-2</v>
      </c>
      <c r="AP963" s="16">
        <v>3.9682539682539701E-2</v>
      </c>
      <c r="AQ963" s="16">
        <v>0.12345679012345701</v>
      </c>
      <c r="AR963" s="16"/>
      <c r="AS963" s="16">
        <v>2.6595744680851099E-2</v>
      </c>
      <c r="AT963" s="16">
        <v>0.13657407407407399</v>
      </c>
      <c r="AU963" s="16"/>
      <c r="AV963" s="16">
        <v>0.12565445026177999</v>
      </c>
      <c r="AW963" s="16">
        <v>9.3240093240093205E-2</v>
      </c>
      <c r="AX963" s="16"/>
      <c r="AY963" s="16">
        <v>0.14715719063545199</v>
      </c>
      <c r="AZ963" s="16">
        <v>6.2305295950155798E-2</v>
      </c>
      <c r="BA963" s="16"/>
      <c r="BB963" s="16">
        <v>5.7065217391304303E-2</v>
      </c>
      <c r="BC963" s="16">
        <v>0.170634920634921</v>
      </c>
      <c r="BD963" s="16"/>
      <c r="BE963" s="16">
        <v>0.58823529411764697</v>
      </c>
      <c r="BF963" s="16">
        <v>0.21686746987951799</v>
      </c>
      <c r="BG963" s="16">
        <v>8.7976539589442806E-2</v>
      </c>
      <c r="BH963" s="16">
        <v>2.82485875706215E-2</v>
      </c>
    </row>
    <row r="964" spans="2:60" x14ac:dyDescent="0.25">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row>
    <row r="965" spans="2:60" x14ac:dyDescent="0.25">
      <c r="B965" s="6" t="s">
        <v>448</v>
      </c>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c r="AG965" s="16"/>
      <c r="AH965" s="16"/>
      <c r="AI965" s="16"/>
      <c r="AJ965" s="16"/>
      <c r="AK965" s="16"/>
      <c r="AL965" s="16"/>
      <c r="AM965" s="16"/>
      <c r="AN965" s="16"/>
      <c r="AO965" s="16"/>
      <c r="AP965" s="16"/>
      <c r="AQ965" s="16"/>
      <c r="AR965" s="16"/>
      <c r="AS965" s="16"/>
      <c r="AT965" s="16"/>
      <c r="AU965" s="16"/>
      <c r="AV965" s="16"/>
      <c r="AW965" s="16"/>
      <c r="AX965" s="16"/>
      <c r="AY965" s="16"/>
      <c r="AZ965" s="16"/>
      <c r="BA965" s="16"/>
      <c r="BB965" s="16"/>
      <c r="BC965" s="16"/>
      <c r="BD965" s="16"/>
      <c r="BE965" s="16"/>
      <c r="BF965" s="16"/>
      <c r="BG965" s="16"/>
      <c r="BH965" s="16"/>
    </row>
    <row r="966" spans="2:60" x14ac:dyDescent="0.25">
      <c r="B966" s="23" t="s">
        <v>79</v>
      </c>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c r="AD966" s="16"/>
      <c r="AE966" s="16"/>
      <c r="AF966" s="16"/>
      <c r="AG966" s="16"/>
      <c r="AH966" s="16"/>
      <c r="AI966" s="16"/>
      <c r="AJ966" s="16"/>
      <c r="AK966" s="16"/>
      <c r="AL966" s="16"/>
      <c r="AM966" s="16"/>
      <c r="AN966" s="16"/>
      <c r="AO966" s="16"/>
      <c r="AP966" s="16"/>
      <c r="AQ966" s="16"/>
      <c r="AR966" s="16"/>
      <c r="AS966" s="16"/>
      <c r="AT966" s="16"/>
      <c r="AU966" s="16"/>
      <c r="AV966" s="16"/>
      <c r="AW966" s="16"/>
      <c r="AX966" s="16"/>
      <c r="AY966" s="16"/>
      <c r="AZ966" s="16"/>
      <c r="BA966" s="16"/>
      <c r="BB966" s="16"/>
      <c r="BC966" s="16"/>
      <c r="BD966" s="16"/>
      <c r="BE966" s="16"/>
      <c r="BF966" s="16"/>
      <c r="BG966" s="16"/>
      <c r="BH966" s="16"/>
    </row>
    <row r="967" spans="2:60" x14ac:dyDescent="0.25">
      <c r="B967" t="s">
        <v>433</v>
      </c>
      <c r="C967" s="16">
        <v>0.369354838709677</v>
      </c>
      <c r="D967" s="16">
        <v>0.42857142857142899</v>
      </c>
      <c r="E967" s="16">
        <v>0.42307692307692302</v>
      </c>
      <c r="F967" s="16">
        <v>0.35294117647058798</v>
      </c>
      <c r="G967" s="16">
        <v>0.29166666666666702</v>
      </c>
      <c r="H967" s="16">
        <v>0.46666666666666701</v>
      </c>
      <c r="I967" s="16">
        <v>0.3</v>
      </c>
      <c r="J967" s="16">
        <v>0.25</v>
      </c>
      <c r="K967" s="16">
        <v>0.25806451612903197</v>
      </c>
      <c r="L967" s="16">
        <v>0.36363636363636398</v>
      </c>
      <c r="M967" s="16">
        <v>0.37777777777777799</v>
      </c>
      <c r="N967" s="16">
        <v>0.25531914893617003</v>
      </c>
      <c r="O967" s="16">
        <v>0.4</v>
      </c>
      <c r="P967" s="16">
        <v>0.22222222222222199</v>
      </c>
      <c r="Q967" s="16">
        <v>0.35294117647058798</v>
      </c>
      <c r="R967" s="16">
        <v>0.25</v>
      </c>
      <c r="S967" s="16">
        <v>0.45535714285714302</v>
      </c>
      <c r="T967" s="16">
        <v>0.39655172413793099</v>
      </c>
      <c r="U967" s="16"/>
      <c r="V967" s="16">
        <v>0.39655172413793099</v>
      </c>
      <c r="W967" s="16">
        <v>0.28169014084506999</v>
      </c>
      <c r="X967" s="16">
        <v>0.376470588235294</v>
      </c>
      <c r="Y967" s="16">
        <v>0.38006230529594998</v>
      </c>
      <c r="Z967" s="16"/>
      <c r="AA967" s="16">
        <v>0.30107526881720398</v>
      </c>
      <c r="AB967" s="16">
        <v>0.25</v>
      </c>
      <c r="AC967" s="16">
        <v>0.375</v>
      </c>
      <c r="AD967" s="16">
        <v>0.36</v>
      </c>
      <c r="AE967" s="16">
        <v>0.52173913043478304</v>
      </c>
      <c r="AF967" s="16">
        <v>0.28571428571428598</v>
      </c>
      <c r="AG967" s="16">
        <v>0.421875</v>
      </c>
      <c r="AH967" s="16">
        <v>0.41509433962264197</v>
      </c>
      <c r="AI967" s="16">
        <v>0.36842105263157898</v>
      </c>
      <c r="AJ967" s="16"/>
      <c r="AK967" s="16">
        <v>0.43333333333333302</v>
      </c>
      <c r="AL967" s="16">
        <v>0.214285714285714</v>
      </c>
      <c r="AM967" s="16">
        <v>0.34615384615384598</v>
      </c>
      <c r="AN967" s="16">
        <v>0.341880341880342</v>
      </c>
      <c r="AO967" s="16">
        <v>0.453125</v>
      </c>
      <c r="AP967" s="16">
        <v>0.341269841269841</v>
      </c>
      <c r="AQ967" s="16">
        <v>0.37037037037037002</v>
      </c>
      <c r="AR967" s="16"/>
      <c r="AS967" s="16">
        <v>0.409574468085106</v>
      </c>
      <c r="AT967" s="16">
        <v>0.35185185185185203</v>
      </c>
      <c r="AU967" s="16"/>
      <c r="AV967" s="16">
        <v>0.36125654450261802</v>
      </c>
      <c r="AW967" s="16">
        <v>0.37296037296037299</v>
      </c>
      <c r="AX967" s="16"/>
      <c r="AY967" s="16">
        <v>0.35785953177257501</v>
      </c>
      <c r="AZ967" s="16">
        <v>0.38006230529594998</v>
      </c>
      <c r="BA967" s="16"/>
      <c r="BB967" s="16">
        <v>0.35869565217391303</v>
      </c>
      <c r="BC967" s="16">
        <v>0.384920634920635</v>
      </c>
      <c r="BD967" s="16"/>
      <c r="BE967" s="16">
        <v>0.29411764705882398</v>
      </c>
      <c r="BF967" s="16">
        <v>0.30120481927710802</v>
      </c>
      <c r="BG967" s="16">
        <v>0.38123167155425203</v>
      </c>
      <c r="BH967" s="16">
        <v>0.37853107344632803</v>
      </c>
    </row>
    <row r="968" spans="2:60" x14ac:dyDescent="0.25">
      <c r="B968" t="s">
        <v>434</v>
      </c>
      <c r="C968" s="16">
        <v>0.35806451612903201</v>
      </c>
      <c r="D968" s="16">
        <v>0.24285714285714299</v>
      </c>
      <c r="E968" s="16">
        <v>0.46153846153846201</v>
      </c>
      <c r="F968" s="16">
        <v>0.23529411764705899</v>
      </c>
      <c r="G968" s="16">
        <v>0.375</v>
      </c>
      <c r="H968" s="16">
        <v>0.33333333333333298</v>
      </c>
      <c r="I968" s="16">
        <v>0.28000000000000003</v>
      </c>
      <c r="J968" s="16">
        <v>0.25</v>
      </c>
      <c r="K968" s="16">
        <v>0.41935483870967699</v>
      </c>
      <c r="L968" s="16">
        <v>0.36363636363636398</v>
      </c>
      <c r="M968" s="16">
        <v>0.31111111111111101</v>
      </c>
      <c r="N968" s="16">
        <v>0.319148936170213</v>
      </c>
      <c r="O968" s="16">
        <v>0.2</v>
      </c>
      <c r="P968" s="16">
        <v>0.592592592592593</v>
      </c>
      <c r="Q968" s="16">
        <v>0.23529411764705899</v>
      </c>
      <c r="R968" s="16">
        <v>0.25</v>
      </c>
      <c r="S968" s="16">
        <v>0.48214285714285698</v>
      </c>
      <c r="T968" s="16">
        <v>0.32758620689655199</v>
      </c>
      <c r="U968" s="16"/>
      <c r="V968" s="16">
        <v>0.5</v>
      </c>
      <c r="W968" s="16">
        <v>0.352112676056338</v>
      </c>
      <c r="X968" s="16">
        <v>0.34117647058823503</v>
      </c>
      <c r="Y968" s="16">
        <v>0.34267912772585701</v>
      </c>
      <c r="Z968" s="16"/>
      <c r="AA968" s="16">
        <v>0.39784946236559099</v>
      </c>
      <c r="AB968" s="16">
        <v>0.35</v>
      </c>
      <c r="AC968" s="16">
        <v>0.41071428571428598</v>
      </c>
      <c r="AD968" s="16">
        <v>0.413333333333333</v>
      </c>
      <c r="AE968" s="16">
        <v>0.28985507246376802</v>
      </c>
      <c r="AF968" s="16">
        <v>0.39682539682539703</v>
      </c>
      <c r="AG968" s="16">
        <v>0.28125</v>
      </c>
      <c r="AH968" s="16">
        <v>0.339622641509434</v>
      </c>
      <c r="AI968" s="16">
        <v>0.38157894736842102</v>
      </c>
      <c r="AJ968" s="16"/>
      <c r="AK968" s="16">
        <v>0.266666666666667</v>
      </c>
      <c r="AL968" s="16">
        <v>0.33333333333333298</v>
      </c>
      <c r="AM968" s="16">
        <v>0.34615384615384598</v>
      </c>
      <c r="AN968" s="16">
        <v>0.38461538461538503</v>
      </c>
      <c r="AO968" s="16">
        <v>0.3671875</v>
      </c>
      <c r="AP968" s="16">
        <v>0.35714285714285698</v>
      </c>
      <c r="AQ968" s="16">
        <v>0.39506172839506198</v>
      </c>
      <c r="AR968" s="16"/>
      <c r="AS968" s="16">
        <v>0.34574468085106402</v>
      </c>
      <c r="AT968" s="16">
        <v>0.36342592592592599</v>
      </c>
      <c r="AU968" s="16"/>
      <c r="AV968" s="16">
        <v>0.35602094240837701</v>
      </c>
      <c r="AW968" s="16">
        <v>0.35897435897435898</v>
      </c>
      <c r="AX968" s="16"/>
      <c r="AY968" s="16">
        <v>0.37458193979933102</v>
      </c>
      <c r="AZ968" s="16">
        <v>0.34267912772585701</v>
      </c>
      <c r="BA968" s="16"/>
      <c r="BB968" s="16">
        <v>0.33152173913043498</v>
      </c>
      <c r="BC968" s="16">
        <v>0.39682539682539703</v>
      </c>
      <c r="BD968" s="16"/>
      <c r="BE968" s="16">
        <v>0.29411764705882398</v>
      </c>
      <c r="BF968" s="16">
        <v>0.373493975903614</v>
      </c>
      <c r="BG968" s="16">
        <v>0.39882697947214102</v>
      </c>
      <c r="BH968" s="16">
        <v>0.27683615819209001</v>
      </c>
    </row>
    <row r="969" spans="2:60" x14ac:dyDescent="0.25">
      <c r="B969" t="s">
        <v>435</v>
      </c>
      <c r="C969" s="16">
        <v>0.27580645161290301</v>
      </c>
      <c r="D969" s="16">
        <v>0.28571428571428598</v>
      </c>
      <c r="E969" s="16">
        <v>0.25</v>
      </c>
      <c r="F969" s="16">
        <v>0.41176470588235298</v>
      </c>
      <c r="G969" s="16">
        <v>0.25</v>
      </c>
      <c r="H969" s="16">
        <v>0.33333333333333298</v>
      </c>
      <c r="I969" s="16">
        <v>0.4</v>
      </c>
      <c r="J969" s="16">
        <v>0.125</v>
      </c>
      <c r="K969" s="16">
        <v>0.12903225806451599</v>
      </c>
      <c r="L969" s="16">
        <v>0.18181818181818199</v>
      </c>
      <c r="M969" s="16">
        <v>0.266666666666667</v>
      </c>
      <c r="N969" s="16">
        <v>0.27659574468085102</v>
      </c>
      <c r="O969" s="16">
        <v>0.4</v>
      </c>
      <c r="P969" s="16">
        <v>0.33333333333333298</v>
      </c>
      <c r="Q969" s="16">
        <v>0.23529411764705899</v>
      </c>
      <c r="R969" s="16">
        <v>0.25</v>
      </c>
      <c r="S969" s="16">
        <v>0.20535714285714299</v>
      </c>
      <c r="T969" s="16">
        <v>0.31034482758620702</v>
      </c>
      <c r="U969" s="16"/>
      <c r="V969" s="16">
        <v>0.27586206896551702</v>
      </c>
      <c r="W969" s="16">
        <v>0.28169014084506999</v>
      </c>
      <c r="X969" s="16">
        <v>0.34705882352941197</v>
      </c>
      <c r="Y969" s="16">
        <v>0.23676012461059201</v>
      </c>
      <c r="Z969" s="16"/>
      <c r="AA969" s="16">
        <v>0.31182795698924698</v>
      </c>
      <c r="AB969" s="16">
        <v>0.22500000000000001</v>
      </c>
      <c r="AC969" s="16">
        <v>0.33928571428571402</v>
      </c>
      <c r="AD969" s="16">
        <v>0.22666666666666699</v>
      </c>
      <c r="AE969" s="16">
        <v>0.31884057971014501</v>
      </c>
      <c r="AF969" s="16">
        <v>0.30158730158730201</v>
      </c>
      <c r="AG969" s="16">
        <v>0.296875</v>
      </c>
      <c r="AH969" s="16">
        <v>0.26415094339622602</v>
      </c>
      <c r="AI969" s="16">
        <v>0.197368421052632</v>
      </c>
      <c r="AJ969" s="16"/>
      <c r="AK969" s="16">
        <v>0.31666666666666698</v>
      </c>
      <c r="AL969" s="16">
        <v>0.28571428571428598</v>
      </c>
      <c r="AM969" s="16">
        <v>0.30769230769230799</v>
      </c>
      <c r="AN969" s="16">
        <v>0.23931623931623899</v>
      </c>
      <c r="AO969" s="16">
        <v>0.234375</v>
      </c>
      <c r="AP969" s="16">
        <v>0.34920634920634902</v>
      </c>
      <c r="AQ969" s="16">
        <v>0.18518518518518501</v>
      </c>
      <c r="AR969" s="16"/>
      <c r="AS969" s="16">
        <v>0.25531914893617003</v>
      </c>
      <c r="AT969" s="16">
        <v>0.28472222222222199</v>
      </c>
      <c r="AU969" s="16"/>
      <c r="AV969" s="16">
        <v>0.267015706806283</v>
      </c>
      <c r="AW969" s="16">
        <v>0.27972027972028002</v>
      </c>
      <c r="AX969" s="16"/>
      <c r="AY969" s="16">
        <v>0.31772575250836099</v>
      </c>
      <c r="AZ969" s="16">
        <v>0.23676012461059201</v>
      </c>
      <c r="BA969" s="16"/>
      <c r="BB969" s="16">
        <v>0.24456521739130399</v>
      </c>
      <c r="BC969" s="16">
        <v>0.32142857142857101</v>
      </c>
      <c r="BD969" s="16"/>
      <c r="BE969" s="16">
        <v>0.29411764705882398</v>
      </c>
      <c r="BF969" s="16">
        <v>0.33734939759036098</v>
      </c>
      <c r="BG969" s="16">
        <v>0.29618768328445699</v>
      </c>
      <c r="BH969" s="16">
        <v>0.20338983050847501</v>
      </c>
    </row>
    <row r="970" spans="2:60" x14ac:dyDescent="0.25">
      <c r="B970" t="s">
        <v>436</v>
      </c>
      <c r="C970" s="16">
        <v>0.25967741935483901</v>
      </c>
      <c r="D970" s="16">
        <v>0.22857142857142901</v>
      </c>
      <c r="E970" s="16">
        <v>0.36538461538461497</v>
      </c>
      <c r="F970" s="16">
        <v>0.32352941176470601</v>
      </c>
      <c r="G970" s="16">
        <v>0.45833333333333298</v>
      </c>
      <c r="H970" s="16">
        <v>0.4</v>
      </c>
      <c r="I970" s="16">
        <v>0.28000000000000003</v>
      </c>
      <c r="J970" s="16">
        <v>0.25</v>
      </c>
      <c r="K970" s="16">
        <v>0.19354838709677399</v>
      </c>
      <c r="L970" s="16">
        <v>0.18181818181818199</v>
      </c>
      <c r="M970" s="16">
        <v>0.22222222222222199</v>
      </c>
      <c r="N970" s="16">
        <v>0.21276595744680901</v>
      </c>
      <c r="O970" s="16">
        <v>0.2</v>
      </c>
      <c r="P970" s="16">
        <v>0.25925925925925902</v>
      </c>
      <c r="Q970" s="16">
        <v>0.29411764705882398</v>
      </c>
      <c r="R970" s="16">
        <v>0.5</v>
      </c>
      <c r="S970" s="16">
        <v>0.17857142857142899</v>
      </c>
      <c r="T970" s="16">
        <v>0.29310344827586199</v>
      </c>
      <c r="U970" s="16"/>
      <c r="V970" s="16">
        <v>0.20689655172413801</v>
      </c>
      <c r="W970" s="16">
        <v>0.28169014084506999</v>
      </c>
      <c r="X970" s="16">
        <v>0.27647058823529402</v>
      </c>
      <c r="Y970" s="16">
        <v>0.25545171339563899</v>
      </c>
      <c r="Z970" s="16"/>
      <c r="AA970" s="16">
        <v>0.25806451612903197</v>
      </c>
      <c r="AB970" s="16">
        <v>0.25</v>
      </c>
      <c r="AC970" s="16">
        <v>0.30357142857142899</v>
      </c>
      <c r="AD970" s="16">
        <v>0.2</v>
      </c>
      <c r="AE970" s="16">
        <v>0.26086956521739102</v>
      </c>
      <c r="AF970" s="16">
        <v>0.317460317460317</v>
      </c>
      <c r="AG970" s="16">
        <v>0.203125</v>
      </c>
      <c r="AH970" s="16">
        <v>0.245283018867925</v>
      </c>
      <c r="AI970" s="16">
        <v>0.25</v>
      </c>
      <c r="AJ970" s="16"/>
      <c r="AK970" s="16">
        <v>0.28333333333333299</v>
      </c>
      <c r="AL970" s="16">
        <v>0.19047619047618999</v>
      </c>
      <c r="AM970" s="16">
        <v>0.25</v>
      </c>
      <c r="AN970" s="16">
        <v>0.30769230769230799</v>
      </c>
      <c r="AO970" s="16">
        <v>0.2265625</v>
      </c>
      <c r="AP970" s="16">
        <v>0.293650793650794</v>
      </c>
      <c r="AQ970" s="16">
        <v>0.234567901234568</v>
      </c>
      <c r="AR970" s="16"/>
      <c r="AS970" s="16">
        <v>0.28191489361702099</v>
      </c>
      <c r="AT970" s="16">
        <v>0.25</v>
      </c>
      <c r="AU970" s="16"/>
      <c r="AV970" s="16">
        <v>0.267015706806283</v>
      </c>
      <c r="AW970" s="16">
        <v>0.256410256410256</v>
      </c>
      <c r="AX970" s="16"/>
      <c r="AY970" s="16">
        <v>0.26421404682274202</v>
      </c>
      <c r="AZ970" s="16">
        <v>0.25545171339563899</v>
      </c>
      <c r="BA970" s="16"/>
      <c r="BB970" s="16">
        <v>0.25815217391304301</v>
      </c>
      <c r="BC970" s="16">
        <v>0.26190476190476197</v>
      </c>
      <c r="BD970" s="16"/>
      <c r="BE970" s="16">
        <v>5.8823529411764698E-2</v>
      </c>
      <c r="BF970" s="16">
        <v>0.27710843373493999</v>
      </c>
      <c r="BG970" s="16">
        <v>0.25219941348973601</v>
      </c>
      <c r="BH970" s="16">
        <v>0.28813559322033899</v>
      </c>
    </row>
    <row r="971" spans="2:60" x14ac:dyDescent="0.25">
      <c r="B971" t="s">
        <v>437</v>
      </c>
      <c r="C971" s="16">
        <v>0.21290322580645199</v>
      </c>
      <c r="D971" s="16">
        <v>0.114285714285714</v>
      </c>
      <c r="E971" s="16">
        <v>0.134615384615385</v>
      </c>
      <c r="F971" s="16">
        <v>0.17647058823529399</v>
      </c>
      <c r="G971" s="16">
        <v>0.375</v>
      </c>
      <c r="H971" s="16">
        <v>0.133333333333333</v>
      </c>
      <c r="I971" s="16">
        <v>0.26</v>
      </c>
      <c r="J971" s="16">
        <v>0.25</v>
      </c>
      <c r="K971" s="16">
        <v>0.25806451612903197</v>
      </c>
      <c r="L971" s="16">
        <v>0.36363636363636398</v>
      </c>
      <c r="M971" s="16">
        <v>0.133333333333333</v>
      </c>
      <c r="N971" s="16">
        <v>0.23404255319148901</v>
      </c>
      <c r="O971" s="16">
        <v>0.266666666666667</v>
      </c>
      <c r="P971" s="16">
        <v>0.18518518518518501</v>
      </c>
      <c r="Q971" s="16">
        <v>0.17647058823529399</v>
      </c>
      <c r="R971" s="16">
        <v>0.25</v>
      </c>
      <c r="S971" s="16">
        <v>0.25</v>
      </c>
      <c r="T971" s="16">
        <v>0.25862068965517199</v>
      </c>
      <c r="U971" s="16"/>
      <c r="V971" s="16">
        <v>0.25862068965517199</v>
      </c>
      <c r="W971" s="16">
        <v>0.183098591549296</v>
      </c>
      <c r="X971" s="16">
        <v>0.188235294117647</v>
      </c>
      <c r="Y971" s="16">
        <v>0.22429906542056099</v>
      </c>
      <c r="Z971" s="16"/>
      <c r="AA971" s="16">
        <v>0.19354838709677399</v>
      </c>
      <c r="AB971" s="16">
        <v>0.27500000000000002</v>
      </c>
      <c r="AC971" s="16">
        <v>0.14285714285714299</v>
      </c>
      <c r="AD971" s="16">
        <v>0.28000000000000003</v>
      </c>
      <c r="AE971" s="16">
        <v>0.188405797101449</v>
      </c>
      <c r="AF971" s="16">
        <v>0.17460317460317501</v>
      </c>
      <c r="AG971" s="16">
        <v>0.3125</v>
      </c>
      <c r="AH971" s="16">
        <v>0.22641509433962301</v>
      </c>
      <c r="AI971" s="16">
        <v>0.144736842105263</v>
      </c>
      <c r="AJ971" s="16"/>
      <c r="AK971" s="16">
        <v>0.21666666666666701</v>
      </c>
      <c r="AL971" s="16">
        <v>0.238095238095238</v>
      </c>
      <c r="AM971" s="16">
        <v>0.230769230769231</v>
      </c>
      <c r="AN971" s="16">
        <v>0.20512820512820501</v>
      </c>
      <c r="AO971" s="16">
        <v>0.21875</v>
      </c>
      <c r="AP971" s="16">
        <v>0.238095238095238</v>
      </c>
      <c r="AQ971" s="16">
        <v>0.16049382716049401</v>
      </c>
      <c r="AR971" s="16"/>
      <c r="AS971" s="16">
        <v>0.22872340425531901</v>
      </c>
      <c r="AT971" s="16">
        <v>0.20601851851851899</v>
      </c>
      <c r="AU971" s="16"/>
      <c r="AV971" s="16">
        <v>0.19895287958115199</v>
      </c>
      <c r="AW971" s="16">
        <v>0.21911421911421899</v>
      </c>
      <c r="AX971" s="16"/>
      <c r="AY971" s="16">
        <v>0.20066889632106999</v>
      </c>
      <c r="AZ971" s="16">
        <v>0.22429906542056099</v>
      </c>
      <c r="BA971" s="16"/>
      <c r="BB971" s="16">
        <v>0.22826086956521699</v>
      </c>
      <c r="BC971" s="16">
        <v>0.19047619047618999</v>
      </c>
      <c r="BD971" s="16"/>
      <c r="BE971" s="16">
        <v>0.17647058823529399</v>
      </c>
      <c r="BF971" s="16">
        <v>0.180722891566265</v>
      </c>
      <c r="BG971" s="16">
        <v>0.21407624633431099</v>
      </c>
      <c r="BH971" s="16">
        <v>0.23163841807909599</v>
      </c>
    </row>
    <row r="972" spans="2:60" x14ac:dyDescent="0.25">
      <c r="B972" t="s">
        <v>438</v>
      </c>
      <c r="C972" s="16">
        <v>0.209677419354839</v>
      </c>
      <c r="D972" s="16">
        <v>0.2</v>
      </c>
      <c r="E972" s="16">
        <v>0.19230769230769201</v>
      </c>
      <c r="F972" s="16">
        <v>0.17647058823529399</v>
      </c>
      <c r="G972" s="16">
        <v>0.125</v>
      </c>
      <c r="H972" s="16">
        <v>0.133333333333333</v>
      </c>
      <c r="I972" s="16">
        <v>0.14000000000000001</v>
      </c>
      <c r="J972" s="16">
        <v>0.375</v>
      </c>
      <c r="K972" s="16">
        <v>0.32258064516128998</v>
      </c>
      <c r="L972" s="16">
        <v>0.18181818181818199</v>
      </c>
      <c r="M972" s="16">
        <v>0.155555555555556</v>
      </c>
      <c r="N972" s="16">
        <v>0.319148936170213</v>
      </c>
      <c r="O972" s="16">
        <v>0.2</v>
      </c>
      <c r="P972" s="16">
        <v>0.148148148148148</v>
      </c>
      <c r="Q972" s="16">
        <v>0.47058823529411797</v>
      </c>
      <c r="R972" s="16">
        <v>0</v>
      </c>
      <c r="S972" s="16">
        <v>0.214285714285714</v>
      </c>
      <c r="T972" s="16">
        <v>0.20689655172413801</v>
      </c>
      <c r="U972" s="16"/>
      <c r="V972" s="16">
        <v>0.17241379310344801</v>
      </c>
      <c r="W972" s="16">
        <v>0.183098591549296</v>
      </c>
      <c r="X972" s="16">
        <v>0.22941176470588201</v>
      </c>
      <c r="Y972" s="16">
        <v>0.21183800623053001</v>
      </c>
      <c r="Z972" s="16"/>
      <c r="AA972" s="16">
        <v>0.27956989247311798</v>
      </c>
      <c r="AB972" s="16">
        <v>0.2</v>
      </c>
      <c r="AC972" s="16">
        <v>0.14285714285714299</v>
      </c>
      <c r="AD972" s="16">
        <v>0.17333333333333301</v>
      </c>
      <c r="AE972" s="16">
        <v>0.14492753623188401</v>
      </c>
      <c r="AF972" s="16">
        <v>0.19047619047618999</v>
      </c>
      <c r="AG972" s="16">
        <v>0.296875</v>
      </c>
      <c r="AH972" s="16">
        <v>0.245283018867925</v>
      </c>
      <c r="AI972" s="16">
        <v>0.18421052631578899</v>
      </c>
      <c r="AJ972" s="16"/>
      <c r="AK972" s="16">
        <v>0.15</v>
      </c>
      <c r="AL972" s="16">
        <v>0.214285714285714</v>
      </c>
      <c r="AM972" s="16">
        <v>0.30769230769230799</v>
      </c>
      <c r="AN972" s="16">
        <v>0.13675213675213699</v>
      </c>
      <c r="AO972" s="16">
        <v>0.1953125</v>
      </c>
      <c r="AP972" s="16">
        <v>0.23015873015873001</v>
      </c>
      <c r="AQ972" s="16">
        <v>0.296296296296296</v>
      </c>
      <c r="AR972" s="16"/>
      <c r="AS972" s="16">
        <v>0.180851063829787</v>
      </c>
      <c r="AT972" s="16">
        <v>0.22222222222222199</v>
      </c>
      <c r="AU972" s="16"/>
      <c r="AV972" s="16">
        <v>0.21465968586387399</v>
      </c>
      <c r="AW972" s="16">
        <v>0.20745920745920701</v>
      </c>
      <c r="AX972" s="16"/>
      <c r="AY972" s="16">
        <v>0.20735785953177299</v>
      </c>
      <c r="AZ972" s="16">
        <v>0.21183800623053001</v>
      </c>
      <c r="BA972" s="16"/>
      <c r="BB972" s="16">
        <v>0.24456521739130399</v>
      </c>
      <c r="BC972" s="16">
        <v>0.158730158730159</v>
      </c>
      <c r="BD972" s="16"/>
      <c r="BE972" s="16">
        <v>0.17647058823529399</v>
      </c>
      <c r="BF972" s="16">
        <v>0.180722891566265</v>
      </c>
      <c r="BG972" s="16">
        <v>0.21114369501466301</v>
      </c>
      <c r="BH972" s="16">
        <v>0.22033898305084701</v>
      </c>
    </row>
    <row r="973" spans="2:60" x14ac:dyDescent="0.25">
      <c r="B973" t="s">
        <v>439</v>
      </c>
      <c r="C973" s="16">
        <v>0.20483870967741899</v>
      </c>
      <c r="D973" s="16">
        <v>0.185714285714286</v>
      </c>
      <c r="E973" s="16">
        <v>0.269230769230769</v>
      </c>
      <c r="F973" s="16">
        <v>0.29411764705882398</v>
      </c>
      <c r="G973" s="16">
        <v>0.16666666666666699</v>
      </c>
      <c r="H973" s="16">
        <v>0.266666666666667</v>
      </c>
      <c r="I973" s="16">
        <v>0.28000000000000003</v>
      </c>
      <c r="J973" s="16">
        <v>0.25</v>
      </c>
      <c r="K973" s="16">
        <v>0.12903225806451599</v>
      </c>
      <c r="L973" s="16">
        <v>0.45454545454545497</v>
      </c>
      <c r="M973" s="16">
        <v>0.22222222222222199</v>
      </c>
      <c r="N973" s="16">
        <v>0.10638297872340401</v>
      </c>
      <c r="O973" s="16">
        <v>0.133333333333333</v>
      </c>
      <c r="P973" s="16">
        <v>0.148148148148148</v>
      </c>
      <c r="Q973" s="16">
        <v>0.11764705882352899</v>
      </c>
      <c r="R973" s="16">
        <v>0.5</v>
      </c>
      <c r="S973" s="16">
        <v>0.1875</v>
      </c>
      <c r="T973" s="16">
        <v>0.18965517241379301</v>
      </c>
      <c r="U973" s="16"/>
      <c r="V973" s="16">
        <v>0.18965517241379301</v>
      </c>
      <c r="W973" s="16">
        <v>0.22535211267605601</v>
      </c>
      <c r="X973" s="16">
        <v>0.2</v>
      </c>
      <c r="Y973" s="16">
        <v>0.20560747663551401</v>
      </c>
      <c r="Z973" s="16"/>
      <c r="AA973" s="16">
        <v>0.225806451612903</v>
      </c>
      <c r="AB973" s="16">
        <v>0.2</v>
      </c>
      <c r="AC973" s="16">
        <v>0.23214285714285701</v>
      </c>
      <c r="AD973" s="16">
        <v>0.2</v>
      </c>
      <c r="AE973" s="16">
        <v>0.202898550724638</v>
      </c>
      <c r="AF973" s="16">
        <v>0.206349206349206</v>
      </c>
      <c r="AG973" s="16">
        <v>0.15625</v>
      </c>
      <c r="AH973" s="16">
        <v>0.245283018867925</v>
      </c>
      <c r="AI973" s="16">
        <v>0.22368421052631601</v>
      </c>
      <c r="AJ973" s="16"/>
      <c r="AK973" s="16">
        <v>0.16666666666666699</v>
      </c>
      <c r="AL973" s="16">
        <v>0.26190476190476197</v>
      </c>
      <c r="AM973" s="16">
        <v>0.19230769230769201</v>
      </c>
      <c r="AN973" s="16">
        <v>0.15384615384615399</v>
      </c>
      <c r="AO973" s="16">
        <v>0.1875</v>
      </c>
      <c r="AP973" s="16">
        <v>0.23015873015873001</v>
      </c>
      <c r="AQ973" s="16">
        <v>0.27160493827160498</v>
      </c>
      <c r="AR973" s="16"/>
      <c r="AS973" s="16">
        <v>0.19680851063829799</v>
      </c>
      <c r="AT973" s="16">
        <v>0.20833333333333301</v>
      </c>
      <c r="AU973" s="16"/>
      <c r="AV973" s="16">
        <v>0.130890052356021</v>
      </c>
      <c r="AW973" s="16">
        <v>0.23776223776223801</v>
      </c>
      <c r="AX973" s="16"/>
      <c r="AY973" s="16">
        <v>0.20401337792642099</v>
      </c>
      <c r="AZ973" s="16">
        <v>0.20560747663551401</v>
      </c>
      <c r="BA973" s="16"/>
      <c r="BB973" s="16">
        <v>0.21195652173912999</v>
      </c>
      <c r="BC973" s="16">
        <v>0.194444444444444</v>
      </c>
      <c r="BD973" s="16"/>
      <c r="BE973" s="16">
        <v>5.8823529411764698E-2</v>
      </c>
      <c r="BF973" s="16">
        <v>0.20481927710843401</v>
      </c>
      <c r="BG973" s="16">
        <v>0.20821114369501501</v>
      </c>
      <c r="BH973" s="16">
        <v>0.21468926553672299</v>
      </c>
    </row>
    <row r="974" spans="2:60" x14ac:dyDescent="0.25">
      <c r="B974" t="s">
        <v>440</v>
      </c>
      <c r="C974" s="16">
        <v>0.15322580645161299</v>
      </c>
      <c r="D974" s="16">
        <v>8.5714285714285701E-2</v>
      </c>
      <c r="E974" s="16">
        <v>0.15384615384615399</v>
      </c>
      <c r="F974" s="16">
        <v>8.8235294117647106E-2</v>
      </c>
      <c r="G974" s="16">
        <v>8.3333333333333301E-2</v>
      </c>
      <c r="H974" s="16">
        <v>0.133333333333333</v>
      </c>
      <c r="I974" s="16">
        <v>0.06</v>
      </c>
      <c r="J974" s="16">
        <v>0.125</v>
      </c>
      <c r="K974" s="16">
        <v>0.19354838709677399</v>
      </c>
      <c r="L974" s="16">
        <v>9.0909090909090898E-2</v>
      </c>
      <c r="M974" s="16">
        <v>0.24444444444444399</v>
      </c>
      <c r="N974" s="16">
        <v>0.14893617021276601</v>
      </c>
      <c r="O974" s="16">
        <v>0.33333333333333298</v>
      </c>
      <c r="P974" s="16">
        <v>0.25925925925925902</v>
      </c>
      <c r="Q974" s="16">
        <v>0.17647058823529399</v>
      </c>
      <c r="R974" s="16">
        <v>0.5</v>
      </c>
      <c r="S974" s="16">
        <v>0.151785714285714</v>
      </c>
      <c r="T974" s="16">
        <v>0.18965517241379301</v>
      </c>
      <c r="U974" s="16"/>
      <c r="V974" s="16">
        <v>0.12068965517241401</v>
      </c>
      <c r="W974" s="16">
        <v>8.4507042253521097E-2</v>
      </c>
      <c r="X974" s="16">
        <v>0.123529411764706</v>
      </c>
      <c r="Y974" s="16">
        <v>0.19003115264797499</v>
      </c>
      <c r="Z974" s="16"/>
      <c r="AA974" s="16">
        <v>0.10752688172043</v>
      </c>
      <c r="AB974" s="16">
        <v>0.125</v>
      </c>
      <c r="AC974" s="16">
        <v>0.160714285714286</v>
      </c>
      <c r="AD974" s="16">
        <v>0.12</v>
      </c>
      <c r="AE974" s="16">
        <v>0.13043478260869601</v>
      </c>
      <c r="AF974" s="16">
        <v>0.238095238095238</v>
      </c>
      <c r="AG974" s="16">
        <v>3.125E-2</v>
      </c>
      <c r="AH974" s="16">
        <v>0.169811320754717</v>
      </c>
      <c r="AI974" s="16">
        <v>0.25</v>
      </c>
      <c r="AJ974" s="16"/>
      <c r="AK974" s="16">
        <v>0.116666666666667</v>
      </c>
      <c r="AL974" s="16">
        <v>0.214285714285714</v>
      </c>
      <c r="AM974" s="16">
        <v>9.6153846153846201E-2</v>
      </c>
      <c r="AN974" s="16">
        <v>0.128205128205128</v>
      </c>
      <c r="AO974" s="16">
        <v>0.171875</v>
      </c>
      <c r="AP974" s="16">
        <v>0.17460317460317501</v>
      </c>
      <c r="AQ974" s="16">
        <v>0.148148148148148</v>
      </c>
      <c r="AR974" s="16"/>
      <c r="AS974" s="16">
        <v>0.20212765957446799</v>
      </c>
      <c r="AT974" s="16">
        <v>0.131944444444444</v>
      </c>
      <c r="AU974" s="16"/>
      <c r="AV974" s="16">
        <v>0.18848167539267</v>
      </c>
      <c r="AW974" s="16">
        <v>0.13752913752913801</v>
      </c>
      <c r="AX974" s="16"/>
      <c r="AY974" s="16">
        <v>0.11371237458194</v>
      </c>
      <c r="AZ974" s="16">
        <v>0.19003115264797499</v>
      </c>
      <c r="BA974" s="16"/>
      <c r="BB974" s="16">
        <v>0.184782608695652</v>
      </c>
      <c r="BC974" s="16">
        <v>0.107142857142857</v>
      </c>
      <c r="BD974" s="16"/>
      <c r="BE974" s="16">
        <v>0</v>
      </c>
      <c r="BF974" s="16">
        <v>0.156626506024096</v>
      </c>
      <c r="BG974" s="16">
        <v>0.15835777126099701</v>
      </c>
      <c r="BH974" s="16">
        <v>0.152542372881356</v>
      </c>
    </row>
    <row r="975" spans="2:60" x14ac:dyDescent="0.25">
      <c r="B975" t="s">
        <v>441</v>
      </c>
      <c r="C975" s="16">
        <v>0.119354838709677</v>
      </c>
      <c r="D975" s="16">
        <v>0.1</v>
      </c>
      <c r="E975" s="16">
        <v>7.69230769230769E-2</v>
      </c>
      <c r="F975" s="16">
        <v>0.23529411764705899</v>
      </c>
      <c r="G975" s="16">
        <v>8.3333333333333301E-2</v>
      </c>
      <c r="H975" s="16">
        <v>0.133333333333333</v>
      </c>
      <c r="I975" s="16">
        <v>0.12</v>
      </c>
      <c r="J975" s="16">
        <v>0.375</v>
      </c>
      <c r="K975" s="16">
        <v>0.16129032258064499</v>
      </c>
      <c r="L975" s="16">
        <v>0.18181818181818199</v>
      </c>
      <c r="M975" s="16">
        <v>0.133333333333333</v>
      </c>
      <c r="N975" s="16">
        <v>0.14893617021276601</v>
      </c>
      <c r="O975" s="16">
        <v>6.6666666666666693E-2</v>
      </c>
      <c r="P975" s="16">
        <v>0.11111111111111099</v>
      </c>
      <c r="Q975" s="16">
        <v>5.8823529411764698E-2</v>
      </c>
      <c r="R975" s="16">
        <v>0</v>
      </c>
      <c r="S975" s="16">
        <v>0.107142857142857</v>
      </c>
      <c r="T975" s="16">
        <v>8.6206896551724102E-2</v>
      </c>
      <c r="U975" s="16"/>
      <c r="V975" s="16">
        <v>0.13793103448275901</v>
      </c>
      <c r="W975" s="16">
        <v>0.169014084507042</v>
      </c>
      <c r="X975" s="16">
        <v>0.105882352941176</v>
      </c>
      <c r="Y975" s="16">
        <v>0.11214953271028</v>
      </c>
      <c r="Z975" s="16"/>
      <c r="AA975" s="16">
        <v>0.118279569892473</v>
      </c>
      <c r="AB975" s="16">
        <v>0.17499999999999999</v>
      </c>
      <c r="AC975" s="16">
        <v>0.107142857142857</v>
      </c>
      <c r="AD975" s="16">
        <v>0.10666666666666701</v>
      </c>
      <c r="AE975" s="16">
        <v>0.101449275362319</v>
      </c>
      <c r="AF975" s="16">
        <v>0.158730158730159</v>
      </c>
      <c r="AG975" s="16">
        <v>0.140625</v>
      </c>
      <c r="AH975" s="16">
        <v>7.5471698113207503E-2</v>
      </c>
      <c r="AI975" s="16">
        <v>0.118421052631579</v>
      </c>
      <c r="AJ975" s="16"/>
      <c r="AK975" s="16">
        <v>0.116666666666667</v>
      </c>
      <c r="AL975" s="16">
        <v>0.19047619047618999</v>
      </c>
      <c r="AM975" s="16">
        <v>0.15384615384615399</v>
      </c>
      <c r="AN975" s="16">
        <v>0.16239316239316201</v>
      </c>
      <c r="AO975" s="16">
        <v>0.1015625</v>
      </c>
      <c r="AP975" s="16">
        <v>8.7301587301587297E-2</v>
      </c>
      <c r="AQ975" s="16">
        <v>9.8765432098765399E-2</v>
      </c>
      <c r="AR975" s="16"/>
      <c r="AS975" s="16">
        <v>0.117021276595745</v>
      </c>
      <c r="AT975" s="16">
        <v>0.12037037037037</v>
      </c>
      <c r="AU975" s="16"/>
      <c r="AV975" s="16">
        <v>9.4240837696335095E-2</v>
      </c>
      <c r="AW975" s="16">
        <v>0.130536130536131</v>
      </c>
      <c r="AX975" s="16"/>
      <c r="AY975" s="16">
        <v>0.12709030100334401</v>
      </c>
      <c r="AZ975" s="16">
        <v>0.11214953271028</v>
      </c>
      <c r="BA975" s="16"/>
      <c r="BB975" s="16">
        <v>0.116847826086957</v>
      </c>
      <c r="BC975" s="16">
        <v>0.123015873015873</v>
      </c>
      <c r="BD975" s="16"/>
      <c r="BE975" s="16">
        <v>5.8823529411764698E-2</v>
      </c>
      <c r="BF975" s="16">
        <v>8.4337349397590397E-2</v>
      </c>
      <c r="BG975" s="16">
        <v>0.12609970674486801</v>
      </c>
      <c r="BH975" s="16">
        <v>0.129943502824859</v>
      </c>
    </row>
    <row r="976" spans="2:60" x14ac:dyDescent="0.25">
      <c r="B976" t="s">
        <v>442</v>
      </c>
      <c r="C976" s="16">
        <v>0.112903225806452</v>
      </c>
      <c r="D976" s="16">
        <v>0.14285714285714299</v>
      </c>
      <c r="E976" s="16">
        <v>9.6153846153846201E-2</v>
      </c>
      <c r="F976" s="16">
        <v>8.8235294117647106E-2</v>
      </c>
      <c r="G976" s="16">
        <v>0.16666666666666699</v>
      </c>
      <c r="H976" s="16">
        <v>0.2</v>
      </c>
      <c r="I976" s="16">
        <v>0.12</v>
      </c>
      <c r="J976" s="16">
        <v>0</v>
      </c>
      <c r="K976" s="16">
        <v>0.19354838709677399</v>
      </c>
      <c r="L976" s="16">
        <v>9.0909090909090898E-2</v>
      </c>
      <c r="M976" s="16">
        <v>6.6666666666666693E-2</v>
      </c>
      <c r="N976" s="16">
        <v>6.3829787234042507E-2</v>
      </c>
      <c r="O976" s="16">
        <v>6.6666666666666693E-2</v>
      </c>
      <c r="P976" s="16">
        <v>7.4074074074074098E-2</v>
      </c>
      <c r="Q976" s="16">
        <v>5.8823529411764698E-2</v>
      </c>
      <c r="R976" s="16">
        <v>0.25</v>
      </c>
      <c r="S976" s="16">
        <v>0.151785714285714</v>
      </c>
      <c r="T976" s="16">
        <v>6.8965517241379296E-2</v>
      </c>
      <c r="U976" s="16"/>
      <c r="V976" s="16">
        <v>0.12068965517241401</v>
      </c>
      <c r="W976" s="16">
        <v>0.11267605633802801</v>
      </c>
      <c r="X976" s="16">
        <v>0.105882352941176</v>
      </c>
      <c r="Y976" s="16">
        <v>0.11526479750778799</v>
      </c>
      <c r="Z976" s="16"/>
      <c r="AA976" s="16">
        <v>0.12903225806451599</v>
      </c>
      <c r="AB976" s="16">
        <v>0.1</v>
      </c>
      <c r="AC976" s="16">
        <v>0.107142857142857</v>
      </c>
      <c r="AD976" s="16">
        <v>0.2</v>
      </c>
      <c r="AE976" s="16">
        <v>7.2463768115942004E-2</v>
      </c>
      <c r="AF976" s="16">
        <v>9.5238095238095205E-2</v>
      </c>
      <c r="AG976" s="16">
        <v>0.125</v>
      </c>
      <c r="AH976" s="16">
        <v>0.13207547169811301</v>
      </c>
      <c r="AI976" s="16">
        <v>6.5789473684210495E-2</v>
      </c>
      <c r="AJ976" s="16"/>
      <c r="AK976" s="16">
        <v>0.15</v>
      </c>
      <c r="AL976" s="16">
        <v>2.3809523809523801E-2</v>
      </c>
      <c r="AM976" s="16">
        <v>7.69230769230769E-2</v>
      </c>
      <c r="AN976" s="16">
        <v>0.170940170940171</v>
      </c>
      <c r="AO976" s="16">
        <v>0.140625</v>
      </c>
      <c r="AP976" s="16">
        <v>6.3492063492063502E-2</v>
      </c>
      <c r="AQ976" s="16">
        <v>0.11111111111111099</v>
      </c>
      <c r="AR976" s="16"/>
      <c r="AS976" s="16">
        <v>0.122340425531915</v>
      </c>
      <c r="AT976" s="16">
        <v>0.108796296296296</v>
      </c>
      <c r="AU976" s="16"/>
      <c r="AV976" s="16">
        <v>0.13612565445026201</v>
      </c>
      <c r="AW976" s="16">
        <v>0.102564102564103</v>
      </c>
      <c r="AX976" s="16"/>
      <c r="AY976" s="16">
        <v>0.110367892976589</v>
      </c>
      <c r="AZ976" s="16">
        <v>0.11526479750778799</v>
      </c>
      <c r="BA976" s="16"/>
      <c r="BB976" s="16">
        <v>0.10054347826087</v>
      </c>
      <c r="BC976" s="16">
        <v>0.13095238095238099</v>
      </c>
      <c r="BD976" s="16"/>
      <c r="BE976" s="16">
        <v>0.11764705882352899</v>
      </c>
      <c r="BF976" s="16">
        <v>8.4337349397590397E-2</v>
      </c>
      <c r="BG976" s="16">
        <v>0.117302052785924</v>
      </c>
      <c r="BH976" s="16">
        <v>0.11864406779661001</v>
      </c>
    </row>
    <row r="977" spans="2:60" x14ac:dyDescent="0.25">
      <c r="B977" t="s">
        <v>443</v>
      </c>
      <c r="C977" s="16">
        <v>0.10806451612903201</v>
      </c>
      <c r="D977" s="16">
        <v>0.17142857142857101</v>
      </c>
      <c r="E977" s="16">
        <v>5.7692307692307702E-2</v>
      </c>
      <c r="F977" s="16">
        <v>0.14705882352941199</v>
      </c>
      <c r="G977" s="16">
        <v>8.3333333333333301E-2</v>
      </c>
      <c r="H977" s="16">
        <v>6.6666666666666693E-2</v>
      </c>
      <c r="I977" s="16">
        <v>0.14000000000000001</v>
      </c>
      <c r="J977" s="16">
        <v>0.125</v>
      </c>
      <c r="K977" s="16">
        <v>6.4516129032258104E-2</v>
      </c>
      <c r="L977" s="16">
        <v>0</v>
      </c>
      <c r="M977" s="16">
        <v>0.17777777777777801</v>
      </c>
      <c r="N977" s="16">
        <v>0.14893617021276601</v>
      </c>
      <c r="O977" s="16">
        <v>0</v>
      </c>
      <c r="P977" s="16">
        <v>0</v>
      </c>
      <c r="Q977" s="16">
        <v>5.8823529411764698E-2</v>
      </c>
      <c r="R977" s="16">
        <v>0</v>
      </c>
      <c r="S977" s="16">
        <v>8.9285714285714302E-2</v>
      </c>
      <c r="T977" s="16">
        <v>0.13793103448275901</v>
      </c>
      <c r="U977" s="16"/>
      <c r="V977" s="16">
        <v>3.4482758620689703E-2</v>
      </c>
      <c r="W977" s="16">
        <v>9.85915492957746E-2</v>
      </c>
      <c r="X977" s="16">
        <v>0.14117647058823499</v>
      </c>
      <c r="Y977" s="16">
        <v>0.105919003115265</v>
      </c>
      <c r="Z977" s="16"/>
      <c r="AA977" s="16">
        <v>6.4516129032258104E-2</v>
      </c>
      <c r="AB977" s="16">
        <v>0.05</v>
      </c>
      <c r="AC977" s="16">
        <v>0.160714285714286</v>
      </c>
      <c r="AD977" s="16">
        <v>0.08</v>
      </c>
      <c r="AE977" s="16">
        <v>0.14492753623188401</v>
      </c>
      <c r="AF977" s="16">
        <v>0.158730158730159</v>
      </c>
      <c r="AG977" s="16">
        <v>0.15625</v>
      </c>
      <c r="AH977" s="16">
        <v>9.4339622641509399E-2</v>
      </c>
      <c r="AI977" s="16">
        <v>7.8947368421052599E-2</v>
      </c>
      <c r="AJ977" s="16"/>
      <c r="AK977" s="16">
        <v>0.1</v>
      </c>
      <c r="AL977" s="16">
        <v>0.119047619047619</v>
      </c>
      <c r="AM977" s="16">
        <v>0.115384615384615</v>
      </c>
      <c r="AN977" s="16">
        <v>5.9829059829059797E-2</v>
      </c>
      <c r="AO977" s="16">
        <v>9.375E-2</v>
      </c>
      <c r="AP977" s="16">
        <v>0.14285714285714299</v>
      </c>
      <c r="AQ977" s="16">
        <v>0.16049382716049401</v>
      </c>
      <c r="AR977" s="16"/>
      <c r="AS977" s="16">
        <v>0.10638297872340401</v>
      </c>
      <c r="AT977" s="16">
        <v>0.108796296296296</v>
      </c>
      <c r="AU977" s="16"/>
      <c r="AV977" s="16">
        <v>9.9476439790575896E-2</v>
      </c>
      <c r="AW977" s="16">
        <v>0.111888111888112</v>
      </c>
      <c r="AX977" s="16"/>
      <c r="AY977" s="16">
        <v>0.110367892976589</v>
      </c>
      <c r="AZ977" s="16">
        <v>0.105919003115265</v>
      </c>
      <c r="BA977" s="16"/>
      <c r="BB977" s="16">
        <v>0.10597826086956499</v>
      </c>
      <c r="BC977" s="16">
        <v>0.11111111111111099</v>
      </c>
      <c r="BD977" s="16"/>
      <c r="BE977" s="16">
        <v>0</v>
      </c>
      <c r="BF977" s="16">
        <v>7.2289156626505993E-2</v>
      </c>
      <c r="BG977" s="16">
        <v>0.10557184750733099</v>
      </c>
      <c r="BH977" s="16">
        <v>0.14124293785310699</v>
      </c>
    </row>
    <row r="978" spans="2:60" x14ac:dyDescent="0.25">
      <c r="B978" t="s">
        <v>444</v>
      </c>
      <c r="C978" s="16">
        <v>9.0322580645161299E-2</v>
      </c>
      <c r="D978" s="16">
        <v>7.1428571428571397E-2</v>
      </c>
      <c r="E978" s="16">
        <v>7.69230769230769E-2</v>
      </c>
      <c r="F978" s="16">
        <v>8.8235294117647106E-2</v>
      </c>
      <c r="G978" s="16">
        <v>0.125</v>
      </c>
      <c r="H978" s="16">
        <v>0.133333333333333</v>
      </c>
      <c r="I978" s="16">
        <v>0.06</v>
      </c>
      <c r="J978" s="16">
        <v>0</v>
      </c>
      <c r="K978" s="16">
        <v>0.12903225806451599</v>
      </c>
      <c r="L978" s="16">
        <v>0</v>
      </c>
      <c r="M978" s="16">
        <v>0.2</v>
      </c>
      <c r="N978" s="16">
        <v>6.3829787234042507E-2</v>
      </c>
      <c r="O978" s="16">
        <v>6.6666666666666693E-2</v>
      </c>
      <c r="P978" s="16">
        <v>3.7037037037037E-2</v>
      </c>
      <c r="Q978" s="16">
        <v>0</v>
      </c>
      <c r="R978" s="16">
        <v>0</v>
      </c>
      <c r="S978" s="16">
        <v>0.125</v>
      </c>
      <c r="T978" s="16">
        <v>6.8965517241379296E-2</v>
      </c>
      <c r="U978" s="16"/>
      <c r="V978" s="16">
        <v>0.10344827586206901</v>
      </c>
      <c r="W978" s="16">
        <v>9.85915492957746E-2</v>
      </c>
      <c r="X978" s="16">
        <v>7.0588235294117604E-2</v>
      </c>
      <c r="Y978" s="16">
        <v>9.6573208722741402E-2</v>
      </c>
      <c r="Z978" s="16"/>
      <c r="AA978" s="16">
        <v>0.10752688172043</v>
      </c>
      <c r="AB978" s="16">
        <v>0.1</v>
      </c>
      <c r="AC978" s="16">
        <v>0.107142857142857</v>
      </c>
      <c r="AD978" s="16">
        <v>2.66666666666667E-2</v>
      </c>
      <c r="AE978" s="16">
        <v>0.101449275362319</v>
      </c>
      <c r="AF978" s="16">
        <v>4.7619047619047603E-2</v>
      </c>
      <c r="AG978" s="16">
        <v>0.109375</v>
      </c>
      <c r="AH978" s="16">
        <v>0.113207547169811</v>
      </c>
      <c r="AI978" s="16">
        <v>0.118421052631579</v>
      </c>
      <c r="AJ978" s="16"/>
      <c r="AK978" s="16">
        <v>8.3333333333333301E-2</v>
      </c>
      <c r="AL978" s="16">
        <v>0.16666666666666699</v>
      </c>
      <c r="AM978" s="16">
        <v>7.69230769230769E-2</v>
      </c>
      <c r="AN978" s="16">
        <v>5.9829059829059797E-2</v>
      </c>
      <c r="AO978" s="16">
        <v>9.375E-2</v>
      </c>
      <c r="AP978" s="16">
        <v>0.11111111111111099</v>
      </c>
      <c r="AQ978" s="16">
        <v>7.4074074074074098E-2</v>
      </c>
      <c r="AR978" s="16"/>
      <c r="AS978" s="16">
        <v>0.12765957446808501</v>
      </c>
      <c r="AT978" s="16">
        <v>7.4074074074074098E-2</v>
      </c>
      <c r="AU978" s="16"/>
      <c r="AV978" s="16">
        <v>6.8062827225130906E-2</v>
      </c>
      <c r="AW978" s="16">
        <v>0.1002331002331</v>
      </c>
      <c r="AX978" s="16"/>
      <c r="AY978" s="16">
        <v>8.3612040133779306E-2</v>
      </c>
      <c r="AZ978" s="16">
        <v>9.6573208722741402E-2</v>
      </c>
      <c r="BA978" s="16"/>
      <c r="BB978" s="16">
        <v>0.108695652173913</v>
      </c>
      <c r="BC978" s="16">
        <v>6.3492063492063502E-2</v>
      </c>
      <c r="BD978" s="16"/>
      <c r="BE978" s="16">
        <v>0</v>
      </c>
      <c r="BF978" s="16">
        <v>6.02409638554217E-2</v>
      </c>
      <c r="BG978" s="16">
        <v>7.9178885630498505E-2</v>
      </c>
      <c r="BH978" s="16">
        <v>0.13559322033898299</v>
      </c>
    </row>
    <row r="979" spans="2:60" x14ac:dyDescent="0.25">
      <c r="B979" t="s">
        <v>445</v>
      </c>
      <c r="C979" s="16">
        <v>8.7096774193548401E-2</v>
      </c>
      <c r="D979" s="16">
        <v>0.1</v>
      </c>
      <c r="E979" s="16">
        <v>3.8461538461538498E-2</v>
      </c>
      <c r="F979" s="16">
        <v>8.8235294117647106E-2</v>
      </c>
      <c r="G979" s="16">
        <v>0.125</v>
      </c>
      <c r="H979" s="16">
        <v>6.6666666666666693E-2</v>
      </c>
      <c r="I979" s="16">
        <v>0.14000000000000001</v>
      </c>
      <c r="J979" s="16">
        <v>0.25</v>
      </c>
      <c r="K979" s="16">
        <v>9.6774193548387094E-2</v>
      </c>
      <c r="L979" s="16">
        <v>0</v>
      </c>
      <c r="M979" s="16">
        <v>8.8888888888888906E-2</v>
      </c>
      <c r="N979" s="16">
        <v>0.10638297872340401</v>
      </c>
      <c r="O979" s="16">
        <v>0.133333333333333</v>
      </c>
      <c r="P979" s="16">
        <v>7.4074074074074098E-2</v>
      </c>
      <c r="Q979" s="16">
        <v>0</v>
      </c>
      <c r="R979" s="16">
        <v>0</v>
      </c>
      <c r="S979" s="16">
        <v>7.1428571428571397E-2</v>
      </c>
      <c r="T979" s="16">
        <v>8.6206896551724102E-2</v>
      </c>
      <c r="U979" s="16"/>
      <c r="V979" s="16">
        <v>5.1724137931034503E-2</v>
      </c>
      <c r="W979" s="16">
        <v>8.4507042253521097E-2</v>
      </c>
      <c r="X979" s="16">
        <v>6.4705882352941196E-2</v>
      </c>
      <c r="Y979" s="16">
        <v>0.105919003115265</v>
      </c>
      <c r="Z979" s="16"/>
      <c r="AA979" s="16">
        <v>5.3763440860215103E-2</v>
      </c>
      <c r="AB979" s="16">
        <v>7.4999999999999997E-2</v>
      </c>
      <c r="AC979" s="16">
        <v>0.17857142857142899</v>
      </c>
      <c r="AD979" s="16">
        <v>6.6666666666666693E-2</v>
      </c>
      <c r="AE979" s="16">
        <v>4.3478260869565202E-2</v>
      </c>
      <c r="AF979" s="16">
        <v>4.7619047619047603E-2</v>
      </c>
      <c r="AG979" s="16">
        <v>0.140625</v>
      </c>
      <c r="AH979" s="16">
        <v>7.5471698113207503E-2</v>
      </c>
      <c r="AI979" s="16">
        <v>0.157894736842105</v>
      </c>
      <c r="AJ979" s="16"/>
      <c r="AK979" s="16">
        <v>6.6666666666666693E-2</v>
      </c>
      <c r="AL979" s="16">
        <v>7.1428571428571397E-2</v>
      </c>
      <c r="AM979" s="16">
        <v>7.69230769230769E-2</v>
      </c>
      <c r="AN979" s="16">
        <v>5.1282051282051301E-2</v>
      </c>
      <c r="AO979" s="16">
        <v>0.1328125</v>
      </c>
      <c r="AP979" s="16">
        <v>8.7301587301587297E-2</v>
      </c>
      <c r="AQ979" s="16">
        <v>0.11111111111111099</v>
      </c>
      <c r="AR979" s="16"/>
      <c r="AS979" s="16">
        <v>0.12765957446808501</v>
      </c>
      <c r="AT979" s="16">
        <v>6.9444444444444406E-2</v>
      </c>
      <c r="AU979" s="16"/>
      <c r="AV979" s="16">
        <v>8.9005235602094196E-2</v>
      </c>
      <c r="AW979" s="16">
        <v>8.6247086247086199E-2</v>
      </c>
      <c r="AX979" s="16"/>
      <c r="AY979" s="16">
        <v>6.6889632107023395E-2</v>
      </c>
      <c r="AZ979" s="16">
        <v>0.105919003115265</v>
      </c>
      <c r="BA979" s="16"/>
      <c r="BB979" s="16">
        <v>0.10054347826087</v>
      </c>
      <c r="BC979" s="16">
        <v>6.7460317460317498E-2</v>
      </c>
      <c r="BD979" s="16"/>
      <c r="BE979" s="16">
        <v>5.8823529411764698E-2</v>
      </c>
      <c r="BF979" s="16">
        <v>7.2289156626505993E-2</v>
      </c>
      <c r="BG979" s="16">
        <v>7.0381231671554301E-2</v>
      </c>
      <c r="BH979" s="16">
        <v>0.129943502824859</v>
      </c>
    </row>
    <row r="980" spans="2:60" x14ac:dyDescent="0.25">
      <c r="B980" t="s">
        <v>446</v>
      </c>
      <c r="C980" s="16">
        <v>7.7419354838709695E-2</v>
      </c>
      <c r="D980" s="16">
        <v>8.5714285714285701E-2</v>
      </c>
      <c r="E980" s="16">
        <v>3.8461538461538498E-2</v>
      </c>
      <c r="F980" s="16">
        <v>2.9411764705882401E-2</v>
      </c>
      <c r="G980" s="16">
        <v>4.1666666666666699E-2</v>
      </c>
      <c r="H980" s="16">
        <v>6.6666666666666693E-2</v>
      </c>
      <c r="I980" s="16">
        <v>0.02</v>
      </c>
      <c r="J980" s="16">
        <v>0.375</v>
      </c>
      <c r="K980" s="16">
        <v>0.16129032258064499</v>
      </c>
      <c r="L980" s="16">
        <v>0</v>
      </c>
      <c r="M980" s="16">
        <v>0.11111111111111099</v>
      </c>
      <c r="N980" s="16">
        <v>0.14893617021276601</v>
      </c>
      <c r="O980" s="16">
        <v>6.6666666666666693E-2</v>
      </c>
      <c r="P980" s="16">
        <v>3.7037037037037E-2</v>
      </c>
      <c r="Q980" s="16">
        <v>0.11764705882352899</v>
      </c>
      <c r="R980" s="16">
        <v>0</v>
      </c>
      <c r="S980" s="16">
        <v>5.3571428571428603E-2</v>
      </c>
      <c r="T980" s="16">
        <v>0.10344827586206901</v>
      </c>
      <c r="U980" s="16"/>
      <c r="V980" s="16">
        <v>5.1724137931034503E-2</v>
      </c>
      <c r="W980" s="16">
        <v>9.85915492957746E-2</v>
      </c>
      <c r="X980" s="16">
        <v>7.6470588235294096E-2</v>
      </c>
      <c r="Y980" s="16">
        <v>7.7881619937694699E-2</v>
      </c>
      <c r="Z980" s="16"/>
      <c r="AA980" s="16">
        <v>4.3010752688171998E-2</v>
      </c>
      <c r="AB980" s="16">
        <v>0.15</v>
      </c>
      <c r="AC980" s="16">
        <v>5.3571428571428603E-2</v>
      </c>
      <c r="AD980" s="16">
        <v>0.133333333333333</v>
      </c>
      <c r="AE980" s="16">
        <v>7.2463768115942004E-2</v>
      </c>
      <c r="AF980" s="16">
        <v>3.1746031746031703E-2</v>
      </c>
      <c r="AG980" s="16">
        <v>3.125E-2</v>
      </c>
      <c r="AH980" s="16">
        <v>0.15094339622641501</v>
      </c>
      <c r="AI980" s="16">
        <v>9.2105263157894704E-2</v>
      </c>
      <c r="AJ980" s="16"/>
      <c r="AK980" s="16">
        <v>0.1</v>
      </c>
      <c r="AL980" s="16">
        <v>0.14285714285714299</v>
      </c>
      <c r="AM980" s="16">
        <v>9.6153846153846201E-2</v>
      </c>
      <c r="AN980" s="16">
        <v>8.54700854700855E-2</v>
      </c>
      <c r="AO980" s="16">
        <v>8.59375E-2</v>
      </c>
      <c r="AP980" s="16">
        <v>3.9682539682539701E-2</v>
      </c>
      <c r="AQ980" s="16">
        <v>6.1728395061728399E-2</v>
      </c>
      <c r="AR980" s="16"/>
      <c r="AS980" s="16">
        <v>9.5744680851063801E-2</v>
      </c>
      <c r="AT980" s="16">
        <v>6.9444444444444406E-2</v>
      </c>
      <c r="AU980" s="16"/>
      <c r="AV980" s="16">
        <v>9.4240837696335095E-2</v>
      </c>
      <c r="AW980" s="16">
        <v>6.9930069930069894E-2</v>
      </c>
      <c r="AX980" s="16"/>
      <c r="AY980" s="16">
        <v>7.69230769230769E-2</v>
      </c>
      <c r="AZ980" s="16">
        <v>7.7881619937694699E-2</v>
      </c>
      <c r="BA980" s="16"/>
      <c r="BB980" s="16">
        <v>8.1521739130434798E-2</v>
      </c>
      <c r="BC980" s="16">
        <v>7.1428571428571397E-2</v>
      </c>
      <c r="BD980" s="16"/>
      <c r="BE980" s="16">
        <v>5.8823529411764698E-2</v>
      </c>
      <c r="BF980" s="16">
        <v>3.6144578313252997E-2</v>
      </c>
      <c r="BG980" s="16">
        <v>8.7976539589442806E-2</v>
      </c>
      <c r="BH980" s="16">
        <v>7.9096045197740106E-2</v>
      </c>
    </row>
    <row r="981" spans="2:60" x14ac:dyDescent="0.25">
      <c r="B981" t="s">
        <v>447</v>
      </c>
      <c r="C981" s="16">
        <v>6.6129032258064505E-2</v>
      </c>
      <c r="D981" s="16">
        <v>0.114285714285714</v>
      </c>
      <c r="E981" s="16">
        <v>5.7692307692307702E-2</v>
      </c>
      <c r="F981" s="16">
        <v>5.8823529411764698E-2</v>
      </c>
      <c r="G981" s="16">
        <v>8.3333333333333301E-2</v>
      </c>
      <c r="H981" s="16">
        <v>0</v>
      </c>
      <c r="I981" s="16">
        <v>0.04</v>
      </c>
      <c r="J981" s="16">
        <v>0</v>
      </c>
      <c r="K981" s="16">
        <v>9.6774193548387094E-2</v>
      </c>
      <c r="L981" s="16">
        <v>0</v>
      </c>
      <c r="M981" s="16">
        <v>4.4444444444444398E-2</v>
      </c>
      <c r="N981" s="16">
        <v>8.5106382978723402E-2</v>
      </c>
      <c r="O981" s="16">
        <v>6.6666666666666693E-2</v>
      </c>
      <c r="P981" s="16">
        <v>7.4074074074074098E-2</v>
      </c>
      <c r="Q981" s="16">
        <v>0.17647058823529399</v>
      </c>
      <c r="R981" s="16">
        <v>0</v>
      </c>
      <c r="S981" s="16">
        <v>3.5714285714285698E-2</v>
      </c>
      <c r="T981" s="16">
        <v>8.6206896551724102E-2</v>
      </c>
      <c r="U981" s="16"/>
      <c r="V981" s="16">
        <v>1.72413793103448E-2</v>
      </c>
      <c r="W981" s="16">
        <v>8.4507042253521097E-2</v>
      </c>
      <c r="X981" s="16">
        <v>6.4705882352941196E-2</v>
      </c>
      <c r="Y981" s="16">
        <v>7.1651090342679094E-2</v>
      </c>
      <c r="Z981" s="16"/>
      <c r="AA981" s="16">
        <v>6.4516129032258104E-2</v>
      </c>
      <c r="AB981" s="16">
        <v>7.4999999999999997E-2</v>
      </c>
      <c r="AC981" s="16">
        <v>5.3571428571428603E-2</v>
      </c>
      <c r="AD981" s="16">
        <v>5.3333333333333302E-2</v>
      </c>
      <c r="AE981" s="16">
        <v>5.7971014492753603E-2</v>
      </c>
      <c r="AF981" s="16">
        <v>0.126984126984127</v>
      </c>
      <c r="AG981" s="16">
        <v>7.8125E-2</v>
      </c>
      <c r="AH981" s="16">
        <v>5.6603773584905703E-2</v>
      </c>
      <c r="AI981" s="16">
        <v>5.2631578947368397E-2</v>
      </c>
      <c r="AJ981" s="16"/>
      <c r="AK981" s="16">
        <v>0.1</v>
      </c>
      <c r="AL981" s="16">
        <v>4.7619047619047603E-2</v>
      </c>
      <c r="AM981" s="16">
        <v>0.134615384615385</v>
      </c>
      <c r="AN981" s="16">
        <v>2.5641025641025599E-2</v>
      </c>
      <c r="AO981" s="16">
        <v>0.1015625</v>
      </c>
      <c r="AP981" s="16">
        <v>5.5555555555555601E-2</v>
      </c>
      <c r="AQ981" s="16">
        <v>3.7037037037037E-2</v>
      </c>
      <c r="AR981" s="16"/>
      <c r="AS981" s="16">
        <v>3.7234042553191501E-2</v>
      </c>
      <c r="AT981" s="16">
        <v>7.8703703703703706E-2</v>
      </c>
      <c r="AU981" s="16"/>
      <c r="AV981" s="16">
        <v>5.7591623036649199E-2</v>
      </c>
      <c r="AW981" s="16">
        <v>6.9930069930069894E-2</v>
      </c>
      <c r="AX981" s="16"/>
      <c r="AY981" s="16">
        <v>6.02006688963211E-2</v>
      </c>
      <c r="AZ981" s="16">
        <v>7.1651090342679094E-2</v>
      </c>
      <c r="BA981" s="16"/>
      <c r="BB981" s="16">
        <v>6.25E-2</v>
      </c>
      <c r="BC981" s="16">
        <v>7.1428571428571397E-2</v>
      </c>
      <c r="BD981" s="16"/>
      <c r="BE981" s="16">
        <v>0.11764705882352899</v>
      </c>
      <c r="BF981" s="16">
        <v>9.6385542168674704E-2</v>
      </c>
      <c r="BG981" s="16">
        <v>4.6920821114369501E-2</v>
      </c>
      <c r="BH981" s="16">
        <v>8.4745762711864403E-2</v>
      </c>
    </row>
    <row r="982" spans="2:60" x14ac:dyDescent="0.25">
      <c r="B982" t="s">
        <v>98</v>
      </c>
      <c r="C982" s="16">
        <v>3.06451612903226E-2</v>
      </c>
      <c r="D982" s="16">
        <v>7.1428571428571397E-2</v>
      </c>
      <c r="E982" s="16">
        <v>3.8461538461538498E-2</v>
      </c>
      <c r="F982" s="16">
        <v>2.9411764705882401E-2</v>
      </c>
      <c r="G982" s="16">
        <v>0</v>
      </c>
      <c r="H982" s="16">
        <v>0</v>
      </c>
      <c r="I982" s="16">
        <v>0.04</v>
      </c>
      <c r="J982" s="16">
        <v>0</v>
      </c>
      <c r="K982" s="16">
        <v>0</v>
      </c>
      <c r="L982" s="16">
        <v>9.0909090909090898E-2</v>
      </c>
      <c r="M982" s="16">
        <v>2.2222222222222199E-2</v>
      </c>
      <c r="N982" s="16">
        <v>4.2553191489361701E-2</v>
      </c>
      <c r="O982" s="16">
        <v>0</v>
      </c>
      <c r="P982" s="16">
        <v>3.7037037037037E-2</v>
      </c>
      <c r="Q982" s="16">
        <v>5.8823529411764698E-2</v>
      </c>
      <c r="R982" s="16">
        <v>0</v>
      </c>
      <c r="S982" s="16">
        <v>1.7857142857142901E-2</v>
      </c>
      <c r="T982" s="16">
        <v>1.72413793103448E-2</v>
      </c>
      <c r="U982" s="16"/>
      <c r="V982" s="16">
        <v>5.1724137931034503E-2</v>
      </c>
      <c r="W982" s="16">
        <v>1.4084507042253501E-2</v>
      </c>
      <c r="X982" s="16">
        <v>2.9411764705882401E-2</v>
      </c>
      <c r="Y982" s="16">
        <v>3.1152647975077899E-2</v>
      </c>
      <c r="Z982" s="16"/>
      <c r="AA982" s="16">
        <v>2.1505376344085999E-2</v>
      </c>
      <c r="AB982" s="16">
        <v>7.4999999999999997E-2</v>
      </c>
      <c r="AC982" s="16">
        <v>0</v>
      </c>
      <c r="AD982" s="16">
        <v>2.66666666666667E-2</v>
      </c>
      <c r="AE982" s="16">
        <v>2.8985507246376802E-2</v>
      </c>
      <c r="AF982" s="16">
        <v>0</v>
      </c>
      <c r="AG982" s="16">
        <v>3.125E-2</v>
      </c>
      <c r="AH982" s="16">
        <v>0</v>
      </c>
      <c r="AI982" s="16">
        <v>6.5789473684210495E-2</v>
      </c>
      <c r="AJ982" s="16"/>
      <c r="AK982" s="16">
        <v>0.05</v>
      </c>
      <c r="AL982" s="16">
        <v>2.3809523809523801E-2</v>
      </c>
      <c r="AM982" s="16">
        <v>0</v>
      </c>
      <c r="AN982" s="16">
        <v>5.9829059829059797E-2</v>
      </c>
      <c r="AO982" s="16">
        <v>7.8125E-3</v>
      </c>
      <c r="AP982" s="16">
        <v>1.58730158730159E-2</v>
      </c>
      <c r="AQ982" s="16">
        <v>2.4691358024691398E-2</v>
      </c>
      <c r="AR982" s="16"/>
      <c r="AS982" s="16">
        <v>1.0638297872340399E-2</v>
      </c>
      <c r="AT982" s="16">
        <v>3.9351851851851902E-2</v>
      </c>
      <c r="AU982" s="16"/>
      <c r="AV982" s="16">
        <v>3.1413612565444997E-2</v>
      </c>
      <c r="AW982" s="16">
        <v>3.03030303030303E-2</v>
      </c>
      <c r="AX982" s="16"/>
      <c r="AY982" s="16">
        <v>3.0100334448160501E-2</v>
      </c>
      <c r="AZ982" s="16">
        <v>3.1152647975077899E-2</v>
      </c>
      <c r="BA982" s="16"/>
      <c r="BB982" s="16">
        <v>2.4456521739130401E-2</v>
      </c>
      <c r="BC982" s="16">
        <v>3.9682539682539701E-2</v>
      </c>
      <c r="BD982" s="16"/>
      <c r="BE982" s="16">
        <v>0.23529411764705899</v>
      </c>
      <c r="BF982" s="16">
        <v>4.81927710843374E-2</v>
      </c>
      <c r="BG982" s="16">
        <v>2.3460410557184799E-2</v>
      </c>
      <c r="BH982" s="16">
        <v>1.6949152542372899E-2</v>
      </c>
    </row>
    <row r="983" spans="2:60" x14ac:dyDescent="0.25">
      <c r="B983" t="s">
        <v>99</v>
      </c>
      <c r="C983" s="16">
        <v>1.6129032258064501E-3</v>
      </c>
      <c r="D983" s="16">
        <v>0</v>
      </c>
      <c r="E983" s="16">
        <v>0</v>
      </c>
      <c r="F983" s="16">
        <v>0</v>
      </c>
      <c r="G983" s="16">
        <v>0</v>
      </c>
      <c r="H983" s="16">
        <v>0</v>
      </c>
      <c r="I983" s="16">
        <v>0.02</v>
      </c>
      <c r="J983" s="16">
        <v>0</v>
      </c>
      <c r="K983" s="16">
        <v>0</v>
      </c>
      <c r="L983" s="16">
        <v>0</v>
      </c>
      <c r="M983" s="16">
        <v>0</v>
      </c>
      <c r="N983" s="16">
        <v>0</v>
      </c>
      <c r="O983" s="16">
        <v>0</v>
      </c>
      <c r="P983" s="16">
        <v>0</v>
      </c>
      <c r="Q983" s="16">
        <v>0</v>
      </c>
      <c r="R983" s="16">
        <v>0</v>
      </c>
      <c r="S983" s="16">
        <v>0</v>
      </c>
      <c r="T983" s="16">
        <v>0</v>
      </c>
      <c r="U983" s="16"/>
      <c r="V983" s="16">
        <v>0</v>
      </c>
      <c r="W983" s="16">
        <v>1.4084507042253501E-2</v>
      </c>
      <c r="X983" s="16">
        <v>0</v>
      </c>
      <c r="Y983" s="16">
        <v>0</v>
      </c>
      <c r="Z983" s="16"/>
      <c r="AA983" s="16">
        <v>1.0752688172042999E-2</v>
      </c>
      <c r="AB983" s="16">
        <v>0</v>
      </c>
      <c r="AC983" s="16">
        <v>0</v>
      </c>
      <c r="AD983" s="16">
        <v>0</v>
      </c>
      <c r="AE983" s="16">
        <v>0</v>
      </c>
      <c r="AF983" s="16">
        <v>0</v>
      </c>
      <c r="AG983" s="16">
        <v>0</v>
      </c>
      <c r="AH983" s="16">
        <v>0</v>
      </c>
      <c r="AI983" s="16">
        <v>0</v>
      </c>
      <c r="AJ983" s="16"/>
      <c r="AK983" s="16">
        <v>0</v>
      </c>
      <c r="AL983" s="16">
        <v>0</v>
      </c>
      <c r="AM983" s="16">
        <v>1.9230769230769201E-2</v>
      </c>
      <c r="AN983" s="16">
        <v>0</v>
      </c>
      <c r="AO983" s="16">
        <v>0</v>
      </c>
      <c r="AP983" s="16">
        <v>0</v>
      </c>
      <c r="AQ983" s="16">
        <v>0</v>
      </c>
      <c r="AR983" s="16"/>
      <c r="AS983" s="16">
        <v>5.31914893617021E-3</v>
      </c>
      <c r="AT983" s="16">
        <v>0</v>
      </c>
      <c r="AU983" s="16"/>
      <c r="AV983" s="16">
        <v>5.2356020942408397E-3</v>
      </c>
      <c r="AW983" s="16">
        <v>0</v>
      </c>
      <c r="AX983" s="16"/>
      <c r="AY983" s="16">
        <v>3.3444816053511701E-3</v>
      </c>
      <c r="AZ983" s="16">
        <v>0</v>
      </c>
      <c r="BA983" s="16"/>
      <c r="BB983" s="16">
        <v>0</v>
      </c>
      <c r="BC983" s="16">
        <v>3.9682539682539698E-3</v>
      </c>
      <c r="BD983" s="16"/>
      <c r="BE983" s="16">
        <v>0</v>
      </c>
      <c r="BF983" s="16">
        <v>0</v>
      </c>
      <c r="BG983" s="16">
        <v>2.9325513196480899E-3</v>
      </c>
      <c r="BH983" s="16">
        <v>0</v>
      </c>
    </row>
    <row r="984" spans="2:60" x14ac:dyDescent="0.25">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16"/>
      <c r="AI984" s="16"/>
      <c r="AJ984" s="16"/>
      <c r="AK984" s="16"/>
      <c r="AL984" s="16"/>
      <c r="AM984" s="16"/>
      <c r="AN984" s="16"/>
      <c r="AO984" s="16"/>
      <c r="AP984" s="16"/>
      <c r="AQ984" s="16"/>
      <c r="AR984" s="16"/>
      <c r="AS984" s="16"/>
      <c r="AT984" s="16"/>
      <c r="AU984" s="16"/>
      <c r="AV984" s="16"/>
      <c r="AW984" s="16"/>
      <c r="AX984" s="16"/>
      <c r="AY984" s="16"/>
      <c r="AZ984" s="16"/>
      <c r="BA984" s="16"/>
      <c r="BB984" s="16"/>
      <c r="BC984" s="16"/>
      <c r="BD984" s="16"/>
      <c r="BE984" s="16"/>
      <c r="BF984" s="16"/>
      <c r="BG984" s="16"/>
      <c r="BH984" s="16"/>
    </row>
    <row r="985" spans="2:60" x14ac:dyDescent="0.25">
      <c r="B985" s="6" t="s">
        <v>455</v>
      </c>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16"/>
      <c r="AI985" s="16"/>
      <c r="AJ985" s="16"/>
      <c r="AK985" s="16"/>
      <c r="AL985" s="16"/>
      <c r="AM985" s="16"/>
      <c r="AN985" s="16"/>
      <c r="AO985" s="16"/>
      <c r="AP985" s="16"/>
      <c r="AQ985" s="16"/>
      <c r="AR985" s="16"/>
      <c r="AS985" s="16"/>
      <c r="AT985" s="16"/>
      <c r="AU985" s="16"/>
      <c r="AV985" s="16"/>
      <c r="AW985" s="16"/>
      <c r="AX985" s="16"/>
      <c r="AY985" s="16"/>
      <c r="AZ985" s="16"/>
      <c r="BA985" s="16"/>
      <c r="BB985" s="16"/>
      <c r="BC985" s="16"/>
      <c r="BD985" s="16"/>
      <c r="BE985" s="16"/>
      <c r="BF985" s="16"/>
      <c r="BG985" s="16"/>
      <c r="BH985" s="16"/>
    </row>
    <row r="986" spans="2:60" x14ac:dyDescent="0.25">
      <c r="B986" s="23" t="s">
        <v>79</v>
      </c>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c r="AF986" s="16"/>
      <c r="AG986" s="16"/>
      <c r="AH986" s="16"/>
      <c r="AI986" s="16"/>
      <c r="AJ986" s="16"/>
      <c r="AK986" s="16"/>
      <c r="AL986" s="16"/>
      <c r="AM986" s="16"/>
      <c r="AN986" s="16"/>
      <c r="AO986" s="16"/>
      <c r="AP986" s="16"/>
      <c r="AQ986" s="16"/>
      <c r="AR986" s="16"/>
      <c r="AS986" s="16"/>
      <c r="AT986" s="16"/>
      <c r="AU986" s="16"/>
      <c r="AV986" s="16"/>
      <c r="AW986" s="16"/>
      <c r="AX986" s="16"/>
      <c r="AY986" s="16"/>
      <c r="AZ986" s="16"/>
      <c r="BA986" s="16"/>
      <c r="BB986" s="16"/>
      <c r="BC986" s="16"/>
      <c r="BD986" s="16"/>
      <c r="BE986" s="16"/>
      <c r="BF986" s="16"/>
      <c r="BG986" s="16"/>
      <c r="BH986" s="16"/>
    </row>
    <row r="987" spans="2:60" x14ac:dyDescent="0.25">
      <c r="B987" t="s">
        <v>449</v>
      </c>
      <c r="C987" s="16">
        <v>0.05</v>
      </c>
      <c r="D987" s="16">
        <v>2.8571428571428598E-2</v>
      </c>
      <c r="E987" s="16">
        <v>1.9230769230769201E-2</v>
      </c>
      <c r="F987" s="16">
        <v>5.8823529411764698E-2</v>
      </c>
      <c r="G987" s="16">
        <v>0</v>
      </c>
      <c r="H987" s="16">
        <v>0</v>
      </c>
      <c r="I987" s="16">
        <v>0.04</v>
      </c>
      <c r="J987" s="16">
        <v>0</v>
      </c>
      <c r="K987" s="16">
        <v>6.4516129032258104E-2</v>
      </c>
      <c r="L987" s="16">
        <v>9.0909090909090898E-2</v>
      </c>
      <c r="M987" s="16">
        <v>0.11111111111111099</v>
      </c>
      <c r="N987" s="16">
        <v>0.19148936170212799</v>
      </c>
      <c r="O987" s="16">
        <v>6.6666666666666693E-2</v>
      </c>
      <c r="P987" s="16">
        <v>7.4074074074074098E-2</v>
      </c>
      <c r="Q987" s="16">
        <v>0</v>
      </c>
      <c r="R987" s="16">
        <v>0</v>
      </c>
      <c r="S987" s="16">
        <v>1.7857142857142901E-2</v>
      </c>
      <c r="T987" s="16">
        <v>3.4482758620689703E-2</v>
      </c>
      <c r="U987" s="16"/>
      <c r="V987" s="16">
        <v>5.1724137931034503E-2</v>
      </c>
      <c r="W987" s="16">
        <v>9.85915492957746E-2</v>
      </c>
      <c r="X987" s="16">
        <v>4.7058823529411799E-2</v>
      </c>
      <c r="Y987" s="16">
        <v>4.0498442367601202E-2</v>
      </c>
      <c r="Z987" s="16"/>
      <c r="AA987" s="16">
        <v>7.5268817204301106E-2</v>
      </c>
      <c r="AB987" s="16">
        <v>7.4999999999999997E-2</v>
      </c>
      <c r="AC987" s="16">
        <v>1.7857142857142901E-2</v>
      </c>
      <c r="AD987" s="16">
        <v>9.3333333333333296E-2</v>
      </c>
      <c r="AE987" s="16">
        <v>1.4492753623188401E-2</v>
      </c>
      <c r="AF987" s="16">
        <v>1.58730158730159E-2</v>
      </c>
      <c r="AG987" s="16">
        <v>3.125E-2</v>
      </c>
      <c r="AH987" s="16">
        <v>0</v>
      </c>
      <c r="AI987" s="16">
        <v>0.118421052631579</v>
      </c>
      <c r="AJ987" s="16"/>
      <c r="AK987" s="16">
        <v>0.16666666666666699</v>
      </c>
      <c r="AL987" s="16">
        <v>4.7619047619047603E-2</v>
      </c>
      <c r="AM987" s="16">
        <v>5.7692307692307702E-2</v>
      </c>
      <c r="AN987" s="16">
        <v>6.8376068376068397E-2</v>
      </c>
      <c r="AO987" s="16">
        <v>3.125E-2</v>
      </c>
      <c r="AP987" s="16">
        <v>2.3809523809523801E-2</v>
      </c>
      <c r="AQ987" s="16">
        <v>1.2345679012345699E-2</v>
      </c>
      <c r="AR987" s="16"/>
      <c r="AS987" s="16">
        <v>3.1914893617021302E-2</v>
      </c>
      <c r="AT987" s="16">
        <v>5.7870370370370398E-2</v>
      </c>
      <c r="AU987" s="16"/>
      <c r="AV987" s="16">
        <v>4.1884816753926697E-2</v>
      </c>
      <c r="AW987" s="16">
        <v>5.3613053613053602E-2</v>
      </c>
      <c r="AX987" s="16"/>
      <c r="AY987" s="16">
        <v>6.02006688963211E-2</v>
      </c>
      <c r="AZ987" s="16">
        <v>4.0498442367601202E-2</v>
      </c>
      <c r="BA987" s="16"/>
      <c r="BB987" s="16">
        <v>4.6195652173912999E-2</v>
      </c>
      <c r="BC987" s="16">
        <v>5.5555555555555601E-2</v>
      </c>
      <c r="BD987" s="16"/>
      <c r="BE987" s="16">
        <v>5.8823529411764698E-2</v>
      </c>
      <c r="BF987" s="16">
        <v>3.6144578313252997E-2</v>
      </c>
      <c r="BG987" s="16">
        <v>5.2785923753665698E-2</v>
      </c>
      <c r="BH987" s="16">
        <v>5.0847457627118599E-2</v>
      </c>
    </row>
    <row r="988" spans="2:60" x14ac:dyDescent="0.25">
      <c r="B988" t="s">
        <v>450</v>
      </c>
      <c r="C988" s="16">
        <v>0.20161290322580599</v>
      </c>
      <c r="D988" s="16">
        <v>0.14285714285714299</v>
      </c>
      <c r="E988" s="16">
        <v>0.230769230769231</v>
      </c>
      <c r="F988" s="16">
        <v>0.23529411764705899</v>
      </c>
      <c r="G988" s="16">
        <v>0.33333333333333298</v>
      </c>
      <c r="H988" s="16">
        <v>0.266666666666667</v>
      </c>
      <c r="I988" s="16">
        <v>0.26</v>
      </c>
      <c r="J988" s="16">
        <v>0.25</v>
      </c>
      <c r="K988" s="16">
        <v>0.19354838709677399</v>
      </c>
      <c r="L988" s="16">
        <v>0</v>
      </c>
      <c r="M988" s="16">
        <v>0.133333333333333</v>
      </c>
      <c r="N988" s="16">
        <v>0.23404255319148901</v>
      </c>
      <c r="O988" s="16">
        <v>0.133333333333333</v>
      </c>
      <c r="P988" s="16">
        <v>0.18518518518518501</v>
      </c>
      <c r="Q988" s="16">
        <v>0.29411764705882398</v>
      </c>
      <c r="R988" s="16">
        <v>0</v>
      </c>
      <c r="S988" s="16">
        <v>0.16964285714285701</v>
      </c>
      <c r="T988" s="16">
        <v>0.24137931034482801</v>
      </c>
      <c r="U988" s="16"/>
      <c r="V988" s="16">
        <v>0.37931034482758602</v>
      </c>
      <c r="W988" s="16">
        <v>0.23943661971831001</v>
      </c>
      <c r="X988" s="16">
        <v>0.25882352941176501</v>
      </c>
      <c r="Y988" s="16">
        <v>0.13084112149532701</v>
      </c>
      <c r="Z988" s="16"/>
      <c r="AA988" s="16">
        <v>0.31182795698924698</v>
      </c>
      <c r="AB988" s="16">
        <v>0.25</v>
      </c>
      <c r="AC988" s="16">
        <v>0.25</v>
      </c>
      <c r="AD988" s="16">
        <v>0.16</v>
      </c>
      <c r="AE988" s="16">
        <v>0.27536231884057999</v>
      </c>
      <c r="AF988" s="16">
        <v>0.19047619047618999</v>
      </c>
      <c r="AG988" s="16">
        <v>0.21875</v>
      </c>
      <c r="AH988" s="16">
        <v>0.169811320754717</v>
      </c>
      <c r="AI988" s="16">
        <v>3.94736842105263E-2</v>
      </c>
      <c r="AJ988" s="16"/>
      <c r="AK988" s="16">
        <v>0.25</v>
      </c>
      <c r="AL988" s="16">
        <v>0.14285714285714299</v>
      </c>
      <c r="AM988" s="16">
        <v>0.25</v>
      </c>
      <c r="AN988" s="16">
        <v>0.20512820512820501</v>
      </c>
      <c r="AO988" s="16">
        <v>0.28125</v>
      </c>
      <c r="AP988" s="16">
        <v>0.15079365079365101</v>
      </c>
      <c r="AQ988" s="16">
        <v>0.148148148148148</v>
      </c>
      <c r="AR988" s="16"/>
      <c r="AS988" s="16">
        <v>0.175531914893617</v>
      </c>
      <c r="AT988" s="16">
        <v>0.21296296296296299</v>
      </c>
      <c r="AU988" s="16"/>
      <c r="AV988" s="16">
        <v>0.20942408376963401</v>
      </c>
      <c r="AW988" s="16">
        <v>0.198135198135198</v>
      </c>
      <c r="AX988" s="16"/>
      <c r="AY988" s="16">
        <v>0.27759197324414697</v>
      </c>
      <c r="AZ988" s="16">
        <v>0.13084112149532701</v>
      </c>
      <c r="BA988" s="16"/>
      <c r="BB988" s="16">
        <v>0.17934782608695701</v>
      </c>
      <c r="BC988" s="16">
        <v>0.23412698412698399</v>
      </c>
      <c r="BD988" s="16"/>
      <c r="BE988" s="16">
        <v>0.23529411764705899</v>
      </c>
      <c r="BF988" s="16">
        <v>0.313253012048193</v>
      </c>
      <c r="BG988" s="16">
        <v>0.217008797653959</v>
      </c>
      <c r="BH988" s="16">
        <v>0.11864406779661001</v>
      </c>
    </row>
    <row r="989" spans="2:60" x14ac:dyDescent="0.25">
      <c r="B989" t="s">
        <v>451</v>
      </c>
      <c r="C989" s="16">
        <v>0.29677419354838702</v>
      </c>
      <c r="D989" s="16">
        <v>0.314285714285714</v>
      </c>
      <c r="E989" s="16">
        <v>0.25</v>
      </c>
      <c r="F989" s="16">
        <v>0.35294117647058798</v>
      </c>
      <c r="G989" s="16">
        <v>0.29166666666666702</v>
      </c>
      <c r="H989" s="16">
        <v>0.2</v>
      </c>
      <c r="I989" s="16">
        <v>0.22</v>
      </c>
      <c r="J989" s="16">
        <v>0.5</v>
      </c>
      <c r="K989" s="16">
        <v>0.41935483870967699</v>
      </c>
      <c r="L989" s="16">
        <v>0.54545454545454497</v>
      </c>
      <c r="M989" s="16">
        <v>0.31111111111111101</v>
      </c>
      <c r="N989" s="16">
        <v>0.19148936170212799</v>
      </c>
      <c r="O989" s="16">
        <v>0.33333333333333298</v>
      </c>
      <c r="P989" s="16">
        <v>0.18518518518518501</v>
      </c>
      <c r="Q989" s="16">
        <v>0.29411764705882398</v>
      </c>
      <c r="R989" s="16">
        <v>0.5</v>
      </c>
      <c r="S989" s="16">
        <v>0.30357142857142899</v>
      </c>
      <c r="T989" s="16">
        <v>0.32758620689655199</v>
      </c>
      <c r="U989" s="16"/>
      <c r="V989" s="16">
        <v>0.25862068965517199</v>
      </c>
      <c r="W989" s="16">
        <v>0.42253521126760601</v>
      </c>
      <c r="X989" s="16">
        <v>0.311764705882353</v>
      </c>
      <c r="Y989" s="16">
        <v>0.26791277258566998</v>
      </c>
      <c r="Z989" s="16"/>
      <c r="AA989" s="16">
        <v>0.27956989247311798</v>
      </c>
      <c r="AB989" s="16">
        <v>0.375</v>
      </c>
      <c r="AC989" s="16">
        <v>0.35714285714285698</v>
      </c>
      <c r="AD989" s="16">
        <v>0.28000000000000003</v>
      </c>
      <c r="AE989" s="16">
        <v>0.34782608695652201</v>
      </c>
      <c r="AF989" s="16">
        <v>0.41269841269841301</v>
      </c>
      <c r="AG989" s="16">
        <v>0.203125</v>
      </c>
      <c r="AH989" s="16">
        <v>0.30188679245283001</v>
      </c>
      <c r="AI989" s="16">
        <v>0.197368421052632</v>
      </c>
      <c r="AJ989" s="16"/>
      <c r="AK989" s="16">
        <v>0.233333333333333</v>
      </c>
      <c r="AL989" s="16">
        <v>0.452380952380952</v>
      </c>
      <c r="AM989" s="16">
        <v>0.269230769230769</v>
      </c>
      <c r="AN989" s="16">
        <v>0.256410256410256</v>
      </c>
      <c r="AO989" s="16">
        <v>0.265625</v>
      </c>
      <c r="AP989" s="16">
        <v>0.341269841269841</v>
      </c>
      <c r="AQ989" s="16">
        <v>0.30864197530864201</v>
      </c>
      <c r="AR989" s="16"/>
      <c r="AS989" s="16">
        <v>0.29255319148936199</v>
      </c>
      <c r="AT989" s="16">
        <v>0.29861111111111099</v>
      </c>
      <c r="AU989" s="16"/>
      <c r="AV989" s="16">
        <v>0.267015706806283</v>
      </c>
      <c r="AW989" s="16">
        <v>0.31002331002331002</v>
      </c>
      <c r="AX989" s="16"/>
      <c r="AY989" s="16">
        <v>0.327759197324415</v>
      </c>
      <c r="AZ989" s="16">
        <v>0.26791277258566998</v>
      </c>
      <c r="BA989" s="16"/>
      <c r="BB989" s="16">
        <v>0.28532608695652201</v>
      </c>
      <c r="BC989" s="16">
        <v>0.31349206349206299</v>
      </c>
      <c r="BD989" s="16"/>
      <c r="BE989" s="16">
        <v>0.17647058823529399</v>
      </c>
      <c r="BF989" s="16">
        <v>0.21686746987951799</v>
      </c>
      <c r="BG989" s="16">
        <v>0.319648093841642</v>
      </c>
      <c r="BH989" s="16">
        <v>0.29943502824858798</v>
      </c>
    </row>
    <row r="990" spans="2:60" x14ac:dyDescent="0.25">
      <c r="B990" t="s">
        <v>452</v>
      </c>
      <c r="C990" s="16">
        <v>0.28064516129032302</v>
      </c>
      <c r="D990" s="16">
        <v>0.214285714285714</v>
      </c>
      <c r="E990" s="16">
        <v>0.36538461538461497</v>
      </c>
      <c r="F990" s="16">
        <v>0.23529411764705899</v>
      </c>
      <c r="G990" s="16">
        <v>0.29166666666666702</v>
      </c>
      <c r="H990" s="16">
        <v>0.2</v>
      </c>
      <c r="I990" s="16">
        <v>0.36</v>
      </c>
      <c r="J990" s="16">
        <v>0.25</v>
      </c>
      <c r="K990" s="16">
        <v>0.25806451612903197</v>
      </c>
      <c r="L990" s="16">
        <v>0.27272727272727298</v>
      </c>
      <c r="M990" s="16">
        <v>0.33333333333333298</v>
      </c>
      <c r="N990" s="16">
        <v>0.27659574468085102</v>
      </c>
      <c r="O990" s="16">
        <v>0.4</v>
      </c>
      <c r="P990" s="16">
        <v>0.33333333333333298</v>
      </c>
      <c r="Q990" s="16">
        <v>0.11764705882352899</v>
      </c>
      <c r="R990" s="16">
        <v>0.25</v>
      </c>
      <c r="S990" s="16">
        <v>0.28571428571428598</v>
      </c>
      <c r="T990" s="16">
        <v>0.22413793103448301</v>
      </c>
      <c r="U990" s="16"/>
      <c r="V990" s="16">
        <v>0.18965517241379301</v>
      </c>
      <c r="W990" s="16">
        <v>0.11267605633802801</v>
      </c>
      <c r="X990" s="16">
        <v>0.25882352941176501</v>
      </c>
      <c r="Y990" s="16">
        <v>0.34579439252336402</v>
      </c>
      <c r="Z990" s="16"/>
      <c r="AA990" s="16">
        <v>0.19354838709677399</v>
      </c>
      <c r="AB990" s="16">
        <v>0.2</v>
      </c>
      <c r="AC990" s="16">
        <v>0.28571428571428598</v>
      </c>
      <c r="AD990" s="16">
        <v>0.22666666666666699</v>
      </c>
      <c r="AE990" s="16">
        <v>0.217391304347826</v>
      </c>
      <c r="AF990" s="16">
        <v>0.28571428571428598</v>
      </c>
      <c r="AG990" s="16">
        <v>0.328125</v>
      </c>
      <c r="AH990" s="16">
        <v>0.41509433962264197</v>
      </c>
      <c r="AI990" s="16">
        <v>0.36842105263157898</v>
      </c>
      <c r="AJ990" s="16"/>
      <c r="AK990" s="16">
        <v>0.266666666666667</v>
      </c>
      <c r="AL990" s="16">
        <v>0.238095238095238</v>
      </c>
      <c r="AM990" s="16">
        <v>0.36538461538461497</v>
      </c>
      <c r="AN990" s="16">
        <v>0.188034188034188</v>
      </c>
      <c r="AO990" s="16">
        <v>0.296875</v>
      </c>
      <c r="AP990" s="16">
        <v>0.32539682539682502</v>
      </c>
      <c r="AQ990" s="16">
        <v>0.296296296296296</v>
      </c>
      <c r="AR990" s="16"/>
      <c r="AS990" s="16">
        <v>0.34574468085106402</v>
      </c>
      <c r="AT990" s="16">
        <v>0.25231481481481499</v>
      </c>
      <c r="AU990" s="16"/>
      <c r="AV990" s="16">
        <v>0.25130890052355997</v>
      </c>
      <c r="AW990" s="16">
        <v>0.29370629370629397</v>
      </c>
      <c r="AX990" s="16"/>
      <c r="AY990" s="16">
        <v>0.21070234113712399</v>
      </c>
      <c r="AZ990" s="16">
        <v>0.34579439252336402</v>
      </c>
      <c r="BA990" s="16"/>
      <c r="BB990" s="16">
        <v>0.32065217391304301</v>
      </c>
      <c r="BC990" s="16">
        <v>0.22222222222222199</v>
      </c>
      <c r="BD990" s="16"/>
      <c r="BE990" s="16">
        <v>5.8823529411764698E-2</v>
      </c>
      <c r="BF990" s="16">
        <v>0.265060240963855</v>
      </c>
      <c r="BG990" s="16">
        <v>0.24340175953079199</v>
      </c>
      <c r="BH990" s="16">
        <v>0.38418079096045199</v>
      </c>
    </row>
    <row r="991" spans="2:60" x14ac:dyDescent="0.25">
      <c r="B991" t="s">
        <v>453</v>
      </c>
      <c r="C991" s="16">
        <v>0.104838709677419</v>
      </c>
      <c r="D991" s="16">
        <v>0.214285714285714</v>
      </c>
      <c r="E991" s="16">
        <v>3.8461538461538498E-2</v>
      </c>
      <c r="F991" s="16">
        <v>5.8823529411764698E-2</v>
      </c>
      <c r="G991" s="16">
        <v>8.3333333333333301E-2</v>
      </c>
      <c r="H991" s="16">
        <v>0</v>
      </c>
      <c r="I991" s="16">
        <v>0.06</v>
      </c>
      <c r="J991" s="16">
        <v>0</v>
      </c>
      <c r="K991" s="16">
        <v>6.4516129032258104E-2</v>
      </c>
      <c r="L991" s="16">
        <v>9.0909090909090898E-2</v>
      </c>
      <c r="M991" s="16">
        <v>8.8888888888888906E-2</v>
      </c>
      <c r="N991" s="16">
        <v>2.1276595744680899E-2</v>
      </c>
      <c r="O991" s="16">
        <v>0</v>
      </c>
      <c r="P991" s="16">
        <v>0.18518518518518501</v>
      </c>
      <c r="Q991" s="16">
        <v>0.11764705882352899</v>
      </c>
      <c r="R991" s="16">
        <v>0.25</v>
      </c>
      <c r="S991" s="16">
        <v>0.160714285714286</v>
      </c>
      <c r="T991" s="16">
        <v>0.12068965517241401</v>
      </c>
      <c r="U991" s="16"/>
      <c r="V991" s="16">
        <v>5.1724137931034503E-2</v>
      </c>
      <c r="W991" s="16">
        <v>0.11267605633802801</v>
      </c>
      <c r="X991" s="16">
        <v>7.6470588235294096E-2</v>
      </c>
      <c r="Y991" s="16">
        <v>0.127725856697819</v>
      </c>
      <c r="Z991" s="16"/>
      <c r="AA991" s="16">
        <v>8.6021505376344107E-2</v>
      </c>
      <c r="AB991" s="16">
        <v>0.05</v>
      </c>
      <c r="AC991" s="16">
        <v>7.1428571428571397E-2</v>
      </c>
      <c r="AD991" s="16">
        <v>0.17333333333333301</v>
      </c>
      <c r="AE991" s="16">
        <v>0.101449275362319</v>
      </c>
      <c r="AF991" s="16">
        <v>4.7619047619047603E-2</v>
      </c>
      <c r="AG991" s="16">
        <v>0.171875</v>
      </c>
      <c r="AH991" s="16">
        <v>5.6603773584905703E-2</v>
      </c>
      <c r="AI991" s="16">
        <v>0.144736842105263</v>
      </c>
      <c r="AJ991" s="16"/>
      <c r="AK991" s="16">
        <v>0.05</v>
      </c>
      <c r="AL991" s="16">
        <v>9.5238095238095205E-2</v>
      </c>
      <c r="AM991" s="16">
        <v>3.8461538461538498E-2</v>
      </c>
      <c r="AN991" s="16">
        <v>0.128205128205128</v>
      </c>
      <c r="AO991" s="16">
        <v>6.25E-2</v>
      </c>
      <c r="AP991" s="16">
        <v>0.134920634920635</v>
      </c>
      <c r="AQ991" s="16">
        <v>0.16049382716049401</v>
      </c>
      <c r="AR991" s="16"/>
      <c r="AS991" s="16">
        <v>0.117021276595745</v>
      </c>
      <c r="AT991" s="16">
        <v>9.9537037037036993E-2</v>
      </c>
      <c r="AU991" s="16"/>
      <c r="AV991" s="16">
        <v>0.146596858638743</v>
      </c>
      <c r="AW991" s="16">
        <v>8.6247086247086199E-2</v>
      </c>
      <c r="AX991" s="16"/>
      <c r="AY991" s="16">
        <v>8.0267558528428096E-2</v>
      </c>
      <c r="AZ991" s="16">
        <v>0.127725856697819</v>
      </c>
      <c r="BA991" s="16"/>
      <c r="BB991" s="16">
        <v>0.108695652173913</v>
      </c>
      <c r="BC991" s="16">
        <v>9.9206349206349201E-2</v>
      </c>
      <c r="BD991" s="16"/>
      <c r="BE991" s="16">
        <v>0.11764705882352899</v>
      </c>
      <c r="BF991" s="16">
        <v>6.02409638554217E-2</v>
      </c>
      <c r="BG991" s="16">
        <v>0.117302052785924</v>
      </c>
      <c r="BH991" s="16">
        <v>0.101694915254237</v>
      </c>
    </row>
    <row r="992" spans="2:60" x14ac:dyDescent="0.25">
      <c r="B992" t="s">
        <v>454</v>
      </c>
      <c r="C992" s="16">
        <v>2.25806451612903E-2</v>
      </c>
      <c r="D992" s="16">
        <v>4.2857142857142899E-2</v>
      </c>
      <c r="E992" s="16">
        <v>0</v>
      </c>
      <c r="F992" s="16">
        <v>0</v>
      </c>
      <c r="G992" s="16">
        <v>0</v>
      </c>
      <c r="H992" s="16">
        <v>6.6666666666666693E-2</v>
      </c>
      <c r="I992" s="16">
        <v>0.04</v>
      </c>
      <c r="J992" s="16">
        <v>0</v>
      </c>
      <c r="K992" s="16">
        <v>0</v>
      </c>
      <c r="L992" s="16">
        <v>0</v>
      </c>
      <c r="M992" s="16">
        <v>2.2222222222222199E-2</v>
      </c>
      <c r="N992" s="16">
        <v>2.1276595744680899E-2</v>
      </c>
      <c r="O992" s="16">
        <v>0</v>
      </c>
      <c r="P992" s="16">
        <v>0</v>
      </c>
      <c r="Q992" s="16">
        <v>0</v>
      </c>
      <c r="R992" s="16">
        <v>0</v>
      </c>
      <c r="S992" s="16">
        <v>4.4642857142857102E-2</v>
      </c>
      <c r="T992" s="16">
        <v>1.72413793103448E-2</v>
      </c>
      <c r="U992" s="16"/>
      <c r="V992" s="16">
        <v>0</v>
      </c>
      <c r="W992" s="16">
        <v>1.4084507042253501E-2</v>
      </c>
      <c r="X992" s="16">
        <v>1.1764705882352899E-2</v>
      </c>
      <c r="Y992" s="16">
        <v>3.4267912772585701E-2</v>
      </c>
      <c r="Z992" s="16"/>
      <c r="AA992" s="16">
        <v>2.1505376344085999E-2</v>
      </c>
      <c r="AB992" s="16">
        <v>0</v>
      </c>
      <c r="AC992" s="16">
        <v>0</v>
      </c>
      <c r="AD992" s="16">
        <v>2.66666666666667E-2</v>
      </c>
      <c r="AE992" s="16">
        <v>0</v>
      </c>
      <c r="AF992" s="16">
        <v>3.1746031746031703E-2</v>
      </c>
      <c r="AG992" s="16">
        <v>1.5625E-2</v>
      </c>
      <c r="AH992" s="16">
        <v>0</v>
      </c>
      <c r="AI992" s="16">
        <v>7.8947368421052599E-2</v>
      </c>
      <c r="AJ992" s="16"/>
      <c r="AK992" s="16">
        <v>0</v>
      </c>
      <c r="AL992" s="16">
        <v>0</v>
      </c>
      <c r="AM992" s="16">
        <v>0</v>
      </c>
      <c r="AN992" s="16">
        <v>2.5641025641025599E-2</v>
      </c>
      <c r="AO992" s="16">
        <v>3.125E-2</v>
      </c>
      <c r="AP992" s="16">
        <v>1.58730158730159E-2</v>
      </c>
      <c r="AQ992" s="16">
        <v>4.9382716049382699E-2</v>
      </c>
      <c r="AR992" s="16"/>
      <c r="AS992" s="16">
        <v>2.1276595744680899E-2</v>
      </c>
      <c r="AT992" s="16">
        <v>2.3148148148148098E-2</v>
      </c>
      <c r="AU992" s="16"/>
      <c r="AV992" s="16">
        <v>2.6178010471204199E-2</v>
      </c>
      <c r="AW992" s="16">
        <v>2.0979020979021001E-2</v>
      </c>
      <c r="AX992" s="16"/>
      <c r="AY992" s="16">
        <v>1.00334448160535E-2</v>
      </c>
      <c r="AZ992" s="16">
        <v>3.4267912772585701E-2</v>
      </c>
      <c r="BA992" s="16"/>
      <c r="BB992" s="16">
        <v>2.9891304347826098E-2</v>
      </c>
      <c r="BC992" s="16">
        <v>1.1904761904761901E-2</v>
      </c>
      <c r="BD992" s="16"/>
      <c r="BE992" s="16">
        <v>0</v>
      </c>
      <c r="BF992" s="16">
        <v>4.81927710843374E-2</v>
      </c>
      <c r="BG992" s="16">
        <v>1.7595307917888599E-2</v>
      </c>
      <c r="BH992" s="16">
        <v>2.2598870056497199E-2</v>
      </c>
    </row>
    <row r="993" spans="2:60" x14ac:dyDescent="0.25">
      <c r="B993" t="s">
        <v>98</v>
      </c>
      <c r="C993" s="16">
        <v>4.3548387096774201E-2</v>
      </c>
      <c r="D993" s="16">
        <v>4.2857142857142899E-2</v>
      </c>
      <c r="E993" s="16">
        <v>9.6153846153846201E-2</v>
      </c>
      <c r="F993" s="16">
        <v>5.8823529411764698E-2</v>
      </c>
      <c r="G993" s="16">
        <v>0</v>
      </c>
      <c r="H993" s="16">
        <v>0.266666666666667</v>
      </c>
      <c r="I993" s="16">
        <v>0.02</v>
      </c>
      <c r="J993" s="16">
        <v>0</v>
      </c>
      <c r="K993" s="16">
        <v>0</v>
      </c>
      <c r="L993" s="16">
        <v>0</v>
      </c>
      <c r="M993" s="16">
        <v>0</v>
      </c>
      <c r="N993" s="16">
        <v>6.3829787234042507E-2</v>
      </c>
      <c r="O993" s="16">
        <v>6.6666666666666693E-2</v>
      </c>
      <c r="P993" s="16">
        <v>3.7037037037037E-2</v>
      </c>
      <c r="Q993" s="16">
        <v>0.17647058823529399</v>
      </c>
      <c r="R993" s="16">
        <v>0</v>
      </c>
      <c r="S993" s="16">
        <v>1.7857142857142901E-2</v>
      </c>
      <c r="T993" s="16">
        <v>3.4482758620689703E-2</v>
      </c>
      <c r="U993" s="16"/>
      <c r="V993" s="16">
        <v>6.8965517241379296E-2</v>
      </c>
      <c r="W993" s="16">
        <v>0</v>
      </c>
      <c r="X993" s="16">
        <v>3.5294117647058802E-2</v>
      </c>
      <c r="Y993" s="16">
        <v>5.2959501557632398E-2</v>
      </c>
      <c r="Z993" s="16"/>
      <c r="AA993" s="16">
        <v>3.2258064516128997E-2</v>
      </c>
      <c r="AB993" s="16">
        <v>0.05</v>
      </c>
      <c r="AC993" s="16">
        <v>1.7857142857142901E-2</v>
      </c>
      <c r="AD993" s="16">
        <v>0.04</v>
      </c>
      <c r="AE993" s="16">
        <v>4.3478260869565202E-2</v>
      </c>
      <c r="AF993" s="16">
        <v>1.58730158730159E-2</v>
      </c>
      <c r="AG993" s="16">
        <v>3.125E-2</v>
      </c>
      <c r="AH993" s="16">
        <v>5.6603773584905703E-2</v>
      </c>
      <c r="AI993" s="16">
        <v>5.2631578947368397E-2</v>
      </c>
      <c r="AJ993" s="16"/>
      <c r="AK993" s="16">
        <v>3.3333333333333298E-2</v>
      </c>
      <c r="AL993" s="16">
        <v>2.3809523809523801E-2</v>
      </c>
      <c r="AM993" s="16">
        <v>1.9230769230769201E-2</v>
      </c>
      <c r="AN993" s="16">
        <v>0.128205128205128</v>
      </c>
      <c r="AO993" s="16">
        <v>3.125E-2</v>
      </c>
      <c r="AP993" s="16">
        <v>7.9365079365079395E-3</v>
      </c>
      <c r="AQ993" s="16">
        <v>2.4691358024691398E-2</v>
      </c>
      <c r="AR993" s="16"/>
      <c r="AS993" s="16">
        <v>1.5957446808510599E-2</v>
      </c>
      <c r="AT993" s="16">
        <v>5.5555555555555601E-2</v>
      </c>
      <c r="AU993" s="16"/>
      <c r="AV993" s="16">
        <v>5.7591623036649199E-2</v>
      </c>
      <c r="AW993" s="16">
        <v>3.7296037296037303E-2</v>
      </c>
      <c r="AX993" s="16"/>
      <c r="AY993" s="16">
        <v>3.3444816053511697E-2</v>
      </c>
      <c r="AZ993" s="16">
        <v>5.2959501557632398E-2</v>
      </c>
      <c r="BA993" s="16"/>
      <c r="BB993" s="16">
        <v>2.9891304347826098E-2</v>
      </c>
      <c r="BC993" s="16">
        <v>6.3492063492063502E-2</v>
      </c>
      <c r="BD993" s="16"/>
      <c r="BE993" s="16">
        <v>0.35294117647058798</v>
      </c>
      <c r="BF993" s="16">
        <v>6.02409638554217E-2</v>
      </c>
      <c r="BG993" s="16">
        <v>3.2258064516128997E-2</v>
      </c>
      <c r="BH993" s="16">
        <v>2.2598870056497199E-2</v>
      </c>
    </row>
    <row r="994" spans="2:60" x14ac:dyDescent="0.25">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row>
    <row r="995" spans="2:60" x14ac:dyDescent="0.25">
      <c r="B995" s="6" t="s">
        <v>466</v>
      </c>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c r="AG995" s="16"/>
      <c r="AH995" s="16"/>
      <c r="AI995" s="16"/>
      <c r="AJ995" s="16"/>
      <c r="AK995" s="16"/>
      <c r="AL995" s="16"/>
      <c r="AM995" s="16"/>
      <c r="AN995" s="16"/>
      <c r="AO995" s="16"/>
      <c r="AP995" s="16"/>
      <c r="AQ995" s="16"/>
      <c r="AR995" s="16"/>
      <c r="AS995" s="16"/>
      <c r="AT995" s="16"/>
      <c r="AU995" s="16"/>
      <c r="AV995" s="16"/>
      <c r="AW995" s="16"/>
      <c r="AX995" s="16"/>
      <c r="AY995" s="16"/>
      <c r="AZ995" s="16"/>
      <c r="BA995" s="16"/>
      <c r="BB995" s="16"/>
      <c r="BC995" s="16"/>
      <c r="BD995" s="16"/>
      <c r="BE995" s="16"/>
      <c r="BF995" s="16"/>
      <c r="BG995" s="16"/>
      <c r="BH995" s="16"/>
    </row>
    <row r="996" spans="2:60" x14ac:dyDescent="0.25">
      <c r="B996" s="23" t="s">
        <v>79</v>
      </c>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c r="AD996" s="16"/>
      <c r="AE996" s="16"/>
      <c r="AF996" s="16"/>
      <c r="AG996" s="16"/>
      <c r="AH996" s="16"/>
      <c r="AI996" s="16"/>
      <c r="AJ996" s="16"/>
      <c r="AK996" s="16"/>
      <c r="AL996" s="16"/>
      <c r="AM996" s="16"/>
      <c r="AN996" s="16"/>
      <c r="AO996" s="16"/>
      <c r="AP996" s="16"/>
      <c r="AQ996" s="16"/>
      <c r="AR996" s="16"/>
      <c r="AS996" s="16"/>
      <c r="AT996" s="16"/>
      <c r="AU996" s="16"/>
      <c r="AV996" s="16"/>
      <c r="AW996" s="16"/>
      <c r="AX996" s="16"/>
      <c r="AY996" s="16"/>
      <c r="AZ996" s="16"/>
      <c r="BA996" s="16"/>
      <c r="BB996" s="16"/>
      <c r="BC996" s="16"/>
      <c r="BD996" s="16"/>
      <c r="BE996" s="16"/>
      <c r="BF996" s="16"/>
      <c r="BG996" s="16"/>
      <c r="BH996" s="16"/>
    </row>
    <row r="997" spans="2:60" x14ac:dyDescent="0.25">
      <c r="B997" t="s">
        <v>456</v>
      </c>
      <c r="C997" s="16">
        <v>0.47096774193548402</v>
      </c>
      <c r="D997" s="16">
        <v>0.371428571428571</v>
      </c>
      <c r="E997" s="16">
        <v>0.55769230769230804</v>
      </c>
      <c r="F997" s="16">
        <v>0.55882352941176505</v>
      </c>
      <c r="G997" s="16">
        <v>0.45833333333333298</v>
      </c>
      <c r="H997" s="16">
        <v>0.53333333333333299</v>
      </c>
      <c r="I997" s="16">
        <v>0.46</v>
      </c>
      <c r="J997" s="16">
        <v>0.625</v>
      </c>
      <c r="K997" s="16">
        <v>0.54838709677419395</v>
      </c>
      <c r="L997" s="16">
        <v>0.45454545454545497</v>
      </c>
      <c r="M997" s="16">
        <v>0.46666666666666701</v>
      </c>
      <c r="N997" s="16">
        <v>0.40425531914893598</v>
      </c>
      <c r="O997" s="16">
        <v>0.33333333333333298</v>
      </c>
      <c r="P997" s="16">
        <v>0.48148148148148101</v>
      </c>
      <c r="Q997" s="16">
        <v>0.88235294117647101</v>
      </c>
      <c r="R997" s="16">
        <v>0.25</v>
      </c>
      <c r="S997" s="16">
        <v>0.50892857142857095</v>
      </c>
      <c r="T997" s="16">
        <v>0.31034482758620702</v>
      </c>
      <c r="U997" s="16"/>
      <c r="V997" s="16">
        <v>0.431034482758621</v>
      </c>
      <c r="W997" s="16">
        <v>0.38028169014084501</v>
      </c>
      <c r="X997" s="16">
        <v>0.49411764705882399</v>
      </c>
      <c r="Y997" s="16">
        <v>0.48598130841121501</v>
      </c>
      <c r="Z997" s="16"/>
      <c r="AA997" s="16">
        <v>0.494623655913978</v>
      </c>
      <c r="AB997" s="16">
        <v>0.32500000000000001</v>
      </c>
      <c r="AC997" s="16">
        <v>0.44642857142857101</v>
      </c>
      <c r="AD997" s="16">
        <v>0.49333333333333301</v>
      </c>
      <c r="AE997" s="16">
        <v>0.46376811594202899</v>
      </c>
      <c r="AF997" s="16">
        <v>0.41269841269841301</v>
      </c>
      <c r="AG997" s="16">
        <v>0.5</v>
      </c>
      <c r="AH997" s="16">
        <v>0.39622641509433998</v>
      </c>
      <c r="AI997" s="16">
        <v>0.60526315789473695</v>
      </c>
      <c r="AJ997" s="16"/>
      <c r="AK997" s="16">
        <v>0.43333333333333302</v>
      </c>
      <c r="AL997" s="16">
        <v>0.35714285714285698</v>
      </c>
      <c r="AM997" s="16">
        <v>0.28846153846153799</v>
      </c>
      <c r="AN997" s="16">
        <v>0.57264957264957295</v>
      </c>
      <c r="AO997" s="16">
        <v>0.53125</v>
      </c>
      <c r="AP997" s="16">
        <v>0.48412698412698402</v>
      </c>
      <c r="AQ997" s="16">
        <v>0.41975308641975301</v>
      </c>
      <c r="AR997" s="16"/>
      <c r="AS997" s="16">
        <v>0.48936170212766</v>
      </c>
      <c r="AT997" s="16">
        <v>0.46296296296296302</v>
      </c>
      <c r="AU997" s="16"/>
      <c r="AV997" s="16">
        <v>0.48691099476439798</v>
      </c>
      <c r="AW997" s="16">
        <v>0.46386946386946398</v>
      </c>
      <c r="AX997" s="16"/>
      <c r="AY997" s="16">
        <v>0.45484949832775901</v>
      </c>
      <c r="AZ997" s="16">
        <v>0.48598130841121501</v>
      </c>
      <c r="BA997" s="16"/>
      <c r="BB997" s="16">
        <v>0.47826086956521702</v>
      </c>
      <c r="BC997" s="16">
        <v>0.46031746031746001</v>
      </c>
      <c r="BD997" s="16"/>
      <c r="BE997" s="16">
        <v>0.35294117647058798</v>
      </c>
      <c r="BF997" s="16">
        <v>0.38554216867469898</v>
      </c>
      <c r="BG997" s="16">
        <v>0.49560117302052797</v>
      </c>
      <c r="BH997" s="16">
        <v>0.47457627118644102</v>
      </c>
    </row>
    <row r="998" spans="2:60" x14ac:dyDescent="0.25">
      <c r="B998" t="s">
        <v>457</v>
      </c>
      <c r="C998" s="16">
        <v>0.41451612903225799</v>
      </c>
      <c r="D998" s="16">
        <v>0.51428571428571401</v>
      </c>
      <c r="E998" s="16">
        <v>0.32692307692307698</v>
      </c>
      <c r="F998" s="16">
        <v>0.61764705882352899</v>
      </c>
      <c r="G998" s="16">
        <v>0.29166666666666702</v>
      </c>
      <c r="H998" s="16">
        <v>0.2</v>
      </c>
      <c r="I998" s="16">
        <v>0.28000000000000003</v>
      </c>
      <c r="J998" s="16">
        <v>0.25</v>
      </c>
      <c r="K998" s="16">
        <v>0.35483870967741898</v>
      </c>
      <c r="L998" s="16">
        <v>0.27272727272727298</v>
      </c>
      <c r="M998" s="16">
        <v>0.44444444444444398</v>
      </c>
      <c r="N998" s="16">
        <v>0.51063829787234005</v>
      </c>
      <c r="O998" s="16">
        <v>0.46666666666666701</v>
      </c>
      <c r="P998" s="16">
        <v>0.25925925925925902</v>
      </c>
      <c r="Q998" s="16">
        <v>0.29411764705882398</v>
      </c>
      <c r="R998" s="16">
        <v>0.25</v>
      </c>
      <c r="S998" s="16">
        <v>0.4375</v>
      </c>
      <c r="T998" s="16">
        <v>0.51724137931034497</v>
      </c>
      <c r="U998" s="16"/>
      <c r="V998" s="16">
        <v>0.27586206896551702</v>
      </c>
      <c r="W998" s="16">
        <v>0.338028169014085</v>
      </c>
      <c r="X998" s="16">
        <v>0.4</v>
      </c>
      <c r="Y998" s="16">
        <v>0.46417445482865999</v>
      </c>
      <c r="Z998" s="16"/>
      <c r="AA998" s="16">
        <v>0.27956989247311798</v>
      </c>
      <c r="AB998" s="16">
        <v>0.4</v>
      </c>
      <c r="AC998" s="16">
        <v>0.35714285714285698</v>
      </c>
      <c r="AD998" s="16">
        <v>0.37333333333333302</v>
      </c>
      <c r="AE998" s="16">
        <v>0.34782608695652201</v>
      </c>
      <c r="AF998" s="16">
        <v>0.52380952380952395</v>
      </c>
      <c r="AG998" s="16">
        <v>0.515625</v>
      </c>
      <c r="AH998" s="16">
        <v>0.43396226415094302</v>
      </c>
      <c r="AI998" s="16">
        <v>0.52631578947368396</v>
      </c>
      <c r="AJ998" s="16"/>
      <c r="AK998" s="16">
        <v>0.45</v>
      </c>
      <c r="AL998" s="16">
        <v>0.30952380952380998</v>
      </c>
      <c r="AM998" s="16">
        <v>0.34615384615384598</v>
      </c>
      <c r="AN998" s="16">
        <v>0.41880341880341898</v>
      </c>
      <c r="AO998" s="16">
        <v>0.359375</v>
      </c>
      <c r="AP998" s="16">
        <v>0.42063492063492097</v>
      </c>
      <c r="AQ998" s="16">
        <v>0.530864197530864</v>
      </c>
      <c r="AR998" s="16"/>
      <c r="AS998" s="16">
        <v>0.47340425531914898</v>
      </c>
      <c r="AT998" s="16">
        <v>0.38888888888888901</v>
      </c>
      <c r="AU998" s="16"/>
      <c r="AV998" s="16">
        <v>0.40314136125654398</v>
      </c>
      <c r="AW998" s="16">
        <v>0.41958041958042003</v>
      </c>
      <c r="AX998" s="16"/>
      <c r="AY998" s="16">
        <v>0.36120401337792601</v>
      </c>
      <c r="AZ998" s="16">
        <v>0.46417445482865999</v>
      </c>
      <c r="BA998" s="16"/>
      <c r="BB998" s="16">
        <v>0.434782608695652</v>
      </c>
      <c r="BC998" s="16">
        <v>0.384920634920635</v>
      </c>
      <c r="BD998" s="16"/>
      <c r="BE998" s="16">
        <v>0.11764705882352899</v>
      </c>
      <c r="BF998" s="16">
        <v>0.33734939759036098</v>
      </c>
      <c r="BG998" s="16">
        <v>0.42521994134897401</v>
      </c>
      <c r="BH998" s="16">
        <v>0.45762711864406802</v>
      </c>
    </row>
    <row r="999" spans="2:60" x14ac:dyDescent="0.25">
      <c r="B999" t="s">
        <v>458</v>
      </c>
      <c r="C999" s="16">
        <v>0.39354838709677398</v>
      </c>
      <c r="D999" s="16">
        <v>0.42857142857142899</v>
      </c>
      <c r="E999" s="16">
        <v>0.30769230769230799</v>
      </c>
      <c r="F999" s="16">
        <v>0.41176470588235298</v>
      </c>
      <c r="G999" s="16">
        <v>0.29166666666666702</v>
      </c>
      <c r="H999" s="16">
        <v>0.53333333333333299</v>
      </c>
      <c r="I999" s="16">
        <v>0.44</v>
      </c>
      <c r="J999" s="16">
        <v>0.5</v>
      </c>
      <c r="K999" s="16">
        <v>0.35483870967741898</v>
      </c>
      <c r="L999" s="16">
        <v>0.45454545454545497</v>
      </c>
      <c r="M999" s="16">
        <v>0.55555555555555602</v>
      </c>
      <c r="N999" s="16">
        <v>0.340425531914894</v>
      </c>
      <c r="O999" s="16">
        <v>0.2</v>
      </c>
      <c r="P999" s="16">
        <v>0.296296296296296</v>
      </c>
      <c r="Q999" s="16">
        <v>0.47058823529411797</v>
      </c>
      <c r="R999" s="16">
        <v>0</v>
      </c>
      <c r="S999" s="16">
        <v>0.40178571428571402</v>
      </c>
      <c r="T999" s="16">
        <v>0.37931034482758602</v>
      </c>
      <c r="U999" s="16"/>
      <c r="V999" s="16">
        <v>0.29310344827586199</v>
      </c>
      <c r="W999" s="16">
        <v>0.309859154929577</v>
      </c>
      <c r="X999" s="16">
        <v>0.39411764705882402</v>
      </c>
      <c r="Y999" s="16">
        <v>0.42990654205607498</v>
      </c>
      <c r="Z999" s="16"/>
      <c r="AA999" s="16">
        <v>0.36559139784946199</v>
      </c>
      <c r="AB999" s="16">
        <v>0.32500000000000001</v>
      </c>
      <c r="AC999" s="16">
        <v>0.33928571428571402</v>
      </c>
      <c r="AD999" s="16">
        <v>0.44</v>
      </c>
      <c r="AE999" s="16">
        <v>0.34782608695652201</v>
      </c>
      <c r="AF999" s="16">
        <v>0.41269841269841301</v>
      </c>
      <c r="AG999" s="16">
        <v>0.40625</v>
      </c>
      <c r="AH999" s="16">
        <v>0.41509433962264197</v>
      </c>
      <c r="AI999" s="16">
        <v>0.53947368421052599</v>
      </c>
      <c r="AJ999" s="16"/>
      <c r="AK999" s="16">
        <v>0.36666666666666697</v>
      </c>
      <c r="AL999" s="16">
        <v>0.476190476190476</v>
      </c>
      <c r="AM999" s="16">
        <v>0.34615384615384598</v>
      </c>
      <c r="AN999" s="16">
        <v>0.32478632478632502</v>
      </c>
      <c r="AO999" s="16">
        <v>0.4375</v>
      </c>
      <c r="AP999" s="16">
        <v>0.43650793650793701</v>
      </c>
      <c r="AQ999" s="16">
        <v>0.41975308641975301</v>
      </c>
      <c r="AR999" s="16"/>
      <c r="AS999" s="16">
        <v>0.47340425531914898</v>
      </c>
      <c r="AT999" s="16">
        <v>0.358796296296296</v>
      </c>
      <c r="AU999" s="16"/>
      <c r="AV999" s="16">
        <v>0.43979057591623</v>
      </c>
      <c r="AW999" s="16">
        <v>0.37296037296037299</v>
      </c>
      <c r="AX999" s="16"/>
      <c r="AY999" s="16">
        <v>0.35451505016722401</v>
      </c>
      <c r="AZ999" s="16">
        <v>0.42990654205607498</v>
      </c>
      <c r="BA999" s="16"/>
      <c r="BB999" s="16">
        <v>0.42119565217391303</v>
      </c>
      <c r="BC999" s="16">
        <v>0.35317460317460297</v>
      </c>
      <c r="BD999" s="16"/>
      <c r="BE999" s="16">
        <v>0.11764705882352899</v>
      </c>
      <c r="BF999" s="16">
        <v>0.25301204819277101</v>
      </c>
      <c r="BG999" s="16">
        <v>0.410557184750733</v>
      </c>
      <c r="BH999" s="16">
        <v>0.451977401129944</v>
      </c>
    </row>
    <row r="1000" spans="2:60" x14ac:dyDescent="0.25">
      <c r="B1000" t="s">
        <v>459</v>
      </c>
      <c r="C1000" s="16">
        <v>0.39193548387096799</v>
      </c>
      <c r="D1000" s="16">
        <v>0.442857142857143</v>
      </c>
      <c r="E1000" s="16">
        <v>0.44230769230769201</v>
      </c>
      <c r="F1000" s="16">
        <v>0.47058823529411797</v>
      </c>
      <c r="G1000" s="16">
        <v>0.58333333333333304</v>
      </c>
      <c r="H1000" s="16">
        <v>0.4</v>
      </c>
      <c r="I1000" s="16">
        <v>0.42</v>
      </c>
      <c r="J1000" s="16">
        <v>0.375</v>
      </c>
      <c r="K1000" s="16">
        <v>0.25806451612903197</v>
      </c>
      <c r="L1000" s="16">
        <v>0.72727272727272696</v>
      </c>
      <c r="M1000" s="16">
        <v>0.422222222222222</v>
      </c>
      <c r="N1000" s="16">
        <v>0.23404255319148901</v>
      </c>
      <c r="O1000" s="16">
        <v>0.33333333333333298</v>
      </c>
      <c r="P1000" s="16">
        <v>0.11111111111111099</v>
      </c>
      <c r="Q1000" s="16">
        <v>0.35294117647058798</v>
      </c>
      <c r="R1000" s="16">
        <v>0.5</v>
      </c>
      <c r="S1000" s="16">
        <v>0.44642857142857101</v>
      </c>
      <c r="T1000" s="16">
        <v>0.29310344827586199</v>
      </c>
      <c r="U1000" s="16"/>
      <c r="V1000" s="16">
        <v>0.22413793103448301</v>
      </c>
      <c r="W1000" s="16">
        <v>0.338028169014085</v>
      </c>
      <c r="X1000" s="16">
        <v>0.435294117647059</v>
      </c>
      <c r="Y1000" s="16">
        <v>0.41121495327102803</v>
      </c>
      <c r="Z1000" s="16"/>
      <c r="AA1000" s="16">
        <v>0.37634408602150499</v>
      </c>
      <c r="AB1000" s="16">
        <v>0.27500000000000002</v>
      </c>
      <c r="AC1000" s="16">
        <v>0.42857142857142899</v>
      </c>
      <c r="AD1000" s="16">
        <v>0.46666666666666701</v>
      </c>
      <c r="AE1000" s="16">
        <v>0.376811594202899</v>
      </c>
      <c r="AF1000" s="16">
        <v>0.38095238095238099</v>
      </c>
      <c r="AG1000" s="16">
        <v>0.4375</v>
      </c>
      <c r="AH1000" s="16">
        <v>0.43396226415094302</v>
      </c>
      <c r="AI1000" s="16">
        <v>0.40789473684210498</v>
      </c>
      <c r="AJ1000" s="16"/>
      <c r="AK1000" s="16">
        <v>0.36666666666666697</v>
      </c>
      <c r="AL1000" s="16">
        <v>0.42857142857142899</v>
      </c>
      <c r="AM1000" s="16">
        <v>0.28846153846153799</v>
      </c>
      <c r="AN1000" s="16">
        <v>0.35042735042735002</v>
      </c>
      <c r="AO1000" s="16">
        <v>0.4453125</v>
      </c>
      <c r="AP1000" s="16">
        <v>0.42063492063492097</v>
      </c>
      <c r="AQ1000" s="16">
        <v>0.43209876543209902</v>
      </c>
      <c r="AR1000" s="16"/>
      <c r="AS1000" s="16">
        <v>0.46276595744680799</v>
      </c>
      <c r="AT1000" s="16">
        <v>0.36111111111111099</v>
      </c>
      <c r="AU1000" s="16"/>
      <c r="AV1000" s="16">
        <v>0.38743455497382201</v>
      </c>
      <c r="AW1000" s="16">
        <v>0.39393939393939398</v>
      </c>
      <c r="AX1000" s="16"/>
      <c r="AY1000" s="16">
        <v>0.37123745819398002</v>
      </c>
      <c r="AZ1000" s="16">
        <v>0.41121495327102803</v>
      </c>
      <c r="BA1000" s="16"/>
      <c r="BB1000" s="16">
        <v>0.43206521739130399</v>
      </c>
      <c r="BC1000" s="16">
        <v>0.33333333333333298</v>
      </c>
      <c r="BD1000" s="16"/>
      <c r="BE1000" s="16">
        <v>0</v>
      </c>
      <c r="BF1000" s="16">
        <v>0.265060240963855</v>
      </c>
      <c r="BG1000" s="16">
        <v>0.40762463343108502</v>
      </c>
      <c r="BH1000" s="16">
        <v>0.451977401129944</v>
      </c>
    </row>
    <row r="1001" spans="2:60" x14ac:dyDescent="0.25">
      <c r="B1001" t="s">
        <v>460</v>
      </c>
      <c r="C1001" s="16">
        <v>0.369354838709677</v>
      </c>
      <c r="D1001" s="16">
        <v>0.38571428571428601</v>
      </c>
      <c r="E1001" s="16">
        <v>0.42307692307692302</v>
      </c>
      <c r="F1001" s="16">
        <v>0.35294117647058798</v>
      </c>
      <c r="G1001" s="16">
        <v>0.25</v>
      </c>
      <c r="H1001" s="16">
        <v>0.4</v>
      </c>
      <c r="I1001" s="16">
        <v>0.28000000000000003</v>
      </c>
      <c r="J1001" s="16">
        <v>0.25</v>
      </c>
      <c r="K1001" s="16">
        <v>0.225806451612903</v>
      </c>
      <c r="L1001" s="16">
        <v>0.45454545454545497</v>
      </c>
      <c r="M1001" s="16">
        <v>0.51111111111111096</v>
      </c>
      <c r="N1001" s="16">
        <v>0.340425531914894</v>
      </c>
      <c r="O1001" s="16">
        <v>0.46666666666666701</v>
      </c>
      <c r="P1001" s="16">
        <v>0.37037037037037002</v>
      </c>
      <c r="Q1001" s="16">
        <v>0.17647058823529399</v>
      </c>
      <c r="R1001" s="16">
        <v>0</v>
      </c>
      <c r="S1001" s="16">
        <v>0.40178571428571402</v>
      </c>
      <c r="T1001" s="16">
        <v>0.41379310344827602</v>
      </c>
      <c r="U1001" s="16"/>
      <c r="V1001" s="16">
        <v>0.18965517241379301</v>
      </c>
      <c r="W1001" s="16">
        <v>0.338028169014085</v>
      </c>
      <c r="X1001" s="16">
        <v>0.36470588235294099</v>
      </c>
      <c r="Y1001" s="16">
        <v>0.41121495327102803</v>
      </c>
      <c r="Z1001" s="16"/>
      <c r="AA1001" s="16">
        <v>0.247311827956989</v>
      </c>
      <c r="AB1001" s="16">
        <v>0.32500000000000001</v>
      </c>
      <c r="AC1001" s="16">
        <v>0.23214285714285701</v>
      </c>
      <c r="AD1001" s="16">
        <v>0.49333333333333301</v>
      </c>
      <c r="AE1001" s="16">
        <v>0.36231884057970998</v>
      </c>
      <c r="AF1001" s="16">
        <v>0.365079365079365</v>
      </c>
      <c r="AG1001" s="16">
        <v>0.359375</v>
      </c>
      <c r="AH1001" s="16">
        <v>0.45283018867924502</v>
      </c>
      <c r="AI1001" s="16">
        <v>0.48684210526315802</v>
      </c>
      <c r="AJ1001" s="16"/>
      <c r="AK1001" s="16">
        <v>0.266666666666667</v>
      </c>
      <c r="AL1001" s="16">
        <v>0.30952380952380998</v>
      </c>
      <c r="AM1001" s="16">
        <v>0.15384615384615399</v>
      </c>
      <c r="AN1001" s="16">
        <v>0.427350427350427</v>
      </c>
      <c r="AO1001" s="16">
        <v>0.421875</v>
      </c>
      <c r="AP1001" s="16">
        <v>0.365079365079365</v>
      </c>
      <c r="AQ1001" s="16">
        <v>0.469135802469136</v>
      </c>
      <c r="AR1001" s="16"/>
      <c r="AS1001" s="16">
        <v>0.45212765957446799</v>
      </c>
      <c r="AT1001" s="16">
        <v>0.33333333333333298</v>
      </c>
      <c r="AU1001" s="16"/>
      <c r="AV1001" s="16">
        <v>0.34554973821989499</v>
      </c>
      <c r="AW1001" s="16">
        <v>0.37995337995338002</v>
      </c>
      <c r="AX1001" s="16"/>
      <c r="AY1001" s="16">
        <v>0.324414715719064</v>
      </c>
      <c r="AZ1001" s="16">
        <v>0.41121495327102803</v>
      </c>
      <c r="BA1001" s="16"/>
      <c r="BB1001" s="16">
        <v>0.36141304347826098</v>
      </c>
      <c r="BC1001" s="16">
        <v>0.38095238095238099</v>
      </c>
      <c r="BD1001" s="16"/>
      <c r="BE1001" s="16">
        <v>5.8823529411764698E-2</v>
      </c>
      <c r="BF1001" s="16">
        <v>0.36144578313253001</v>
      </c>
      <c r="BG1001" s="16">
        <v>0.37536656891495601</v>
      </c>
      <c r="BH1001" s="16">
        <v>0.38983050847457601</v>
      </c>
    </row>
    <row r="1002" spans="2:60" x14ac:dyDescent="0.25">
      <c r="B1002" t="s">
        <v>461</v>
      </c>
      <c r="C1002" s="16">
        <v>0.32419354838709702</v>
      </c>
      <c r="D1002" s="16">
        <v>0.4</v>
      </c>
      <c r="E1002" s="16">
        <v>0.34615384615384598</v>
      </c>
      <c r="F1002" s="16">
        <v>0.41176470588235298</v>
      </c>
      <c r="G1002" s="16">
        <v>0.33333333333333298</v>
      </c>
      <c r="H1002" s="16">
        <v>0.133333333333333</v>
      </c>
      <c r="I1002" s="16">
        <v>0.34</v>
      </c>
      <c r="J1002" s="16">
        <v>0.375</v>
      </c>
      <c r="K1002" s="16">
        <v>0.35483870967741898</v>
      </c>
      <c r="L1002" s="16">
        <v>0.36363636363636398</v>
      </c>
      <c r="M1002" s="16">
        <v>0.31111111111111101</v>
      </c>
      <c r="N1002" s="16">
        <v>0.319148936170213</v>
      </c>
      <c r="O1002" s="16">
        <v>0.33333333333333298</v>
      </c>
      <c r="P1002" s="16">
        <v>0.22222222222222199</v>
      </c>
      <c r="Q1002" s="16">
        <v>0.17647058823529399</v>
      </c>
      <c r="R1002" s="16">
        <v>0.25</v>
      </c>
      <c r="S1002" s="16">
        <v>0.27678571428571402</v>
      </c>
      <c r="T1002" s="16">
        <v>0.36206896551724099</v>
      </c>
      <c r="U1002" s="16"/>
      <c r="V1002" s="16">
        <v>0.10344827586206901</v>
      </c>
      <c r="W1002" s="16">
        <v>0.39436619718309901</v>
      </c>
      <c r="X1002" s="16">
        <v>0.3</v>
      </c>
      <c r="Y1002" s="16">
        <v>0.36137071651090302</v>
      </c>
      <c r="Z1002" s="16"/>
      <c r="AA1002" s="16">
        <v>0.21505376344086</v>
      </c>
      <c r="AB1002" s="16">
        <v>0.4</v>
      </c>
      <c r="AC1002" s="16">
        <v>0.26785714285714302</v>
      </c>
      <c r="AD1002" s="16">
        <v>0.16</v>
      </c>
      <c r="AE1002" s="16">
        <v>0.30434782608695699</v>
      </c>
      <c r="AF1002" s="16">
        <v>0.34920634920634902</v>
      </c>
      <c r="AG1002" s="16">
        <v>0.359375</v>
      </c>
      <c r="AH1002" s="16">
        <v>0.45283018867924502</v>
      </c>
      <c r="AI1002" s="16">
        <v>0.46052631578947401</v>
      </c>
      <c r="AJ1002" s="16"/>
      <c r="AK1002" s="16">
        <v>0.233333333333333</v>
      </c>
      <c r="AL1002" s="16">
        <v>0.33333333333333298</v>
      </c>
      <c r="AM1002" s="16">
        <v>0.36538461538461497</v>
      </c>
      <c r="AN1002" s="16">
        <v>0.29914529914529903</v>
      </c>
      <c r="AO1002" s="16">
        <v>0.3359375</v>
      </c>
      <c r="AP1002" s="16">
        <v>0.30952380952380998</v>
      </c>
      <c r="AQ1002" s="16">
        <v>0.38271604938271597</v>
      </c>
      <c r="AR1002" s="16"/>
      <c r="AS1002" s="16">
        <v>0.37765957446808501</v>
      </c>
      <c r="AT1002" s="16">
        <v>0.30092592592592599</v>
      </c>
      <c r="AU1002" s="16"/>
      <c r="AV1002" s="16">
        <v>0.29842931937172801</v>
      </c>
      <c r="AW1002" s="16">
        <v>0.33566433566433601</v>
      </c>
      <c r="AX1002" s="16"/>
      <c r="AY1002" s="16">
        <v>0.28428093645484898</v>
      </c>
      <c r="AZ1002" s="16">
        <v>0.36137071651090302</v>
      </c>
      <c r="BA1002" s="16"/>
      <c r="BB1002" s="16">
        <v>0.33152173913043498</v>
      </c>
      <c r="BC1002" s="16">
        <v>0.31349206349206299</v>
      </c>
      <c r="BD1002" s="16"/>
      <c r="BE1002" s="16">
        <v>0.17647058823529399</v>
      </c>
      <c r="BF1002" s="16">
        <v>0.22891566265060201</v>
      </c>
      <c r="BG1002" s="16">
        <v>0.31378299120234598</v>
      </c>
      <c r="BH1002" s="16">
        <v>0.40112994350282499</v>
      </c>
    </row>
    <row r="1003" spans="2:60" x14ac:dyDescent="0.25">
      <c r="B1003" t="s">
        <v>462</v>
      </c>
      <c r="C1003" s="16">
        <v>0.29838709677419401</v>
      </c>
      <c r="D1003" s="16">
        <v>0.314285714285714</v>
      </c>
      <c r="E1003" s="16">
        <v>0.34615384615384598</v>
      </c>
      <c r="F1003" s="16">
        <v>0.38235294117647101</v>
      </c>
      <c r="G1003" s="16">
        <v>0.25</v>
      </c>
      <c r="H1003" s="16">
        <v>0.2</v>
      </c>
      <c r="I1003" s="16">
        <v>0.3</v>
      </c>
      <c r="J1003" s="16">
        <v>0.25</v>
      </c>
      <c r="K1003" s="16">
        <v>0.38709677419354799</v>
      </c>
      <c r="L1003" s="16">
        <v>0.27272727272727298</v>
      </c>
      <c r="M1003" s="16">
        <v>0.31111111111111101</v>
      </c>
      <c r="N1003" s="16">
        <v>0.21276595744680901</v>
      </c>
      <c r="O1003" s="16">
        <v>0.4</v>
      </c>
      <c r="P1003" s="16">
        <v>0.33333333333333298</v>
      </c>
      <c r="Q1003" s="16">
        <v>0.23529411764705899</v>
      </c>
      <c r="R1003" s="16">
        <v>0</v>
      </c>
      <c r="S1003" s="16">
        <v>0.28571428571428598</v>
      </c>
      <c r="T1003" s="16">
        <v>0.27586206896551702</v>
      </c>
      <c r="U1003" s="16"/>
      <c r="V1003" s="16">
        <v>0.22413793103448301</v>
      </c>
      <c r="W1003" s="16">
        <v>0.23943661971831001</v>
      </c>
      <c r="X1003" s="16">
        <v>0.25882352941176501</v>
      </c>
      <c r="Y1003" s="16">
        <v>0.34579439252336402</v>
      </c>
      <c r="Z1003" s="16"/>
      <c r="AA1003" s="16">
        <v>0.247311827956989</v>
      </c>
      <c r="AB1003" s="16">
        <v>0.2</v>
      </c>
      <c r="AC1003" s="16">
        <v>0.25</v>
      </c>
      <c r="AD1003" s="16">
        <v>0.266666666666667</v>
      </c>
      <c r="AE1003" s="16">
        <v>0.28985507246376802</v>
      </c>
      <c r="AF1003" s="16">
        <v>0.25396825396825401</v>
      </c>
      <c r="AG1003" s="16">
        <v>0.4375</v>
      </c>
      <c r="AH1003" s="16">
        <v>0.28301886792452802</v>
      </c>
      <c r="AI1003" s="16">
        <v>0.42105263157894701</v>
      </c>
      <c r="AJ1003" s="16"/>
      <c r="AK1003" s="16">
        <v>0.2</v>
      </c>
      <c r="AL1003" s="16">
        <v>0.238095238095238</v>
      </c>
      <c r="AM1003" s="16">
        <v>0.30769230769230799</v>
      </c>
      <c r="AN1003" s="16">
        <v>0.28205128205128199</v>
      </c>
      <c r="AO1003" s="16">
        <v>0.296875</v>
      </c>
      <c r="AP1003" s="16">
        <v>0.32539682539682502</v>
      </c>
      <c r="AQ1003" s="16">
        <v>0.39506172839506198</v>
      </c>
      <c r="AR1003" s="16"/>
      <c r="AS1003" s="16">
        <v>0.38829787234042601</v>
      </c>
      <c r="AT1003" s="16">
        <v>0.25925925925925902</v>
      </c>
      <c r="AU1003" s="16"/>
      <c r="AV1003" s="16">
        <v>0.26178010471204199</v>
      </c>
      <c r="AW1003" s="16">
        <v>0.31468531468531502</v>
      </c>
      <c r="AX1003" s="16"/>
      <c r="AY1003" s="16">
        <v>0.24749163879598701</v>
      </c>
      <c r="AZ1003" s="16">
        <v>0.34579439252336402</v>
      </c>
      <c r="BA1003" s="16"/>
      <c r="BB1003" s="16">
        <v>0.33967391304347799</v>
      </c>
      <c r="BC1003" s="16">
        <v>0.238095238095238</v>
      </c>
      <c r="BD1003" s="16"/>
      <c r="BE1003" s="16">
        <v>0.11764705882352899</v>
      </c>
      <c r="BF1003" s="16">
        <v>0.25301204819277101</v>
      </c>
      <c r="BG1003" s="16">
        <v>0.26392961876832799</v>
      </c>
      <c r="BH1003" s="16">
        <v>0.40677966101694901</v>
      </c>
    </row>
    <row r="1004" spans="2:60" x14ac:dyDescent="0.25">
      <c r="B1004" t="s">
        <v>463</v>
      </c>
      <c r="C1004" s="16">
        <v>0.266129032258065</v>
      </c>
      <c r="D1004" s="16">
        <v>0.3</v>
      </c>
      <c r="E1004" s="16">
        <v>0.21153846153846201</v>
      </c>
      <c r="F1004" s="16">
        <v>0.32352941176470601</v>
      </c>
      <c r="G1004" s="16">
        <v>0.33333333333333298</v>
      </c>
      <c r="H1004" s="16">
        <v>0.2</v>
      </c>
      <c r="I1004" s="16">
        <v>0.22</v>
      </c>
      <c r="J1004" s="16">
        <v>0</v>
      </c>
      <c r="K1004" s="16">
        <v>0.29032258064516098</v>
      </c>
      <c r="L1004" s="16">
        <v>0.18181818181818199</v>
      </c>
      <c r="M1004" s="16">
        <v>0.22222222222222199</v>
      </c>
      <c r="N1004" s="16">
        <v>0.27659574468085102</v>
      </c>
      <c r="O1004" s="16">
        <v>0.33333333333333298</v>
      </c>
      <c r="P1004" s="16">
        <v>0.25925925925925902</v>
      </c>
      <c r="Q1004" s="16">
        <v>0.17647058823529399</v>
      </c>
      <c r="R1004" s="16">
        <v>0.25</v>
      </c>
      <c r="S1004" s="16">
        <v>0.28571428571428598</v>
      </c>
      <c r="T1004" s="16">
        <v>0.31034482758620702</v>
      </c>
      <c r="U1004" s="16"/>
      <c r="V1004" s="16">
        <v>8.6206896551724102E-2</v>
      </c>
      <c r="W1004" s="16">
        <v>0.169014084507042</v>
      </c>
      <c r="X1004" s="16">
        <v>0.252941176470588</v>
      </c>
      <c r="Y1004" s="16">
        <v>0.32710280373831802</v>
      </c>
      <c r="Z1004" s="16"/>
      <c r="AA1004" s="16">
        <v>0.15053763440860199</v>
      </c>
      <c r="AB1004" s="16">
        <v>0.125</v>
      </c>
      <c r="AC1004" s="16">
        <v>0.160714285714286</v>
      </c>
      <c r="AD1004" s="16">
        <v>0.293333333333333</v>
      </c>
      <c r="AE1004" s="16">
        <v>0.173913043478261</v>
      </c>
      <c r="AF1004" s="16">
        <v>0.30158730158730201</v>
      </c>
      <c r="AG1004" s="16">
        <v>0.40625</v>
      </c>
      <c r="AH1004" s="16">
        <v>0.320754716981132</v>
      </c>
      <c r="AI1004" s="16">
        <v>0.47368421052631599</v>
      </c>
      <c r="AJ1004" s="16"/>
      <c r="AK1004" s="16">
        <v>0.31666666666666698</v>
      </c>
      <c r="AL1004" s="16">
        <v>0.238095238095238</v>
      </c>
      <c r="AM1004" s="16">
        <v>0.19230769230769201</v>
      </c>
      <c r="AN1004" s="16">
        <v>0.20512820512820501</v>
      </c>
      <c r="AO1004" s="16">
        <v>0.2578125</v>
      </c>
      <c r="AP1004" s="16">
        <v>0.30158730158730201</v>
      </c>
      <c r="AQ1004" s="16">
        <v>0.33333333333333298</v>
      </c>
      <c r="AR1004" s="16"/>
      <c r="AS1004" s="16">
        <v>0.36702127659574502</v>
      </c>
      <c r="AT1004" s="16">
        <v>0.22222222222222199</v>
      </c>
      <c r="AU1004" s="16"/>
      <c r="AV1004" s="16">
        <v>0.28795811518324599</v>
      </c>
      <c r="AW1004" s="16">
        <v>0.256410256410256</v>
      </c>
      <c r="AX1004" s="16"/>
      <c r="AY1004" s="16">
        <v>0.20066889632106999</v>
      </c>
      <c r="AZ1004" s="16">
        <v>0.32710280373831802</v>
      </c>
      <c r="BA1004" s="16"/>
      <c r="BB1004" s="16">
        <v>0.309782608695652</v>
      </c>
      <c r="BC1004" s="16">
        <v>0.202380952380952</v>
      </c>
      <c r="BD1004" s="16"/>
      <c r="BE1004" s="16">
        <v>0</v>
      </c>
      <c r="BF1004" s="16">
        <v>0.156626506024096</v>
      </c>
      <c r="BG1004" s="16">
        <v>0.26392961876832799</v>
      </c>
      <c r="BH1004" s="16">
        <v>0.35028248587570598</v>
      </c>
    </row>
    <row r="1005" spans="2:60" x14ac:dyDescent="0.25">
      <c r="B1005" t="s">
        <v>464</v>
      </c>
      <c r="C1005" s="16">
        <v>0.190322580645161</v>
      </c>
      <c r="D1005" s="16">
        <v>0.28571428571428598</v>
      </c>
      <c r="E1005" s="16">
        <v>0.15384615384615399</v>
      </c>
      <c r="F1005" s="16">
        <v>0.11764705882352899</v>
      </c>
      <c r="G1005" s="16">
        <v>0.20833333333333301</v>
      </c>
      <c r="H1005" s="16">
        <v>0.133333333333333</v>
      </c>
      <c r="I1005" s="16">
        <v>0.14000000000000001</v>
      </c>
      <c r="J1005" s="16">
        <v>0.375</v>
      </c>
      <c r="K1005" s="16">
        <v>0.32258064516128998</v>
      </c>
      <c r="L1005" s="16">
        <v>0.18181818181818199</v>
      </c>
      <c r="M1005" s="16">
        <v>0.266666666666667</v>
      </c>
      <c r="N1005" s="16">
        <v>6.3829787234042507E-2</v>
      </c>
      <c r="O1005" s="16">
        <v>6.6666666666666693E-2</v>
      </c>
      <c r="P1005" s="16">
        <v>0.148148148148148</v>
      </c>
      <c r="Q1005" s="16">
        <v>0.11764705882352899</v>
      </c>
      <c r="R1005" s="16">
        <v>0.25</v>
      </c>
      <c r="S1005" s="16">
        <v>0.214285714285714</v>
      </c>
      <c r="T1005" s="16">
        <v>0.17241379310344801</v>
      </c>
      <c r="U1005" s="16"/>
      <c r="V1005" s="16">
        <v>0.22413793103448301</v>
      </c>
      <c r="W1005" s="16">
        <v>0.19718309859154901</v>
      </c>
      <c r="X1005" s="16">
        <v>0.111764705882353</v>
      </c>
      <c r="Y1005" s="16">
        <v>0.22429906542056099</v>
      </c>
      <c r="Z1005" s="16"/>
      <c r="AA1005" s="16">
        <v>0.16129032258064499</v>
      </c>
      <c r="AB1005" s="16">
        <v>0.125</v>
      </c>
      <c r="AC1005" s="16">
        <v>0.17857142857142899</v>
      </c>
      <c r="AD1005" s="16">
        <v>0.22666666666666699</v>
      </c>
      <c r="AE1005" s="16">
        <v>0.14492753623188401</v>
      </c>
      <c r="AF1005" s="16">
        <v>0.14285714285714299</v>
      </c>
      <c r="AG1005" s="16">
        <v>0.21875</v>
      </c>
      <c r="AH1005" s="16">
        <v>0.18867924528301899</v>
      </c>
      <c r="AI1005" s="16">
        <v>0.31578947368421101</v>
      </c>
      <c r="AJ1005" s="16"/>
      <c r="AK1005" s="16">
        <v>0.16666666666666699</v>
      </c>
      <c r="AL1005" s="16">
        <v>0.214285714285714</v>
      </c>
      <c r="AM1005" s="16">
        <v>0.134615384615385</v>
      </c>
      <c r="AN1005" s="16">
        <v>0.11111111111111099</v>
      </c>
      <c r="AO1005" s="16">
        <v>0.234375</v>
      </c>
      <c r="AP1005" s="16">
        <v>0.23015873015873001</v>
      </c>
      <c r="AQ1005" s="16">
        <v>0.24691358024691401</v>
      </c>
      <c r="AR1005" s="16"/>
      <c r="AS1005" s="16">
        <v>0.27659574468085102</v>
      </c>
      <c r="AT1005" s="16">
        <v>0.15277777777777801</v>
      </c>
      <c r="AU1005" s="16"/>
      <c r="AV1005" s="16">
        <v>0.219895287958115</v>
      </c>
      <c r="AW1005" s="16">
        <v>0.17715617715617701</v>
      </c>
      <c r="AX1005" s="16"/>
      <c r="AY1005" s="16">
        <v>0.15384615384615399</v>
      </c>
      <c r="AZ1005" s="16">
        <v>0.22429906542056099</v>
      </c>
      <c r="BA1005" s="16"/>
      <c r="BB1005" s="16">
        <v>0.220108695652174</v>
      </c>
      <c r="BC1005" s="16">
        <v>0.146825396825397</v>
      </c>
      <c r="BD1005" s="16"/>
      <c r="BE1005" s="16">
        <v>0.11764705882352899</v>
      </c>
      <c r="BF1005" s="16">
        <v>0.22891566265060201</v>
      </c>
      <c r="BG1005" s="16">
        <v>0.17302052785923799</v>
      </c>
      <c r="BH1005" s="16">
        <v>0.21468926553672299</v>
      </c>
    </row>
    <row r="1006" spans="2:60" x14ac:dyDescent="0.25">
      <c r="B1006" t="s">
        <v>465</v>
      </c>
      <c r="C1006" s="16">
        <v>0.18870967741935499</v>
      </c>
      <c r="D1006" s="16">
        <v>0.185714285714286</v>
      </c>
      <c r="E1006" s="16">
        <v>0.230769230769231</v>
      </c>
      <c r="F1006" s="16">
        <v>8.8235294117647106E-2</v>
      </c>
      <c r="G1006" s="16">
        <v>0.16666666666666699</v>
      </c>
      <c r="H1006" s="16">
        <v>0.266666666666667</v>
      </c>
      <c r="I1006" s="16">
        <v>0.08</v>
      </c>
      <c r="J1006" s="16">
        <v>0</v>
      </c>
      <c r="K1006" s="16">
        <v>9.6774193548387094E-2</v>
      </c>
      <c r="L1006" s="16">
        <v>0.27272727272727298</v>
      </c>
      <c r="M1006" s="16">
        <v>0.33333333333333298</v>
      </c>
      <c r="N1006" s="16">
        <v>0.23404255319148901</v>
      </c>
      <c r="O1006" s="16">
        <v>0.133333333333333</v>
      </c>
      <c r="P1006" s="16">
        <v>7.4074074074074098E-2</v>
      </c>
      <c r="Q1006" s="16">
        <v>0.29411764705882398</v>
      </c>
      <c r="R1006" s="16">
        <v>0.25</v>
      </c>
      <c r="S1006" s="16">
        <v>0.19642857142857101</v>
      </c>
      <c r="T1006" s="16">
        <v>0.22413793103448301</v>
      </c>
      <c r="U1006" s="16"/>
      <c r="V1006" s="16">
        <v>0.13793103448275901</v>
      </c>
      <c r="W1006" s="16">
        <v>8.4507042253521097E-2</v>
      </c>
      <c r="X1006" s="16">
        <v>0.17058823529411801</v>
      </c>
      <c r="Y1006" s="16">
        <v>0.23052959501557599</v>
      </c>
      <c r="Z1006" s="16"/>
      <c r="AA1006" s="16">
        <v>0.118279569892473</v>
      </c>
      <c r="AB1006" s="16">
        <v>7.4999999999999997E-2</v>
      </c>
      <c r="AC1006" s="16">
        <v>0.32142857142857101</v>
      </c>
      <c r="AD1006" s="16">
        <v>0.10666666666666701</v>
      </c>
      <c r="AE1006" s="16">
        <v>0.13043478260869601</v>
      </c>
      <c r="AF1006" s="16">
        <v>0.206349206349206</v>
      </c>
      <c r="AG1006" s="16">
        <v>0.25</v>
      </c>
      <c r="AH1006" s="16">
        <v>0.26415094339622602</v>
      </c>
      <c r="AI1006" s="16">
        <v>0.27631578947368401</v>
      </c>
      <c r="AJ1006" s="16"/>
      <c r="AK1006" s="16">
        <v>0.18333333333333299</v>
      </c>
      <c r="AL1006" s="16">
        <v>0.28571428571428598</v>
      </c>
      <c r="AM1006" s="16">
        <v>0.15384615384615399</v>
      </c>
      <c r="AN1006" s="16">
        <v>0.145299145299145</v>
      </c>
      <c r="AO1006" s="16">
        <v>0.203125</v>
      </c>
      <c r="AP1006" s="16">
        <v>0.22222222222222199</v>
      </c>
      <c r="AQ1006" s="16">
        <v>0.148148148148148</v>
      </c>
      <c r="AR1006" s="16"/>
      <c r="AS1006" s="16">
        <v>0.25531914893617003</v>
      </c>
      <c r="AT1006" s="16">
        <v>0.15972222222222199</v>
      </c>
      <c r="AU1006" s="16"/>
      <c r="AV1006" s="16">
        <v>0.19895287958115199</v>
      </c>
      <c r="AW1006" s="16">
        <v>0.18414918414918399</v>
      </c>
      <c r="AX1006" s="16"/>
      <c r="AY1006" s="16">
        <v>0.14381270903009999</v>
      </c>
      <c r="AZ1006" s="16">
        <v>0.23052959501557599</v>
      </c>
      <c r="BA1006" s="16"/>
      <c r="BB1006" s="16">
        <v>0.20652173913043501</v>
      </c>
      <c r="BC1006" s="16">
        <v>0.16269841269841301</v>
      </c>
      <c r="BD1006" s="16"/>
      <c r="BE1006" s="16">
        <v>0.11764705882352899</v>
      </c>
      <c r="BF1006" s="16">
        <v>0.132530120481928</v>
      </c>
      <c r="BG1006" s="16">
        <v>0.155425219941349</v>
      </c>
      <c r="BH1006" s="16">
        <v>0.28813559322033899</v>
      </c>
    </row>
    <row r="1007" spans="2:60" x14ac:dyDescent="0.25">
      <c r="B1007" t="s">
        <v>99</v>
      </c>
      <c r="C1007" s="16">
        <v>1.6129032258064501E-3</v>
      </c>
      <c r="D1007" s="16">
        <v>1.4285714285714299E-2</v>
      </c>
      <c r="E1007" s="16">
        <v>0</v>
      </c>
      <c r="F1007" s="16">
        <v>0</v>
      </c>
      <c r="G1007" s="16">
        <v>0</v>
      </c>
      <c r="H1007" s="16">
        <v>0</v>
      </c>
      <c r="I1007" s="16">
        <v>0</v>
      </c>
      <c r="J1007" s="16">
        <v>0</v>
      </c>
      <c r="K1007" s="16">
        <v>0</v>
      </c>
      <c r="L1007" s="16">
        <v>0</v>
      </c>
      <c r="M1007" s="16">
        <v>0</v>
      </c>
      <c r="N1007" s="16">
        <v>0</v>
      </c>
      <c r="O1007" s="16">
        <v>0</v>
      </c>
      <c r="P1007" s="16">
        <v>0</v>
      </c>
      <c r="Q1007" s="16">
        <v>0</v>
      </c>
      <c r="R1007" s="16">
        <v>0</v>
      </c>
      <c r="S1007" s="16">
        <v>0</v>
      </c>
      <c r="T1007" s="16">
        <v>0</v>
      </c>
      <c r="U1007" s="16"/>
      <c r="V1007" s="16">
        <v>0</v>
      </c>
      <c r="W1007" s="16">
        <v>0</v>
      </c>
      <c r="X1007" s="16">
        <v>0</v>
      </c>
      <c r="Y1007" s="16">
        <v>3.1152647975077898E-3</v>
      </c>
      <c r="Z1007" s="16"/>
      <c r="AA1007" s="16">
        <v>0</v>
      </c>
      <c r="AB1007" s="16">
        <v>0</v>
      </c>
      <c r="AC1007" s="16">
        <v>0</v>
      </c>
      <c r="AD1007" s="16">
        <v>0</v>
      </c>
      <c r="AE1007" s="16">
        <v>0</v>
      </c>
      <c r="AF1007" s="16">
        <v>0</v>
      </c>
      <c r="AG1007" s="16">
        <v>0</v>
      </c>
      <c r="AH1007" s="16">
        <v>1.88679245283019E-2</v>
      </c>
      <c r="AI1007" s="16">
        <v>0</v>
      </c>
      <c r="AJ1007" s="16"/>
      <c r="AK1007" s="16">
        <v>0</v>
      </c>
      <c r="AL1007" s="16">
        <v>0</v>
      </c>
      <c r="AM1007" s="16">
        <v>0</v>
      </c>
      <c r="AN1007" s="16">
        <v>0</v>
      </c>
      <c r="AO1007" s="16">
        <v>0</v>
      </c>
      <c r="AP1007" s="16">
        <v>7.9365079365079395E-3</v>
      </c>
      <c r="AQ1007" s="16">
        <v>0</v>
      </c>
      <c r="AR1007" s="16"/>
      <c r="AS1007" s="16">
        <v>0</v>
      </c>
      <c r="AT1007" s="16">
        <v>2.3148148148148099E-3</v>
      </c>
      <c r="AU1007" s="16"/>
      <c r="AV1007" s="16">
        <v>0</v>
      </c>
      <c r="AW1007" s="16">
        <v>2.3310023310023301E-3</v>
      </c>
      <c r="AX1007" s="16"/>
      <c r="AY1007" s="16">
        <v>0</v>
      </c>
      <c r="AZ1007" s="16">
        <v>3.1152647975077898E-3</v>
      </c>
      <c r="BA1007" s="16"/>
      <c r="BB1007" s="16">
        <v>0</v>
      </c>
      <c r="BC1007" s="16">
        <v>3.9682539682539698E-3</v>
      </c>
      <c r="BD1007" s="16"/>
      <c r="BE1007" s="16">
        <v>0</v>
      </c>
      <c r="BF1007" s="16">
        <v>0</v>
      </c>
      <c r="BG1007" s="16">
        <v>2.9325513196480899E-3</v>
      </c>
      <c r="BH1007" s="16">
        <v>0</v>
      </c>
    </row>
    <row r="1008" spans="2:60" x14ac:dyDescent="0.25">
      <c r="B1008" t="s">
        <v>115</v>
      </c>
      <c r="C1008" s="16">
        <v>2.4193548387096801E-2</v>
      </c>
      <c r="D1008" s="16">
        <v>2.8571428571428598E-2</v>
      </c>
      <c r="E1008" s="16">
        <v>5.7692307692307702E-2</v>
      </c>
      <c r="F1008" s="16">
        <v>2.9411764705882401E-2</v>
      </c>
      <c r="G1008" s="16">
        <v>4.1666666666666699E-2</v>
      </c>
      <c r="H1008" s="16">
        <v>0</v>
      </c>
      <c r="I1008" s="16">
        <v>0.04</v>
      </c>
      <c r="J1008" s="16">
        <v>0.125</v>
      </c>
      <c r="K1008" s="16">
        <v>0</v>
      </c>
      <c r="L1008" s="16">
        <v>0</v>
      </c>
      <c r="M1008" s="16">
        <v>0</v>
      </c>
      <c r="N1008" s="16">
        <v>4.2553191489361701E-2</v>
      </c>
      <c r="O1008" s="16">
        <v>0</v>
      </c>
      <c r="P1008" s="16">
        <v>0</v>
      </c>
      <c r="Q1008" s="16">
        <v>0</v>
      </c>
      <c r="R1008" s="16">
        <v>0</v>
      </c>
      <c r="S1008" s="16">
        <v>8.9285714285714298E-3</v>
      </c>
      <c r="T1008" s="16">
        <v>3.4482758620689703E-2</v>
      </c>
      <c r="U1008" s="16"/>
      <c r="V1008" s="16">
        <v>8.6206896551724102E-2</v>
      </c>
      <c r="W1008" s="16">
        <v>1.4084507042253501E-2</v>
      </c>
      <c r="X1008" s="16">
        <v>2.3529411764705899E-2</v>
      </c>
      <c r="Y1008" s="16">
        <v>1.5576323987538899E-2</v>
      </c>
      <c r="Z1008" s="16"/>
      <c r="AA1008" s="16">
        <v>4.3010752688171998E-2</v>
      </c>
      <c r="AB1008" s="16">
        <v>7.4999999999999997E-2</v>
      </c>
      <c r="AC1008" s="16">
        <v>1.7857142857142901E-2</v>
      </c>
      <c r="AD1008" s="16">
        <v>2.66666666666667E-2</v>
      </c>
      <c r="AE1008" s="16">
        <v>0</v>
      </c>
      <c r="AF1008" s="16">
        <v>1.58730158730159E-2</v>
      </c>
      <c r="AG1008" s="16">
        <v>0</v>
      </c>
      <c r="AH1008" s="16">
        <v>0</v>
      </c>
      <c r="AI1008" s="16">
        <v>1.3157894736842099E-2</v>
      </c>
      <c r="AJ1008" s="16"/>
      <c r="AK1008" s="16">
        <v>0.05</v>
      </c>
      <c r="AL1008" s="16">
        <v>0</v>
      </c>
      <c r="AM1008" s="16">
        <v>1.9230769230769201E-2</v>
      </c>
      <c r="AN1008" s="16">
        <v>4.2735042735042701E-2</v>
      </c>
      <c r="AO1008" s="16">
        <v>7.8125E-3</v>
      </c>
      <c r="AP1008" s="16">
        <v>1.58730158730159E-2</v>
      </c>
      <c r="AQ1008" s="16">
        <v>2.4691358024691398E-2</v>
      </c>
      <c r="AR1008" s="16"/>
      <c r="AS1008" s="16">
        <v>0</v>
      </c>
      <c r="AT1008" s="16">
        <v>3.4722222222222203E-2</v>
      </c>
      <c r="AU1008" s="16"/>
      <c r="AV1008" s="16">
        <v>3.6649214659685903E-2</v>
      </c>
      <c r="AW1008" s="16">
        <v>1.8648018648018599E-2</v>
      </c>
      <c r="AX1008" s="16"/>
      <c r="AY1008" s="16">
        <v>3.3444816053511697E-2</v>
      </c>
      <c r="AZ1008" s="16">
        <v>1.5576323987538899E-2</v>
      </c>
      <c r="BA1008" s="16"/>
      <c r="BB1008" s="16">
        <v>1.6304347826087001E-2</v>
      </c>
      <c r="BC1008" s="16">
        <v>3.5714285714285698E-2</v>
      </c>
      <c r="BD1008" s="16"/>
      <c r="BE1008" s="16">
        <v>0.29411764705882398</v>
      </c>
      <c r="BF1008" s="16">
        <v>6.02409638554217E-2</v>
      </c>
      <c r="BG1008" s="16">
        <v>1.46627565982405E-2</v>
      </c>
      <c r="BH1008" s="16">
        <v>0</v>
      </c>
    </row>
    <row r="1009" spans="2:60" x14ac:dyDescent="0.25">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c r="AX1009" s="16"/>
      <c r="AY1009" s="16"/>
      <c r="AZ1009" s="16"/>
      <c r="BA1009" s="16"/>
      <c r="BB1009" s="16"/>
      <c r="BC1009" s="16"/>
      <c r="BD1009" s="16"/>
      <c r="BE1009" s="16"/>
      <c r="BF1009" s="16"/>
      <c r="BG1009" s="16"/>
      <c r="BH1009" s="16"/>
    </row>
    <row r="1010" spans="2:60" x14ac:dyDescent="0.25">
      <c r="B1010" s="6" t="s">
        <v>477</v>
      </c>
      <c r="C1010" s="16"/>
      <c r="D1010" s="16"/>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c r="AA1010" s="16"/>
      <c r="AB1010" s="16"/>
      <c r="AC1010" s="16"/>
      <c r="AD1010" s="16"/>
      <c r="AE1010" s="16"/>
      <c r="AF1010" s="16"/>
      <c r="AG1010" s="16"/>
      <c r="AH1010" s="16"/>
      <c r="AI1010" s="16"/>
      <c r="AJ1010" s="16"/>
      <c r="AK1010" s="16"/>
      <c r="AL1010" s="16"/>
      <c r="AM1010" s="16"/>
      <c r="AN1010" s="16"/>
      <c r="AO1010" s="16"/>
      <c r="AP1010" s="16"/>
      <c r="AQ1010" s="16"/>
      <c r="AR1010" s="16"/>
      <c r="AS1010" s="16"/>
      <c r="AT1010" s="16"/>
      <c r="AU1010" s="16"/>
      <c r="AV1010" s="16"/>
      <c r="AW1010" s="16"/>
      <c r="AX1010" s="16"/>
      <c r="AY1010" s="16"/>
      <c r="AZ1010" s="16"/>
      <c r="BA1010" s="16"/>
      <c r="BB1010" s="16"/>
      <c r="BC1010" s="16"/>
      <c r="BD1010" s="16"/>
      <c r="BE1010" s="16"/>
      <c r="BF1010" s="16"/>
      <c r="BG1010" s="16"/>
      <c r="BH1010" s="16"/>
    </row>
    <row r="1011" spans="2:60" x14ac:dyDescent="0.25">
      <c r="B1011" s="23" t="s">
        <v>79</v>
      </c>
      <c r="C1011" s="16"/>
      <c r="D1011" s="16"/>
      <c r="E1011" s="16"/>
      <c r="F1011" s="16"/>
      <c r="G1011" s="16"/>
      <c r="H1011" s="16"/>
      <c r="I1011" s="16"/>
      <c r="J1011" s="16"/>
      <c r="K1011" s="16"/>
      <c r="L1011" s="16"/>
      <c r="M1011" s="16"/>
      <c r="N1011" s="16"/>
      <c r="O1011" s="16"/>
      <c r="P1011" s="16"/>
      <c r="Q1011" s="16"/>
      <c r="R1011" s="16"/>
      <c r="S1011" s="16"/>
      <c r="T1011" s="16"/>
      <c r="U1011" s="16"/>
      <c r="V1011" s="16"/>
      <c r="W1011" s="16"/>
      <c r="X1011" s="16"/>
      <c r="Y1011" s="16"/>
      <c r="Z1011" s="16"/>
      <c r="AA1011" s="16"/>
      <c r="AB1011" s="16"/>
      <c r="AC1011" s="16"/>
      <c r="AD1011" s="16"/>
      <c r="AE1011" s="16"/>
      <c r="AF1011" s="16"/>
      <c r="AG1011" s="16"/>
      <c r="AH1011" s="16"/>
      <c r="AI1011" s="16"/>
      <c r="AJ1011" s="16"/>
      <c r="AK1011" s="16"/>
      <c r="AL1011" s="16"/>
      <c r="AM1011" s="16"/>
      <c r="AN1011" s="16"/>
      <c r="AO1011" s="16"/>
      <c r="AP1011" s="16"/>
      <c r="AQ1011" s="16"/>
      <c r="AR1011" s="16"/>
      <c r="AS1011" s="16"/>
      <c r="AT1011" s="16"/>
      <c r="AU1011" s="16"/>
      <c r="AV1011" s="16"/>
      <c r="AW1011" s="16"/>
      <c r="AX1011" s="16"/>
      <c r="AY1011" s="16"/>
      <c r="AZ1011" s="16"/>
      <c r="BA1011" s="16"/>
      <c r="BB1011" s="16"/>
      <c r="BC1011" s="16"/>
      <c r="BD1011" s="16"/>
      <c r="BE1011" s="16"/>
      <c r="BF1011" s="16"/>
      <c r="BG1011" s="16"/>
      <c r="BH1011" s="16"/>
    </row>
    <row r="1012" spans="2:60" x14ac:dyDescent="0.25">
      <c r="B1012" t="s">
        <v>471</v>
      </c>
      <c r="C1012" s="16">
        <v>5.32258064516129E-2</v>
      </c>
      <c r="D1012" s="16">
        <v>0.1</v>
      </c>
      <c r="E1012" s="16">
        <v>3.8461538461538498E-2</v>
      </c>
      <c r="F1012" s="16">
        <v>5.8823529411764698E-2</v>
      </c>
      <c r="G1012" s="16">
        <v>4.1666666666666699E-2</v>
      </c>
      <c r="H1012" s="16">
        <v>0</v>
      </c>
      <c r="I1012" s="16">
        <v>0.02</v>
      </c>
      <c r="J1012" s="16">
        <v>0</v>
      </c>
      <c r="K1012" s="16">
        <v>6.4516129032258104E-2</v>
      </c>
      <c r="L1012" s="16">
        <v>9.0909090909090898E-2</v>
      </c>
      <c r="M1012" s="16">
        <v>4.4444444444444398E-2</v>
      </c>
      <c r="N1012" s="16">
        <v>0</v>
      </c>
      <c r="O1012" s="16">
        <v>0</v>
      </c>
      <c r="P1012" s="16">
        <v>0</v>
      </c>
      <c r="Q1012" s="16">
        <v>0</v>
      </c>
      <c r="R1012" s="16">
        <v>0.25</v>
      </c>
      <c r="S1012" s="16">
        <v>8.0357142857142905E-2</v>
      </c>
      <c r="T1012" s="16">
        <v>8.6206896551724102E-2</v>
      </c>
      <c r="U1012" s="16"/>
      <c r="V1012" s="16">
        <v>3.4482758620689703E-2</v>
      </c>
      <c r="W1012" s="16">
        <v>2.8169014084507001E-2</v>
      </c>
      <c r="X1012" s="16">
        <v>4.7058823529411799E-2</v>
      </c>
      <c r="Y1012" s="16">
        <v>6.5420560747663503E-2</v>
      </c>
      <c r="Z1012" s="16"/>
      <c r="AA1012" s="16">
        <v>7.5268817204301106E-2</v>
      </c>
      <c r="AB1012" s="16">
        <v>0</v>
      </c>
      <c r="AC1012" s="16">
        <v>5.3571428571428603E-2</v>
      </c>
      <c r="AD1012" s="16">
        <v>0.04</v>
      </c>
      <c r="AE1012" s="16">
        <v>5.7971014492753603E-2</v>
      </c>
      <c r="AF1012" s="16">
        <v>3.1746031746031703E-2</v>
      </c>
      <c r="AG1012" s="16">
        <v>7.8125E-2</v>
      </c>
      <c r="AH1012" s="16">
        <v>7.5471698113207503E-2</v>
      </c>
      <c r="AI1012" s="16">
        <v>5.2631578947368397E-2</v>
      </c>
      <c r="AJ1012" s="16"/>
      <c r="AK1012" s="16">
        <v>0.05</v>
      </c>
      <c r="AL1012" s="16">
        <v>0.119047619047619</v>
      </c>
      <c r="AM1012" s="16">
        <v>5.7692307692307702E-2</v>
      </c>
      <c r="AN1012" s="16">
        <v>4.2735042735042701E-2</v>
      </c>
      <c r="AO1012" s="16">
        <v>3.125E-2</v>
      </c>
      <c r="AP1012" s="16">
        <v>4.7619047619047603E-2</v>
      </c>
      <c r="AQ1012" s="16">
        <v>8.6419753086419707E-2</v>
      </c>
      <c r="AR1012" s="16"/>
      <c r="AS1012" s="16">
        <v>5.85106382978723E-2</v>
      </c>
      <c r="AT1012" s="16">
        <v>5.0925925925925902E-2</v>
      </c>
      <c r="AU1012" s="16"/>
      <c r="AV1012" s="16">
        <v>4.1884816753926697E-2</v>
      </c>
      <c r="AW1012" s="16">
        <v>5.82750582750583E-2</v>
      </c>
      <c r="AX1012" s="16"/>
      <c r="AY1012" s="16">
        <v>4.0133779264213999E-2</v>
      </c>
      <c r="AZ1012" s="16">
        <v>6.5420560747663503E-2</v>
      </c>
      <c r="BA1012" s="16"/>
      <c r="BB1012" s="16">
        <v>6.5217391304347797E-2</v>
      </c>
      <c r="BC1012" s="16">
        <v>3.5714285714285698E-2</v>
      </c>
      <c r="BD1012" s="16"/>
      <c r="BE1012" s="16">
        <v>0</v>
      </c>
      <c r="BF1012" s="16">
        <v>0.108433734939759</v>
      </c>
      <c r="BG1012" s="16">
        <v>3.81231671554252E-2</v>
      </c>
      <c r="BH1012" s="16">
        <v>6.21468926553672E-2</v>
      </c>
    </row>
    <row r="1013" spans="2:60" x14ac:dyDescent="0.25">
      <c r="B1013" t="s">
        <v>472</v>
      </c>
      <c r="C1013" s="16">
        <v>0.158064516129032</v>
      </c>
      <c r="D1013" s="16">
        <v>0.14285714285714299</v>
      </c>
      <c r="E1013" s="16">
        <v>0.134615384615385</v>
      </c>
      <c r="F1013" s="16">
        <v>5.8823529411764698E-2</v>
      </c>
      <c r="G1013" s="16">
        <v>0.20833333333333301</v>
      </c>
      <c r="H1013" s="16">
        <v>0.33333333333333298</v>
      </c>
      <c r="I1013" s="16">
        <v>0.12</v>
      </c>
      <c r="J1013" s="16">
        <v>0.125</v>
      </c>
      <c r="K1013" s="16">
        <v>0.29032258064516098</v>
      </c>
      <c r="L1013" s="16">
        <v>0.18181818181818199</v>
      </c>
      <c r="M1013" s="16">
        <v>6.6666666666666693E-2</v>
      </c>
      <c r="N1013" s="16">
        <v>8.5106382978723402E-2</v>
      </c>
      <c r="O1013" s="16">
        <v>0.2</v>
      </c>
      <c r="P1013" s="16">
        <v>7.4074074074074098E-2</v>
      </c>
      <c r="Q1013" s="16">
        <v>0.11764705882352899</v>
      </c>
      <c r="R1013" s="16">
        <v>0.5</v>
      </c>
      <c r="S1013" s="16">
        <v>0.160714285714286</v>
      </c>
      <c r="T1013" s="16">
        <v>0.29310344827586199</v>
      </c>
      <c r="U1013" s="16"/>
      <c r="V1013" s="16">
        <v>8.6206896551724102E-2</v>
      </c>
      <c r="W1013" s="16">
        <v>0.19718309859154901</v>
      </c>
      <c r="X1013" s="16">
        <v>0.16470588235294101</v>
      </c>
      <c r="Y1013" s="16">
        <v>0.15887850467289699</v>
      </c>
      <c r="Z1013" s="16"/>
      <c r="AA1013" s="16">
        <v>0.12903225806451599</v>
      </c>
      <c r="AB1013" s="16">
        <v>7.4999999999999997E-2</v>
      </c>
      <c r="AC1013" s="16">
        <v>0.26785714285714302</v>
      </c>
      <c r="AD1013" s="16">
        <v>0.12</v>
      </c>
      <c r="AE1013" s="16">
        <v>0.202898550724638</v>
      </c>
      <c r="AF1013" s="16">
        <v>0.206349206349206</v>
      </c>
      <c r="AG1013" s="16">
        <v>0.171875</v>
      </c>
      <c r="AH1013" s="16">
        <v>0.113207547169811</v>
      </c>
      <c r="AI1013" s="16">
        <v>0.118421052631579</v>
      </c>
      <c r="AJ1013" s="16"/>
      <c r="AK1013" s="16">
        <v>0.1</v>
      </c>
      <c r="AL1013" s="16">
        <v>0.19047619047618999</v>
      </c>
      <c r="AM1013" s="16">
        <v>0.21153846153846201</v>
      </c>
      <c r="AN1013" s="16">
        <v>0.145299145299145</v>
      </c>
      <c r="AO1013" s="16">
        <v>0.203125</v>
      </c>
      <c r="AP1013" s="16">
        <v>0.14285714285714299</v>
      </c>
      <c r="AQ1013" s="16">
        <v>0.13580246913580199</v>
      </c>
      <c r="AR1013" s="16"/>
      <c r="AS1013" s="16">
        <v>0.13829787234042601</v>
      </c>
      <c r="AT1013" s="16">
        <v>0.16666666666666699</v>
      </c>
      <c r="AU1013" s="16"/>
      <c r="AV1013" s="16">
        <v>0.15183246073298401</v>
      </c>
      <c r="AW1013" s="16">
        <v>0.160839160839161</v>
      </c>
      <c r="AX1013" s="16"/>
      <c r="AY1013" s="16">
        <v>0.157190635451505</v>
      </c>
      <c r="AZ1013" s="16">
        <v>0.15887850467289699</v>
      </c>
      <c r="BA1013" s="16"/>
      <c r="BB1013" s="16">
        <v>0.157608695652174</v>
      </c>
      <c r="BC1013" s="16">
        <v>0.158730158730159</v>
      </c>
      <c r="BD1013" s="16"/>
      <c r="BE1013" s="16">
        <v>0.11764705882352899</v>
      </c>
      <c r="BF1013" s="16">
        <v>0.14457831325301199</v>
      </c>
      <c r="BG1013" s="16">
        <v>0.18181818181818199</v>
      </c>
      <c r="BH1013" s="16">
        <v>0.124293785310734</v>
      </c>
    </row>
    <row r="1014" spans="2:60" x14ac:dyDescent="0.25">
      <c r="B1014" t="s">
        <v>473</v>
      </c>
      <c r="C1014" s="16">
        <v>0.261290322580645</v>
      </c>
      <c r="D1014" s="16">
        <v>0.314285714285714</v>
      </c>
      <c r="E1014" s="16">
        <v>0.25</v>
      </c>
      <c r="F1014" s="16">
        <v>0.20588235294117599</v>
      </c>
      <c r="G1014" s="16">
        <v>0.20833333333333301</v>
      </c>
      <c r="H1014" s="16">
        <v>0.33333333333333298</v>
      </c>
      <c r="I1014" s="16">
        <v>0.32</v>
      </c>
      <c r="J1014" s="16">
        <v>0.375</v>
      </c>
      <c r="K1014" s="16">
        <v>0.29032258064516098</v>
      </c>
      <c r="L1014" s="16">
        <v>9.0909090909090898E-2</v>
      </c>
      <c r="M1014" s="16">
        <v>0.24444444444444399</v>
      </c>
      <c r="N1014" s="16">
        <v>0.23404255319148901</v>
      </c>
      <c r="O1014" s="16">
        <v>0.4</v>
      </c>
      <c r="P1014" s="16">
        <v>0.48148148148148101</v>
      </c>
      <c r="Q1014" s="16">
        <v>0.17647058823529399</v>
      </c>
      <c r="R1014" s="16">
        <v>0</v>
      </c>
      <c r="S1014" s="16">
        <v>0.214285714285714</v>
      </c>
      <c r="T1014" s="16">
        <v>0.22413793103448301</v>
      </c>
      <c r="U1014" s="16"/>
      <c r="V1014" s="16">
        <v>0.34482758620689702</v>
      </c>
      <c r="W1014" s="16">
        <v>0.323943661971831</v>
      </c>
      <c r="X1014" s="16">
        <v>0.27647058823529402</v>
      </c>
      <c r="Y1014" s="16">
        <v>0.22429906542056099</v>
      </c>
      <c r="Z1014" s="16"/>
      <c r="AA1014" s="16">
        <v>0.30107526881720398</v>
      </c>
      <c r="AB1014" s="16">
        <v>0.32500000000000001</v>
      </c>
      <c r="AC1014" s="16">
        <v>0.28571428571428598</v>
      </c>
      <c r="AD1014" s="16">
        <v>0.21333333333333299</v>
      </c>
      <c r="AE1014" s="16">
        <v>0.26086956521739102</v>
      </c>
      <c r="AF1014" s="16">
        <v>0.26984126984126999</v>
      </c>
      <c r="AG1014" s="16">
        <v>0.3125</v>
      </c>
      <c r="AH1014" s="16">
        <v>0.22641509433962301</v>
      </c>
      <c r="AI1014" s="16">
        <v>0.18421052631578899</v>
      </c>
      <c r="AJ1014" s="16"/>
      <c r="AK1014" s="16">
        <v>0.21666666666666701</v>
      </c>
      <c r="AL1014" s="16">
        <v>0.30952380952380998</v>
      </c>
      <c r="AM1014" s="16">
        <v>0.36538461538461497</v>
      </c>
      <c r="AN1014" s="16">
        <v>0.26495726495726502</v>
      </c>
      <c r="AO1014" s="16">
        <v>0.265625</v>
      </c>
      <c r="AP1014" s="16">
        <v>0.25396825396825401</v>
      </c>
      <c r="AQ1014" s="16">
        <v>0.209876543209877</v>
      </c>
      <c r="AR1014" s="16"/>
      <c r="AS1014" s="16">
        <v>0.25</v>
      </c>
      <c r="AT1014" s="16">
        <v>0.266203703703704</v>
      </c>
      <c r="AU1014" s="16"/>
      <c r="AV1014" s="16">
        <v>0.21465968586387399</v>
      </c>
      <c r="AW1014" s="16">
        <v>0.28205128205128199</v>
      </c>
      <c r="AX1014" s="16"/>
      <c r="AY1014" s="16">
        <v>0.30100334448160498</v>
      </c>
      <c r="AZ1014" s="16">
        <v>0.22429906542056099</v>
      </c>
      <c r="BA1014" s="16"/>
      <c r="BB1014" s="16">
        <v>0.24456521739130399</v>
      </c>
      <c r="BC1014" s="16">
        <v>0.28571428571428598</v>
      </c>
      <c r="BD1014" s="16"/>
      <c r="BE1014" s="16">
        <v>0.29411764705882398</v>
      </c>
      <c r="BF1014" s="16">
        <v>0.28915662650602397</v>
      </c>
      <c r="BG1014" s="16">
        <v>0.26392961876832799</v>
      </c>
      <c r="BH1014" s="16">
        <v>0.242937853107345</v>
      </c>
    </row>
    <row r="1015" spans="2:60" x14ac:dyDescent="0.25">
      <c r="B1015" t="s">
        <v>474</v>
      </c>
      <c r="C1015" s="16">
        <v>0.34354838709677399</v>
      </c>
      <c r="D1015" s="16">
        <v>0.314285714285714</v>
      </c>
      <c r="E1015" s="16">
        <v>0.32692307692307698</v>
      </c>
      <c r="F1015" s="16">
        <v>0.441176470588235</v>
      </c>
      <c r="G1015" s="16">
        <v>0.33333333333333298</v>
      </c>
      <c r="H1015" s="16">
        <v>0.2</v>
      </c>
      <c r="I1015" s="16">
        <v>0.26</v>
      </c>
      <c r="J1015" s="16">
        <v>0.375</v>
      </c>
      <c r="K1015" s="16">
        <v>0.25806451612903197</v>
      </c>
      <c r="L1015" s="16">
        <v>0.36363636363636398</v>
      </c>
      <c r="M1015" s="16">
        <v>0.422222222222222</v>
      </c>
      <c r="N1015" s="16">
        <v>0.53191489361702105</v>
      </c>
      <c r="O1015" s="16">
        <v>0.33333333333333298</v>
      </c>
      <c r="P1015" s="16">
        <v>0.296296296296296</v>
      </c>
      <c r="Q1015" s="16">
        <v>0.47058823529411797</v>
      </c>
      <c r="R1015" s="16">
        <v>0.25</v>
      </c>
      <c r="S1015" s="16">
        <v>0.33035714285714302</v>
      </c>
      <c r="T1015" s="16">
        <v>0.29310344827586199</v>
      </c>
      <c r="U1015" s="16"/>
      <c r="V1015" s="16">
        <v>0.25862068965517199</v>
      </c>
      <c r="W1015" s="16">
        <v>0.28169014084506999</v>
      </c>
      <c r="X1015" s="16">
        <v>0.376470588235294</v>
      </c>
      <c r="Y1015" s="16">
        <v>0.355140186915888</v>
      </c>
      <c r="Z1015" s="16"/>
      <c r="AA1015" s="16">
        <v>0.27956989247311798</v>
      </c>
      <c r="AB1015" s="16">
        <v>0.375</v>
      </c>
      <c r="AC1015" s="16">
        <v>0.28571428571428598</v>
      </c>
      <c r="AD1015" s="16">
        <v>0.36</v>
      </c>
      <c r="AE1015" s="16">
        <v>0.30434782608695699</v>
      </c>
      <c r="AF1015" s="16">
        <v>0.365079365079365</v>
      </c>
      <c r="AG1015" s="16">
        <v>0.28125</v>
      </c>
      <c r="AH1015" s="16">
        <v>0.43396226415094302</v>
      </c>
      <c r="AI1015" s="16">
        <v>0.46052631578947401</v>
      </c>
      <c r="AJ1015" s="16"/>
      <c r="AK1015" s="16">
        <v>0.36666666666666697</v>
      </c>
      <c r="AL1015" s="16">
        <v>0.28571428571428598</v>
      </c>
      <c r="AM1015" s="16">
        <v>0.230769230769231</v>
      </c>
      <c r="AN1015" s="16">
        <v>0.37606837606837601</v>
      </c>
      <c r="AO1015" s="16">
        <v>0.3515625</v>
      </c>
      <c r="AP1015" s="16">
        <v>0.365079365079365</v>
      </c>
      <c r="AQ1015" s="16">
        <v>0.32098765432098803</v>
      </c>
      <c r="AR1015" s="16"/>
      <c r="AS1015" s="16">
        <v>0.36170212765957399</v>
      </c>
      <c r="AT1015" s="16">
        <v>0.33564814814814797</v>
      </c>
      <c r="AU1015" s="16"/>
      <c r="AV1015" s="16">
        <v>0.34554973821989499</v>
      </c>
      <c r="AW1015" s="16">
        <v>0.34265734265734299</v>
      </c>
      <c r="AX1015" s="16"/>
      <c r="AY1015" s="16">
        <v>0.331103678929766</v>
      </c>
      <c r="AZ1015" s="16">
        <v>0.355140186915888</v>
      </c>
      <c r="BA1015" s="16"/>
      <c r="BB1015" s="16">
        <v>0.35326086956521702</v>
      </c>
      <c r="BC1015" s="16">
        <v>0.32936507936507903</v>
      </c>
      <c r="BD1015" s="16"/>
      <c r="BE1015" s="16">
        <v>0.29411764705882398</v>
      </c>
      <c r="BF1015" s="16">
        <v>0.21686746987951799</v>
      </c>
      <c r="BG1015" s="16">
        <v>0.351906158357771</v>
      </c>
      <c r="BH1015" s="16">
        <v>0.38983050847457601</v>
      </c>
    </row>
    <row r="1016" spans="2:60" x14ac:dyDescent="0.25">
      <c r="B1016" t="s">
        <v>475</v>
      </c>
      <c r="C1016" s="16">
        <v>0.14516129032258099</v>
      </c>
      <c r="D1016" s="16">
        <v>0.1</v>
      </c>
      <c r="E1016" s="16">
        <v>0.17307692307692299</v>
      </c>
      <c r="F1016" s="16">
        <v>0.17647058823529399</v>
      </c>
      <c r="G1016" s="16">
        <v>0.20833333333333301</v>
      </c>
      <c r="H1016" s="16">
        <v>0.133333333333333</v>
      </c>
      <c r="I1016" s="16">
        <v>0.22</v>
      </c>
      <c r="J1016" s="16">
        <v>0.125</v>
      </c>
      <c r="K1016" s="16">
        <v>6.4516129032258104E-2</v>
      </c>
      <c r="L1016" s="16">
        <v>0.18181818181818199</v>
      </c>
      <c r="M1016" s="16">
        <v>0.17777777777777801</v>
      </c>
      <c r="N1016" s="16">
        <v>8.5106382978723402E-2</v>
      </c>
      <c r="O1016" s="16">
        <v>6.6666666666666693E-2</v>
      </c>
      <c r="P1016" s="16">
        <v>0.11111111111111099</v>
      </c>
      <c r="Q1016" s="16">
        <v>0.17647058823529399</v>
      </c>
      <c r="R1016" s="16">
        <v>0</v>
      </c>
      <c r="S1016" s="16">
        <v>0.1875</v>
      </c>
      <c r="T1016" s="16">
        <v>8.6206896551724102E-2</v>
      </c>
      <c r="U1016" s="16"/>
      <c r="V1016" s="16">
        <v>0.18965517241379301</v>
      </c>
      <c r="W1016" s="16">
        <v>0.140845070422535</v>
      </c>
      <c r="X1016" s="16">
        <v>9.41176470588235E-2</v>
      </c>
      <c r="Y1016" s="16">
        <v>0.16510903426791301</v>
      </c>
      <c r="Z1016" s="16"/>
      <c r="AA1016" s="16">
        <v>0.17204301075268799</v>
      </c>
      <c r="AB1016" s="16">
        <v>0.17499999999999999</v>
      </c>
      <c r="AC1016" s="16">
        <v>0.107142857142857</v>
      </c>
      <c r="AD1016" s="16">
        <v>0.21333333333333299</v>
      </c>
      <c r="AE1016" s="16">
        <v>0.115942028985507</v>
      </c>
      <c r="AF1016" s="16">
        <v>7.9365079365079402E-2</v>
      </c>
      <c r="AG1016" s="16">
        <v>0.140625</v>
      </c>
      <c r="AH1016" s="16">
        <v>0.15094339622641501</v>
      </c>
      <c r="AI1016" s="16">
        <v>0.144736842105263</v>
      </c>
      <c r="AJ1016" s="16"/>
      <c r="AK1016" s="16">
        <v>0.18333333333333299</v>
      </c>
      <c r="AL1016" s="16">
        <v>4.7619047619047603E-2</v>
      </c>
      <c r="AM1016" s="16">
        <v>9.6153846153846201E-2</v>
      </c>
      <c r="AN1016" s="16">
        <v>0.145299145299145</v>
      </c>
      <c r="AO1016" s="16">
        <v>0.1171875</v>
      </c>
      <c r="AP1016" s="16">
        <v>0.182539682539683</v>
      </c>
      <c r="AQ1016" s="16">
        <v>0.19753086419753099</v>
      </c>
      <c r="AR1016" s="16"/>
      <c r="AS1016" s="16">
        <v>0.175531914893617</v>
      </c>
      <c r="AT1016" s="16">
        <v>0.131944444444444</v>
      </c>
      <c r="AU1016" s="16"/>
      <c r="AV1016" s="16">
        <v>0.19895287958115199</v>
      </c>
      <c r="AW1016" s="16">
        <v>0.12121212121212099</v>
      </c>
      <c r="AX1016" s="16"/>
      <c r="AY1016" s="16">
        <v>0.12374581939799301</v>
      </c>
      <c r="AZ1016" s="16">
        <v>0.16510903426791301</v>
      </c>
      <c r="BA1016" s="16"/>
      <c r="BB1016" s="16">
        <v>0.15217391304347799</v>
      </c>
      <c r="BC1016" s="16">
        <v>0.134920634920635</v>
      </c>
      <c r="BD1016" s="16"/>
      <c r="BE1016" s="16">
        <v>5.8823529411764698E-2</v>
      </c>
      <c r="BF1016" s="16">
        <v>0.156626506024096</v>
      </c>
      <c r="BG1016" s="16">
        <v>0.13196480938416399</v>
      </c>
      <c r="BH1016" s="16">
        <v>0.17514124293785299</v>
      </c>
    </row>
    <row r="1017" spans="2:60" x14ac:dyDescent="0.25">
      <c r="B1017" t="s">
        <v>98</v>
      </c>
      <c r="C1017" s="16">
        <v>3.8709677419354799E-2</v>
      </c>
      <c r="D1017" s="16">
        <v>2.8571428571428598E-2</v>
      </c>
      <c r="E1017" s="16">
        <v>7.69230769230769E-2</v>
      </c>
      <c r="F1017" s="16">
        <v>5.8823529411764698E-2</v>
      </c>
      <c r="G1017" s="16">
        <v>0</v>
      </c>
      <c r="H1017" s="16">
        <v>0</v>
      </c>
      <c r="I1017" s="16">
        <v>0.06</v>
      </c>
      <c r="J1017" s="16">
        <v>0</v>
      </c>
      <c r="K1017" s="16">
        <v>3.2258064516128997E-2</v>
      </c>
      <c r="L1017" s="16">
        <v>9.0909090909090898E-2</v>
      </c>
      <c r="M1017" s="16">
        <v>4.4444444444444398E-2</v>
      </c>
      <c r="N1017" s="16">
        <v>6.3829787234042507E-2</v>
      </c>
      <c r="O1017" s="16">
        <v>0</v>
      </c>
      <c r="P1017" s="16">
        <v>3.7037037037037E-2</v>
      </c>
      <c r="Q1017" s="16">
        <v>5.8823529411764698E-2</v>
      </c>
      <c r="R1017" s="16">
        <v>0</v>
      </c>
      <c r="S1017" s="16">
        <v>2.6785714285714302E-2</v>
      </c>
      <c r="T1017" s="16">
        <v>1.72413793103448E-2</v>
      </c>
      <c r="U1017" s="16"/>
      <c r="V1017" s="16">
        <v>8.6206896551724102E-2</v>
      </c>
      <c r="W1017" s="16">
        <v>2.8169014084507001E-2</v>
      </c>
      <c r="X1017" s="16">
        <v>4.11764705882353E-2</v>
      </c>
      <c r="Y1017" s="16">
        <v>3.1152647975077899E-2</v>
      </c>
      <c r="Z1017" s="16"/>
      <c r="AA1017" s="16">
        <v>4.3010752688171998E-2</v>
      </c>
      <c r="AB1017" s="16">
        <v>0.05</v>
      </c>
      <c r="AC1017" s="16">
        <v>0</v>
      </c>
      <c r="AD1017" s="16">
        <v>5.3333333333333302E-2</v>
      </c>
      <c r="AE1017" s="16">
        <v>5.7971014492753603E-2</v>
      </c>
      <c r="AF1017" s="16">
        <v>4.7619047619047603E-2</v>
      </c>
      <c r="AG1017" s="16">
        <v>1.5625E-2</v>
      </c>
      <c r="AH1017" s="16">
        <v>0</v>
      </c>
      <c r="AI1017" s="16">
        <v>3.94736842105263E-2</v>
      </c>
      <c r="AJ1017" s="16"/>
      <c r="AK1017" s="16">
        <v>8.3333333333333301E-2</v>
      </c>
      <c r="AL1017" s="16">
        <v>4.7619047619047603E-2</v>
      </c>
      <c r="AM1017" s="16">
        <v>3.8461538461538498E-2</v>
      </c>
      <c r="AN1017" s="16">
        <v>2.5641025641025599E-2</v>
      </c>
      <c r="AO1017" s="16">
        <v>3.125E-2</v>
      </c>
      <c r="AP1017" s="16">
        <v>7.9365079365079395E-3</v>
      </c>
      <c r="AQ1017" s="16">
        <v>4.9382716049382699E-2</v>
      </c>
      <c r="AR1017" s="16"/>
      <c r="AS1017" s="16">
        <v>1.5957446808510599E-2</v>
      </c>
      <c r="AT1017" s="16">
        <v>4.8611111111111098E-2</v>
      </c>
      <c r="AU1017" s="16"/>
      <c r="AV1017" s="16">
        <v>4.7120418848167499E-2</v>
      </c>
      <c r="AW1017" s="16">
        <v>3.4965034965035002E-2</v>
      </c>
      <c r="AX1017" s="16"/>
      <c r="AY1017" s="16">
        <v>4.6822742474916398E-2</v>
      </c>
      <c r="AZ1017" s="16">
        <v>3.1152647975077899E-2</v>
      </c>
      <c r="BA1017" s="16"/>
      <c r="BB1017" s="16">
        <v>2.7173913043478298E-2</v>
      </c>
      <c r="BC1017" s="16">
        <v>5.5555555555555601E-2</v>
      </c>
      <c r="BD1017" s="16"/>
      <c r="BE1017" s="16">
        <v>0.23529411764705899</v>
      </c>
      <c r="BF1017" s="16">
        <v>8.4337349397590397E-2</v>
      </c>
      <c r="BG1017" s="16">
        <v>3.2258064516128997E-2</v>
      </c>
      <c r="BH1017" s="16">
        <v>5.6497175141242903E-3</v>
      </c>
    </row>
    <row r="1018" spans="2:60" x14ac:dyDescent="0.25">
      <c r="C1018" s="16"/>
      <c r="D1018" s="16"/>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row>
    <row r="1019" spans="2:60" x14ac:dyDescent="0.25">
      <c r="B1019" s="6" t="s">
        <v>478</v>
      </c>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c r="AX1019" s="16"/>
      <c r="AY1019" s="16"/>
      <c r="AZ1019" s="16"/>
      <c r="BA1019" s="16"/>
      <c r="BB1019" s="16"/>
      <c r="BC1019" s="16"/>
      <c r="BD1019" s="16"/>
      <c r="BE1019" s="16"/>
      <c r="BF1019" s="16"/>
      <c r="BG1019" s="16"/>
      <c r="BH1019" s="16"/>
    </row>
    <row r="1020" spans="2:60" x14ac:dyDescent="0.25">
      <c r="B1020" s="23" t="s">
        <v>79</v>
      </c>
      <c r="C1020" s="16"/>
      <c r="D1020" s="16"/>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c r="AK1020" s="16"/>
      <c r="AL1020" s="16"/>
      <c r="AM1020" s="16"/>
      <c r="AN1020" s="16"/>
      <c r="AO1020" s="16"/>
      <c r="AP1020" s="16"/>
      <c r="AQ1020" s="16"/>
      <c r="AR1020" s="16"/>
      <c r="AS1020" s="16"/>
      <c r="AT1020" s="16"/>
      <c r="AU1020" s="16"/>
      <c r="AV1020" s="16"/>
      <c r="AW1020" s="16"/>
      <c r="AX1020" s="16"/>
      <c r="AY1020" s="16"/>
      <c r="AZ1020" s="16"/>
      <c r="BA1020" s="16"/>
      <c r="BB1020" s="16"/>
      <c r="BC1020" s="16"/>
      <c r="BD1020" s="16"/>
      <c r="BE1020" s="16"/>
      <c r="BF1020" s="16"/>
      <c r="BG1020" s="16"/>
      <c r="BH1020" s="16"/>
    </row>
    <row r="1021" spans="2:60" x14ac:dyDescent="0.25">
      <c r="B1021" t="s">
        <v>471</v>
      </c>
      <c r="C1021" s="16">
        <v>5.32258064516129E-2</v>
      </c>
      <c r="D1021" s="16">
        <v>5.7142857142857099E-2</v>
      </c>
      <c r="E1021" s="16">
        <v>3.8461538461538498E-2</v>
      </c>
      <c r="F1021" s="16">
        <v>5.8823529411764698E-2</v>
      </c>
      <c r="G1021" s="16">
        <v>8.3333333333333301E-2</v>
      </c>
      <c r="H1021" s="16">
        <v>0</v>
      </c>
      <c r="I1021" s="16">
        <v>0.08</v>
      </c>
      <c r="J1021" s="16">
        <v>0</v>
      </c>
      <c r="K1021" s="16">
        <v>9.6774193548387094E-2</v>
      </c>
      <c r="L1021" s="16">
        <v>9.0909090909090898E-2</v>
      </c>
      <c r="M1021" s="16">
        <v>6.6666666666666693E-2</v>
      </c>
      <c r="N1021" s="16">
        <v>2.1276595744680899E-2</v>
      </c>
      <c r="O1021" s="16">
        <v>0</v>
      </c>
      <c r="P1021" s="16">
        <v>0</v>
      </c>
      <c r="Q1021" s="16">
        <v>0</v>
      </c>
      <c r="R1021" s="16">
        <v>0</v>
      </c>
      <c r="S1021" s="16">
        <v>6.25E-2</v>
      </c>
      <c r="T1021" s="16">
        <v>6.8965517241379296E-2</v>
      </c>
      <c r="U1021" s="16"/>
      <c r="V1021" s="16">
        <v>5.1724137931034503E-2</v>
      </c>
      <c r="W1021" s="16">
        <v>5.63380281690141E-2</v>
      </c>
      <c r="X1021" s="16">
        <v>3.5294117647058802E-2</v>
      </c>
      <c r="Y1021" s="16">
        <v>6.2305295950155798E-2</v>
      </c>
      <c r="Z1021" s="16"/>
      <c r="AA1021" s="16">
        <v>7.5268817204301106E-2</v>
      </c>
      <c r="AB1021" s="16">
        <v>0</v>
      </c>
      <c r="AC1021" s="16">
        <v>0.107142857142857</v>
      </c>
      <c r="AD1021" s="16">
        <v>0.04</v>
      </c>
      <c r="AE1021" s="16">
        <v>0</v>
      </c>
      <c r="AF1021" s="16">
        <v>1.58730158730159E-2</v>
      </c>
      <c r="AG1021" s="16">
        <v>7.8125E-2</v>
      </c>
      <c r="AH1021" s="16">
        <v>9.4339622641509399E-2</v>
      </c>
      <c r="AI1021" s="16">
        <v>6.5789473684210495E-2</v>
      </c>
      <c r="AJ1021" s="16"/>
      <c r="AK1021" s="16">
        <v>6.6666666666666693E-2</v>
      </c>
      <c r="AL1021" s="16">
        <v>9.5238095238095205E-2</v>
      </c>
      <c r="AM1021" s="16">
        <v>3.8461538461538498E-2</v>
      </c>
      <c r="AN1021" s="16">
        <v>4.2735042735042701E-2</v>
      </c>
      <c r="AO1021" s="16">
        <v>4.6875E-2</v>
      </c>
      <c r="AP1021" s="16">
        <v>3.9682539682539701E-2</v>
      </c>
      <c r="AQ1021" s="16">
        <v>8.6419753086419707E-2</v>
      </c>
      <c r="AR1021" s="16"/>
      <c r="AS1021" s="16">
        <v>6.9148936170212796E-2</v>
      </c>
      <c r="AT1021" s="16">
        <v>4.6296296296296301E-2</v>
      </c>
      <c r="AU1021" s="16"/>
      <c r="AV1021" s="16">
        <v>3.1413612565444997E-2</v>
      </c>
      <c r="AW1021" s="16">
        <v>6.2937062937062901E-2</v>
      </c>
      <c r="AX1021" s="16"/>
      <c r="AY1021" s="16">
        <v>4.3478260869565202E-2</v>
      </c>
      <c r="AZ1021" s="16">
        <v>6.2305295950155798E-2</v>
      </c>
      <c r="BA1021" s="16"/>
      <c r="BB1021" s="16">
        <v>6.25E-2</v>
      </c>
      <c r="BC1021" s="16">
        <v>3.9682539682539701E-2</v>
      </c>
      <c r="BD1021" s="16"/>
      <c r="BE1021" s="16">
        <v>0</v>
      </c>
      <c r="BF1021" s="16">
        <v>9.6385542168674704E-2</v>
      </c>
      <c r="BG1021" s="16">
        <v>4.98533724340176E-2</v>
      </c>
      <c r="BH1021" s="16">
        <v>4.5197740112994399E-2</v>
      </c>
    </row>
    <row r="1022" spans="2:60" x14ac:dyDescent="0.25">
      <c r="B1022" t="s">
        <v>472</v>
      </c>
      <c r="C1022" s="16">
        <v>0.14516129032258099</v>
      </c>
      <c r="D1022" s="16">
        <v>0.17142857142857101</v>
      </c>
      <c r="E1022" s="16">
        <v>0.15384615384615399</v>
      </c>
      <c r="F1022" s="16">
        <v>0.14705882352941199</v>
      </c>
      <c r="G1022" s="16">
        <v>4.1666666666666699E-2</v>
      </c>
      <c r="H1022" s="16">
        <v>0.2</v>
      </c>
      <c r="I1022" s="16">
        <v>0.08</v>
      </c>
      <c r="J1022" s="16">
        <v>0</v>
      </c>
      <c r="K1022" s="16">
        <v>9.6774193548387094E-2</v>
      </c>
      <c r="L1022" s="16">
        <v>9.0909090909090898E-2</v>
      </c>
      <c r="M1022" s="16">
        <v>0.11111111111111099</v>
      </c>
      <c r="N1022" s="16">
        <v>0.12765957446808501</v>
      </c>
      <c r="O1022" s="16">
        <v>0.2</v>
      </c>
      <c r="P1022" s="16">
        <v>0.18518518518518501</v>
      </c>
      <c r="Q1022" s="16">
        <v>0.11764705882352899</v>
      </c>
      <c r="R1022" s="16">
        <v>0.75</v>
      </c>
      <c r="S1022" s="16">
        <v>0.151785714285714</v>
      </c>
      <c r="T1022" s="16">
        <v>0.20689655172413801</v>
      </c>
      <c r="U1022" s="16"/>
      <c r="V1022" s="16">
        <v>0.20689655172413801</v>
      </c>
      <c r="W1022" s="16">
        <v>0.140845070422535</v>
      </c>
      <c r="X1022" s="16">
        <v>0.14705882352941199</v>
      </c>
      <c r="Y1022" s="16">
        <v>0.13395638629283499</v>
      </c>
      <c r="Z1022" s="16"/>
      <c r="AA1022" s="16">
        <v>0.15053763440860199</v>
      </c>
      <c r="AB1022" s="16">
        <v>7.4999999999999997E-2</v>
      </c>
      <c r="AC1022" s="16">
        <v>0.17857142857142899</v>
      </c>
      <c r="AD1022" s="16">
        <v>0.133333333333333</v>
      </c>
      <c r="AE1022" s="16">
        <v>0.231884057971014</v>
      </c>
      <c r="AF1022" s="16">
        <v>0.19047619047618999</v>
      </c>
      <c r="AG1022" s="16">
        <v>0.15625</v>
      </c>
      <c r="AH1022" s="16">
        <v>7.5471698113207503E-2</v>
      </c>
      <c r="AI1022" s="16">
        <v>7.8947368421052599E-2</v>
      </c>
      <c r="AJ1022" s="16"/>
      <c r="AK1022" s="16">
        <v>8.3333333333333301E-2</v>
      </c>
      <c r="AL1022" s="16">
        <v>0.16666666666666699</v>
      </c>
      <c r="AM1022" s="16">
        <v>0.25</v>
      </c>
      <c r="AN1022" s="16">
        <v>0.13675213675213699</v>
      </c>
      <c r="AO1022" s="16">
        <v>0.1328125</v>
      </c>
      <c r="AP1022" s="16">
        <v>0.16666666666666699</v>
      </c>
      <c r="AQ1022" s="16">
        <v>0.12345679012345701</v>
      </c>
      <c r="AR1022" s="16"/>
      <c r="AS1022" s="16">
        <v>0.13829787234042601</v>
      </c>
      <c r="AT1022" s="16">
        <v>0.148148148148148</v>
      </c>
      <c r="AU1022" s="16"/>
      <c r="AV1022" s="16">
        <v>0.146596858638743</v>
      </c>
      <c r="AW1022" s="16">
        <v>0.14452214452214501</v>
      </c>
      <c r="AX1022" s="16"/>
      <c r="AY1022" s="16">
        <v>0.157190635451505</v>
      </c>
      <c r="AZ1022" s="16">
        <v>0.13395638629283499</v>
      </c>
      <c r="BA1022" s="16"/>
      <c r="BB1022" s="16">
        <v>0.138586956521739</v>
      </c>
      <c r="BC1022" s="16">
        <v>0.15476190476190499</v>
      </c>
      <c r="BD1022" s="16"/>
      <c r="BE1022" s="16">
        <v>5.8823529411764698E-2</v>
      </c>
      <c r="BF1022" s="16">
        <v>0.20481927710843401</v>
      </c>
      <c r="BG1022" s="16">
        <v>0.13196480938416399</v>
      </c>
      <c r="BH1022" s="16">
        <v>0.152542372881356</v>
      </c>
    </row>
    <row r="1023" spans="2:60" x14ac:dyDescent="0.25">
      <c r="B1023" t="s">
        <v>473</v>
      </c>
      <c r="C1023" s="16">
        <v>0.206451612903226</v>
      </c>
      <c r="D1023" s="16">
        <v>0.24285714285714299</v>
      </c>
      <c r="E1023" s="16">
        <v>0.230769230769231</v>
      </c>
      <c r="F1023" s="16">
        <v>0.11764705882352899</v>
      </c>
      <c r="G1023" s="16">
        <v>0.33333333333333298</v>
      </c>
      <c r="H1023" s="16">
        <v>0.2</v>
      </c>
      <c r="I1023" s="16">
        <v>0.2</v>
      </c>
      <c r="J1023" s="16">
        <v>0.375</v>
      </c>
      <c r="K1023" s="16">
        <v>0.32258064516128998</v>
      </c>
      <c r="L1023" s="16">
        <v>0</v>
      </c>
      <c r="M1023" s="16">
        <v>8.8888888888888906E-2</v>
      </c>
      <c r="N1023" s="16">
        <v>0.19148936170212799</v>
      </c>
      <c r="O1023" s="16">
        <v>0.33333333333333298</v>
      </c>
      <c r="P1023" s="16">
        <v>0.33333333333333298</v>
      </c>
      <c r="Q1023" s="16">
        <v>0.29411764705882398</v>
      </c>
      <c r="R1023" s="16">
        <v>0</v>
      </c>
      <c r="S1023" s="16">
        <v>0.151785714285714</v>
      </c>
      <c r="T1023" s="16">
        <v>0.20689655172413801</v>
      </c>
      <c r="U1023" s="16"/>
      <c r="V1023" s="16">
        <v>0.24137931034482801</v>
      </c>
      <c r="W1023" s="16">
        <v>0.22535211267605601</v>
      </c>
      <c r="X1023" s="16">
        <v>0.223529411764706</v>
      </c>
      <c r="Y1023" s="16">
        <v>0.18691588785046701</v>
      </c>
      <c r="Z1023" s="16"/>
      <c r="AA1023" s="16">
        <v>0.25806451612903197</v>
      </c>
      <c r="AB1023" s="16">
        <v>0.25</v>
      </c>
      <c r="AC1023" s="16">
        <v>0.214285714285714</v>
      </c>
      <c r="AD1023" s="16">
        <v>0.2</v>
      </c>
      <c r="AE1023" s="16">
        <v>0.26086956521739102</v>
      </c>
      <c r="AF1023" s="16">
        <v>0.19047619047618999</v>
      </c>
      <c r="AG1023" s="16">
        <v>0.171875</v>
      </c>
      <c r="AH1023" s="16">
        <v>0.22641509433962301</v>
      </c>
      <c r="AI1023" s="16">
        <v>0.118421052631579</v>
      </c>
      <c r="AJ1023" s="16"/>
      <c r="AK1023" s="16">
        <v>0.2</v>
      </c>
      <c r="AL1023" s="16">
        <v>0.214285714285714</v>
      </c>
      <c r="AM1023" s="16">
        <v>0.21153846153846201</v>
      </c>
      <c r="AN1023" s="16">
        <v>0.256410256410256</v>
      </c>
      <c r="AO1023" s="16">
        <v>0.234375</v>
      </c>
      <c r="AP1023" s="16">
        <v>0.14285714285714299</v>
      </c>
      <c r="AQ1023" s="16">
        <v>0.19753086419753099</v>
      </c>
      <c r="AR1023" s="16"/>
      <c r="AS1023" s="16">
        <v>0.154255319148936</v>
      </c>
      <c r="AT1023" s="16">
        <v>0.22916666666666699</v>
      </c>
      <c r="AU1023" s="16"/>
      <c r="AV1023" s="16">
        <v>0.20942408376963401</v>
      </c>
      <c r="AW1023" s="16">
        <v>0.20512820512820501</v>
      </c>
      <c r="AX1023" s="16"/>
      <c r="AY1023" s="16">
        <v>0.22742474916388</v>
      </c>
      <c r="AZ1023" s="16">
        <v>0.18691588785046701</v>
      </c>
      <c r="BA1023" s="16"/>
      <c r="BB1023" s="16">
        <v>0.1875</v>
      </c>
      <c r="BC1023" s="16">
        <v>0.23412698412698399</v>
      </c>
      <c r="BD1023" s="16"/>
      <c r="BE1023" s="16">
        <v>0.29411764705882398</v>
      </c>
      <c r="BF1023" s="16">
        <v>0.22891566265060201</v>
      </c>
      <c r="BG1023" s="16">
        <v>0.22873900293255101</v>
      </c>
      <c r="BH1023" s="16">
        <v>0.14689265536723201</v>
      </c>
    </row>
    <row r="1024" spans="2:60" x14ac:dyDescent="0.25">
      <c r="B1024" t="s">
        <v>474</v>
      </c>
      <c r="C1024" s="16">
        <v>0.37580645161290299</v>
      </c>
      <c r="D1024" s="16">
        <v>0.35714285714285698</v>
      </c>
      <c r="E1024" s="16">
        <v>0.40384615384615402</v>
      </c>
      <c r="F1024" s="16">
        <v>0.441176470588235</v>
      </c>
      <c r="G1024" s="16">
        <v>0.41666666666666702</v>
      </c>
      <c r="H1024" s="16">
        <v>0.4</v>
      </c>
      <c r="I1024" s="16">
        <v>0.28000000000000003</v>
      </c>
      <c r="J1024" s="16">
        <v>0.375</v>
      </c>
      <c r="K1024" s="16">
        <v>0.32258064516128998</v>
      </c>
      <c r="L1024" s="16">
        <v>0.63636363636363602</v>
      </c>
      <c r="M1024" s="16">
        <v>0.4</v>
      </c>
      <c r="N1024" s="16">
        <v>0.48936170212766</v>
      </c>
      <c r="O1024" s="16">
        <v>0.33333333333333298</v>
      </c>
      <c r="P1024" s="16">
        <v>0.37037037037037002</v>
      </c>
      <c r="Q1024" s="16">
        <v>0.41176470588235298</v>
      </c>
      <c r="R1024" s="16">
        <v>0</v>
      </c>
      <c r="S1024" s="16">
        <v>0.32142857142857101</v>
      </c>
      <c r="T1024" s="16">
        <v>0.39655172413793099</v>
      </c>
      <c r="U1024" s="16"/>
      <c r="V1024" s="16">
        <v>0.34482758620689702</v>
      </c>
      <c r="W1024" s="16">
        <v>0.36619718309859201</v>
      </c>
      <c r="X1024" s="16">
        <v>0.435294117647059</v>
      </c>
      <c r="Y1024" s="16">
        <v>0.35202492211837999</v>
      </c>
      <c r="Z1024" s="16"/>
      <c r="AA1024" s="16">
        <v>0.32258064516128998</v>
      </c>
      <c r="AB1024" s="16">
        <v>0.35</v>
      </c>
      <c r="AC1024" s="16">
        <v>0.35714285714285698</v>
      </c>
      <c r="AD1024" s="16">
        <v>0.413333333333333</v>
      </c>
      <c r="AE1024" s="16">
        <v>0.36231884057970998</v>
      </c>
      <c r="AF1024" s="16">
        <v>0.365079365079365</v>
      </c>
      <c r="AG1024" s="16">
        <v>0.359375</v>
      </c>
      <c r="AH1024" s="16">
        <v>0.41509433962264197</v>
      </c>
      <c r="AI1024" s="16">
        <v>0.394736842105263</v>
      </c>
      <c r="AJ1024" s="16"/>
      <c r="AK1024" s="16">
        <v>0.4</v>
      </c>
      <c r="AL1024" s="16">
        <v>0.30952380952380998</v>
      </c>
      <c r="AM1024" s="16">
        <v>0.32692307692307698</v>
      </c>
      <c r="AN1024" s="16">
        <v>0.36752136752136799</v>
      </c>
      <c r="AO1024" s="16">
        <v>0.3515625</v>
      </c>
      <c r="AP1024" s="16">
        <v>0.46031746031746001</v>
      </c>
      <c r="AQ1024" s="16">
        <v>0.32098765432098803</v>
      </c>
      <c r="AR1024" s="16"/>
      <c r="AS1024" s="16">
        <v>0.39361702127659598</v>
      </c>
      <c r="AT1024" s="16">
        <v>0.36805555555555602</v>
      </c>
      <c r="AU1024" s="16"/>
      <c r="AV1024" s="16">
        <v>0.324607329842932</v>
      </c>
      <c r="AW1024" s="16">
        <v>0.39860139860139898</v>
      </c>
      <c r="AX1024" s="16"/>
      <c r="AY1024" s="16">
        <v>0.40133779264213998</v>
      </c>
      <c r="AZ1024" s="16">
        <v>0.35202492211837999</v>
      </c>
      <c r="BA1024" s="16"/>
      <c r="BB1024" s="16">
        <v>0.38043478260869601</v>
      </c>
      <c r="BC1024" s="16">
        <v>0.36904761904761901</v>
      </c>
      <c r="BD1024" s="16"/>
      <c r="BE1024" s="16">
        <v>0.23529411764705899</v>
      </c>
      <c r="BF1024" s="16">
        <v>0.30120481927710802</v>
      </c>
      <c r="BG1024" s="16">
        <v>0.39002932551319602</v>
      </c>
      <c r="BH1024" s="16">
        <v>0.39548022598870097</v>
      </c>
    </row>
    <row r="1025" spans="2:60" x14ac:dyDescent="0.25">
      <c r="B1025" t="s">
        <v>475</v>
      </c>
      <c r="C1025" s="16">
        <v>0.17580645161290301</v>
      </c>
      <c r="D1025" s="16">
        <v>0.14285714285714299</v>
      </c>
      <c r="E1025" s="16">
        <v>0.134615384615385</v>
      </c>
      <c r="F1025" s="16">
        <v>0.23529411764705899</v>
      </c>
      <c r="G1025" s="16">
        <v>0.125</v>
      </c>
      <c r="H1025" s="16">
        <v>0.2</v>
      </c>
      <c r="I1025" s="16">
        <v>0.26</v>
      </c>
      <c r="J1025" s="16">
        <v>0.25</v>
      </c>
      <c r="K1025" s="16">
        <v>0.12903225806451599</v>
      </c>
      <c r="L1025" s="16">
        <v>9.0909090909090898E-2</v>
      </c>
      <c r="M1025" s="16">
        <v>0.28888888888888897</v>
      </c>
      <c r="N1025" s="16">
        <v>8.5106382978723402E-2</v>
      </c>
      <c r="O1025" s="16">
        <v>0.133333333333333</v>
      </c>
      <c r="P1025" s="16">
        <v>7.4074074074074098E-2</v>
      </c>
      <c r="Q1025" s="16">
        <v>0.11764705882352899</v>
      </c>
      <c r="R1025" s="16">
        <v>0.25</v>
      </c>
      <c r="S1025" s="16">
        <v>0.25892857142857101</v>
      </c>
      <c r="T1025" s="16">
        <v>8.6206896551724102E-2</v>
      </c>
      <c r="U1025" s="16"/>
      <c r="V1025" s="16">
        <v>0.10344827586206901</v>
      </c>
      <c r="W1025" s="16">
        <v>0.154929577464789</v>
      </c>
      <c r="X1025" s="16">
        <v>0.111764705882353</v>
      </c>
      <c r="Y1025" s="16">
        <v>0.22741433021806901</v>
      </c>
      <c r="Z1025" s="16"/>
      <c r="AA1025" s="16">
        <v>0.118279569892473</v>
      </c>
      <c r="AB1025" s="16">
        <v>0.27500000000000002</v>
      </c>
      <c r="AC1025" s="16">
        <v>0.14285714285714299</v>
      </c>
      <c r="AD1025" s="16">
        <v>0.2</v>
      </c>
      <c r="AE1025" s="16">
        <v>8.6956521739130405E-2</v>
      </c>
      <c r="AF1025" s="16">
        <v>0.158730158730159</v>
      </c>
      <c r="AG1025" s="16">
        <v>0.21875</v>
      </c>
      <c r="AH1025" s="16">
        <v>0.18867924528301899</v>
      </c>
      <c r="AI1025" s="16">
        <v>0.28947368421052599</v>
      </c>
      <c r="AJ1025" s="16"/>
      <c r="AK1025" s="16">
        <v>0.16666666666666699</v>
      </c>
      <c r="AL1025" s="16">
        <v>0.19047619047618999</v>
      </c>
      <c r="AM1025" s="16">
        <v>9.6153846153846201E-2</v>
      </c>
      <c r="AN1025" s="16">
        <v>0.170940170940171</v>
      </c>
      <c r="AO1025" s="16">
        <v>0.203125</v>
      </c>
      <c r="AP1025" s="16">
        <v>0.16666666666666699</v>
      </c>
      <c r="AQ1025" s="16">
        <v>0.22222222222222199</v>
      </c>
      <c r="AR1025" s="16"/>
      <c r="AS1025" s="16">
        <v>0.21808510638297901</v>
      </c>
      <c r="AT1025" s="16">
        <v>0.157407407407407</v>
      </c>
      <c r="AU1025" s="16"/>
      <c r="AV1025" s="16">
        <v>0.21465968586387399</v>
      </c>
      <c r="AW1025" s="16">
        <v>0.158508158508158</v>
      </c>
      <c r="AX1025" s="16"/>
      <c r="AY1025" s="16">
        <v>0.120401337792642</v>
      </c>
      <c r="AZ1025" s="16">
        <v>0.22741433021806901</v>
      </c>
      <c r="BA1025" s="16"/>
      <c r="BB1025" s="16">
        <v>0.19565217391304299</v>
      </c>
      <c r="BC1025" s="16">
        <v>0.146825396825397</v>
      </c>
      <c r="BD1025" s="16"/>
      <c r="BE1025" s="16">
        <v>0.11764705882352899</v>
      </c>
      <c r="BF1025" s="16">
        <v>0.120481927710843</v>
      </c>
      <c r="BG1025" s="16">
        <v>0.155425219941349</v>
      </c>
      <c r="BH1025" s="16">
        <v>0.248587570621469</v>
      </c>
    </row>
    <row r="1026" spans="2:60" x14ac:dyDescent="0.25">
      <c r="B1026" t="s">
        <v>98</v>
      </c>
      <c r="C1026" s="16">
        <v>4.3548387096774201E-2</v>
      </c>
      <c r="D1026" s="16">
        <v>2.8571428571428598E-2</v>
      </c>
      <c r="E1026" s="16">
        <v>3.8461538461538498E-2</v>
      </c>
      <c r="F1026" s="16">
        <v>0</v>
      </c>
      <c r="G1026" s="16">
        <v>0</v>
      </c>
      <c r="H1026" s="16">
        <v>0</v>
      </c>
      <c r="I1026" s="16">
        <v>0.1</v>
      </c>
      <c r="J1026" s="16">
        <v>0</v>
      </c>
      <c r="K1026" s="16">
        <v>3.2258064516128997E-2</v>
      </c>
      <c r="L1026" s="16">
        <v>9.0909090909090898E-2</v>
      </c>
      <c r="M1026" s="16">
        <v>4.4444444444444398E-2</v>
      </c>
      <c r="N1026" s="16">
        <v>8.5106382978723402E-2</v>
      </c>
      <c r="O1026" s="16">
        <v>0</v>
      </c>
      <c r="P1026" s="16">
        <v>3.7037037037037E-2</v>
      </c>
      <c r="Q1026" s="16">
        <v>5.8823529411764698E-2</v>
      </c>
      <c r="R1026" s="16">
        <v>0</v>
      </c>
      <c r="S1026" s="16">
        <v>5.3571428571428603E-2</v>
      </c>
      <c r="T1026" s="16">
        <v>3.4482758620689703E-2</v>
      </c>
      <c r="U1026" s="16"/>
      <c r="V1026" s="16">
        <v>5.1724137931034503E-2</v>
      </c>
      <c r="W1026" s="16">
        <v>5.63380281690141E-2</v>
      </c>
      <c r="X1026" s="16">
        <v>4.7058823529411799E-2</v>
      </c>
      <c r="Y1026" s="16">
        <v>3.7383177570093497E-2</v>
      </c>
      <c r="Z1026" s="16"/>
      <c r="AA1026" s="16">
        <v>7.5268817204301106E-2</v>
      </c>
      <c r="AB1026" s="16">
        <v>0.05</v>
      </c>
      <c r="AC1026" s="16">
        <v>0</v>
      </c>
      <c r="AD1026" s="16">
        <v>1.3333333333333299E-2</v>
      </c>
      <c r="AE1026" s="16">
        <v>5.7971014492753603E-2</v>
      </c>
      <c r="AF1026" s="16">
        <v>7.9365079365079402E-2</v>
      </c>
      <c r="AG1026" s="16">
        <v>1.5625E-2</v>
      </c>
      <c r="AH1026" s="16">
        <v>0</v>
      </c>
      <c r="AI1026" s="16">
        <v>5.2631578947368397E-2</v>
      </c>
      <c r="AJ1026" s="16"/>
      <c r="AK1026" s="16">
        <v>8.3333333333333301E-2</v>
      </c>
      <c r="AL1026" s="16">
        <v>2.3809523809523801E-2</v>
      </c>
      <c r="AM1026" s="16">
        <v>7.69230769230769E-2</v>
      </c>
      <c r="AN1026" s="16">
        <v>2.5641025641025599E-2</v>
      </c>
      <c r="AO1026" s="16">
        <v>3.125E-2</v>
      </c>
      <c r="AP1026" s="16">
        <v>2.3809523809523801E-2</v>
      </c>
      <c r="AQ1026" s="16">
        <v>4.9382716049382699E-2</v>
      </c>
      <c r="AR1026" s="16"/>
      <c r="AS1026" s="16">
        <v>2.6595744680851099E-2</v>
      </c>
      <c r="AT1026" s="16">
        <v>5.0925925925925902E-2</v>
      </c>
      <c r="AU1026" s="16"/>
      <c r="AV1026" s="16">
        <v>7.3298429319371694E-2</v>
      </c>
      <c r="AW1026" s="16">
        <v>3.03030303030303E-2</v>
      </c>
      <c r="AX1026" s="16"/>
      <c r="AY1026" s="16">
        <v>5.0167224080267601E-2</v>
      </c>
      <c r="AZ1026" s="16">
        <v>3.7383177570093497E-2</v>
      </c>
      <c r="BA1026" s="16"/>
      <c r="BB1026" s="16">
        <v>3.5326086956521702E-2</v>
      </c>
      <c r="BC1026" s="16">
        <v>5.5555555555555601E-2</v>
      </c>
      <c r="BD1026" s="16"/>
      <c r="BE1026" s="16">
        <v>0.29411764705882398</v>
      </c>
      <c r="BF1026" s="16">
        <v>4.81927710843374E-2</v>
      </c>
      <c r="BG1026" s="16">
        <v>4.3988269794721403E-2</v>
      </c>
      <c r="BH1026" s="16">
        <v>1.12994350282486E-2</v>
      </c>
    </row>
    <row r="1027" spans="2:60" x14ac:dyDescent="0.25">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c r="AF1027" s="16"/>
      <c r="AG1027" s="16"/>
      <c r="AH1027" s="16"/>
      <c r="AI1027" s="16"/>
      <c r="AJ1027" s="16"/>
      <c r="AK1027" s="16"/>
      <c r="AL1027" s="16"/>
      <c r="AM1027" s="16"/>
      <c r="AN1027" s="16"/>
      <c r="AO1027" s="16"/>
      <c r="AP1027" s="16"/>
      <c r="AQ1027" s="16"/>
      <c r="AR1027" s="16"/>
      <c r="AS1027" s="16"/>
      <c r="AT1027" s="16"/>
      <c r="AU1027" s="16"/>
      <c r="AV1027" s="16"/>
      <c r="AW1027" s="16"/>
      <c r="AX1027" s="16"/>
      <c r="AY1027" s="16"/>
      <c r="AZ1027" s="16"/>
      <c r="BA1027" s="16"/>
      <c r="BB1027" s="16"/>
      <c r="BC1027" s="16"/>
      <c r="BD1027" s="16"/>
      <c r="BE1027" s="16"/>
      <c r="BF1027" s="16"/>
      <c r="BG1027" s="16"/>
      <c r="BH1027" s="16"/>
    </row>
    <row r="1028" spans="2:60" x14ac:dyDescent="0.25">
      <c r="B1028" s="6" t="s">
        <v>479</v>
      </c>
      <c r="C1028" s="16"/>
      <c r="D1028" s="16"/>
      <c r="E1028" s="16"/>
      <c r="F1028" s="16"/>
      <c r="G1028" s="16"/>
      <c r="H1028" s="16"/>
      <c r="I1028" s="16"/>
      <c r="J1028" s="16"/>
      <c r="K1028" s="16"/>
      <c r="L1028" s="16"/>
      <c r="M1028" s="16"/>
      <c r="N1028" s="16"/>
      <c r="O1028" s="16"/>
      <c r="P1028" s="16"/>
      <c r="Q1028" s="16"/>
      <c r="R1028" s="16"/>
      <c r="S1028" s="16"/>
      <c r="T1028" s="16"/>
      <c r="U1028" s="16"/>
      <c r="V1028" s="16"/>
      <c r="W1028" s="16"/>
      <c r="X1028" s="16"/>
      <c r="Y1028" s="16"/>
      <c r="Z1028" s="16"/>
      <c r="AA1028" s="16"/>
      <c r="AB1028" s="16"/>
      <c r="AC1028" s="16"/>
      <c r="AD1028" s="16"/>
      <c r="AE1028" s="16"/>
      <c r="AF1028" s="16"/>
      <c r="AG1028" s="16"/>
      <c r="AH1028" s="16"/>
      <c r="AI1028" s="16"/>
      <c r="AJ1028" s="16"/>
      <c r="AK1028" s="16"/>
      <c r="AL1028" s="16"/>
      <c r="AM1028" s="16"/>
      <c r="AN1028" s="16"/>
      <c r="AO1028" s="16"/>
      <c r="AP1028" s="16"/>
      <c r="AQ1028" s="16"/>
      <c r="AR1028" s="16"/>
      <c r="AS1028" s="16"/>
      <c r="AT1028" s="16"/>
      <c r="AU1028" s="16"/>
      <c r="AV1028" s="16"/>
      <c r="AW1028" s="16"/>
      <c r="AX1028" s="16"/>
      <c r="AY1028" s="16"/>
      <c r="AZ1028" s="16"/>
      <c r="BA1028" s="16"/>
      <c r="BB1028" s="16"/>
      <c r="BC1028" s="16"/>
      <c r="BD1028" s="16"/>
      <c r="BE1028" s="16"/>
      <c r="BF1028" s="16"/>
      <c r="BG1028" s="16"/>
      <c r="BH1028" s="16"/>
    </row>
    <row r="1029" spans="2:60" x14ac:dyDescent="0.25">
      <c r="B1029" s="23" t="s">
        <v>79</v>
      </c>
      <c r="C1029" s="16"/>
      <c r="D1029" s="16"/>
      <c r="E1029" s="16"/>
      <c r="F1029" s="16"/>
      <c r="G1029" s="16"/>
      <c r="H1029" s="16"/>
      <c r="I1029" s="16"/>
      <c r="J1029" s="16"/>
      <c r="K1029" s="16"/>
      <c r="L1029" s="16"/>
      <c r="M1029" s="16"/>
      <c r="N1029" s="16"/>
      <c r="O1029" s="16"/>
      <c r="P1029" s="16"/>
      <c r="Q1029" s="16"/>
      <c r="R1029" s="16"/>
      <c r="S1029" s="16"/>
      <c r="T1029" s="16"/>
      <c r="U1029" s="16"/>
      <c r="V1029" s="16"/>
      <c r="W1029" s="16"/>
      <c r="X1029" s="16"/>
      <c r="Y1029" s="16"/>
      <c r="Z1029" s="16"/>
      <c r="AA1029" s="16"/>
      <c r="AB1029" s="16"/>
      <c r="AC1029" s="16"/>
      <c r="AD1029" s="16"/>
      <c r="AE1029" s="16"/>
      <c r="AF1029" s="16"/>
      <c r="AG1029" s="16"/>
      <c r="AH1029" s="16"/>
      <c r="AI1029" s="16"/>
      <c r="AJ1029" s="16"/>
      <c r="AK1029" s="16"/>
      <c r="AL1029" s="16"/>
      <c r="AM1029" s="16"/>
      <c r="AN1029" s="16"/>
      <c r="AO1029" s="16"/>
      <c r="AP1029" s="16"/>
      <c r="AQ1029" s="16"/>
      <c r="AR1029" s="16"/>
      <c r="AS1029" s="16"/>
      <c r="AT1029" s="16"/>
      <c r="AU1029" s="16"/>
      <c r="AV1029" s="16"/>
      <c r="AW1029" s="16"/>
      <c r="AX1029" s="16"/>
      <c r="AY1029" s="16"/>
      <c r="AZ1029" s="16"/>
      <c r="BA1029" s="16"/>
      <c r="BB1029" s="16"/>
      <c r="BC1029" s="16"/>
      <c r="BD1029" s="16"/>
      <c r="BE1029" s="16"/>
      <c r="BF1029" s="16"/>
      <c r="BG1029" s="16"/>
      <c r="BH1029" s="16"/>
    </row>
    <row r="1030" spans="2:60" x14ac:dyDescent="0.25">
      <c r="B1030" t="s">
        <v>471</v>
      </c>
      <c r="C1030" s="16">
        <v>7.7419354838709695E-2</v>
      </c>
      <c r="D1030" s="16">
        <v>2.8571428571428598E-2</v>
      </c>
      <c r="E1030" s="16">
        <v>1.9230769230769201E-2</v>
      </c>
      <c r="F1030" s="16">
        <v>8.8235294117647106E-2</v>
      </c>
      <c r="G1030" s="16">
        <v>0.125</v>
      </c>
      <c r="H1030" s="16">
        <v>6.6666666666666693E-2</v>
      </c>
      <c r="I1030" s="16">
        <v>0.08</v>
      </c>
      <c r="J1030" s="16">
        <v>0</v>
      </c>
      <c r="K1030" s="16">
        <v>6.4516129032258104E-2</v>
      </c>
      <c r="L1030" s="16">
        <v>0.18181818181818199</v>
      </c>
      <c r="M1030" s="16">
        <v>6.6666666666666693E-2</v>
      </c>
      <c r="N1030" s="16">
        <v>2.1276595744680899E-2</v>
      </c>
      <c r="O1030" s="16">
        <v>0</v>
      </c>
      <c r="P1030" s="16">
        <v>3.7037037037037E-2</v>
      </c>
      <c r="Q1030" s="16">
        <v>5.8823529411764698E-2</v>
      </c>
      <c r="R1030" s="16">
        <v>0</v>
      </c>
      <c r="S1030" s="16">
        <v>0.13392857142857101</v>
      </c>
      <c r="T1030" s="16">
        <v>0.15517241379310301</v>
      </c>
      <c r="U1030" s="16"/>
      <c r="V1030" s="16">
        <v>8.6206896551724102E-2</v>
      </c>
      <c r="W1030" s="16">
        <v>9.85915492957746E-2</v>
      </c>
      <c r="X1030" s="16">
        <v>7.0588235294117604E-2</v>
      </c>
      <c r="Y1030" s="16">
        <v>7.4766355140186896E-2</v>
      </c>
      <c r="Z1030" s="16"/>
      <c r="AA1030" s="16">
        <v>9.6774193548387094E-2</v>
      </c>
      <c r="AB1030" s="16">
        <v>0.05</v>
      </c>
      <c r="AC1030" s="16">
        <v>7.1428571428571397E-2</v>
      </c>
      <c r="AD1030" s="16">
        <v>6.6666666666666693E-2</v>
      </c>
      <c r="AE1030" s="16">
        <v>5.7971014492753603E-2</v>
      </c>
      <c r="AF1030" s="16">
        <v>9.5238095238095205E-2</v>
      </c>
      <c r="AG1030" s="16">
        <v>0.109375</v>
      </c>
      <c r="AH1030" s="16">
        <v>7.5471698113207503E-2</v>
      </c>
      <c r="AI1030" s="16">
        <v>5.2631578947368397E-2</v>
      </c>
      <c r="AJ1030" s="16"/>
      <c r="AK1030" s="16">
        <v>8.3333333333333301E-2</v>
      </c>
      <c r="AL1030" s="16">
        <v>4.7619047619047603E-2</v>
      </c>
      <c r="AM1030" s="16">
        <v>7.69230769230769E-2</v>
      </c>
      <c r="AN1030" s="16">
        <v>5.9829059829059797E-2</v>
      </c>
      <c r="AO1030" s="16">
        <v>9.375E-2</v>
      </c>
      <c r="AP1030" s="16">
        <v>7.9365079365079402E-2</v>
      </c>
      <c r="AQ1030" s="16">
        <v>8.6419753086419707E-2</v>
      </c>
      <c r="AR1030" s="16"/>
      <c r="AS1030" s="16">
        <v>7.9787234042553196E-2</v>
      </c>
      <c r="AT1030" s="16">
        <v>7.6388888888888895E-2</v>
      </c>
      <c r="AU1030" s="16"/>
      <c r="AV1030" s="16">
        <v>4.7120418848167499E-2</v>
      </c>
      <c r="AW1030" s="16">
        <v>9.0909090909090898E-2</v>
      </c>
      <c r="AX1030" s="16"/>
      <c r="AY1030" s="16">
        <v>8.0267558528428096E-2</v>
      </c>
      <c r="AZ1030" s="16">
        <v>7.4766355140186896E-2</v>
      </c>
      <c r="BA1030" s="16"/>
      <c r="BB1030" s="16">
        <v>7.8804347826087001E-2</v>
      </c>
      <c r="BC1030" s="16">
        <v>7.5396825396825407E-2</v>
      </c>
      <c r="BD1030" s="16"/>
      <c r="BE1030" s="16">
        <v>0</v>
      </c>
      <c r="BF1030" s="16">
        <v>0.14457831325301199</v>
      </c>
      <c r="BG1030" s="16">
        <v>7.9178885630498505E-2</v>
      </c>
      <c r="BH1030" s="16">
        <v>5.0847457627118599E-2</v>
      </c>
    </row>
    <row r="1031" spans="2:60" x14ac:dyDescent="0.25">
      <c r="B1031" t="s">
        <v>472</v>
      </c>
      <c r="C1031" s="16">
        <v>0.174193548387097</v>
      </c>
      <c r="D1031" s="16">
        <v>0.17142857142857101</v>
      </c>
      <c r="E1031" s="16">
        <v>0.17307692307692299</v>
      </c>
      <c r="F1031" s="16">
        <v>0.11764705882352899</v>
      </c>
      <c r="G1031" s="16">
        <v>0.25</v>
      </c>
      <c r="H1031" s="16">
        <v>0.266666666666667</v>
      </c>
      <c r="I1031" s="16">
        <v>0.22</v>
      </c>
      <c r="J1031" s="16">
        <v>0.125</v>
      </c>
      <c r="K1031" s="16">
        <v>0.16129032258064499</v>
      </c>
      <c r="L1031" s="16">
        <v>9.0909090909090898E-2</v>
      </c>
      <c r="M1031" s="16">
        <v>8.8888888888888906E-2</v>
      </c>
      <c r="N1031" s="16">
        <v>0.12765957446808501</v>
      </c>
      <c r="O1031" s="16">
        <v>0.2</v>
      </c>
      <c r="P1031" s="16">
        <v>0.22222222222222199</v>
      </c>
      <c r="Q1031" s="16">
        <v>5.8823529411764698E-2</v>
      </c>
      <c r="R1031" s="16">
        <v>0.5</v>
      </c>
      <c r="S1031" s="16">
        <v>0.20535714285714299</v>
      </c>
      <c r="T1031" s="16">
        <v>0.17241379310344801</v>
      </c>
      <c r="U1031" s="16"/>
      <c r="V1031" s="16">
        <v>0.17241379310344801</v>
      </c>
      <c r="W1031" s="16">
        <v>0.23943661971831001</v>
      </c>
      <c r="X1031" s="16">
        <v>0.16470588235294101</v>
      </c>
      <c r="Y1031" s="16">
        <v>0.16510903426791301</v>
      </c>
      <c r="Z1031" s="16"/>
      <c r="AA1031" s="16">
        <v>0.17204301075268799</v>
      </c>
      <c r="AB1031" s="16">
        <v>0.125</v>
      </c>
      <c r="AC1031" s="16">
        <v>0.214285714285714</v>
      </c>
      <c r="AD1031" s="16">
        <v>0.17333333333333301</v>
      </c>
      <c r="AE1031" s="16">
        <v>0.231884057971014</v>
      </c>
      <c r="AF1031" s="16">
        <v>0.17460317460317501</v>
      </c>
      <c r="AG1031" s="16">
        <v>0.171875</v>
      </c>
      <c r="AH1031" s="16">
        <v>0.18867924528301899</v>
      </c>
      <c r="AI1031" s="16">
        <v>9.2105263157894704E-2</v>
      </c>
      <c r="AJ1031" s="16"/>
      <c r="AK1031" s="16">
        <v>8.3333333333333301E-2</v>
      </c>
      <c r="AL1031" s="16">
        <v>0.214285714285714</v>
      </c>
      <c r="AM1031" s="16">
        <v>0.34615384615384598</v>
      </c>
      <c r="AN1031" s="16">
        <v>0.15384615384615399</v>
      </c>
      <c r="AO1031" s="16">
        <v>0.171875</v>
      </c>
      <c r="AP1031" s="16">
        <v>0.134920634920635</v>
      </c>
      <c r="AQ1031" s="16">
        <v>0.19753086419753099</v>
      </c>
      <c r="AR1031" s="16"/>
      <c r="AS1031" s="16">
        <v>0.18617021276595699</v>
      </c>
      <c r="AT1031" s="16">
        <v>0.16898148148148101</v>
      </c>
      <c r="AU1031" s="16"/>
      <c r="AV1031" s="16">
        <v>0.17277486910994799</v>
      </c>
      <c r="AW1031" s="16">
        <v>0.17482517482517501</v>
      </c>
      <c r="AX1031" s="16"/>
      <c r="AY1031" s="16">
        <v>0.18394648829431401</v>
      </c>
      <c r="AZ1031" s="16">
        <v>0.16510903426791301</v>
      </c>
      <c r="BA1031" s="16"/>
      <c r="BB1031" s="16">
        <v>0.15217391304347799</v>
      </c>
      <c r="BC1031" s="16">
        <v>0.206349206349206</v>
      </c>
      <c r="BD1031" s="16"/>
      <c r="BE1031" s="16">
        <v>0.29411764705882398</v>
      </c>
      <c r="BF1031" s="16">
        <v>0.22891566265060201</v>
      </c>
      <c r="BG1031" s="16">
        <v>0.16129032258064499</v>
      </c>
      <c r="BH1031" s="16">
        <v>0.16384180790960501</v>
      </c>
    </row>
    <row r="1032" spans="2:60" x14ac:dyDescent="0.25">
      <c r="B1032" t="s">
        <v>473</v>
      </c>
      <c r="C1032" s="16">
        <v>0.190322580645161</v>
      </c>
      <c r="D1032" s="16">
        <v>0.157142857142857</v>
      </c>
      <c r="E1032" s="16">
        <v>0.19230769230769201</v>
      </c>
      <c r="F1032" s="16">
        <v>8.8235294117647106E-2</v>
      </c>
      <c r="G1032" s="16">
        <v>0.20833333333333301</v>
      </c>
      <c r="H1032" s="16">
        <v>0.133333333333333</v>
      </c>
      <c r="I1032" s="16">
        <v>0.12</v>
      </c>
      <c r="J1032" s="16">
        <v>0.25</v>
      </c>
      <c r="K1032" s="16">
        <v>0.38709677419354799</v>
      </c>
      <c r="L1032" s="16">
        <v>9.0909090909090898E-2</v>
      </c>
      <c r="M1032" s="16">
        <v>0.133333333333333</v>
      </c>
      <c r="N1032" s="16">
        <v>0.27659574468085102</v>
      </c>
      <c r="O1032" s="16">
        <v>0.266666666666667</v>
      </c>
      <c r="P1032" s="16">
        <v>0.33333333333333298</v>
      </c>
      <c r="Q1032" s="16">
        <v>0.41176470588235298</v>
      </c>
      <c r="R1032" s="16">
        <v>0.25</v>
      </c>
      <c r="S1032" s="16">
        <v>0.14285714285714299</v>
      </c>
      <c r="T1032" s="16">
        <v>0.17241379310344801</v>
      </c>
      <c r="U1032" s="16"/>
      <c r="V1032" s="16">
        <v>0.18965517241379301</v>
      </c>
      <c r="W1032" s="16">
        <v>0.169014084507042</v>
      </c>
      <c r="X1032" s="16">
        <v>0.22941176470588201</v>
      </c>
      <c r="Y1032" s="16">
        <v>0.17445482866043599</v>
      </c>
      <c r="Z1032" s="16"/>
      <c r="AA1032" s="16">
        <v>0.18279569892473099</v>
      </c>
      <c r="AB1032" s="16">
        <v>0.17499999999999999</v>
      </c>
      <c r="AC1032" s="16">
        <v>0.19642857142857101</v>
      </c>
      <c r="AD1032" s="16">
        <v>0.21333333333333299</v>
      </c>
      <c r="AE1032" s="16">
        <v>0.231884057971014</v>
      </c>
      <c r="AF1032" s="16">
        <v>0.17460317460317501</v>
      </c>
      <c r="AG1032" s="16">
        <v>0.171875</v>
      </c>
      <c r="AH1032" s="16">
        <v>0.169811320754717</v>
      </c>
      <c r="AI1032" s="16">
        <v>0.21052631578947401</v>
      </c>
      <c r="AJ1032" s="16"/>
      <c r="AK1032" s="16">
        <v>0.2</v>
      </c>
      <c r="AL1032" s="16">
        <v>0.214285714285714</v>
      </c>
      <c r="AM1032" s="16">
        <v>0.21153846153846201</v>
      </c>
      <c r="AN1032" s="16">
        <v>0.20512820512820501</v>
      </c>
      <c r="AO1032" s="16">
        <v>0.203125</v>
      </c>
      <c r="AP1032" s="16">
        <v>0.16666666666666699</v>
      </c>
      <c r="AQ1032" s="16">
        <v>0.16049382716049401</v>
      </c>
      <c r="AR1032" s="16"/>
      <c r="AS1032" s="16">
        <v>0.175531914893617</v>
      </c>
      <c r="AT1032" s="16">
        <v>0.196759259259259</v>
      </c>
      <c r="AU1032" s="16"/>
      <c r="AV1032" s="16">
        <v>0.14136125654450299</v>
      </c>
      <c r="AW1032" s="16">
        <v>0.21212121212121199</v>
      </c>
      <c r="AX1032" s="16"/>
      <c r="AY1032" s="16">
        <v>0.20735785953177299</v>
      </c>
      <c r="AZ1032" s="16">
        <v>0.17445482866043599</v>
      </c>
      <c r="BA1032" s="16"/>
      <c r="BB1032" s="16">
        <v>0.17663043478260901</v>
      </c>
      <c r="BC1032" s="16">
        <v>0.21031746031745999</v>
      </c>
      <c r="BD1032" s="16"/>
      <c r="BE1032" s="16">
        <v>0.29411764705882398</v>
      </c>
      <c r="BF1032" s="16">
        <v>0.240963855421687</v>
      </c>
      <c r="BG1032" s="16">
        <v>0.19941348973607001</v>
      </c>
      <c r="BH1032" s="16">
        <v>0.129943502824859</v>
      </c>
    </row>
    <row r="1033" spans="2:60" x14ac:dyDescent="0.25">
      <c r="B1033" t="s">
        <v>474</v>
      </c>
      <c r="C1033" s="16">
        <v>0.33064516129032301</v>
      </c>
      <c r="D1033" s="16">
        <v>0.38571428571428601</v>
      </c>
      <c r="E1033" s="16">
        <v>0.32692307692307698</v>
      </c>
      <c r="F1033" s="16">
        <v>0.47058823529411797</v>
      </c>
      <c r="G1033" s="16">
        <v>0.29166666666666702</v>
      </c>
      <c r="H1033" s="16">
        <v>0.53333333333333299</v>
      </c>
      <c r="I1033" s="16">
        <v>0.26</v>
      </c>
      <c r="J1033" s="16">
        <v>0.375</v>
      </c>
      <c r="K1033" s="16">
        <v>0.16129032258064499</v>
      </c>
      <c r="L1033" s="16">
        <v>0.45454545454545497</v>
      </c>
      <c r="M1033" s="16">
        <v>0.35555555555555601</v>
      </c>
      <c r="N1033" s="16">
        <v>0.38297872340425498</v>
      </c>
      <c r="O1033" s="16">
        <v>0.33333333333333298</v>
      </c>
      <c r="P1033" s="16">
        <v>0.25925925925925902</v>
      </c>
      <c r="Q1033" s="16">
        <v>0.23529411764705899</v>
      </c>
      <c r="R1033" s="16">
        <v>0.25</v>
      </c>
      <c r="S1033" s="16">
        <v>0.26785714285714302</v>
      </c>
      <c r="T1033" s="16">
        <v>0.39655172413793099</v>
      </c>
      <c r="U1033" s="16"/>
      <c r="V1033" s="16">
        <v>0.32758620689655199</v>
      </c>
      <c r="W1033" s="16">
        <v>0.352112676056338</v>
      </c>
      <c r="X1033" s="16">
        <v>0.33529411764705902</v>
      </c>
      <c r="Y1033" s="16">
        <v>0.32398753894081</v>
      </c>
      <c r="Z1033" s="16"/>
      <c r="AA1033" s="16">
        <v>0.36559139784946199</v>
      </c>
      <c r="AB1033" s="16">
        <v>0.375</v>
      </c>
      <c r="AC1033" s="16">
        <v>0.35714285714285698</v>
      </c>
      <c r="AD1033" s="16">
        <v>0.22666666666666699</v>
      </c>
      <c r="AE1033" s="16">
        <v>0.405797101449275</v>
      </c>
      <c r="AF1033" s="16">
        <v>0.33333333333333298</v>
      </c>
      <c r="AG1033" s="16">
        <v>0.265625</v>
      </c>
      <c r="AH1033" s="16">
        <v>0.35849056603773599</v>
      </c>
      <c r="AI1033" s="16">
        <v>0.31578947368421101</v>
      </c>
      <c r="AJ1033" s="16"/>
      <c r="AK1033" s="16">
        <v>0.45</v>
      </c>
      <c r="AL1033" s="16">
        <v>0.33333333333333298</v>
      </c>
      <c r="AM1033" s="16">
        <v>0.230769230769231</v>
      </c>
      <c r="AN1033" s="16">
        <v>0.30769230769230799</v>
      </c>
      <c r="AO1033" s="16">
        <v>0.34375</v>
      </c>
      <c r="AP1033" s="16">
        <v>0.37301587301587302</v>
      </c>
      <c r="AQ1033" s="16">
        <v>0.25925925925925902</v>
      </c>
      <c r="AR1033" s="16"/>
      <c r="AS1033" s="16">
        <v>0.31382978723404298</v>
      </c>
      <c r="AT1033" s="16">
        <v>0.33796296296296302</v>
      </c>
      <c r="AU1033" s="16"/>
      <c r="AV1033" s="16">
        <v>0.39790575916230397</v>
      </c>
      <c r="AW1033" s="16">
        <v>0.30069930069930101</v>
      </c>
      <c r="AX1033" s="16"/>
      <c r="AY1033" s="16">
        <v>0.337792642140468</v>
      </c>
      <c r="AZ1033" s="16">
        <v>0.32398753894081</v>
      </c>
      <c r="BA1033" s="16"/>
      <c r="BB1033" s="16">
        <v>0.32880434782608697</v>
      </c>
      <c r="BC1033" s="16">
        <v>0.33333333333333298</v>
      </c>
      <c r="BD1033" s="16"/>
      <c r="BE1033" s="16">
        <v>0.23529411764705899</v>
      </c>
      <c r="BF1033" s="16">
        <v>0.28915662650602397</v>
      </c>
      <c r="BG1033" s="16">
        <v>0.34017595307917903</v>
      </c>
      <c r="BH1033" s="16">
        <v>0.34463276836158202</v>
      </c>
    </row>
    <row r="1034" spans="2:60" x14ac:dyDescent="0.25">
      <c r="B1034" t="s">
        <v>475</v>
      </c>
      <c r="C1034" s="16">
        <v>0.21290322580645199</v>
      </c>
      <c r="D1034" s="16">
        <v>0.22857142857142901</v>
      </c>
      <c r="E1034" s="16">
        <v>0.269230769230769</v>
      </c>
      <c r="F1034" s="16">
        <v>0.23529411764705899</v>
      </c>
      <c r="G1034" s="16">
        <v>0.125</v>
      </c>
      <c r="H1034" s="16">
        <v>0</v>
      </c>
      <c r="I1034" s="16">
        <v>0.3</v>
      </c>
      <c r="J1034" s="16">
        <v>0.25</v>
      </c>
      <c r="K1034" s="16">
        <v>0.225806451612903</v>
      </c>
      <c r="L1034" s="16">
        <v>0.18181818181818199</v>
      </c>
      <c r="M1034" s="16">
        <v>0.33333333333333298</v>
      </c>
      <c r="N1034" s="16">
        <v>0.170212765957447</v>
      </c>
      <c r="O1034" s="16">
        <v>0.2</v>
      </c>
      <c r="P1034" s="16">
        <v>0.148148148148148</v>
      </c>
      <c r="Q1034" s="16">
        <v>0.17647058823529399</v>
      </c>
      <c r="R1034" s="16">
        <v>0</v>
      </c>
      <c r="S1034" s="16">
        <v>0.23214285714285701</v>
      </c>
      <c r="T1034" s="16">
        <v>0.10344827586206901</v>
      </c>
      <c r="U1034" s="16"/>
      <c r="V1034" s="16">
        <v>0.18965517241379301</v>
      </c>
      <c r="W1034" s="16">
        <v>0.140845070422535</v>
      </c>
      <c r="X1034" s="16">
        <v>0.17647058823529399</v>
      </c>
      <c r="Y1034" s="16">
        <v>0.25233644859813098</v>
      </c>
      <c r="Z1034" s="16"/>
      <c r="AA1034" s="16">
        <v>0.17204301075268799</v>
      </c>
      <c r="AB1034" s="16">
        <v>0.25</v>
      </c>
      <c r="AC1034" s="16">
        <v>0.160714285714286</v>
      </c>
      <c r="AD1034" s="16">
        <v>0.30666666666666698</v>
      </c>
      <c r="AE1034" s="16">
        <v>5.7971014492753603E-2</v>
      </c>
      <c r="AF1034" s="16">
        <v>0.206349206349206</v>
      </c>
      <c r="AG1034" s="16">
        <v>0.265625</v>
      </c>
      <c r="AH1034" s="16">
        <v>0.20754716981132099</v>
      </c>
      <c r="AI1034" s="16">
        <v>0.30263157894736797</v>
      </c>
      <c r="AJ1034" s="16"/>
      <c r="AK1034" s="16">
        <v>0.133333333333333</v>
      </c>
      <c r="AL1034" s="16">
        <v>0.16666666666666699</v>
      </c>
      <c r="AM1034" s="16">
        <v>0.134615384615385</v>
      </c>
      <c r="AN1034" s="16">
        <v>0.24786324786324801</v>
      </c>
      <c r="AO1034" s="16">
        <v>0.1875</v>
      </c>
      <c r="AP1034" s="16">
        <v>0.24603174603174599</v>
      </c>
      <c r="AQ1034" s="16">
        <v>0.296296296296296</v>
      </c>
      <c r="AR1034" s="16"/>
      <c r="AS1034" s="16">
        <v>0.22872340425531901</v>
      </c>
      <c r="AT1034" s="16">
        <v>0.20601851851851899</v>
      </c>
      <c r="AU1034" s="16"/>
      <c r="AV1034" s="16">
        <v>0.22513089005235601</v>
      </c>
      <c r="AW1034" s="16">
        <v>0.20745920745920701</v>
      </c>
      <c r="AX1034" s="16"/>
      <c r="AY1034" s="16">
        <v>0.17056856187291</v>
      </c>
      <c r="AZ1034" s="16">
        <v>0.25233644859813098</v>
      </c>
      <c r="BA1034" s="16"/>
      <c r="BB1034" s="16">
        <v>0.25815217391304301</v>
      </c>
      <c r="BC1034" s="16">
        <v>0.146825396825397</v>
      </c>
      <c r="BD1034" s="16"/>
      <c r="BE1034" s="16">
        <v>0</v>
      </c>
      <c r="BF1034" s="16">
        <v>8.4337349397590397E-2</v>
      </c>
      <c r="BG1034" s="16">
        <v>0.20821114369501501</v>
      </c>
      <c r="BH1034" s="16">
        <v>0.305084745762712</v>
      </c>
    </row>
    <row r="1035" spans="2:60" x14ac:dyDescent="0.25">
      <c r="B1035" t="s">
        <v>98</v>
      </c>
      <c r="C1035" s="16">
        <v>1.45161290322581E-2</v>
      </c>
      <c r="D1035" s="16">
        <v>2.8571428571428598E-2</v>
      </c>
      <c r="E1035" s="16">
        <v>1.9230769230769201E-2</v>
      </c>
      <c r="F1035" s="16">
        <v>0</v>
      </c>
      <c r="G1035" s="16">
        <v>0</v>
      </c>
      <c r="H1035" s="16">
        <v>0</v>
      </c>
      <c r="I1035" s="16">
        <v>0.02</v>
      </c>
      <c r="J1035" s="16">
        <v>0</v>
      </c>
      <c r="K1035" s="16">
        <v>0</v>
      </c>
      <c r="L1035" s="16">
        <v>0</v>
      </c>
      <c r="M1035" s="16">
        <v>2.2222222222222199E-2</v>
      </c>
      <c r="N1035" s="16">
        <v>2.1276595744680899E-2</v>
      </c>
      <c r="O1035" s="16">
        <v>0</v>
      </c>
      <c r="P1035" s="16">
        <v>0</v>
      </c>
      <c r="Q1035" s="16">
        <v>5.8823529411764698E-2</v>
      </c>
      <c r="R1035" s="16">
        <v>0</v>
      </c>
      <c r="S1035" s="16">
        <v>1.7857142857142901E-2</v>
      </c>
      <c r="T1035" s="16">
        <v>0</v>
      </c>
      <c r="U1035" s="16"/>
      <c r="V1035" s="16">
        <v>3.4482758620689703E-2</v>
      </c>
      <c r="W1035" s="16">
        <v>0</v>
      </c>
      <c r="X1035" s="16">
        <v>2.3529411764705899E-2</v>
      </c>
      <c r="Y1035" s="16">
        <v>9.3457943925233603E-3</v>
      </c>
      <c r="Z1035" s="16"/>
      <c r="AA1035" s="16">
        <v>1.0752688172042999E-2</v>
      </c>
      <c r="AB1035" s="16">
        <v>2.5000000000000001E-2</v>
      </c>
      <c r="AC1035" s="16">
        <v>0</v>
      </c>
      <c r="AD1035" s="16">
        <v>1.3333333333333299E-2</v>
      </c>
      <c r="AE1035" s="16">
        <v>1.4492753623188401E-2</v>
      </c>
      <c r="AF1035" s="16">
        <v>1.58730158730159E-2</v>
      </c>
      <c r="AG1035" s="16">
        <v>1.5625E-2</v>
      </c>
      <c r="AH1035" s="16">
        <v>0</v>
      </c>
      <c r="AI1035" s="16">
        <v>2.6315789473684199E-2</v>
      </c>
      <c r="AJ1035" s="16"/>
      <c r="AK1035" s="16">
        <v>0.05</v>
      </c>
      <c r="AL1035" s="16">
        <v>2.3809523809523801E-2</v>
      </c>
      <c r="AM1035" s="16">
        <v>0</v>
      </c>
      <c r="AN1035" s="16">
        <v>2.5641025641025599E-2</v>
      </c>
      <c r="AO1035" s="16">
        <v>0</v>
      </c>
      <c r="AP1035" s="16">
        <v>0</v>
      </c>
      <c r="AQ1035" s="16">
        <v>0</v>
      </c>
      <c r="AR1035" s="16"/>
      <c r="AS1035" s="16">
        <v>1.5957446808510599E-2</v>
      </c>
      <c r="AT1035" s="16">
        <v>1.38888888888889E-2</v>
      </c>
      <c r="AU1035" s="16"/>
      <c r="AV1035" s="16">
        <v>1.5706806282722498E-2</v>
      </c>
      <c r="AW1035" s="16">
        <v>1.3986013986014E-2</v>
      </c>
      <c r="AX1035" s="16"/>
      <c r="AY1035" s="16">
        <v>2.0066889632107E-2</v>
      </c>
      <c r="AZ1035" s="16">
        <v>9.3457943925233603E-3</v>
      </c>
      <c r="BA1035" s="16"/>
      <c r="BB1035" s="16">
        <v>5.4347826086956503E-3</v>
      </c>
      <c r="BC1035" s="16">
        <v>2.7777777777777801E-2</v>
      </c>
      <c r="BD1035" s="16"/>
      <c r="BE1035" s="16">
        <v>0.17647058823529399</v>
      </c>
      <c r="BF1035" s="16">
        <v>1.20481927710843E-2</v>
      </c>
      <c r="BG1035" s="16">
        <v>1.17302052785924E-2</v>
      </c>
      <c r="BH1035" s="16">
        <v>5.6497175141242903E-3</v>
      </c>
    </row>
    <row r="1036" spans="2:60" x14ac:dyDescent="0.25">
      <c r="C1036" s="16"/>
      <c r="D1036" s="16"/>
      <c r="E1036" s="16"/>
      <c r="F1036" s="16"/>
      <c r="G1036" s="16"/>
      <c r="H1036" s="16"/>
      <c r="I1036" s="16"/>
      <c r="J1036" s="16"/>
      <c r="K1036" s="16"/>
      <c r="L1036" s="16"/>
      <c r="M1036" s="16"/>
      <c r="N1036" s="16"/>
      <c r="O1036" s="16"/>
      <c r="P1036" s="16"/>
      <c r="Q1036" s="16"/>
      <c r="R1036" s="16"/>
      <c r="S1036" s="16"/>
      <c r="T1036" s="16"/>
      <c r="U1036" s="16"/>
      <c r="V1036" s="16"/>
      <c r="W1036" s="16"/>
      <c r="X1036" s="16"/>
      <c r="Y1036" s="16"/>
      <c r="Z1036" s="16"/>
      <c r="AA1036" s="16"/>
      <c r="AB1036" s="16"/>
      <c r="AC1036" s="16"/>
      <c r="AD1036" s="16"/>
      <c r="AE1036" s="16"/>
      <c r="AF1036" s="16"/>
      <c r="AG1036" s="16"/>
      <c r="AH1036" s="16"/>
      <c r="AI1036" s="16"/>
      <c r="AJ1036" s="16"/>
      <c r="AK1036" s="16"/>
      <c r="AL1036" s="16"/>
      <c r="AM1036" s="16"/>
      <c r="AN1036" s="16"/>
      <c r="AO1036" s="16"/>
      <c r="AP1036" s="16"/>
      <c r="AQ1036" s="16"/>
      <c r="AR1036" s="16"/>
      <c r="AS1036" s="16"/>
      <c r="AT1036" s="16"/>
      <c r="AU1036" s="16"/>
      <c r="AV1036" s="16"/>
      <c r="AW1036" s="16"/>
      <c r="AX1036" s="16"/>
      <c r="AY1036" s="16"/>
      <c r="AZ1036" s="16"/>
      <c r="BA1036" s="16"/>
      <c r="BB1036" s="16"/>
      <c r="BC1036" s="16"/>
      <c r="BD1036" s="16"/>
      <c r="BE1036" s="16"/>
      <c r="BF1036" s="16"/>
      <c r="BG1036" s="16"/>
      <c r="BH1036" s="16"/>
    </row>
    <row r="1037" spans="2:60" x14ac:dyDescent="0.25">
      <c r="B1037" s="6" t="s">
        <v>480</v>
      </c>
      <c r="C1037" s="16"/>
      <c r="D1037" s="16"/>
      <c r="E1037" s="16"/>
      <c r="F1037" s="16"/>
      <c r="G1037" s="16"/>
      <c r="H1037" s="16"/>
      <c r="I1037" s="16"/>
      <c r="J1037" s="16"/>
      <c r="K1037" s="16"/>
      <c r="L1037" s="16"/>
      <c r="M1037" s="16"/>
      <c r="N1037" s="16"/>
      <c r="O1037" s="16"/>
      <c r="P1037" s="16"/>
      <c r="Q1037" s="16"/>
      <c r="R1037" s="16"/>
      <c r="S1037" s="16"/>
      <c r="T1037" s="16"/>
      <c r="U1037" s="16"/>
      <c r="V1037" s="16"/>
      <c r="W1037" s="16"/>
      <c r="X1037" s="16"/>
      <c r="Y1037" s="16"/>
      <c r="Z1037" s="16"/>
      <c r="AA1037" s="16"/>
      <c r="AB1037" s="16"/>
      <c r="AC1037" s="16"/>
      <c r="AD1037" s="16"/>
      <c r="AE1037" s="16"/>
      <c r="AF1037" s="16"/>
      <c r="AG1037" s="16"/>
      <c r="AH1037" s="16"/>
      <c r="AI1037" s="16"/>
      <c r="AJ1037" s="16"/>
      <c r="AK1037" s="16"/>
      <c r="AL1037" s="16"/>
      <c r="AM1037" s="16"/>
      <c r="AN1037" s="16"/>
      <c r="AO1037" s="16"/>
      <c r="AP1037" s="16"/>
      <c r="AQ1037" s="16"/>
      <c r="AR1037" s="16"/>
      <c r="AS1037" s="16"/>
      <c r="AT1037" s="16"/>
      <c r="AU1037" s="16"/>
      <c r="AV1037" s="16"/>
      <c r="AW1037" s="16"/>
      <c r="AX1037" s="16"/>
      <c r="AY1037" s="16"/>
      <c r="AZ1037" s="16"/>
      <c r="BA1037" s="16"/>
      <c r="BB1037" s="16"/>
      <c r="BC1037" s="16"/>
      <c r="BD1037" s="16"/>
      <c r="BE1037" s="16"/>
      <c r="BF1037" s="16"/>
      <c r="BG1037" s="16"/>
      <c r="BH1037" s="16"/>
    </row>
    <row r="1038" spans="2:60" x14ac:dyDescent="0.25">
      <c r="B1038" s="23" t="s">
        <v>79</v>
      </c>
      <c r="C1038" s="16"/>
      <c r="D1038" s="16"/>
      <c r="E1038" s="16"/>
      <c r="F1038" s="16"/>
      <c r="G1038" s="16"/>
      <c r="H1038" s="16"/>
      <c r="I1038" s="16"/>
      <c r="J1038" s="16"/>
      <c r="K1038" s="16"/>
      <c r="L1038" s="16"/>
      <c r="M1038" s="16"/>
      <c r="N1038" s="16"/>
      <c r="O1038" s="16"/>
      <c r="P1038" s="16"/>
      <c r="Q1038" s="16"/>
      <c r="R1038" s="16"/>
      <c r="S1038" s="16"/>
      <c r="T1038" s="16"/>
      <c r="U1038" s="16"/>
      <c r="V1038" s="16"/>
      <c r="W1038" s="16"/>
      <c r="X1038" s="16"/>
      <c r="Y1038" s="16"/>
      <c r="Z1038" s="16"/>
      <c r="AA1038" s="16"/>
      <c r="AB1038" s="16"/>
      <c r="AC1038" s="16"/>
      <c r="AD1038" s="16"/>
      <c r="AE1038" s="16"/>
      <c r="AF1038" s="16"/>
      <c r="AG1038" s="16"/>
      <c r="AH1038" s="16"/>
      <c r="AI1038" s="16"/>
      <c r="AJ1038" s="16"/>
      <c r="AK1038" s="16"/>
      <c r="AL1038" s="16"/>
      <c r="AM1038" s="16"/>
      <c r="AN1038" s="16"/>
      <c r="AO1038" s="16"/>
      <c r="AP1038" s="16"/>
      <c r="AQ1038" s="16"/>
      <c r="AR1038" s="16"/>
      <c r="AS1038" s="16"/>
      <c r="AT1038" s="16"/>
      <c r="AU1038" s="16"/>
      <c r="AV1038" s="16"/>
      <c r="AW1038" s="16"/>
      <c r="AX1038" s="16"/>
      <c r="AY1038" s="16"/>
      <c r="AZ1038" s="16"/>
      <c r="BA1038" s="16"/>
      <c r="BB1038" s="16"/>
      <c r="BC1038" s="16"/>
      <c r="BD1038" s="16"/>
      <c r="BE1038" s="16"/>
      <c r="BF1038" s="16"/>
      <c r="BG1038" s="16"/>
      <c r="BH1038" s="16"/>
    </row>
    <row r="1039" spans="2:60" x14ac:dyDescent="0.25">
      <c r="B1039" t="s">
        <v>471</v>
      </c>
      <c r="C1039" s="16">
        <v>6.12903225806452E-2</v>
      </c>
      <c r="D1039" s="16">
        <v>1.4285714285714299E-2</v>
      </c>
      <c r="E1039" s="16">
        <v>1.9230769230769201E-2</v>
      </c>
      <c r="F1039" s="16">
        <v>5.8823529411764698E-2</v>
      </c>
      <c r="G1039" s="16">
        <v>0.125</v>
      </c>
      <c r="H1039" s="16">
        <v>0</v>
      </c>
      <c r="I1039" s="16">
        <v>0.1</v>
      </c>
      <c r="J1039" s="16">
        <v>0.125</v>
      </c>
      <c r="K1039" s="16">
        <v>0.12903225806451599</v>
      </c>
      <c r="L1039" s="16">
        <v>9.0909090909090898E-2</v>
      </c>
      <c r="M1039" s="16">
        <v>4.4444444444444398E-2</v>
      </c>
      <c r="N1039" s="16">
        <v>2.1276595744680899E-2</v>
      </c>
      <c r="O1039" s="16">
        <v>0.133333333333333</v>
      </c>
      <c r="P1039" s="16">
        <v>0</v>
      </c>
      <c r="Q1039" s="16">
        <v>0</v>
      </c>
      <c r="R1039" s="16">
        <v>0.25</v>
      </c>
      <c r="S1039" s="16">
        <v>8.0357142857142905E-2</v>
      </c>
      <c r="T1039" s="16">
        <v>8.6206896551724102E-2</v>
      </c>
      <c r="U1039" s="16"/>
      <c r="V1039" s="16">
        <v>5.1724137931034503E-2</v>
      </c>
      <c r="W1039" s="16">
        <v>7.0422535211267595E-2</v>
      </c>
      <c r="X1039" s="16">
        <v>4.7058823529411799E-2</v>
      </c>
      <c r="Y1039" s="16">
        <v>6.8535825545171306E-2</v>
      </c>
      <c r="Z1039" s="16"/>
      <c r="AA1039" s="16">
        <v>0.10752688172043</v>
      </c>
      <c r="AB1039" s="16">
        <v>7.4999999999999997E-2</v>
      </c>
      <c r="AC1039" s="16">
        <v>3.5714285714285698E-2</v>
      </c>
      <c r="AD1039" s="16">
        <v>1.3333333333333299E-2</v>
      </c>
      <c r="AE1039" s="16">
        <v>8.6956521739130405E-2</v>
      </c>
      <c r="AF1039" s="16">
        <v>7.9365079365079402E-2</v>
      </c>
      <c r="AG1039" s="16">
        <v>4.6875E-2</v>
      </c>
      <c r="AH1039" s="16">
        <v>3.77358490566038E-2</v>
      </c>
      <c r="AI1039" s="16">
        <v>5.2631578947368397E-2</v>
      </c>
      <c r="AJ1039" s="16"/>
      <c r="AK1039" s="16">
        <v>8.3333333333333301E-2</v>
      </c>
      <c r="AL1039" s="16">
        <v>7.1428571428571397E-2</v>
      </c>
      <c r="AM1039" s="16">
        <v>7.69230769230769E-2</v>
      </c>
      <c r="AN1039" s="16">
        <v>5.9829059829059797E-2</v>
      </c>
      <c r="AO1039" s="16">
        <v>4.6875E-2</v>
      </c>
      <c r="AP1039" s="16">
        <v>6.3492063492063502E-2</v>
      </c>
      <c r="AQ1039" s="16">
        <v>4.9382716049382699E-2</v>
      </c>
      <c r="AR1039" s="16"/>
      <c r="AS1039" s="16">
        <v>5.85106382978723E-2</v>
      </c>
      <c r="AT1039" s="16">
        <v>6.25E-2</v>
      </c>
      <c r="AU1039" s="16"/>
      <c r="AV1039" s="16">
        <v>4.7120418848167499E-2</v>
      </c>
      <c r="AW1039" s="16">
        <v>6.75990675990676E-2</v>
      </c>
      <c r="AX1039" s="16"/>
      <c r="AY1039" s="16">
        <v>5.35117056856187E-2</v>
      </c>
      <c r="AZ1039" s="16">
        <v>6.8535825545171306E-2</v>
      </c>
      <c r="BA1039" s="16"/>
      <c r="BB1039" s="16">
        <v>6.25E-2</v>
      </c>
      <c r="BC1039" s="16">
        <v>5.95238095238095E-2</v>
      </c>
      <c r="BD1039" s="16"/>
      <c r="BE1039" s="16">
        <v>5.8823529411764698E-2</v>
      </c>
      <c r="BF1039" s="16">
        <v>7.2289156626505993E-2</v>
      </c>
      <c r="BG1039" s="16">
        <v>5.5718475073313803E-2</v>
      </c>
      <c r="BH1039" s="16">
        <v>6.7796610169491497E-2</v>
      </c>
    </row>
    <row r="1040" spans="2:60" x14ac:dyDescent="0.25">
      <c r="B1040" t="s">
        <v>472</v>
      </c>
      <c r="C1040" s="16">
        <v>0.18548387096774199</v>
      </c>
      <c r="D1040" s="16">
        <v>0.24285714285714299</v>
      </c>
      <c r="E1040" s="16">
        <v>0.134615384615385</v>
      </c>
      <c r="F1040" s="16">
        <v>8.8235294117647106E-2</v>
      </c>
      <c r="G1040" s="16">
        <v>0.125</v>
      </c>
      <c r="H1040" s="16">
        <v>0.133333333333333</v>
      </c>
      <c r="I1040" s="16">
        <v>0.2</v>
      </c>
      <c r="J1040" s="16">
        <v>0.25</v>
      </c>
      <c r="K1040" s="16">
        <v>0.12903225806451599</v>
      </c>
      <c r="L1040" s="16">
        <v>9.0909090909090898E-2</v>
      </c>
      <c r="M1040" s="16">
        <v>0.133333333333333</v>
      </c>
      <c r="N1040" s="16">
        <v>0.14893617021276601</v>
      </c>
      <c r="O1040" s="16">
        <v>0.2</v>
      </c>
      <c r="P1040" s="16">
        <v>0.148148148148148</v>
      </c>
      <c r="Q1040" s="16">
        <v>0.17647058823529399</v>
      </c>
      <c r="R1040" s="16">
        <v>0.25</v>
      </c>
      <c r="S1040" s="16">
        <v>0.24107142857142899</v>
      </c>
      <c r="T1040" s="16">
        <v>0.25862068965517199</v>
      </c>
      <c r="U1040" s="16"/>
      <c r="V1040" s="16">
        <v>0.20689655172413801</v>
      </c>
      <c r="W1040" s="16">
        <v>0.28169014084506999</v>
      </c>
      <c r="X1040" s="16">
        <v>0.182352941176471</v>
      </c>
      <c r="Y1040" s="16">
        <v>0.161993769470405</v>
      </c>
      <c r="Z1040" s="16"/>
      <c r="AA1040" s="16">
        <v>0.18279569892473099</v>
      </c>
      <c r="AB1040" s="16">
        <v>0.15</v>
      </c>
      <c r="AC1040" s="16">
        <v>0.19642857142857101</v>
      </c>
      <c r="AD1040" s="16">
        <v>0.133333333333333</v>
      </c>
      <c r="AE1040" s="16">
        <v>0.26086956521739102</v>
      </c>
      <c r="AF1040" s="16">
        <v>0.14285714285714299</v>
      </c>
      <c r="AG1040" s="16">
        <v>0.265625</v>
      </c>
      <c r="AH1040" s="16">
        <v>0.15094339622641501</v>
      </c>
      <c r="AI1040" s="16">
        <v>0.157894736842105</v>
      </c>
      <c r="AJ1040" s="16"/>
      <c r="AK1040" s="16">
        <v>0.133333333333333</v>
      </c>
      <c r="AL1040" s="16">
        <v>0.26190476190476197</v>
      </c>
      <c r="AM1040" s="16">
        <v>0.28846153846153799</v>
      </c>
      <c r="AN1040" s="16">
        <v>0.16239316239316201</v>
      </c>
      <c r="AO1040" s="16">
        <v>0.1796875</v>
      </c>
      <c r="AP1040" s="16">
        <v>0.158730158730159</v>
      </c>
      <c r="AQ1040" s="16">
        <v>0.19753086419753099</v>
      </c>
      <c r="AR1040" s="16"/>
      <c r="AS1040" s="16">
        <v>0.18617021276595699</v>
      </c>
      <c r="AT1040" s="16">
        <v>0.18518518518518501</v>
      </c>
      <c r="AU1040" s="16"/>
      <c r="AV1040" s="16">
        <v>0.14136125654450299</v>
      </c>
      <c r="AW1040" s="16">
        <v>0.20512820512820501</v>
      </c>
      <c r="AX1040" s="16"/>
      <c r="AY1040" s="16">
        <v>0.21070234113712399</v>
      </c>
      <c r="AZ1040" s="16">
        <v>0.161993769470405</v>
      </c>
      <c r="BA1040" s="16"/>
      <c r="BB1040" s="16">
        <v>0.171195652173913</v>
      </c>
      <c r="BC1040" s="16">
        <v>0.206349206349206</v>
      </c>
      <c r="BD1040" s="16"/>
      <c r="BE1040" s="16">
        <v>0.17647058823529399</v>
      </c>
      <c r="BF1040" s="16">
        <v>0.36144578313253001</v>
      </c>
      <c r="BG1040" s="16">
        <v>0.16715542521994101</v>
      </c>
      <c r="BH1040" s="16">
        <v>0.14124293785310699</v>
      </c>
    </row>
    <row r="1041" spans="2:60" x14ac:dyDescent="0.25">
      <c r="B1041" t="s">
        <v>473</v>
      </c>
      <c r="C1041" s="16">
        <v>0.19354838709677399</v>
      </c>
      <c r="D1041" s="16">
        <v>0.22857142857142901</v>
      </c>
      <c r="E1041" s="16">
        <v>0.15384615384615399</v>
      </c>
      <c r="F1041" s="16">
        <v>0.11764705882352899</v>
      </c>
      <c r="G1041" s="16">
        <v>0.20833333333333301</v>
      </c>
      <c r="H1041" s="16">
        <v>0.133333333333333</v>
      </c>
      <c r="I1041" s="16">
        <v>0.12</v>
      </c>
      <c r="J1041" s="16">
        <v>0</v>
      </c>
      <c r="K1041" s="16">
        <v>0.29032258064516098</v>
      </c>
      <c r="L1041" s="16">
        <v>0.36363636363636398</v>
      </c>
      <c r="M1041" s="16">
        <v>0.133333333333333</v>
      </c>
      <c r="N1041" s="16">
        <v>0.25531914893617003</v>
      </c>
      <c r="O1041" s="16">
        <v>0.2</v>
      </c>
      <c r="P1041" s="16">
        <v>0.33333333333333298</v>
      </c>
      <c r="Q1041" s="16">
        <v>0.29411764705882398</v>
      </c>
      <c r="R1041" s="16">
        <v>0.25</v>
      </c>
      <c r="S1041" s="16">
        <v>0.17857142857142899</v>
      </c>
      <c r="T1041" s="16">
        <v>0.17241379310344801</v>
      </c>
      <c r="U1041" s="16"/>
      <c r="V1041" s="16">
        <v>0.22413793103448301</v>
      </c>
      <c r="W1041" s="16">
        <v>0.169014084507042</v>
      </c>
      <c r="X1041" s="16">
        <v>0.21176470588235299</v>
      </c>
      <c r="Y1041" s="16">
        <v>0.18380062305295899</v>
      </c>
      <c r="Z1041" s="16"/>
      <c r="AA1041" s="16">
        <v>0.16129032258064499</v>
      </c>
      <c r="AB1041" s="16">
        <v>0.2</v>
      </c>
      <c r="AC1041" s="16">
        <v>0.25</v>
      </c>
      <c r="AD1041" s="16">
        <v>0.266666666666667</v>
      </c>
      <c r="AE1041" s="16">
        <v>0.188405797101449</v>
      </c>
      <c r="AF1041" s="16">
        <v>0.158730158730159</v>
      </c>
      <c r="AG1041" s="16">
        <v>0.15625</v>
      </c>
      <c r="AH1041" s="16">
        <v>0.245283018867925</v>
      </c>
      <c r="AI1041" s="16">
        <v>0.157894736842105</v>
      </c>
      <c r="AJ1041" s="16"/>
      <c r="AK1041" s="16">
        <v>0.2</v>
      </c>
      <c r="AL1041" s="16">
        <v>0.26190476190476197</v>
      </c>
      <c r="AM1041" s="16">
        <v>0.17307692307692299</v>
      </c>
      <c r="AN1041" s="16">
        <v>0.16239316239316201</v>
      </c>
      <c r="AO1041" s="16">
        <v>0.2265625</v>
      </c>
      <c r="AP1041" s="16">
        <v>0.16666666666666699</v>
      </c>
      <c r="AQ1041" s="16">
        <v>0.19753086419753099</v>
      </c>
      <c r="AR1041" s="16"/>
      <c r="AS1041" s="16">
        <v>0.14893617021276601</v>
      </c>
      <c r="AT1041" s="16">
        <v>0.21296296296296299</v>
      </c>
      <c r="AU1041" s="16"/>
      <c r="AV1041" s="16">
        <v>0.178010471204188</v>
      </c>
      <c r="AW1041" s="16">
        <v>0.20046620046620001</v>
      </c>
      <c r="AX1041" s="16"/>
      <c r="AY1041" s="16">
        <v>0.20401337792642099</v>
      </c>
      <c r="AZ1041" s="16">
        <v>0.18380062305295899</v>
      </c>
      <c r="BA1041" s="16"/>
      <c r="BB1041" s="16">
        <v>0.184782608695652</v>
      </c>
      <c r="BC1041" s="16">
        <v>0.206349206349206</v>
      </c>
      <c r="BD1041" s="16"/>
      <c r="BE1041" s="16">
        <v>0.23529411764705899</v>
      </c>
      <c r="BF1041" s="16">
        <v>0.25301204819277101</v>
      </c>
      <c r="BG1041" s="16">
        <v>0.20821114369501501</v>
      </c>
      <c r="BH1041" s="16">
        <v>0.129943502824859</v>
      </c>
    </row>
    <row r="1042" spans="2:60" x14ac:dyDescent="0.25">
      <c r="B1042" t="s">
        <v>474</v>
      </c>
      <c r="C1042" s="16">
        <v>0.33548387096774201</v>
      </c>
      <c r="D1042" s="16">
        <v>0.25714285714285701</v>
      </c>
      <c r="E1042" s="16">
        <v>0.46153846153846201</v>
      </c>
      <c r="F1042" s="16">
        <v>0.47058823529411797</v>
      </c>
      <c r="G1042" s="16">
        <v>0.375</v>
      </c>
      <c r="H1042" s="16">
        <v>0.53333333333333299</v>
      </c>
      <c r="I1042" s="16">
        <v>0.2</v>
      </c>
      <c r="J1042" s="16">
        <v>0.375</v>
      </c>
      <c r="K1042" s="16">
        <v>0.19354838709677399</v>
      </c>
      <c r="L1042" s="16">
        <v>0.27272727272727298</v>
      </c>
      <c r="M1042" s="16">
        <v>0.4</v>
      </c>
      <c r="N1042" s="16">
        <v>0.46808510638297901</v>
      </c>
      <c r="O1042" s="16">
        <v>0.266666666666667</v>
      </c>
      <c r="P1042" s="16">
        <v>0.44444444444444398</v>
      </c>
      <c r="Q1042" s="16">
        <v>0.29411764705882398</v>
      </c>
      <c r="R1042" s="16">
        <v>0.25</v>
      </c>
      <c r="S1042" s="16">
        <v>0.23214285714285701</v>
      </c>
      <c r="T1042" s="16">
        <v>0.39655172413793099</v>
      </c>
      <c r="U1042" s="16"/>
      <c r="V1042" s="16">
        <v>0.27586206896551702</v>
      </c>
      <c r="W1042" s="16">
        <v>0.323943661971831</v>
      </c>
      <c r="X1042" s="16">
        <v>0.376470588235294</v>
      </c>
      <c r="Y1042" s="16">
        <v>0.32710280373831802</v>
      </c>
      <c r="Z1042" s="16"/>
      <c r="AA1042" s="16">
        <v>0.36559139784946199</v>
      </c>
      <c r="AB1042" s="16">
        <v>0.3</v>
      </c>
      <c r="AC1042" s="16">
        <v>0.375</v>
      </c>
      <c r="AD1042" s="16">
        <v>0.30666666666666698</v>
      </c>
      <c r="AE1042" s="16">
        <v>0.36231884057970998</v>
      </c>
      <c r="AF1042" s="16">
        <v>0.44444444444444398</v>
      </c>
      <c r="AG1042" s="16">
        <v>0.25</v>
      </c>
      <c r="AH1042" s="16">
        <v>0.245283018867925</v>
      </c>
      <c r="AI1042" s="16">
        <v>0.34210526315789502</v>
      </c>
      <c r="AJ1042" s="16"/>
      <c r="AK1042" s="16">
        <v>0.36666666666666697</v>
      </c>
      <c r="AL1042" s="16">
        <v>0.19047619047618999</v>
      </c>
      <c r="AM1042" s="16">
        <v>0.30769230769230799</v>
      </c>
      <c r="AN1042" s="16">
        <v>0.35897435897435898</v>
      </c>
      <c r="AO1042" s="16">
        <v>0.3359375</v>
      </c>
      <c r="AP1042" s="16">
        <v>0.41269841269841301</v>
      </c>
      <c r="AQ1042" s="16">
        <v>0.25925925925925902</v>
      </c>
      <c r="AR1042" s="16"/>
      <c r="AS1042" s="16">
        <v>0.36170212765957399</v>
      </c>
      <c r="AT1042" s="16">
        <v>0.32407407407407401</v>
      </c>
      <c r="AU1042" s="16"/>
      <c r="AV1042" s="16">
        <v>0.39267015706806302</v>
      </c>
      <c r="AW1042" s="16">
        <v>0.31002331002331002</v>
      </c>
      <c r="AX1042" s="16"/>
      <c r="AY1042" s="16">
        <v>0.34448160535117101</v>
      </c>
      <c r="AZ1042" s="16">
        <v>0.32710280373831802</v>
      </c>
      <c r="BA1042" s="16"/>
      <c r="BB1042" s="16">
        <v>0.32065217391304301</v>
      </c>
      <c r="BC1042" s="16">
        <v>0.35714285714285698</v>
      </c>
      <c r="BD1042" s="16"/>
      <c r="BE1042" s="16">
        <v>0.23529411764705899</v>
      </c>
      <c r="BF1042" s="16">
        <v>0.22891566265060201</v>
      </c>
      <c r="BG1042" s="16">
        <v>0.33431085043988301</v>
      </c>
      <c r="BH1042" s="16">
        <v>0.39548022598870097</v>
      </c>
    </row>
    <row r="1043" spans="2:60" x14ac:dyDescent="0.25">
      <c r="B1043" t="s">
        <v>475</v>
      </c>
      <c r="C1043" s="16">
        <v>0.21290322580645199</v>
      </c>
      <c r="D1043" s="16">
        <v>0.24285714285714299</v>
      </c>
      <c r="E1043" s="16">
        <v>0.21153846153846201</v>
      </c>
      <c r="F1043" s="16">
        <v>0.26470588235294101</v>
      </c>
      <c r="G1043" s="16">
        <v>0.16666666666666699</v>
      </c>
      <c r="H1043" s="16">
        <v>0.2</v>
      </c>
      <c r="I1043" s="16">
        <v>0.36</v>
      </c>
      <c r="J1043" s="16">
        <v>0.25</v>
      </c>
      <c r="K1043" s="16">
        <v>0.25806451612903197</v>
      </c>
      <c r="L1043" s="16">
        <v>0.18181818181818199</v>
      </c>
      <c r="M1043" s="16">
        <v>0.266666666666667</v>
      </c>
      <c r="N1043" s="16">
        <v>0.10638297872340401</v>
      </c>
      <c r="O1043" s="16">
        <v>0.2</v>
      </c>
      <c r="P1043" s="16">
        <v>7.4074074074074098E-2</v>
      </c>
      <c r="Q1043" s="16">
        <v>0.17647058823529399</v>
      </c>
      <c r="R1043" s="16">
        <v>0</v>
      </c>
      <c r="S1043" s="16">
        <v>0.25</v>
      </c>
      <c r="T1043" s="16">
        <v>8.6206896551724102E-2</v>
      </c>
      <c r="U1043" s="16"/>
      <c r="V1043" s="16">
        <v>0.22413793103448301</v>
      </c>
      <c r="W1043" s="16">
        <v>0.154929577464789</v>
      </c>
      <c r="X1043" s="16">
        <v>0.16470588235294101</v>
      </c>
      <c r="Y1043" s="16">
        <v>0.249221183800623</v>
      </c>
      <c r="Z1043" s="16"/>
      <c r="AA1043" s="16">
        <v>0.17204301075268799</v>
      </c>
      <c r="AB1043" s="16">
        <v>0.27500000000000002</v>
      </c>
      <c r="AC1043" s="16">
        <v>0.14285714285714299</v>
      </c>
      <c r="AD1043" s="16">
        <v>0.266666666666667</v>
      </c>
      <c r="AE1043" s="16">
        <v>8.6956521739130405E-2</v>
      </c>
      <c r="AF1043" s="16">
        <v>0.17460317460317501</v>
      </c>
      <c r="AG1043" s="16">
        <v>0.265625</v>
      </c>
      <c r="AH1043" s="16">
        <v>0.320754716981132</v>
      </c>
      <c r="AI1043" s="16">
        <v>0.26315789473684198</v>
      </c>
      <c r="AJ1043" s="16"/>
      <c r="AK1043" s="16">
        <v>0.18333333333333299</v>
      </c>
      <c r="AL1043" s="16">
        <v>0.214285714285714</v>
      </c>
      <c r="AM1043" s="16">
        <v>0.15384615384615399</v>
      </c>
      <c r="AN1043" s="16">
        <v>0.230769230769231</v>
      </c>
      <c r="AO1043" s="16">
        <v>0.2109375</v>
      </c>
      <c r="AP1043" s="16">
        <v>0.19841269841269801</v>
      </c>
      <c r="AQ1043" s="16">
        <v>0.296296296296296</v>
      </c>
      <c r="AR1043" s="16"/>
      <c r="AS1043" s="16">
        <v>0.23936170212766</v>
      </c>
      <c r="AT1043" s="16">
        <v>0.20138888888888901</v>
      </c>
      <c r="AU1043" s="16"/>
      <c r="AV1043" s="16">
        <v>0.22513089005235601</v>
      </c>
      <c r="AW1043" s="16">
        <v>0.20745920745920701</v>
      </c>
      <c r="AX1043" s="16"/>
      <c r="AY1043" s="16">
        <v>0.173913043478261</v>
      </c>
      <c r="AZ1043" s="16">
        <v>0.249221183800623</v>
      </c>
      <c r="BA1043" s="16"/>
      <c r="BB1043" s="16">
        <v>0.25543478260869601</v>
      </c>
      <c r="BC1043" s="16">
        <v>0.15079365079365101</v>
      </c>
      <c r="BD1043" s="16"/>
      <c r="BE1043" s="16">
        <v>0.11764705882352899</v>
      </c>
      <c r="BF1043" s="16">
        <v>8.4337349397590397E-2</v>
      </c>
      <c r="BG1043" s="16">
        <v>0.225806451612903</v>
      </c>
      <c r="BH1043" s="16">
        <v>0.25988700564971801</v>
      </c>
    </row>
    <row r="1044" spans="2:60" x14ac:dyDescent="0.25">
      <c r="B1044" t="s">
        <v>98</v>
      </c>
      <c r="C1044" s="16">
        <v>1.1290322580645201E-2</v>
      </c>
      <c r="D1044" s="16">
        <v>1.4285714285714299E-2</v>
      </c>
      <c r="E1044" s="16">
        <v>1.9230769230769201E-2</v>
      </c>
      <c r="F1044" s="16">
        <v>0</v>
      </c>
      <c r="G1044" s="16">
        <v>0</v>
      </c>
      <c r="H1044" s="16">
        <v>0</v>
      </c>
      <c r="I1044" s="16">
        <v>0.02</v>
      </c>
      <c r="J1044" s="16">
        <v>0</v>
      </c>
      <c r="K1044" s="16">
        <v>0</v>
      </c>
      <c r="L1044" s="16">
        <v>0</v>
      </c>
      <c r="M1044" s="16">
        <v>2.2222222222222199E-2</v>
      </c>
      <c r="N1044" s="16">
        <v>0</v>
      </c>
      <c r="O1044" s="16">
        <v>0</v>
      </c>
      <c r="P1044" s="16">
        <v>0</v>
      </c>
      <c r="Q1044" s="16">
        <v>5.8823529411764698E-2</v>
      </c>
      <c r="R1044" s="16">
        <v>0</v>
      </c>
      <c r="S1044" s="16">
        <v>1.7857142857142901E-2</v>
      </c>
      <c r="T1044" s="16">
        <v>0</v>
      </c>
      <c r="U1044" s="16"/>
      <c r="V1044" s="16">
        <v>1.72413793103448E-2</v>
      </c>
      <c r="W1044" s="16">
        <v>0</v>
      </c>
      <c r="X1044" s="16">
        <v>1.7647058823529401E-2</v>
      </c>
      <c r="Y1044" s="16">
        <v>9.3457943925233603E-3</v>
      </c>
      <c r="Z1044" s="16"/>
      <c r="AA1044" s="16">
        <v>1.0752688172042999E-2</v>
      </c>
      <c r="AB1044" s="16">
        <v>0</v>
      </c>
      <c r="AC1044" s="16">
        <v>0</v>
      </c>
      <c r="AD1044" s="16">
        <v>1.3333333333333299E-2</v>
      </c>
      <c r="AE1044" s="16">
        <v>1.4492753623188401E-2</v>
      </c>
      <c r="AF1044" s="16">
        <v>0</v>
      </c>
      <c r="AG1044" s="16">
        <v>1.5625E-2</v>
      </c>
      <c r="AH1044" s="16">
        <v>0</v>
      </c>
      <c r="AI1044" s="16">
        <v>2.6315789473684199E-2</v>
      </c>
      <c r="AJ1044" s="16"/>
      <c r="AK1044" s="16">
        <v>3.3333333333333298E-2</v>
      </c>
      <c r="AL1044" s="16">
        <v>0</v>
      </c>
      <c r="AM1044" s="16">
        <v>0</v>
      </c>
      <c r="AN1044" s="16">
        <v>2.5641025641025599E-2</v>
      </c>
      <c r="AO1044" s="16">
        <v>0</v>
      </c>
      <c r="AP1044" s="16">
        <v>0</v>
      </c>
      <c r="AQ1044" s="16">
        <v>0</v>
      </c>
      <c r="AR1044" s="16"/>
      <c r="AS1044" s="16">
        <v>5.31914893617021E-3</v>
      </c>
      <c r="AT1044" s="16">
        <v>1.38888888888889E-2</v>
      </c>
      <c r="AU1044" s="16"/>
      <c r="AV1044" s="16">
        <v>1.5706806282722498E-2</v>
      </c>
      <c r="AW1044" s="16">
        <v>9.3240093240093205E-3</v>
      </c>
      <c r="AX1044" s="16"/>
      <c r="AY1044" s="16">
        <v>1.3377926421404699E-2</v>
      </c>
      <c r="AZ1044" s="16">
        <v>9.3457943925233603E-3</v>
      </c>
      <c r="BA1044" s="16"/>
      <c r="BB1044" s="16">
        <v>5.4347826086956503E-3</v>
      </c>
      <c r="BC1044" s="16">
        <v>1.9841269841269799E-2</v>
      </c>
      <c r="BD1044" s="16"/>
      <c r="BE1044" s="16">
        <v>0.17647058823529399</v>
      </c>
      <c r="BF1044" s="16">
        <v>0</v>
      </c>
      <c r="BG1044" s="16">
        <v>8.7976539589442806E-3</v>
      </c>
      <c r="BH1044" s="16">
        <v>5.6497175141242903E-3</v>
      </c>
    </row>
    <row r="1045" spans="2:60" x14ac:dyDescent="0.25">
      <c r="C1045" s="16"/>
      <c r="D1045" s="16"/>
      <c r="E1045" s="16"/>
      <c r="F1045" s="16"/>
      <c r="G1045" s="16"/>
      <c r="H1045" s="16"/>
      <c r="I1045" s="16"/>
      <c r="J1045" s="16"/>
      <c r="K1045" s="16"/>
      <c r="L1045" s="16"/>
      <c r="M1045" s="16"/>
      <c r="N1045" s="16"/>
      <c r="O1045" s="16"/>
      <c r="P1045" s="16"/>
      <c r="Q1045" s="16"/>
      <c r="R1045" s="16"/>
      <c r="S1045" s="16"/>
      <c r="T1045" s="16"/>
      <c r="U1045" s="16"/>
      <c r="V1045" s="16"/>
      <c r="W1045" s="16"/>
      <c r="X1045" s="16"/>
      <c r="Y1045" s="16"/>
      <c r="Z1045" s="16"/>
      <c r="AA1045" s="16"/>
      <c r="AB1045" s="16"/>
      <c r="AC1045" s="16"/>
      <c r="AD1045" s="16"/>
      <c r="AE1045" s="16"/>
      <c r="AF1045" s="16"/>
      <c r="AG1045" s="16"/>
      <c r="AH1045" s="16"/>
      <c r="AI1045" s="16"/>
      <c r="AJ1045" s="16"/>
      <c r="AK1045" s="16"/>
      <c r="AL1045" s="16"/>
      <c r="AM1045" s="16"/>
      <c r="AN1045" s="16"/>
      <c r="AO1045" s="16"/>
      <c r="AP1045" s="16"/>
      <c r="AQ1045" s="16"/>
      <c r="AR1045" s="16"/>
      <c r="AS1045" s="16"/>
      <c r="AT1045" s="16"/>
      <c r="AU1045" s="16"/>
      <c r="AV1045" s="16"/>
      <c r="AW1045" s="16"/>
      <c r="AX1045" s="16"/>
      <c r="AY1045" s="16"/>
      <c r="AZ1045" s="16"/>
      <c r="BA1045" s="16"/>
      <c r="BB1045" s="16"/>
      <c r="BC1045" s="16"/>
      <c r="BD1045" s="16"/>
      <c r="BE1045" s="16"/>
      <c r="BF1045" s="16"/>
      <c r="BG1045" s="16"/>
      <c r="BH1045" s="16"/>
    </row>
    <row r="1046" spans="2:60" x14ac:dyDescent="0.25">
      <c r="B1046" s="6" t="s">
        <v>486</v>
      </c>
      <c r="C1046" s="16"/>
      <c r="D1046" s="16"/>
      <c r="E1046" s="16"/>
      <c r="F1046" s="16"/>
      <c r="G1046" s="16"/>
      <c r="H1046" s="16"/>
      <c r="I1046" s="16"/>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c r="AK1046" s="16"/>
      <c r="AL1046" s="16"/>
      <c r="AM1046" s="16"/>
      <c r="AN1046" s="16"/>
      <c r="AO1046" s="16"/>
      <c r="AP1046" s="16"/>
      <c r="AQ1046" s="16"/>
      <c r="AR1046" s="16"/>
      <c r="AS1046" s="16"/>
      <c r="AT1046" s="16"/>
      <c r="AU1046" s="16"/>
      <c r="AV1046" s="16"/>
      <c r="AW1046" s="16"/>
      <c r="AX1046" s="16"/>
      <c r="AY1046" s="16"/>
      <c r="AZ1046" s="16"/>
      <c r="BA1046" s="16"/>
      <c r="BB1046" s="16"/>
      <c r="BC1046" s="16"/>
      <c r="BD1046" s="16"/>
      <c r="BE1046" s="16"/>
      <c r="BF1046" s="16"/>
      <c r="BG1046" s="16"/>
      <c r="BH1046" s="16"/>
    </row>
    <row r="1047" spans="2:60" x14ac:dyDescent="0.25">
      <c r="B1047" s="23" t="s">
        <v>79</v>
      </c>
      <c r="C1047" s="16"/>
      <c r="D1047" s="16"/>
      <c r="E1047" s="16"/>
      <c r="F1047" s="16"/>
      <c r="G1047" s="16"/>
      <c r="H1047" s="16"/>
      <c r="I1047" s="16"/>
      <c r="J1047" s="16"/>
      <c r="K1047" s="16"/>
      <c r="L1047" s="16"/>
      <c r="M1047" s="16"/>
      <c r="N1047" s="16"/>
      <c r="O1047" s="16"/>
      <c r="P1047" s="16"/>
      <c r="Q1047" s="16"/>
      <c r="R1047" s="16"/>
      <c r="S1047" s="16"/>
      <c r="T1047" s="16"/>
      <c r="U1047" s="16"/>
      <c r="V1047" s="16"/>
      <c r="W1047" s="16"/>
      <c r="X1047" s="16"/>
      <c r="Y1047" s="16"/>
      <c r="Z1047" s="16"/>
      <c r="AA1047" s="16"/>
      <c r="AB1047" s="16"/>
      <c r="AC1047" s="16"/>
      <c r="AD1047" s="16"/>
      <c r="AE1047" s="16"/>
      <c r="AF1047" s="16"/>
      <c r="AG1047" s="16"/>
      <c r="AH1047" s="16"/>
      <c r="AI1047" s="16"/>
      <c r="AJ1047" s="16"/>
      <c r="AK1047" s="16"/>
      <c r="AL1047" s="16"/>
      <c r="AM1047" s="16"/>
      <c r="AN1047" s="16"/>
      <c r="AO1047" s="16"/>
      <c r="AP1047" s="16"/>
      <c r="AQ1047" s="16"/>
      <c r="AR1047" s="16"/>
      <c r="AS1047" s="16"/>
      <c r="AT1047" s="16"/>
      <c r="AU1047" s="16"/>
      <c r="AV1047" s="16"/>
      <c r="AW1047" s="16"/>
      <c r="AX1047" s="16"/>
      <c r="AY1047" s="16"/>
      <c r="AZ1047" s="16"/>
      <c r="BA1047" s="16"/>
      <c r="BB1047" s="16"/>
      <c r="BC1047" s="16"/>
      <c r="BD1047" s="16"/>
      <c r="BE1047" s="16"/>
      <c r="BF1047" s="16"/>
      <c r="BG1047" s="16"/>
      <c r="BH1047" s="16"/>
    </row>
    <row r="1048" spans="2:60" x14ac:dyDescent="0.25">
      <c r="B1048" t="s">
        <v>481</v>
      </c>
      <c r="C1048" s="16">
        <v>8.5483870967741904E-2</v>
      </c>
      <c r="D1048" s="16">
        <v>4.2857142857142899E-2</v>
      </c>
      <c r="E1048" s="16">
        <v>7.69230769230769E-2</v>
      </c>
      <c r="F1048" s="16">
        <v>0.11764705882352899</v>
      </c>
      <c r="G1048" s="16">
        <v>4.1666666666666699E-2</v>
      </c>
      <c r="H1048" s="16">
        <v>0.133333333333333</v>
      </c>
      <c r="I1048" s="16">
        <v>0.18</v>
      </c>
      <c r="J1048" s="16">
        <v>0.25</v>
      </c>
      <c r="K1048" s="16">
        <v>9.6774193548387094E-2</v>
      </c>
      <c r="L1048" s="16">
        <v>0</v>
      </c>
      <c r="M1048" s="16">
        <v>0.11111111111111099</v>
      </c>
      <c r="N1048" s="16">
        <v>6.3829787234042507E-2</v>
      </c>
      <c r="O1048" s="16">
        <v>0.2</v>
      </c>
      <c r="P1048" s="16">
        <v>0.148148148148148</v>
      </c>
      <c r="Q1048" s="16">
        <v>0</v>
      </c>
      <c r="R1048" s="16">
        <v>0.25</v>
      </c>
      <c r="S1048" s="16">
        <v>8.0357142857142905E-2</v>
      </c>
      <c r="T1048" s="16">
        <v>0</v>
      </c>
      <c r="U1048" s="16"/>
      <c r="V1048" s="16">
        <v>8.6206896551724102E-2</v>
      </c>
      <c r="W1048" s="16">
        <v>9.85915492957746E-2</v>
      </c>
      <c r="X1048" s="16">
        <v>5.8823529411764698E-2</v>
      </c>
      <c r="Y1048" s="16">
        <v>9.6573208722741402E-2</v>
      </c>
      <c r="Z1048" s="16"/>
      <c r="AA1048" s="16">
        <v>6.4516129032258104E-2</v>
      </c>
      <c r="AB1048" s="16">
        <v>0.1</v>
      </c>
      <c r="AC1048" s="16">
        <v>0.107142857142857</v>
      </c>
      <c r="AD1048" s="16">
        <v>0.08</v>
      </c>
      <c r="AE1048" s="16">
        <v>1.4492753623188401E-2</v>
      </c>
      <c r="AF1048" s="16">
        <v>0.11111111111111099</v>
      </c>
      <c r="AG1048" s="16">
        <v>9.375E-2</v>
      </c>
      <c r="AH1048" s="16">
        <v>9.4339622641509399E-2</v>
      </c>
      <c r="AI1048" s="16">
        <v>0.105263157894737</v>
      </c>
      <c r="AJ1048" s="16"/>
      <c r="AK1048" s="16">
        <v>0.1</v>
      </c>
      <c r="AL1048" s="16">
        <v>4.7619047619047603E-2</v>
      </c>
      <c r="AM1048" s="16">
        <v>7.69230769230769E-2</v>
      </c>
      <c r="AN1048" s="16">
        <v>2.5641025641025599E-2</v>
      </c>
      <c r="AO1048" s="16">
        <v>9.375E-2</v>
      </c>
      <c r="AP1048" s="16">
        <v>8.7301587301587297E-2</v>
      </c>
      <c r="AQ1048" s="16">
        <v>0.172839506172839</v>
      </c>
      <c r="AR1048" s="16"/>
      <c r="AS1048" s="16">
        <v>9.0425531914893595E-2</v>
      </c>
      <c r="AT1048" s="16">
        <v>8.3333333333333301E-2</v>
      </c>
      <c r="AU1048" s="16"/>
      <c r="AV1048" s="16">
        <v>5.7591623036649199E-2</v>
      </c>
      <c r="AW1048" s="16">
        <v>9.7902097902097904E-2</v>
      </c>
      <c r="AX1048" s="16"/>
      <c r="AY1048" s="16">
        <v>7.3578595317725801E-2</v>
      </c>
      <c r="AZ1048" s="16">
        <v>9.6573208722741402E-2</v>
      </c>
      <c r="BA1048" s="16"/>
      <c r="BB1048" s="16">
        <v>9.7826086956521702E-2</v>
      </c>
      <c r="BC1048" s="16">
        <v>6.7460317460317498E-2</v>
      </c>
      <c r="BD1048" s="16"/>
      <c r="BE1048" s="16">
        <v>0</v>
      </c>
      <c r="BF1048" s="16">
        <v>9.6385542168674704E-2</v>
      </c>
      <c r="BG1048" s="16">
        <v>7.62463343108504E-2</v>
      </c>
      <c r="BH1048" s="16">
        <v>0.10734463276836199</v>
      </c>
    </row>
    <row r="1049" spans="2:60" x14ac:dyDescent="0.25">
      <c r="B1049" t="s">
        <v>482</v>
      </c>
      <c r="C1049" s="16">
        <v>0.36129032258064497</v>
      </c>
      <c r="D1049" s="16">
        <v>0.35714285714285698</v>
      </c>
      <c r="E1049" s="16">
        <v>0.34615384615384598</v>
      </c>
      <c r="F1049" s="16">
        <v>0.32352941176470601</v>
      </c>
      <c r="G1049" s="16">
        <v>0.41666666666666702</v>
      </c>
      <c r="H1049" s="16">
        <v>0.133333333333333</v>
      </c>
      <c r="I1049" s="16">
        <v>0.4</v>
      </c>
      <c r="J1049" s="16">
        <v>0.25</v>
      </c>
      <c r="K1049" s="16">
        <v>0.32258064516128998</v>
      </c>
      <c r="L1049" s="16">
        <v>0.27272727272727298</v>
      </c>
      <c r="M1049" s="16">
        <v>0.53333333333333299</v>
      </c>
      <c r="N1049" s="16">
        <v>0.340425531914894</v>
      </c>
      <c r="O1049" s="16">
        <v>0.4</v>
      </c>
      <c r="P1049" s="16">
        <v>0.22222222222222199</v>
      </c>
      <c r="Q1049" s="16">
        <v>0.29411764705882398</v>
      </c>
      <c r="R1049" s="16">
        <v>0.5</v>
      </c>
      <c r="S1049" s="16">
        <v>0.34821428571428598</v>
      </c>
      <c r="T1049" s="16">
        <v>0.431034482758621</v>
      </c>
      <c r="U1049" s="16"/>
      <c r="V1049" s="16">
        <v>0.22413793103448301</v>
      </c>
      <c r="W1049" s="16">
        <v>0.352112676056338</v>
      </c>
      <c r="X1049" s="16">
        <v>0.4</v>
      </c>
      <c r="Y1049" s="16">
        <v>0.36760124610591899</v>
      </c>
      <c r="Z1049" s="16"/>
      <c r="AA1049" s="16">
        <v>0.32258064516128998</v>
      </c>
      <c r="AB1049" s="16">
        <v>0.375</v>
      </c>
      <c r="AC1049" s="16">
        <v>0.41071428571428598</v>
      </c>
      <c r="AD1049" s="16">
        <v>0.24</v>
      </c>
      <c r="AE1049" s="16">
        <v>0.44927536231884102</v>
      </c>
      <c r="AF1049" s="16">
        <v>0.238095238095238</v>
      </c>
      <c r="AG1049" s="16">
        <v>0.34375</v>
      </c>
      <c r="AH1049" s="16">
        <v>0.39622641509433998</v>
      </c>
      <c r="AI1049" s="16">
        <v>0.53947368421052599</v>
      </c>
      <c r="AJ1049" s="16"/>
      <c r="AK1049" s="16">
        <v>0.36666666666666697</v>
      </c>
      <c r="AL1049" s="16">
        <v>0.30952380952380998</v>
      </c>
      <c r="AM1049" s="16">
        <v>0.44230769230769201</v>
      </c>
      <c r="AN1049" s="16">
        <v>0.27350427350427398</v>
      </c>
      <c r="AO1049" s="16">
        <v>0.40625</v>
      </c>
      <c r="AP1049" s="16">
        <v>0.40476190476190499</v>
      </c>
      <c r="AQ1049" s="16">
        <v>0.33333333333333298</v>
      </c>
      <c r="AR1049" s="16"/>
      <c r="AS1049" s="16">
        <v>0.38297872340425498</v>
      </c>
      <c r="AT1049" s="16">
        <v>0.35185185185185203</v>
      </c>
      <c r="AU1049" s="16"/>
      <c r="AV1049" s="16">
        <v>0.33507853403141402</v>
      </c>
      <c r="AW1049" s="16">
        <v>0.37296037296037299</v>
      </c>
      <c r="AX1049" s="16"/>
      <c r="AY1049" s="16">
        <v>0.35451505016722401</v>
      </c>
      <c r="AZ1049" s="16">
        <v>0.36760124610591899</v>
      </c>
      <c r="BA1049" s="16"/>
      <c r="BB1049" s="16">
        <v>0.36684782608695699</v>
      </c>
      <c r="BC1049" s="16">
        <v>0.35317460317460297</v>
      </c>
      <c r="BD1049" s="16"/>
      <c r="BE1049" s="16">
        <v>0.23529411764705899</v>
      </c>
      <c r="BF1049" s="16">
        <v>0.30120481927710802</v>
      </c>
      <c r="BG1049" s="16">
        <v>0.36363636363636398</v>
      </c>
      <c r="BH1049" s="16">
        <v>0.39548022598870097</v>
      </c>
    </row>
    <row r="1050" spans="2:60" x14ac:dyDescent="0.25">
      <c r="B1050" t="s">
        <v>483</v>
      </c>
      <c r="C1050" s="16">
        <v>0.32903225806451603</v>
      </c>
      <c r="D1050" s="16">
        <v>0.35714285714285698</v>
      </c>
      <c r="E1050" s="16">
        <v>0.28846153846153799</v>
      </c>
      <c r="F1050" s="16">
        <v>0.32352941176470601</v>
      </c>
      <c r="G1050" s="16">
        <v>0.375</v>
      </c>
      <c r="H1050" s="16">
        <v>0.53333333333333299</v>
      </c>
      <c r="I1050" s="16">
        <v>0.18</v>
      </c>
      <c r="J1050" s="16">
        <v>0.375</v>
      </c>
      <c r="K1050" s="16">
        <v>0.32258064516128998</v>
      </c>
      <c r="L1050" s="16">
        <v>9.0909090909090898E-2</v>
      </c>
      <c r="M1050" s="16">
        <v>0.22222222222222199</v>
      </c>
      <c r="N1050" s="16">
        <v>0.46808510638297901</v>
      </c>
      <c r="O1050" s="16">
        <v>0.4</v>
      </c>
      <c r="P1050" s="16">
        <v>0.37037037037037002</v>
      </c>
      <c r="Q1050" s="16">
        <v>0.35294117647058798</v>
      </c>
      <c r="R1050" s="16">
        <v>0.25</v>
      </c>
      <c r="S1050" s="16">
        <v>0.375</v>
      </c>
      <c r="T1050" s="16">
        <v>0.27586206896551702</v>
      </c>
      <c r="U1050" s="16"/>
      <c r="V1050" s="16">
        <v>0.39655172413793099</v>
      </c>
      <c r="W1050" s="16">
        <v>0.323943661971831</v>
      </c>
      <c r="X1050" s="16">
        <v>0.317647058823529</v>
      </c>
      <c r="Y1050" s="16">
        <v>0.32398753894081</v>
      </c>
      <c r="Z1050" s="16"/>
      <c r="AA1050" s="16">
        <v>0.36559139784946199</v>
      </c>
      <c r="AB1050" s="16">
        <v>0.375</v>
      </c>
      <c r="AC1050" s="16">
        <v>0.23214285714285701</v>
      </c>
      <c r="AD1050" s="16">
        <v>0.45333333333333298</v>
      </c>
      <c r="AE1050" s="16">
        <v>0.27536231884057999</v>
      </c>
      <c r="AF1050" s="16">
        <v>0.33333333333333298</v>
      </c>
      <c r="AG1050" s="16">
        <v>0.265625</v>
      </c>
      <c r="AH1050" s="16">
        <v>0.39622641509433998</v>
      </c>
      <c r="AI1050" s="16">
        <v>0.23684210526315799</v>
      </c>
      <c r="AJ1050" s="16"/>
      <c r="AK1050" s="16">
        <v>0.31666666666666698</v>
      </c>
      <c r="AL1050" s="16">
        <v>0.30952380952380998</v>
      </c>
      <c r="AM1050" s="16">
        <v>0.269230769230769</v>
      </c>
      <c r="AN1050" s="16">
        <v>0.49572649572649602</v>
      </c>
      <c r="AO1050" s="16">
        <v>0.28125</v>
      </c>
      <c r="AP1050" s="16">
        <v>0.317460317460317</v>
      </c>
      <c r="AQ1050" s="16">
        <v>0.22222222222222199</v>
      </c>
      <c r="AR1050" s="16"/>
      <c r="AS1050" s="16">
        <v>0.29787234042553201</v>
      </c>
      <c r="AT1050" s="16">
        <v>0.342592592592593</v>
      </c>
      <c r="AU1050" s="16"/>
      <c r="AV1050" s="16">
        <v>0.34031413612565398</v>
      </c>
      <c r="AW1050" s="16">
        <v>0.32400932400932397</v>
      </c>
      <c r="AX1050" s="16"/>
      <c r="AY1050" s="16">
        <v>0.334448160535117</v>
      </c>
      <c r="AZ1050" s="16">
        <v>0.32398753894081</v>
      </c>
      <c r="BA1050" s="16"/>
      <c r="BB1050" s="16">
        <v>0.315217391304348</v>
      </c>
      <c r="BC1050" s="16">
        <v>0.34920634920634902</v>
      </c>
      <c r="BD1050" s="16"/>
      <c r="BE1050" s="16">
        <v>0.41176470588235298</v>
      </c>
      <c r="BF1050" s="16">
        <v>0.21686746987951799</v>
      </c>
      <c r="BG1050" s="16">
        <v>0.37829912023460399</v>
      </c>
      <c r="BH1050" s="16">
        <v>0.28248587570621497</v>
      </c>
    </row>
    <row r="1051" spans="2:60" x14ac:dyDescent="0.25">
      <c r="B1051" t="s">
        <v>484</v>
      </c>
      <c r="C1051" s="16">
        <v>0.15161290322580601</v>
      </c>
      <c r="D1051" s="16">
        <v>0.14285714285714299</v>
      </c>
      <c r="E1051" s="16">
        <v>0.17307692307692299</v>
      </c>
      <c r="F1051" s="16">
        <v>0.14705882352941199</v>
      </c>
      <c r="G1051" s="16">
        <v>0.125</v>
      </c>
      <c r="H1051" s="16">
        <v>0.133333333333333</v>
      </c>
      <c r="I1051" s="16">
        <v>0.12</v>
      </c>
      <c r="J1051" s="16">
        <v>0.125</v>
      </c>
      <c r="K1051" s="16">
        <v>0.19354838709677399</v>
      </c>
      <c r="L1051" s="16">
        <v>0.54545454545454497</v>
      </c>
      <c r="M1051" s="16">
        <v>0.11111111111111099</v>
      </c>
      <c r="N1051" s="16">
        <v>6.3829787234042507E-2</v>
      </c>
      <c r="O1051" s="16">
        <v>0</v>
      </c>
      <c r="P1051" s="16">
        <v>0.22222222222222199</v>
      </c>
      <c r="Q1051" s="16">
        <v>0.23529411764705899</v>
      </c>
      <c r="R1051" s="16">
        <v>0</v>
      </c>
      <c r="S1051" s="16">
        <v>0.14285714285714299</v>
      </c>
      <c r="T1051" s="16">
        <v>0.20689655172413801</v>
      </c>
      <c r="U1051" s="16"/>
      <c r="V1051" s="16">
        <v>0.17241379310344801</v>
      </c>
      <c r="W1051" s="16">
        <v>0.154929577464789</v>
      </c>
      <c r="X1051" s="16">
        <v>0.14117647058823499</v>
      </c>
      <c r="Y1051" s="16">
        <v>0.152647975077882</v>
      </c>
      <c r="Z1051" s="16"/>
      <c r="AA1051" s="16">
        <v>0.17204301075268799</v>
      </c>
      <c r="AB1051" s="16">
        <v>7.4999999999999997E-2</v>
      </c>
      <c r="AC1051" s="16">
        <v>0.25</v>
      </c>
      <c r="AD1051" s="16">
        <v>0.2</v>
      </c>
      <c r="AE1051" s="16">
        <v>0.15942028985507201</v>
      </c>
      <c r="AF1051" s="16">
        <v>0.22222222222222199</v>
      </c>
      <c r="AG1051" s="16">
        <v>0.15625</v>
      </c>
      <c r="AH1051" s="16">
        <v>7.5471698113207503E-2</v>
      </c>
      <c r="AI1051" s="16">
        <v>5.2631578947368397E-2</v>
      </c>
      <c r="AJ1051" s="16"/>
      <c r="AK1051" s="16">
        <v>0.1</v>
      </c>
      <c r="AL1051" s="16">
        <v>0.26190476190476197</v>
      </c>
      <c r="AM1051" s="16">
        <v>0.15384615384615399</v>
      </c>
      <c r="AN1051" s="16">
        <v>0.11965811965812</v>
      </c>
      <c r="AO1051" s="16">
        <v>0.15625</v>
      </c>
      <c r="AP1051" s="16">
        <v>0.16666666666666699</v>
      </c>
      <c r="AQ1051" s="16">
        <v>0.172839506172839</v>
      </c>
      <c r="AR1051" s="16"/>
      <c r="AS1051" s="16">
        <v>0.180851063829787</v>
      </c>
      <c r="AT1051" s="16">
        <v>0.13888888888888901</v>
      </c>
      <c r="AU1051" s="16"/>
      <c r="AV1051" s="16">
        <v>0.16753926701570701</v>
      </c>
      <c r="AW1051" s="16">
        <v>0.14452214452214501</v>
      </c>
      <c r="AX1051" s="16"/>
      <c r="AY1051" s="16">
        <v>0.15050167224080299</v>
      </c>
      <c r="AZ1051" s="16">
        <v>0.152647975077882</v>
      </c>
      <c r="BA1051" s="16"/>
      <c r="BB1051" s="16">
        <v>0.173913043478261</v>
      </c>
      <c r="BC1051" s="16">
        <v>0.119047619047619</v>
      </c>
      <c r="BD1051" s="16"/>
      <c r="BE1051" s="16">
        <v>0.11764705882352899</v>
      </c>
      <c r="BF1051" s="16">
        <v>0.21686746987951799</v>
      </c>
      <c r="BG1051" s="16">
        <v>0.114369501466276</v>
      </c>
      <c r="BH1051" s="16">
        <v>0.19774011299434999</v>
      </c>
    </row>
    <row r="1052" spans="2:60" x14ac:dyDescent="0.25">
      <c r="B1052" t="s">
        <v>485</v>
      </c>
      <c r="C1052" s="16">
        <v>1.9354838709677399E-2</v>
      </c>
      <c r="D1052" s="16">
        <v>5.7142857142857099E-2</v>
      </c>
      <c r="E1052" s="16">
        <v>0</v>
      </c>
      <c r="F1052" s="16">
        <v>0</v>
      </c>
      <c r="G1052" s="16">
        <v>0</v>
      </c>
      <c r="H1052" s="16">
        <v>0</v>
      </c>
      <c r="I1052" s="16">
        <v>0.02</v>
      </c>
      <c r="J1052" s="16">
        <v>0</v>
      </c>
      <c r="K1052" s="16">
        <v>0</v>
      </c>
      <c r="L1052" s="16">
        <v>0</v>
      </c>
      <c r="M1052" s="16">
        <v>2.2222222222222199E-2</v>
      </c>
      <c r="N1052" s="16">
        <v>0</v>
      </c>
      <c r="O1052" s="16">
        <v>0</v>
      </c>
      <c r="P1052" s="16">
        <v>0</v>
      </c>
      <c r="Q1052" s="16">
        <v>0</v>
      </c>
      <c r="R1052" s="16">
        <v>0</v>
      </c>
      <c r="S1052" s="16">
        <v>3.5714285714285698E-2</v>
      </c>
      <c r="T1052" s="16">
        <v>3.4482758620689703E-2</v>
      </c>
      <c r="U1052" s="16"/>
      <c r="V1052" s="16">
        <v>0</v>
      </c>
      <c r="W1052" s="16">
        <v>0</v>
      </c>
      <c r="X1052" s="16">
        <v>5.8823529411764696E-3</v>
      </c>
      <c r="Y1052" s="16">
        <v>3.4267912772585701E-2</v>
      </c>
      <c r="Z1052" s="16"/>
      <c r="AA1052" s="16">
        <v>1.0752688172042999E-2</v>
      </c>
      <c r="AB1052" s="16">
        <v>0</v>
      </c>
      <c r="AC1052" s="16">
        <v>0</v>
      </c>
      <c r="AD1052" s="16">
        <v>0</v>
      </c>
      <c r="AE1052" s="16">
        <v>0</v>
      </c>
      <c r="AF1052" s="16">
        <v>4.7619047619047603E-2</v>
      </c>
      <c r="AG1052" s="16">
        <v>7.8125E-2</v>
      </c>
      <c r="AH1052" s="16">
        <v>3.77358490566038E-2</v>
      </c>
      <c r="AI1052" s="16">
        <v>1.3157894736842099E-2</v>
      </c>
      <c r="AJ1052" s="16"/>
      <c r="AK1052" s="16">
        <v>3.3333333333333298E-2</v>
      </c>
      <c r="AL1052" s="16">
        <v>2.3809523809523801E-2</v>
      </c>
      <c r="AM1052" s="16">
        <v>0</v>
      </c>
      <c r="AN1052" s="16">
        <v>8.5470085470085496E-3</v>
      </c>
      <c r="AO1052" s="16">
        <v>1.5625E-2</v>
      </c>
      <c r="AP1052" s="16">
        <v>7.9365079365079395E-3</v>
      </c>
      <c r="AQ1052" s="16">
        <v>6.1728395061728399E-2</v>
      </c>
      <c r="AR1052" s="16"/>
      <c r="AS1052" s="16">
        <v>3.1914893617021302E-2</v>
      </c>
      <c r="AT1052" s="16">
        <v>1.38888888888889E-2</v>
      </c>
      <c r="AU1052" s="16"/>
      <c r="AV1052" s="16">
        <v>1.5706806282722498E-2</v>
      </c>
      <c r="AW1052" s="16">
        <v>2.0979020979021001E-2</v>
      </c>
      <c r="AX1052" s="16"/>
      <c r="AY1052" s="16">
        <v>3.3444816053511701E-3</v>
      </c>
      <c r="AZ1052" s="16">
        <v>3.4267912772585701E-2</v>
      </c>
      <c r="BA1052" s="16"/>
      <c r="BB1052" s="16">
        <v>1.9021739130434801E-2</v>
      </c>
      <c r="BC1052" s="16">
        <v>1.9841269841269799E-2</v>
      </c>
      <c r="BD1052" s="16"/>
      <c r="BE1052" s="16">
        <v>0</v>
      </c>
      <c r="BF1052" s="16">
        <v>3.6144578313252997E-2</v>
      </c>
      <c r="BG1052" s="16">
        <v>2.3460410557184799E-2</v>
      </c>
      <c r="BH1052" s="16">
        <v>5.6497175141242903E-3</v>
      </c>
    </row>
    <row r="1053" spans="2:60" x14ac:dyDescent="0.25">
      <c r="B1053" t="s">
        <v>77</v>
      </c>
      <c r="C1053" s="16">
        <v>5.32258064516129E-2</v>
      </c>
      <c r="D1053" s="16">
        <v>4.2857142857142899E-2</v>
      </c>
      <c r="E1053" s="16">
        <v>0.115384615384615</v>
      </c>
      <c r="F1053" s="16">
        <v>8.8235294117647106E-2</v>
      </c>
      <c r="G1053" s="16">
        <v>4.1666666666666699E-2</v>
      </c>
      <c r="H1053" s="16">
        <v>6.6666666666666693E-2</v>
      </c>
      <c r="I1053" s="16">
        <v>0.1</v>
      </c>
      <c r="J1053" s="16">
        <v>0</v>
      </c>
      <c r="K1053" s="16">
        <v>6.4516129032258104E-2</v>
      </c>
      <c r="L1053" s="16">
        <v>9.0909090909090898E-2</v>
      </c>
      <c r="M1053" s="16">
        <v>0</v>
      </c>
      <c r="N1053" s="16">
        <v>6.3829787234042507E-2</v>
      </c>
      <c r="O1053" s="16">
        <v>0</v>
      </c>
      <c r="P1053" s="16">
        <v>3.7037037037037E-2</v>
      </c>
      <c r="Q1053" s="16">
        <v>0.11764705882352899</v>
      </c>
      <c r="R1053" s="16">
        <v>0</v>
      </c>
      <c r="S1053" s="16">
        <v>1.7857142857142901E-2</v>
      </c>
      <c r="T1053" s="16">
        <v>5.1724137931034503E-2</v>
      </c>
      <c r="U1053" s="16"/>
      <c r="V1053" s="16">
        <v>0.12068965517241401</v>
      </c>
      <c r="W1053" s="16">
        <v>7.0422535211267595E-2</v>
      </c>
      <c r="X1053" s="16">
        <v>7.6470588235294096E-2</v>
      </c>
      <c r="Y1053" s="16">
        <v>2.4922118380062301E-2</v>
      </c>
      <c r="Z1053" s="16"/>
      <c r="AA1053" s="16">
        <v>6.4516129032258104E-2</v>
      </c>
      <c r="AB1053" s="16">
        <v>7.4999999999999997E-2</v>
      </c>
      <c r="AC1053" s="16">
        <v>0</v>
      </c>
      <c r="AD1053" s="16">
        <v>2.66666666666667E-2</v>
      </c>
      <c r="AE1053" s="16">
        <v>0.101449275362319</v>
      </c>
      <c r="AF1053" s="16">
        <v>4.7619047619047603E-2</v>
      </c>
      <c r="AG1053" s="16">
        <v>6.25E-2</v>
      </c>
      <c r="AH1053" s="16">
        <v>0</v>
      </c>
      <c r="AI1053" s="16">
        <v>5.2631578947368397E-2</v>
      </c>
      <c r="AJ1053" s="16"/>
      <c r="AK1053" s="16">
        <v>8.3333333333333301E-2</v>
      </c>
      <c r="AL1053" s="16">
        <v>4.7619047619047603E-2</v>
      </c>
      <c r="AM1053" s="16">
        <v>5.7692307692307702E-2</v>
      </c>
      <c r="AN1053" s="16">
        <v>7.69230769230769E-2</v>
      </c>
      <c r="AO1053" s="16">
        <v>4.6875E-2</v>
      </c>
      <c r="AP1053" s="16">
        <v>1.58730158730159E-2</v>
      </c>
      <c r="AQ1053" s="16">
        <v>3.7037037037037E-2</v>
      </c>
      <c r="AR1053" s="16"/>
      <c r="AS1053" s="16">
        <v>1.5957446808510599E-2</v>
      </c>
      <c r="AT1053" s="16">
        <v>6.9444444444444406E-2</v>
      </c>
      <c r="AU1053" s="16"/>
      <c r="AV1053" s="16">
        <v>8.3769633507853394E-2</v>
      </c>
      <c r="AW1053" s="16">
        <v>3.9627039627039597E-2</v>
      </c>
      <c r="AX1053" s="16"/>
      <c r="AY1053" s="16">
        <v>8.3612040133779306E-2</v>
      </c>
      <c r="AZ1053" s="16">
        <v>2.4922118380062301E-2</v>
      </c>
      <c r="BA1053" s="16"/>
      <c r="BB1053" s="16">
        <v>2.7173913043478298E-2</v>
      </c>
      <c r="BC1053" s="16">
        <v>9.1269841269841306E-2</v>
      </c>
      <c r="BD1053" s="16"/>
      <c r="BE1053" s="16">
        <v>0.23529411764705899</v>
      </c>
      <c r="BF1053" s="16">
        <v>0.132530120481928</v>
      </c>
      <c r="BG1053" s="16">
        <v>4.3988269794721403E-2</v>
      </c>
      <c r="BH1053" s="16">
        <v>1.12994350282486E-2</v>
      </c>
    </row>
    <row r="1054" spans="2:60" x14ac:dyDescent="0.25">
      <c r="C1054" s="16"/>
      <c r="D1054" s="16"/>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c r="AK1054" s="16"/>
      <c r="AL1054" s="16"/>
      <c r="AM1054" s="16"/>
      <c r="AN1054" s="16"/>
      <c r="AO1054" s="16"/>
      <c r="AP1054" s="16"/>
      <c r="AQ1054" s="16"/>
      <c r="AR1054" s="16"/>
      <c r="AS1054" s="16"/>
      <c r="AT1054" s="16"/>
      <c r="AU1054" s="16"/>
      <c r="AV1054" s="16"/>
      <c r="AW1054" s="16"/>
      <c r="AX1054" s="16"/>
      <c r="AY1054" s="16"/>
      <c r="AZ1054" s="16"/>
      <c r="BA1054" s="16"/>
      <c r="BB1054" s="16"/>
      <c r="BC1054" s="16"/>
      <c r="BD1054" s="16"/>
      <c r="BE1054" s="16"/>
      <c r="BF1054" s="16"/>
      <c r="BG1054" s="16"/>
      <c r="BH1054" s="16"/>
    </row>
    <row r="1055" spans="2:60" x14ac:dyDescent="0.25">
      <c r="B1055" s="6" t="s">
        <v>501</v>
      </c>
      <c r="C1055" s="16"/>
      <c r="D1055" s="16"/>
      <c r="E1055" s="16"/>
      <c r="F1055" s="16"/>
      <c r="G1055" s="16"/>
      <c r="H1055" s="16"/>
      <c r="I1055" s="16"/>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row>
    <row r="1056" spans="2:60" x14ac:dyDescent="0.25">
      <c r="B1056" s="23" t="s">
        <v>713</v>
      </c>
      <c r="C1056" s="16"/>
      <c r="D1056" s="16"/>
      <c r="E1056" s="16"/>
      <c r="F1056" s="16"/>
      <c r="G1056" s="16"/>
      <c r="H1056" s="16"/>
      <c r="I1056" s="16"/>
      <c r="J1056" s="16"/>
      <c r="K1056" s="16"/>
      <c r="L1056" s="16"/>
      <c r="M1056" s="16"/>
      <c r="N1056" s="16"/>
      <c r="O1056" s="16"/>
      <c r="P1056" s="16"/>
      <c r="Q1056" s="16"/>
      <c r="R1056" s="16"/>
      <c r="S1056" s="16"/>
      <c r="T1056" s="16"/>
      <c r="U1056" s="16"/>
      <c r="V1056" s="16"/>
      <c r="W1056" s="16"/>
      <c r="X1056" s="16"/>
      <c r="Y1056" s="16"/>
      <c r="Z1056" s="16"/>
      <c r="AA1056" s="16"/>
      <c r="AB1056" s="16"/>
      <c r="AC1056" s="16"/>
      <c r="AD1056" s="16"/>
      <c r="AE1056" s="16"/>
      <c r="AF1056" s="16"/>
      <c r="AG1056" s="16"/>
      <c r="AH1056" s="16"/>
      <c r="AI1056" s="16"/>
      <c r="AJ1056" s="16"/>
      <c r="AK1056" s="16"/>
      <c r="AL1056" s="16"/>
      <c r="AM1056" s="16"/>
      <c r="AN1056" s="16"/>
      <c r="AO1056" s="16"/>
      <c r="AP1056" s="16"/>
      <c r="AQ1056" s="16"/>
      <c r="AR1056" s="16"/>
      <c r="AS1056" s="16"/>
      <c r="AT1056" s="16"/>
      <c r="AU1056" s="16"/>
      <c r="AV1056" s="16"/>
      <c r="AW1056" s="16"/>
      <c r="AX1056" s="16"/>
      <c r="AY1056" s="16"/>
      <c r="AZ1056" s="16"/>
      <c r="BA1056" s="16"/>
      <c r="BB1056" s="16"/>
      <c r="BC1056" s="16"/>
      <c r="BD1056" s="16"/>
      <c r="BE1056" s="16"/>
      <c r="BF1056" s="16"/>
      <c r="BG1056" s="16"/>
      <c r="BH1056" s="16"/>
    </row>
    <row r="1057" spans="2:60" x14ac:dyDescent="0.25">
      <c r="B1057" t="s">
        <v>495</v>
      </c>
      <c r="C1057" s="16">
        <v>0.24548736462093901</v>
      </c>
      <c r="D1057" s="16">
        <v>0.32142857142857101</v>
      </c>
      <c r="E1057" s="16">
        <v>4.5454545454545497E-2</v>
      </c>
      <c r="F1057" s="16">
        <v>0.266666666666667</v>
      </c>
      <c r="G1057" s="16">
        <v>0.36363636363636398</v>
      </c>
      <c r="H1057" s="16">
        <v>0</v>
      </c>
      <c r="I1057" s="16">
        <v>0.41379310344827602</v>
      </c>
      <c r="J1057" s="16">
        <v>0</v>
      </c>
      <c r="K1057" s="16">
        <v>0.30769230769230799</v>
      </c>
      <c r="L1057" s="16">
        <v>0.33333333333333298</v>
      </c>
      <c r="M1057" s="16">
        <v>0.17241379310344801</v>
      </c>
      <c r="N1057" s="16">
        <v>0.105263157894737</v>
      </c>
      <c r="O1057" s="16">
        <v>0.22222222222222199</v>
      </c>
      <c r="P1057" s="16">
        <v>0.3</v>
      </c>
      <c r="Q1057" s="16">
        <v>0.4</v>
      </c>
      <c r="R1057" s="16">
        <v>0</v>
      </c>
      <c r="S1057" s="16">
        <v>0.22916666666666699</v>
      </c>
      <c r="T1057" s="16">
        <v>0.32</v>
      </c>
      <c r="U1057" s="16"/>
      <c r="V1057" s="16">
        <v>0.16666666666666699</v>
      </c>
      <c r="W1057" s="16">
        <v>0.28125</v>
      </c>
      <c r="X1057" s="16">
        <v>0.30769230769230799</v>
      </c>
      <c r="Y1057" s="16">
        <v>0.21476510067114099</v>
      </c>
      <c r="Z1057" s="16"/>
      <c r="AA1057" s="16">
        <v>0.33333333333333298</v>
      </c>
      <c r="AB1057" s="16">
        <v>0.26315789473684198</v>
      </c>
      <c r="AC1057" s="16">
        <v>0.31034482758620702</v>
      </c>
      <c r="AD1057" s="16">
        <v>0.29166666666666702</v>
      </c>
      <c r="AE1057" s="16">
        <v>0.1875</v>
      </c>
      <c r="AF1057" s="16">
        <v>0.22727272727272699</v>
      </c>
      <c r="AG1057" s="16">
        <v>0.32142857142857101</v>
      </c>
      <c r="AH1057" s="16">
        <v>0.269230769230769</v>
      </c>
      <c r="AI1057" s="16">
        <v>0.102040816326531</v>
      </c>
      <c r="AJ1057" s="16"/>
      <c r="AK1057" s="16">
        <v>0.32142857142857101</v>
      </c>
      <c r="AL1057" s="16">
        <v>0.33333333333333298</v>
      </c>
      <c r="AM1057" s="16">
        <v>0.18518518518518501</v>
      </c>
      <c r="AN1057" s="16">
        <v>0.14285714285714299</v>
      </c>
      <c r="AO1057" s="16">
        <v>0.265625</v>
      </c>
      <c r="AP1057" s="16">
        <v>0.241935483870968</v>
      </c>
      <c r="AQ1057" s="16">
        <v>0.26829268292682901</v>
      </c>
      <c r="AR1057" s="16"/>
      <c r="AS1057" s="16">
        <v>0.29213483146067398</v>
      </c>
      <c r="AT1057" s="16">
        <v>0.22340425531914901</v>
      </c>
      <c r="AU1057" s="16"/>
      <c r="AV1057" s="16">
        <v>0.32</v>
      </c>
      <c r="AW1057" s="16">
        <v>0.21782178217821799</v>
      </c>
      <c r="AX1057" s="16"/>
      <c r="AY1057" s="16">
        <v>0.28125</v>
      </c>
      <c r="AZ1057" s="16">
        <v>0.21476510067114099</v>
      </c>
      <c r="BA1057" s="16"/>
      <c r="BB1057" s="16">
        <v>0.26900584795321603</v>
      </c>
      <c r="BC1057" s="16">
        <v>0.20754716981132099</v>
      </c>
      <c r="BD1057" s="16"/>
      <c r="BE1057" s="16">
        <v>0.25</v>
      </c>
      <c r="BF1057" s="16">
        <v>0.18181818181818199</v>
      </c>
      <c r="BG1057" s="16">
        <v>0.266666666666667</v>
      </c>
      <c r="BH1057" s="16">
        <v>0.235955056179775</v>
      </c>
    </row>
    <row r="1058" spans="2:60" x14ac:dyDescent="0.25">
      <c r="B1058" t="s">
        <v>496</v>
      </c>
      <c r="C1058" s="16">
        <v>0.43321299638989202</v>
      </c>
      <c r="D1058" s="16">
        <v>0.46428571428571402</v>
      </c>
      <c r="E1058" s="16">
        <v>0.45454545454545497</v>
      </c>
      <c r="F1058" s="16">
        <v>0.66666666666666696</v>
      </c>
      <c r="G1058" s="16">
        <v>0.18181818181818199</v>
      </c>
      <c r="H1058" s="16">
        <v>0.75</v>
      </c>
      <c r="I1058" s="16">
        <v>0.27586206896551702</v>
      </c>
      <c r="J1058" s="16">
        <v>0.75</v>
      </c>
      <c r="K1058" s="16">
        <v>0.38461538461538503</v>
      </c>
      <c r="L1058" s="16">
        <v>0.66666666666666696</v>
      </c>
      <c r="M1058" s="16">
        <v>0.44827586206896602</v>
      </c>
      <c r="N1058" s="16">
        <v>0.68421052631578905</v>
      </c>
      <c r="O1058" s="16">
        <v>0.44444444444444398</v>
      </c>
      <c r="P1058" s="16">
        <v>0.3</v>
      </c>
      <c r="Q1058" s="16">
        <v>0.2</v>
      </c>
      <c r="R1058" s="16">
        <v>1</v>
      </c>
      <c r="S1058" s="16">
        <v>0.39583333333333298</v>
      </c>
      <c r="T1058" s="16">
        <v>0.32</v>
      </c>
      <c r="U1058" s="16"/>
      <c r="V1058" s="16">
        <v>0.77777777777777801</v>
      </c>
      <c r="W1058" s="16">
        <v>0.46875</v>
      </c>
      <c r="X1058" s="16">
        <v>0.38461538461538503</v>
      </c>
      <c r="Y1058" s="16">
        <v>0.40939597315436199</v>
      </c>
      <c r="Z1058" s="16"/>
      <c r="AA1058" s="16">
        <v>0.55555555555555602</v>
      </c>
      <c r="AB1058" s="16">
        <v>0.36842105263157898</v>
      </c>
      <c r="AC1058" s="16">
        <v>0.41379310344827602</v>
      </c>
      <c r="AD1058" s="16">
        <v>0.45833333333333298</v>
      </c>
      <c r="AE1058" s="16">
        <v>0.59375</v>
      </c>
      <c r="AF1058" s="16">
        <v>0.18181818181818199</v>
      </c>
      <c r="AG1058" s="16">
        <v>0.214285714285714</v>
      </c>
      <c r="AH1058" s="16">
        <v>0.269230769230769</v>
      </c>
      <c r="AI1058" s="16">
        <v>0.57142857142857095</v>
      </c>
      <c r="AJ1058" s="16"/>
      <c r="AK1058" s="16">
        <v>0.46428571428571402</v>
      </c>
      <c r="AL1058" s="16">
        <v>0.4</v>
      </c>
      <c r="AM1058" s="16">
        <v>0.37037037037037002</v>
      </c>
      <c r="AN1058" s="16">
        <v>0.51428571428571401</v>
      </c>
      <c r="AO1058" s="16">
        <v>0.34375</v>
      </c>
      <c r="AP1058" s="16">
        <v>0.467741935483871</v>
      </c>
      <c r="AQ1058" s="16">
        <v>0.439024390243902</v>
      </c>
      <c r="AR1058" s="16"/>
      <c r="AS1058" s="16">
        <v>0.426966292134831</v>
      </c>
      <c r="AT1058" s="16">
        <v>0.43617021276595702</v>
      </c>
      <c r="AU1058" s="16"/>
      <c r="AV1058" s="16">
        <v>0.42666666666666703</v>
      </c>
      <c r="AW1058" s="16">
        <v>0.43564356435643597</v>
      </c>
      <c r="AX1058" s="16"/>
      <c r="AY1058" s="16">
        <v>0.4609375</v>
      </c>
      <c r="AZ1058" s="16">
        <v>0.40939597315436199</v>
      </c>
      <c r="BA1058" s="16"/>
      <c r="BB1058" s="16">
        <v>0.41520467836257302</v>
      </c>
      <c r="BC1058" s="16">
        <v>0.46226415094339601</v>
      </c>
      <c r="BD1058" s="16"/>
      <c r="BE1058" s="16">
        <v>0.5</v>
      </c>
      <c r="BF1058" s="16">
        <v>0.42424242424242398</v>
      </c>
      <c r="BG1058" s="16">
        <v>0.39333333333333298</v>
      </c>
      <c r="BH1058" s="16">
        <v>0.49438202247190999</v>
      </c>
    </row>
    <row r="1059" spans="2:60" x14ac:dyDescent="0.25">
      <c r="B1059" t="s">
        <v>497</v>
      </c>
      <c r="C1059" s="16">
        <v>0.223826714801444</v>
      </c>
      <c r="D1059" s="16">
        <v>0.17857142857142899</v>
      </c>
      <c r="E1059" s="16">
        <v>0.22727272727272699</v>
      </c>
      <c r="F1059" s="16">
        <v>6.6666666666666693E-2</v>
      </c>
      <c r="G1059" s="16">
        <v>0.27272727272727298</v>
      </c>
      <c r="H1059" s="16">
        <v>0</v>
      </c>
      <c r="I1059" s="16">
        <v>0.27586206896551702</v>
      </c>
      <c r="J1059" s="16">
        <v>0</v>
      </c>
      <c r="K1059" s="16">
        <v>0.230769230769231</v>
      </c>
      <c r="L1059" s="16">
        <v>0</v>
      </c>
      <c r="M1059" s="16">
        <v>0.27586206896551702</v>
      </c>
      <c r="N1059" s="16">
        <v>0.157894736842105</v>
      </c>
      <c r="O1059" s="16">
        <v>0.22222222222222199</v>
      </c>
      <c r="P1059" s="16">
        <v>0.3</v>
      </c>
      <c r="Q1059" s="16">
        <v>0.2</v>
      </c>
      <c r="R1059" s="16">
        <v>0</v>
      </c>
      <c r="S1059" s="16">
        <v>0.25</v>
      </c>
      <c r="T1059" s="16">
        <v>0.32</v>
      </c>
      <c r="U1059" s="16"/>
      <c r="V1059" s="16">
        <v>0</v>
      </c>
      <c r="W1059" s="16">
        <v>0.25</v>
      </c>
      <c r="X1059" s="16">
        <v>0.243589743589744</v>
      </c>
      <c r="Y1059" s="16">
        <v>0.23489932885906001</v>
      </c>
      <c r="Z1059" s="16"/>
      <c r="AA1059" s="16">
        <v>8.3333333333333301E-2</v>
      </c>
      <c r="AB1059" s="16">
        <v>0.26315789473684198</v>
      </c>
      <c r="AC1059" s="16">
        <v>0.24137931034482801</v>
      </c>
      <c r="AD1059" s="16">
        <v>0.125</v>
      </c>
      <c r="AE1059" s="16">
        <v>0.15625</v>
      </c>
      <c r="AF1059" s="16">
        <v>0.40909090909090901</v>
      </c>
      <c r="AG1059" s="16">
        <v>0.25</v>
      </c>
      <c r="AH1059" s="16">
        <v>0.42307692307692302</v>
      </c>
      <c r="AI1059" s="16">
        <v>0.22448979591836701</v>
      </c>
      <c r="AJ1059" s="16"/>
      <c r="AK1059" s="16">
        <v>0.107142857142857</v>
      </c>
      <c r="AL1059" s="16">
        <v>0.2</v>
      </c>
      <c r="AM1059" s="16">
        <v>0.33333333333333298</v>
      </c>
      <c r="AN1059" s="16">
        <v>0.28571428571428598</v>
      </c>
      <c r="AO1059" s="16">
        <v>0.25</v>
      </c>
      <c r="AP1059" s="16">
        <v>0.225806451612903</v>
      </c>
      <c r="AQ1059" s="16">
        <v>0.17073170731707299</v>
      </c>
      <c r="AR1059" s="16"/>
      <c r="AS1059" s="16">
        <v>0.213483146067416</v>
      </c>
      <c r="AT1059" s="16">
        <v>0.22872340425531901</v>
      </c>
      <c r="AU1059" s="16"/>
      <c r="AV1059" s="16">
        <v>0.18666666666666701</v>
      </c>
      <c r="AW1059" s="16">
        <v>0.237623762376238</v>
      </c>
      <c r="AX1059" s="16"/>
      <c r="AY1059" s="16">
        <v>0.2109375</v>
      </c>
      <c r="AZ1059" s="16">
        <v>0.23489932885906001</v>
      </c>
      <c r="BA1059" s="16"/>
      <c r="BB1059" s="16">
        <v>0.22222222222222199</v>
      </c>
      <c r="BC1059" s="16">
        <v>0.22641509433962301</v>
      </c>
      <c r="BD1059" s="16"/>
      <c r="BE1059" s="16">
        <v>0</v>
      </c>
      <c r="BF1059" s="16">
        <v>0.18181818181818199</v>
      </c>
      <c r="BG1059" s="16">
        <v>0.24</v>
      </c>
      <c r="BH1059" s="16">
        <v>0.224719101123595</v>
      </c>
    </row>
    <row r="1060" spans="2:60" x14ac:dyDescent="0.25">
      <c r="B1060" t="s">
        <v>498</v>
      </c>
      <c r="C1060" s="16">
        <v>6.1371841155234703E-2</v>
      </c>
      <c r="D1060" s="16">
        <v>3.5714285714285698E-2</v>
      </c>
      <c r="E1060" s="16">
        <v>0.22727272727272699</v>
      </c>
      <c r="F1060" s="16">
        <v>0</v>
      </c>
      <c r="G1060" s="16">
        <v>0.18181818181818199</v>
      </c>
      <c r="H1060" s="16">
        <v>0</v>
      </c>
      <c r="I1060" s="16">
        <v>0</v>
      </c>
      <c r="J1060" s="16">
        <v>0</v>
      </c>
      <c r="K1060" s="16">
        <v>7.69230769230769E-2</v>
      </c>
      <c r="L1060" s="16">
        <v>0</v>
      </c>
      <c r="M1060" s="16">
        <v>3.4482758620689703E-2</v>
      </c>
      <c r="N1060" s="16">
        <v>0</v>
      </c>
      <c r="O1060" s="16">
        <v>0.11111111111111099</v>
      </c>
      <c r="P1060" s="16">
        <v>0.1</v>
      </c>
      <c r="Q1060" s="16">
        <v>0.2</v>
      </c>
      <c r="R1060" s="16">
        <v>0</v>
      </c>
      <c r="S1060" s="16">
        <v>6.25E-2</v>
      </c>
      <c r="T1060" s="16">
        <v>0.04</v>
      </c>
      <c r="U1060" s="16"/>
      <c r="V1060" s="16">
        <v>0</v>
      </c>
      <c r="W1060" s="16">
        <v>0</v>
      </c>
      <c r="X1060" s="16">
        <v>2.5641025641025599E-2</v>
      </c>
      <c r="Y1060" s="16">
        <v>0.100671140939597</v>
      </c>
      <c r="Z1060" s="16"/>
      <c r="AA1060" s="16">
        <v>0</v>
      </c>
      <c r="AB1060" s="16">
        <v>5.2631578947368397E-2</v>
      </c>
      <c r="AC1060" s="16">
        <v>0</v>
      </c>
      <c r="AD1060" s="16">
        <v>4.1666666666666699E-2</v>
      </c>
      <c r="AE1060" s="16">
        <v>3.125E-2</v>
      </c>
      <c r="AF1060" s="16">
        <v>0.13636363636363599</v>
      </c>
      <c r="AG1060" s="16">
        <v>0.17857142857142899</v>
      </c>
      <c r="AH1060" s="16">
        <v>3.8461538461538498E-2</v>
      </c>
      <c r="AI1060" s="16">
        <v>8.1632653061224497E-2</v>
      </c>
      <c r="AJ1060" s="16"/>
      <c r="AK1060" s="16">
        <v>3.5714285714285698E-2</v>
      </c>
      <c r="AL1060" s="16">
        <v>6.6666666666666693E-2</v>
      </c>
      <c r="AM1060" s="16">
        <v>7.4074074074074098E-2</v>
      </c>
      <c r="AN1060" s="16">
        <v>5.7142857142857099E-2</v>
      </c>
      <c r="AO1060" s="16">
        <v>7.8125E-2</v>
      </c>
      <c r="AP1060" s="16">
        <v>1.6129032258064498E-2</v>
      </c>
      <c r="AQ1060" s="16">
        <v>0.12195121951219499</v>
      </c>
      <c r="AR1060" s="16"/>
      <c r="AS1060" s="16">
        <v>5.6179775280898903E-2</v>
      </c>
      <c r="AT1060" s="16">
        <v>6.3829787234042507E-2</v>
      </c>
      <c r="AU1060" s="16"/>
      <c r="AV1060" s="16">
        <v>2.66666666666667E-2</v>
      </c>
      <c r="AW1060" s="16">
        <v>7.4257425742574296E-2</v>
      </c>
      <c r="AX1060" s="16"/>
      <c r="AY1060" s="16">
        <v>1.5625E-2</v>
      </c>
      <c r="AZ1060" s="16">
        <v>0.100671140939597</v>
      </c>
      <c r="BA1060" s="16"/>
      <c r="BB1060" s="16">
        <v>4.6783625730994101E-2</v>
      </c>
      <c r="BC1060" s="16">
        <v>8.4905660377358499E-2</v>
      </c>
      <c r="BD1060" s="16"/>
      <c r="BE1060" s="16">
        <v>0</v>
      </c>
      <c r="BF1060" s="16">
        <v>0.15151515151515199</v>
      </c>
      <c r="BG1060" s="16">
        <v>0.06</v>
      </c>
      <c r="BH1060" s="16">
        <v>3.3707865168539297E-2</v>
      </c>
    </row>
    <row r="1061" spans="2:60" x14ac:dyDescent="0.25">
      <c r="B1061" t="s">
        <v>499</v>
      </c>
      <c r="C1061" s="16">
        <v>2.1660649819494601E-2</v>
      </c>
      <c r="D1061" s="16">
        <v>0</v>
      </c>
      <c r="E1061" s="16">
        <v>0</v>
      </c>
      <c r="F1061" s="16">
        <v>0</v>
      </c>
      <c r="G1061" s="16">
        <v>0</v>
      </c>
      <c r="H1061" s="16">
        <v>0.25</v>
      </c>
      <c r="I1061" s="16">
        <v>0</v>
      </c>
      <c r="J1061" s="16">
        <v>0.25</v>
      </c>
      <c r="K1061" s="16">
        <v>0</v>
      </c>
      <c r="L1061" s="16">
        <v>0</v>
      </c>
      <c r="M1061" s="16">
        <v>6.8965517241379296E-2</v>
      </c>
      <c r="N1061" s="16">
        <v>0</v>
      </c>
      <c r="O1061" s="16">
        <v>0</v>
      </c>
      <c r="P1061" s="16">
        <v>0</v>
      </c>
      <c r="Q1061" s="16">
        <v>0</v>
      </c>
      <c r="R1061" s="16">
        <v>0</v>
      </c>
      <c r="S1061" s="16">
        <v>4.1666666666666699E-2</v>
      </c>
      <c r="T1061" s="16">
        <v>0</v>
      </c>
      <c r="U1061" s="16"/>
      <c r="V1061" s="16">
        <v>0</v>
      </c>
      <c r="W1061" s="16">
        <v>0</v>
      </c>
      <c r="X1061" s="16">
        <v>2.5641025641025599E-2</v>
      </c>
      <c r="Y1061" s="16">
        <v>2.68456375838926E-2</v>
      </c>
      <c r="Z1061" s="16"/>
      <c r="AA1061" s="16">
        <v>0</v>
      </c>
      <c r="AB1061" s="16">
        <v>5.2631578947368397E-2</v>
      </c>
      <c r="AC1061" s="16">
        <v>3.4482758620689703E-2</v>
      </c>
      <c r="AD1061" s="16">
        <v>0</v>
      </c>
      <c r="AE1061" s="16">
        <v>3.125E-2</v>
      </c>
      <c r="AF1061" s="16">
        <v>4.5454545454545497E-2</v>
      </c>
      <c r="AG1061" s="16">
        <v>0</v>
      </c>
      <c r="AH1061" s="16">
        <v>0</v>
      </c>
      <c r="AI1061" s="16">
        <v>2.04081632653061E-2</v>
      </c>
      <c r="AJ1061" s="16"/>
      <c r="AK1061" s="16">
        <v>0</v>
      </c>
      <c r="AL1061" s="16">
        <v>0</v>
      </c>
      <c r="AM1061" s="16">
        <v>3.7037037037037E-2</v>
      </c>
      <c r="AN1061" s="16">
        <v>0</v>
      </c>
      <c r="AO1061" s="16">
        <v>4.6875E-2</v>
      </c>
      <c r="AP1061" s="16">
        <v>3.2258064516128997E-2</v>
      </c>
      <c r="AQ1061" s="16">
        <v>0</v>
      </c>
      <c r="AR1061" s="16"/>
      <c r="AS1061" s="16">
        <v>1.1235955056179799E-2</v>
      </c>
      <c r="AT1061" s="16">
        <v>2.6595744680851099E-2</v>
      </c>
      <c r="AU1061" s="16"/>
      <c r="AV1061" s="16">
        <v>1.3333333333333299E-2</v>
      </c>
      <c r="AW1061" s="16">
        <v>2.4752475247524799E-2</v>
      </c>
      <c r="AX1061" s="16"/>
      <c r="AY1061" s="16">
        <v>1.5625E-2</v>
      </c>
      <c r="AZ1061" s="16">
        <v>2.68456375838926E-2</v>
      </c>
      <c r="BA1061" s="16"/>
      <c r="BB1061" s="16">
        <v>2.3391812865497099E-2</v>
      </c>
      <c r="BC1061" s="16">
        <v>1.88679245283019E-2</v>
      </c>
      <c r="BD1061" s="16"/>
      <c r="BE1061" s="16">
        <v>0.25</v>
      </c>
      <c r="BF1061" s="16">
        <v>3.03030303030303E-2</v>
      </c>
      <c r="BG1061" s="16">
        <v>0.02</v>
      </c>
      <c r="BH1061" s="16">
        <v>1.1235955056179799E-2</v>
      </c>
    </row>
    <row r="1062" spans="2:60" x14ac:dyDescent="0.25">
      <c r="B1062" t="s">
        <v>77</v>
      </c>
      <c r="C1062" s="16">
        <v>1.4440433212996401E-2</v>
      </c>
      <c r="D1062" s="16">
        <v>0</v>
      </c>
      <c r="E1062" s="16">
        <v>4.5454545454545497E-2</v>
      </c>
      <c r="F1062" s="16">
        <v>0</v>
      </c>
      <c r="G1062" s="16">
        <v>0</v>
      </c>
      <c r="H1062" s="16">
        <v>0</v>
      </c>
      <c r="I1062" s="16">
        <v>3.4482758620689703E-2</v>
      </c>
      <c r="J1062" s="16">
        <v>0</v>
      </c>
      <c r="K1062" s="16">
        <v>0</v>
      </c>
      <c r="L1062" s="16">
        <v>0</v>
      </c>
      <c r="M1062" s="16">
        <v>0</v>
      </c>
      <c r="N1062" s="16">
        <v>5.2631578947368397E-2</v>
      </c>
      <c r="O1062" s="16">
        <v>0</v>
      </c>
      <c r="P1062" s="16">
        <v>0</v>
      </c>
      <c r="Q1062" s="16">
        <v>0</v>
      </c>
      <c r="R1062" s="16">
        <v>0</v>
      </c>
      <c r="S1062" s="16">
        <v>2.0833333333333301E-2</v>
      </c>
      <c r="T1062" s="16">
        <v>0</v>
      </c>
      <c r="U1062" s="16"/>
      <c r="V1062" s="16">
        <v>5.5555555555555601E-2</v>
      </c>
      <c r="W1062" s="16">
        <v>0</v>
      </c>
      <c r="X1062" s="16">
        <v>1.2820512820512799E-2</v>
      </c>
      <c r="Y1062" s="16">
        <v>1.34228187919463E-2</v>
      </c>
      <c r="Z1062" s="16"/>
      <c r="AA1062" s="16">
        <v>2.7777777777777801E-2</v>
      </c>
      <c r="AB1062" s="16">
        <v>0</v>
      </c>
      <c r="AC1062" s="16">
        <v>0</v>
      </c>
      <c r="AD1062" s="16">
        <v>8.3333333333333301E-2</v>
      </c>
      <c r="AE1062" s="16">
        <v>0</v>
      </c>
      <c r="AF1062" s="16">
        <v>0</v>
      </c>
      <c r="AG1062" s="16">
        <v>3.5714285714285698E-2</v>
      </c>
      <c r="AH1062" s="16">
        <v>0</v>
      </c>
      <c r="AI1062" s="16">
        <v>0</v>
      </c>
      <c r="AJ1062" s="16"/>
      <c r="AK1062" s="16">
        <v>7.1428571428571397E-2</v>
      </c>
      <c r="AL1062" s="16">
        <v>0</v>
      </c>
      <c r="AM1062" s="16">
        <v>0</v>
      </c>
      <c r="AN1062" s="16">
        <v>0</v>
      </c>
      <c r="AO1062" s="16">
        <v>1.5625E-2</v>
      </c>
      <c r="AP1062" s="16">
        <v>1.6129032258064498E-2</v>
      </c>
      <c r="AQ1062" s="16">
        <v>0</v>
      </c>
      <c r="AR1062" s="16"/>
      <c r="AS1062" s="16">
        <v>0</v>
      </c>
      <c r="AT1062" s="16">
        <v>2.1276595744680899E-2</v>
      </c>
      <c r="AU1062" s="16"/>
      <c r="AV1062" s="16">
        <v>2.66666666666667E-2</v>
      </c>
      <c r="AW1062" s="16">
        <v>9.9009900990098994E-3</v>
      </c>
      <c r="AX1062" s="16"/>
      <c r="AY1062" s="16">
        <v>1.5625E-2</v>
      </c>
      <c r="AZ1062" s="16">
        <v>1.34228187919463E-2</v>
      </c>
      <c r="BA1062" s="16"/>
      <c r="BB1062" s="16">
        <v>2.3391812865497099E-2</v>
      </c>
      <c r="BC1062" s="16">
        <v>0</v>
      </c>
      <c r="BD1062" s="16"/>
      <c r="BE1062" s="16">
        <v>0</v>
      </c>
      <c r="BF1062" s="16">
        <v>3.03030303030303E-2</v>
      </c>
      <c r="BG1062" s="16">
        <v>0.02</v>
      </c>
      <c r="BH1062" s="16">
        <v>0</v>
      </c>
    </row>
    <row r="1063" spans="2:60" x14ac:dyDescent="0.25">
      <c r="C1063" s="16"/>
      <c r="D1063" s="16"/>
      <c r="E1063" s="16"/>
      <c r="F1063" s="16"/>
      <c r="G1063" s="16"/>
      <c r="H1063" s="16"/>
      <c r="I1063" s="16"/>
      <c r="J1063" s="16"/>
      <c r="K1063" s="16"/>
      <c r="L1063" s="16"/>
      <c r="M1063" s="16"/>
      <c r="N1063" s="16"/>
      <c r="O1063" s="16"/>
      <c r="P1063" s="16"/>
      <c r="Q1063" s="16"/>
      <c r="R1063" s="16"/>
      <c r="S1063" s="16"/>
      <c r="T1063" s="16"/>
      <c r="U1063" s="16"/>
      <c r="V1063" s="16"/>
      <c r="W1063" s="16"/>
      <c r="X1063" s="16"/>
      <c r="Y1063" s="16"/>
      <c r="Z1063" s="16"/>
      <c r="AA1063" s="16"/>
      <c r="AB1063" s="16"/>
      <c r="AC1063" s="16"/>
      <c r="AD1063" s="16"/>
      <c r="AE1063" s="16"/>
      <c r="AF1063" s="16"/>
      <c r="AG1063" s="16"/>
      <c r="AH1063" s="16"/>
      <c r="AI1063" s="16"/>
      <c r="AJ1063" s="16"/>
      <c r="AK1063" s="16"/>
      <c r="AL1063" s="16"/>
      <c r="AM1063" s="16"/>
      <c r="AN1063" s="16"/>
      <c r="AO1063" s="16"/>
      <c r="AP1063" s="16"/>
      <c r="AQ1063" s="16"/>
      <c r="AR1063" s="16"/>
      <c r="AS1063" s="16"/>
      <c r="AT1063" s="16"/>
      <c r="AU1063" s="16"/>
      <c r="AV1063" s="16"/>
      <c r="AW1063" s="16"/>
      <c r="AX1063" s="16"/>
      <c r="AY1063" s="16"/>
      <c r="AZ1063" s="16"/>
      <c r="BA1063" s="16"/>
      <c r="BB1063" s="16"/>
      <c r="BC1063" s="16"/>
      <c r="BD1063" s="16"/>
      <c r="BE1063" s="16"/>
      <c r="BF1063" s="16"/>
      <c r="BG1063" s="16"/>
      <c r="BH1063" s="16"/>
    </row>
    <row r="1064" spans="2:60" x14ac:dyDescent="0.25">
      <c r="B1064" s="6" t="s">
        <v>502</v>
      </c>
      <c r="C1064" s="16"/>
      <c r="D1064" s="16"/>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c r="AF1064" s="16"/>
      <c r="AG1064" s="16"/>
      <c r="AH1064" s="16"/>
      <c r="AI1064" s="16"/>
      <c r="AJ1064" s="16"/>
      <c r="AK1064" s="16"/>
      <c r="AL1064" s="16"/>
      <c r="AM1064" s="16"/>
      <c r="AN1064" s="16"/>
      <c r="AO1064" s="16"/>
      <c r="AP1064" s="16"/>
      <c r="AQ1064" s="16"/>
      <c r="AR1064" s="16"/>
      <c r="AS1064" s="16"/>
      <c r="AT1064" s="16"/>
      <c r="AU1064" s="16"/>
      <c r="AV1064" s="16"/>
      <c r="AW1064" s="16"/>
      <c r="AX1064" s="16"/>
      <c r="AY1064" s="16"/>
      <c r="AZ1064" s="16"/>
      <c r="BA1064" s="16"/>
      <c r="BB1064" s="16"/>
      <c r="BC1064" s="16"/>
      <c r="BD1064" s="16"/>
      <c r="BE1064" s="16"/>
      <c r="BF1064" s="16"/>
      <c r="BG1064" s="16"/>
      <c r="BH1064" s="16"/>
    </row>
    <row r="1065" spans="2:60" x14ac:dyDescent="0.25">
      <c r="B1065" s="23" t="s">
        <v>713</v>
      </c>
      <c r="C1065" s="16"/>
      <c r="D1065" s="16"/>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row>
    <row r="1066" spans="2:60" x14ac:dyDescent="0.25">
      <c r="B1066" t="s">
        <v>495</v>
      </c>
      <c r="C1066" s="16">
        <v>0.303249097472924</v>
      </c>
      <c r="D1066" s="16">
        <v>0.28571428571428598</v>
      </c>
      <c r="E1066" s="16">
        <v>4.5454545454545497E-2</v>
      </c>
      <c r="F1066" s="16">
        <v>0.46666666666666701</v>
      </c>
      <c r="G1066" s="16">
        <v>0.18181818181818199</v>
      </c>
      <c r="H1066" s="16">
        <v>0.75</v>
      </c>
      <c r="I1066" s="16">
        <v>0.27586206896551702</v>
      </c>
      <c r="J1066" s="16">
        <v>0.25</v>
      </c>
      <c r="K1066" s="16">
        <v>0.15384615384615399</v>
      </c>
      <c r="L1066" s="16">
        <v>1</v>
      </c>
      <c r="M1066" s="16">
        <v>0.48275862068965503</v>
      </c>
      <c r="N1066" s="16">
        <v>0.157894736842105</v>
      </c>
      <c r="O1066" s="16">
        <v>0.44444444444444398</v>
      </c>
      <c r="P1066" s="16">
        <v>0.4</v>
      </c>
      <c r="Q1066" s="16">
        <v>0.4</v>
      </c>
      <c r="R1066" s="16">
        <v>0.66666666666666696</v>
      </c>
      <c r="S1066" s="16">
        <v>0.33333333333333298</v>
      </c>
      <c r="T1066" s="16">
        <v>0.16</v>
      </c>
      <c r="U1066" s="16"/>
      <c r="V1066" s="16">
        <v>0.44444444444444398</v>
      </c>
      <c r="W1066" s="16">
        <v>0.34375</v>
      </c>
      <c r="X1066" s="16">
        <v>0.20512820512820501</v>
      </c>
      <c r="Y1066" s="16">
        <v>0.32885906040268498</v>
      </c>
      <c r="Z1066" s="16"/>
      <c r="AA1066" s="16">
        <v>0.38888888888888901</v>
      </c>
      <c r="AB1066" s="16">
        <v>0.42105263157894701</v>
      </c>
      <c r="AC1066" s="16">
        <v>0.27586206896551702</v>
      </c>
      <c r="AD1066" s="16">
        <v>0.29166666666666702</v>
      </c>
      <c r="AE1066" s="16">
        <v>0.21875</v>
      </c>
      <c r="AF1066" s="16">
        <v>0.36363636363636398</v>
      </c>
      <c r="AG1066" s="16">
        <v>0.25</v>
      </c>
      <c r="AH1066" s="16">
        <v>0.269230769230769</v>
      </c>
      <c r="AI1066" s="16">
        <v>0.28571428571428598</v>
      </c>
      <c r="AJ1066" s="16"/>
      <c r="AK1066" s="16">
        <v>0.35714285714285698</v>
      </c>
      <c r="AL1066" s="16">
        <v>0.46666666666666701</v>
      </c>
      <c r="AM1066" s="16">
        <v>0.18518518518518501</v>
      </c>
      <c r="AN1066" s="16">
        <v>0.25714285714285701</v>
      </c>
      <c r="AO1066" s="16">
        <v>0.3125</v>
      </c>
      <c r="AP1066" s="16">
        <v>0.33870967741935498</v>
      </c>
      <c r="AQ1066" s="16">
        <v>0.26829268292682901</v>
      </c>
      <c r="AR1066" s="16"/>
      <c r="AS1066" s="16">
        <v>0.35955056179775302</v>
      </c>
      <c r="AT1066" s="16">
        <v>0.27659574468085102</v>
      </c>
      <c r="AU1066" s="16"/>
      <c r="AV1066" s="16">
        <v>0.34666666666666701</v>
      </c>
      <c r="AW1066" s="16">
        <v>0.287128712871287</v>
      </c>
      <c r="AX1066" s="16"/>
      <c r="AY1066" s="16">
        <v>0.2734375</v>
      </c>
      <c r="AZ1066" s="16">
        <v>0.32885906040268498</v>
      </c>
      <c r="BA1066" s="16"/>
      <c r="BB1066" s="16">
        <v>0.33333333333333298</v>
      </c>
      <c r="BC1066" s="16">
        <v>0.25471698113207503</v>
      </c>
      <c r="BD1066" s="16"/>
      <c r="BE1066" s="16">
        <v>0.25</v>
      </c>
      <c r="BF1066" s="16">
        <v>0.24242424242424199</v>
      </c>
      <c r="BG1066" s="16">
        <v>0.30666666666666698</v>
      </c>
      <c r="BH1066" s="16">
        <v>0.325842696629214</v>
      </c>
    </row>
    <row r="1067" spans="2:60" x14ac:dyDescent="0.25">
      <c r="B1067" t="s">
        <v>496</v>
      </c>
      <c r="C1067" s="16">
        <v>0.35379061371841197</v>
      </c>
      <c r="D1067" s="16">
        <v>0.42857142857142899</v>
      </c>
      <c r="E1067" s="16">
        <v>0.45454545454545497</v>
      </c>
      <c r="F1067" s="16">
        <v>0.2</v>
      </c>
      <c r="G1067" s="16">
        <v>0.27272727272727298</v>
      </c>
      <c r="H1067" s="16">
        <v>0</v>
      </c>
      <c r="I1067" s="16">
        <v>0.27586206896551702</v>
      </c>
      <c r="J1067" s="16">
        <v>0.25</v>
      </c>
      <c r="K1067" s="16">
        <v>0.53846153846153799</v>
      </c>
      <c r="L1067" s="16">
        <v>0</v>
      </c>
      <c r="M1067" s="16">
        <v>0.20689655172413801</v>
      </c>
      <c r="N1067" s="16">
        <v>0.63157894736842102</v>
      </c>
      <c r="O1067" s="16">
        <v>0.44444444444444398</v>
      </c>
      <c r="P1067" s="16">
        <v>0.1</v>
      </c>
      <c r="Q1067" s="16">
        <v>0.4</v>
      </c>
      <c r="R1067" s="16">
        <v>0.33333333333333298</v>
      </c>
      <c r="S1067" s="16">
        <v>0.33333333333333298</v>
      </c>
      <c r="T1067" s="16">
        <v>0.48</v>
      </c>
      <c r="U1067" s="16"/>
      <c r="V1067" s="16">
        <v>0.33333333333333298</v>
      </c>
      <c r="W1067" s="16">
        <v>0.375</v>
      </c>
      <c r="X1067" s="16">
        <v>0.28205128205128199</v>
      </c>
      <c r="Y1067" s="16">
        <v>0.389261744966443</v>
      </c>
      <c r="Z1067" s="16"/>
      <c r="AA1067" s="16">
        <v>0.33333333333333298</v>
      </c>
      <c r="AB1067" s="16">
        <v>0.157894736842105</v>
      </c>
      <c r="AC1067" s="16">
        <v>0.34482758620689702</v>
      </c>
      <c r="AD1067" s="16">
        <v>0.45833333333333298</v>
      </c>
      <c r="AE1067" s="16">
        <v>0.40625</v>
      </c>
      <c r="AF1067" s="16">
        <v>0.31818181818181801</v>
      </c>
      <c r="AG1067" s="16">
        <v>0.25</v>
      </c>
      <c r="AH1067" s="16">
        <v>0.42307692307692302</v>
      </c>
      <c r="AI1067" s="16">
        <v>0.44897959183673503</v>
      </c>
      <c r="AJ1067" s="16"/>
      <c r="AK1067" s="16">
        <v>0.39285714285714302</v>
      </c>
      <c r="AL1067" s="16">
        <v>0.2</v>
      </c>
      <c r="AM1067" s="16">
        <v>0.296296296296296</v>
      </c>
      <c r="AN1067" s="16">
        <v>0.371428571428571</v>
      </c>
      <c r="AO1067" s="16">
        <v>0.34375</v>
      </c>
      <c r="AP1067" s="16">
        <v>0.38709677419354799</v>
      </c>
      <c r="AQ1067" s="16">
        <v>0.39024390243902402</v>
      </c>
      <c r="AR1067" s="16"/>
      <c r="AS1067" s="16">
        <v>0.30337078651685401</v>
      </c>
      <c r="AT1067" s="16">
        <v>0.37765957446808501</v>
      </c>
      <c r="AU1067" s="16"/>
      <c r="AV1067" s="16">
        <v>0.30666666666666698</v>
      </c>
      <c r="AW1067" s="16">
        <v>0.37128712871287101</v>
      </c>
      <c r="AX1067" s="16"/>
      <c r="AY1067" s="16">
        <v>0.3125</v>
      </c>
      <c r="AZ1067" s="16">
        <v>0.389261744966443</v>
      </c>
      <c r="BA1067" s="16"/>
      <c r="BB1067" s="16">
        <v>0.35087719298245601</v>
      </c>
      <c r="BC1067" s="16">
        <v>0.35849056603773599</v>
      </c>
      <c r="BD1067" s="16"/>
      <c r="BE1067" s="16">
        <v>0.25</v>
      </c>
      <c r="BF1067" s="16">
        <v>0.21212121212121199</v>
      </c>
      <c r="BG1067" s="16">
        <v>0.34666666666666701</v>
      </c>
      <c r="BH1067" s="16">
        <v>0.41573033707865198</v>
      </c>
    </row>
    <row r="1068" spans="2:60" x14ac:dyDescent="0.25">
      <c r="B1068" t="s">
        <v>497</v>
      </c>
      <c r="C1068" s="16">
        <v>0.23465703971119101</v>
      </c>
      <c r="D1068" s="16">
        <v>0.214285714285714</v>
      </c>
      <c r="E1068" s="16">
        <v>0.40909090909090901</v>
      </c>
      <c r="F1068" s="16">
        <v>0.33333333333333298</v>
      </c>
      <c r="G1068" s="16">
        <v>0.27272727272727298</v>
      </c>
      <c r="H1068" s="16">
        <v>0.25</v>
      </c>
      <c r="I1068" s="16">
        <v>0.31034482758620702</v>
      </c>
      <c r="J1068" s="16">
        <v>0.5</v>
      </c>
      <c r="K1068" s="16">
        <v>0.15384615384615399</v>
      </c>
      <c r="L1068" s="16">
        <v>0</v>
      </c>
      <c r="M1068" s="16">
        <v>0.20689655172413801</v>
      </c>
      <c r="N1068" s="16">
        <v>0.105263157894737</v>
      </c>
      <c r="O1068" s="16">
        <v>0.11111111111111099</v>
      </c>
      <c r="P1068" s="16">
        <v>0.4</v>
      </c>
      <c r="Q1068" s="16">
        <v>0</v>
      </c>
      <c r="R1068" s="16">
        <v>0</v>
      </c>
      <c r="S1068" s="16">
        <v>0.20833333333333301</v>
      </c>
      <c r="T1068" s="16">
        <v>0.2</v>
      </c>
      <c r="U1068" s="16"/>
      <c r="V1068" s="16">
        <v>0.16666666666666699</v>
      </c>
      <c r="W1068" s="16">
        <v>0.125</v>
      </c>
      <c r="X1068" s="16">
        <v>0.37179487179487197</v>
      </c>
      <c r="Y1068" s="16">
        <v>0.194630872483221</v>
      </c>
      <c r="Z1068" s="16"/>
      <c r="AA1068" s="16">
        <v>0.22222222222222199</v>
      </c>
      <c r="AB1068" s="16">
        <v>0.26315789473684198</v>
      </c>
      <c r="AC1068" s="16">
        <v>0.20689655172413801</v>
      </c>
      <c r="AD1068" s="16">
        <v>0.125</v>
      </c>
      <c r="AE1068" s="16">
        <v>0.28125</v>
      </c>
      <c r="AF1068" s="16">
        <v>0.27272727272727298</v>
      </c>
      <c r="AG1068" s="16">
        <v>0.35714285714285698</v>
      </c>
      <c r="AH1068" s="16">
        <v>0.230769230769231</v>
      </c>
      <c r="AI1068" s="16">
        <v>0.16326530612244899</v>
      </c>
      <c r="AJ1068" s="16"/>
      <c r="AK1068" s="16">
        <v>0.14285714285714299</v>
      </c>
      <c r="AL1068" s="16">
        <v>0.266666666666667</v>
      </c>
      <c r="AM1068" s="16">
        <v>0.407407407407407</v>
      </c>
      <c r="AN1068" s="16">
        <v>0.28571428571428598</v>
      </c>
      <c r="AO1068" s="16">
        <v>0.234375</v>
      </c>
      <c r="AP1068" s="16">
        <v>0.17741935483870999</v>
      </c>
      <c r="AQ1068" s="16">
        <v>0.19512195121951201</v>
      </c>
      <c r="AR1068" s="16"/>
      <c r="AS1068" s="16">
        <v>0.224719101123595</v>
      </c>
      <c r="AT1068" s="16">
        <v>0.23936170212766</v>
      </c>
      <c r="AU1068" s="16"/>
      <c r="AV1068" s="16">
        <v>0.22666666666666699</v>
      </c>
      <c r="AW1068" s="16">
        <v>0.237623762376238</v>
      </c>
      <c r="AX1068" s="16"/>
      <c r="AY1068" s="16">
        <v>0.28125</v>
      </c>
      <c r="AZ1068" s="16">
        <v>0.194630872483221</v>
      </c>
      <c r="BA1068" s="16"/>
      <c r="BB1068" s="16">
        <v>0.20467836257309899</v>
      </c>
      <c r="BC1068" s="16">
        <v>0.28301886792452802</v>
      </c>
      <c r="BD1068" s="16"/>
      <c r="BE1068" s="16">
        <v>0.25</v>
      </c>
      <c r="BF1068" s="16">
        <v>0.27272727272727298</v>
      </c>
      <c r="BG1068" s="16">
        <v>0.26</v>
      </c>
      <c r="BH1068" s="16">
        <v>0.17977528089887601</v>
      </c>
    </row>
    <row r="1069" spans="2:60" x14ac:dyDescent="0.25">
      <c r="B1069" t="s">
        <v>498</v>
      </c>
      <c r="C1069" s="16">
        <v>6.1371841155234703E-2</v>
      </c>
      <c r="D1069" s="16">
        <v>3.5714285714285698E-2</v>
      </c>
      <c r="E1069" s="16">
        <v>4.5454545454545497E-2</v>
      </c>
      <c r="F1069" s="16">
        <v>0</v>
      </c>
      <c r="G1069" s="16">
        <v>0.27272727272727298</v>
      </c>
      <c r="H1069" s="16">
        <v>0</v>
      </c>
      <c r="I1069" s="16">
        <v>6.8965517241379296E-2</v>
      </c>
      <c r="J1069" s="16">
        <v>0</v>
      </c>
      <c r="K1069" s="16">
        <v>0.15384615384615399</v>
      </c>
      <c r="L1069" s="16">
        <v>0</v>
      </c>
      <c r="M1069" s="16">
        <v>6.8965517241379296E-2</v>
      </c>
      <c r="N1069" s="16">
        <v>0</v>
      </c>
      <c r="O1069" s="16">
        <v>0</v>
      </c>
      <c r="P1069" s="16">
        <v>0</v>
      </c>
      <c r="Q1069" s="16">
        <v>0</v>
      </c>
      <c r="R1069" s="16">
        <v>0</v>
      </c>
      <c r="S1069" s="16">
        <v>8.3333333333333301E-2</v>
      </c>
      <c r="T1069" s="16">
        <v>0.08</v>
      </c>
      <c r="U1069" s="16"/>
      <c r="V1069" s="16">
        <v>0</v>
      </c>
      <c r="W1069" s="16">
        <v>3.125E-2</v>
      </c>
      <c r="X1069" s="16">
        <v>0.102564102564103</v>
      </c>
      <c r="Y1069" s="16">
        <v>5.3691275167785199E-2</v>
      </c>
      <c r="Z1069" s="16"/>
      <c r="AA1069" s="16">
        <v>2.7777777777777801E-2</v>
      </c>
      <c r="AB1069" s="16">
        <v>5.2631578947368397E-2</v>
      </c>
      <c r="AC1069" s="16">
        <v>6.8965517241379296E-2</v>
      </c>
      <c r="AD1069" s="16">
        <v>4.1666666666666699E-2</v>
      </c>
      <c r="AE1069" s="16">
        <v>3.125E-2</v>
      </c>
      <c r="AF1069" s="16">
        <v>0</v>
      </c>
      <c r="AG1069" s="16">
        <v>0.107142857142857</v>
      </c>
      <c r="AH1069" s="16">
        <v>7.69230769230769E-2</v>
      </c>
      <c r="AI1069" s="16">
        <v>8.1632653061224497E-2</v>
      </c>
      <c r="AJ1069" s="16"/>
      <c r="AK1069" s="16">
        <v>3.5714285714285698E-2</v>
      </c>
      <c r="AL1069" s="16">
        <v>6.6666666666666693E-2</v>
      </c>
      <c r="AM1069" s="16">
        <v>7.4074074074074098E-2</v>
      </c>
      <c r="AN1069" s="16">
        <v>5.7142857142857099E-2</v>
      </c>
      <c r="AO1069" s="16">
        <v>6.25E-2</v>
      </c>
      <c r="AP1069" s="16">
        <v>3.2258064516128997E-2</v>
      </c>
      <c r="AQ1069" s="16">
        <v>9.7560975609756101E-2</v>
      </c>
      <c r="AR1069" s="16"/>
      <c r="AS1069" s="16">
        <v>8.98876404494382E-2</v>
      </c>
      <c r="AT1069" s="16">
        <v>4.7872340425531901E-2</v>
      </c>
      <c r="AU1069" s="16"/>
      <c r="AV1069" s="16">
        <v>0.08</v>
      </c>
      <c r="AW1069" s="16">
        <v>5.4455445544554497E-2</v>
      </c>
      <c r="AX1069" s="16"/>
      <c r="AY1069" s="16">
        <v>7.03125E-2</v>
      </c>
      <c r="AZ1069" s="16">
        <v>5.3691275167785199E-2</v>
      </c>
      <c r="BA1069" s="16"/>
      <c r="BB1069" s="16">
        <v>6.4327485380116997E-2</v>
      </c>
      <c r="BC1069" s="16">
        <v>5.6603773584905703E-2</v>
      </c>
      <c r="BD1069" s="16"/>
      <c r="BE1069" s="16">
        <v>0</v>
      </c>
      <c r="BF1069" s="16">
        <v>0.15151515151515199</v>
      </c>
      <c r="BG1069" s="16">
        <v>3.3333333333333298E-2</v>
      </c>
      <c r="BH1069" s="16">
        <v>7.8651685393258397E-2</v>
      </c>
    </row>
    <row r="1070" spans="2:60" x14ac:dyDescent="0.25">
      <c r="B1070" t="s">
        <v>499</v>
      </c>
      <c r="C1070" s="16">
        <v>2.1660649819494601E-2</v>
      </c>
      <c r="D1070" s="16">
        <v>3.5714285714285698E-2</v>
      </c>
      <c r="E1070" s="16">
        <v>0</v>
      </c>
      <c r="F1070" s="16">
        <v>0</v>
      </c>
      <c r="G1070" s="16">
        <v>0</v>
      </c>
      <c r="H1070" s="16">
        <v>0</v>
      </c>
      <c r="I1070" s="16">
        <v>3.4482758620689703E-2</v>
      </c>
      <c r="J1070" s="16">
        <v>0</v>
      </c>
      <c r="K1070" s="16">
        <v>0</v>
      </c>
      <c r="L1070" s="16">
        <v>0</v>
      </c>
      <c r="M1070" s="16">
        <v>0</v>
      </c>
      <c r="N1070" s="16">
        <v>0</v>
      </c>
      <c r="O1070" s="16">
        <v>0</v>
      </c>
      <c r="P1070" s="16">
        <v>0.1</v>
      </c>
      <c r="Q1070" s="16">
        <v>0.2</v>
      </c>
      <c r="R1070" s="16">
        <v>0</v>
      </c>
      <c r="S1070" s="16">
        <v>2.0833333333333301E-2</v>
      </c>
      <c r="T1070" s="16">
        <v>0.04</v>
      </c>
      <c r="U1070" s="16"/>
      <c r="V1070" s="16">
        <v>0</v>
      </c>
      <c r="W1070" s="16">
        <v>6.25E-2</v>
      </c>
      <c r="X1070" s="16">
        <v>1.2820512820512799E-2</v>
      </c>
      <c r="Y1070" s="16">
        <v>2.01342281879195E-2</v>
      </c>
      <c r="Z1070" s="16"/>
      <c r="AA1070" s="16">
        <v>0</v>
      </c>
      <c r="AB1070" s="16">
        <v>5.2631578947368397E-2</v>
      </c>
      <c r="AC1070" s="16">
        <v>0.10344827586206901</v>
      </c>
      <c r="AD1070" s="16">
        <v>0</v>
      </c>
      <c r="AE1070" s="16">
        <v>0</v>
      </c>
      <c r="AF1070" s="16">
        <v>4.5454545454545497E-2</v>
      </c>
      <c r="AG1070" s="16">
        <v>0</v>
      </c>
      <c r="AH1070" s="16">
        <v>0</v>
      </c>
      <c r="AI1070" s="16">
        <v>2.04081632653061E-2</v>
      </c>
      <c r="AJ1070" s="16"/>
      <c r="AK1070" s="16">
        <v>0</v>
      </c>
      <c r="AL1070" s="16">
        <v>0</v>
      </c>
      <c r="AM1070" s="16">
        <v>3.7037037037037E-2</v>
      </c>
      <c r="AN1070" s="16">
        <v>0</v>
      </c>
      <c r="AO1070" s="16">
        <v>3.125E-2</v>
      </c>
      <c r="AP1070" s="16">
        <v>3.2258064516128997E-2</v>
      </c>
      <c r="AQ1070" s="16">
        <v>2.4390243902439001E-2</v>
      </c>
      <c r="AR1070" s="16"/>
      <c r="AS1070" s="16">
        <v>2.2471910112359501E-2</v>
      </c>
      <c r="AT1070" s="16">
        <v>2.1276595744680899E-2</v>
      </c>
      <c r="AU1070" s="16"/>
      <c r="AV1070" s="16">
        <v>0</v>
      </c>
      <c r="AW1070" s="16">
        <v>2.9702970297029702E-2</v>
      </c>
      <c r="AX1070" s="16"/>
      <c r="AY1070" s="16">
        <v>2.34375E-2</v>
      </c>
      <c r="AZ1070" s="16">
        <v>2.01342281879195E-2</v>
      </c>
      <c r="BA1070" s="16"/>
      <c r="BB1070" s="16">
        <v>1.7543859649122799E-2</v>
      </c>
      <c r="BC1070" s="16">
        <v>2.83018867924528E-2</v>
      </c>
      <c r="BD1070" s="16"/>
      <c r="BE1070" s="16">
        <v>0.25</v>
      </c>
      <c r="BF1070" s="16">
        <v>6.0606060606060601E-2</v>
      </c>
      <c r="BG1070" s="16">
        <v>0.02</v>
      </c>
      <c r="BH1070" s="16">
        <v>0</v>
      </c>
    </row>
    <row r="1071" spans="2:60" x14ac:dyDescent="0.25">
      <c r="B1071" t="s">
        <v>77</v>
      </c>
      <c r="C1071" s="16">
        <v>2.5270758122743701E-2</v>
      </c>
      <c r="D1071" s="16">
        <v>0</v>
      </c>
      <c r="E1071" s="16">
        <v>4.5454545454545497E-2</v>
      </c>
      <c r="F1071" s="16">
        <v>0</v>
      </c>
      <c r="G1071" s="16">
        <v>0</v>
      </c>
      <c r="H1071" s="16">
        <v>0</v>
      </c>
      <c r="I1071" s="16">
        <v>3.4482758620689703E-2</v>
      </c>
      <c r="J1071" s="16">
        <v>0</v>
      </c>
      <c r="K1071" s="16">
        <v>0</v>
      </c>
      <c r="L1071" s="16">
        <v>0</v>
      </c>
      <c r="M1071" s="16">
        <v>3.4482758620689703E-2</v>
      </c>
      <c r="N1071" s="16">
        <v>0.105263157894737</v>
      </c>
      <c r="O1071" s="16">
        <v>0</v>
      </c>
      <c r="P1071" s="16">
        <v>0</v>
      </c>
      <c r="Q1071" s="16">
        <v>0</v>
      </c>
      <c r="R1071" s="16">
        <v>0</v>
      </c>
      <c r="S1071" s="16">
        <v>2.0833333333333301E-2</v>
      </c>
      <c r="T1071" s="16">
        <v>0.04</v>
      </c>
      <c r="U1071" s="16"/>
      <c r="V1071" s="16">
        <v>5.5555555555555601E-2</v>
      </c>
      <c r="W1071" s="16">
        <v>6.25E-2</v>
      </c>
      <c r="X1071" s="16">
        <v>2.5641025641025599E-2</v>
      </c>
      <c r="Y1071" s="16">
        <v>1.34228187919463E-2</v>
      </c>
      <c r="Z1071" s="16"/>
      <c r="AA1071" s="16">
        <v>2.7777777777777801E-2</v>
      </c>
      <c r="AB1071" s="16">
        <v>5.2631578947368397E-2</v>
      </c>
      <c r="AC1071" s="16">
        <v>0</v>
      </c>
      <c r="AD1071" s="16">
        <v>8.3333333333333301E-2</v>
      </c>
      <c r="AE1071" s="16">
        <v>6.25E-2</v>
      </c>
      <c r="AF1071" s="16">
        <v>0</v>
      </c>
      <c r="AG1071" s="16">
        <v>3.5714285714285698E-2</v>
      </c>
      <c r="AH1071" s="16">
        <v>0</v>
      </c>
      <c r="AI1071" s="16">
        <v>0</v>
      </c>
      <c r="AJ1071" s="16"/>
      <c r="AK1071" s="16">
        <v>7.1428571428571397E-2</v>
      </c>
      <c r="AL1071" s="16">
        <v>0</v>
      </c>
      <c r="AM1071" s="16">
        <v>0</v>
      </c>
      <c r="AN1071" s="16">
        <v>2.8571428571428598E-2</v>
      </c>
      <c r="AO1071" s="16">
        <v>1.5625E-2</v>
      </c>
      <c r="AP1071" s="16">
        <v>3.2258064516128997E-2</v>
      </c>
      <c r="AQ1071" s="16">
        <v>2.4390243902439001E-2</v>
      </c>
      <c r="AR1071" s="16"/>
      <c r="AS1071" s="16">
        <v>0</v>
      </c>
      <c r="AT1071" s="16">
        <v>3.7234042553191501E-2</v>
      </c>
      <c r="AU1071" s="16"/>
      <c r="AV1071" s="16">
        <v>0.04</v>
      </c>
      <c r="AW1071" s="16">
        <v>1.9801980198019799E-2</v>
      </c>
      <c r="AX1071" s="16"/>
      <c r="AY1071" s="16">
        <v>3.90625E-2</v>
      </c>
      <c r="AZ1071" s="16">
        <v>1.34228187919463E-2</v>
      </c>
      <c r="BA1071" s="16"/>
      <c r="BB1071" s="16">
        <v>2.9239766081871298E-2</v>
      </c>
      <c r="BC1071" s="16">
        <v>1.88679245283019E-2</v>
      </c>
      <c r="BD1071" s="16"/>
      <c r="BE1071" s="16">
        <v>0</v>
      </c>
      <c r="BF1071" s="16">
        <v>6.0606060606060601E-2</v>
      </c>
      <c r="BG1071" s="16">
        <v>3.3333333333333298E-2</v>
      </c>
      <c r="BH1071" s="16">
        <v>0</v>
      </c>
    </row>
    <row r="1072" spans="2:60" x14ac:dyDescent="0.25">
      <c r="C1072" s="16"/>
      <c r="D1072" s="16"/>
      <c r="E1072" s="16"/>
      <c r="F1072" s="16"/>
      <c r="G1072" s="16"/>
      <c r="H1072" s="16"/>
      <c r="I1072" s="16"/>
      <c r="J1072" s="16"/>
      <c r="K1072" s="16"/>
      <c r="L1072" s="16"/>
      <c r="M1072" s="16"/>
      <c r="N1072" s="16"/>
      <c r="O1072" s="16"/>
      <c r="P1072" s="16"/>
      <c r="Q1072" s="16"/>
      <c r="R1072" s="16"/>
      <c r="S1072" s="16"/>
      <c r="T1072" s="16"/>
      <c r="U1072" s="16"/>
      <c r="V1072" s="16"/>
      <c r="W1072" s="16"/>
      <c r="X1072" s="16"/>
      <c r="Y1072" s="16"/>
      <c r="Z1072" s="16"/>
      <c r="AA1072" s="16"/>
      <c r="AB1072" s="16"/>
      <c r="AC1072" s="16"/>
      <c r="AD1072" s="16"/>
      <c r="AE1072" s="16"/>
      <c r="AF1072" s="16"/>
      <c r="AG1072" s="16"/>
      <c r="AH1072" s="16"/>
      <c r="AI1072" s="16"/>
      <c r="AJ1072" s="16"/>
      <c r="AK1072" s="16"/>
      <c r="AL1072" s="16"/>
      <c r="AM1072" s="16"/>
      <c r="AN1072" s="16"/>
      <c r="AO1072" s="16"/>
      <c r="AP1072" s="16"/>
      <c r="AQ1072" s="16"/>
      <c r="AR1072" s="16"/>
      <c r="AS1072" s="16"/>
      <c r="AT1072" s="16"/>
      <c r="AU1072" s="16"/>
      <c r="AV1072" s="16"/>
      <c r="AW1072" s="16"/>
      <c r="AX1072" s="16"/>
      <c r="AY1072" s="16"/>
      <c r="AZ1072" s="16"/>
      <c r="BA1072" s="16"/>
      <c r="BB1072" s="16"/>
      <c r="BC1072" s="16"/>
      <c r="BD1072" s="16"/>
      <c r="BE1072" s="16"/>
      <c r="BF1072" s="16"/>
      <c r="BG1072" s="16"/>
      <c r="BH1072" s="16"/>
    </row>
    <row r="1073" spans="2:60" x14ac:dyDescent="0.25">
      <c r="B1073" s="6" t="s">
        <v>503</v>
      </c>
      <c r="C1073" s="16"/>
      <c r="D1073" s="16"/>
      <c r="E1073" s="16"/>
      <c r="F1073" s="16"/>
      <c r="G1073" s="16"/>
      <c r="H1073" s="16"/>
      <c r="I1073" s="16"/>
      <c r="J1073" s="16"/>
      <c r="K1073" s="16"/>
      <c r="L1073" s="16"/>
      <c r="M1073" s="16"/>
      <c r="N1073" s="16"/>
      <c r="O1073" s="16"/>
      <c r="P1073" s="16"/>
      <c r="Q1073" s="16"/>
      <c r="R1073" s="16"/>
      <c r="S1073" s="16"/>
      <c r="T1073" s="16"/>
      <c r="U1073" s="16"/>
      <c r="V1073" s="16"/>
      <c r="W1073" s="16"/>
      <c r="X1073" s="16"/>
      <c r="Y1073" s="16"/>
      <c r="Z1073" s="16"/>
      <c r="AA1073" s="16"/>
      <c r="AB1073" s="16"/>
      <c r="AC1073" s="16"/>
      <c r="AD1073" s="16"/>
      <c r="AE1073" s="16"/>
      <c r="AF1073" s="16"/>
      <c r="AG1073" s="16"/>
      <c r="AH1073" s="16"/>
      <c r="AI1073" s="16"/>
      <c r="AJ1073" s="16"/>
      <c r="AK1073" s="16"/>
      <c r="AL1073" s="16"/>
      <c r="AM1073" s="16"/>
      <c r="AN1073" s="16"/>
      <c r="AO1073" s="16"/>
      <c r="AP1073" s="16"/>
      <c r="AQ1073" s="16"/>
      <c r="AR1073" s="16"/>
      <c r="AS1073" s="16"/>
      <c r="AT1073" s="16"/>
      <c r="AU1073" s="16"/>
      <c r="AV1073" s="16"/>
      <c r="AW1073" s="16"/>
      <c r="AX1073" s="16"/>
      <c r="AY1073" s="16"/>
      <c r="AZ1073" s="16"/>
      <c r="BA1073" s="16"/>
      <c r="BB1073" s="16"/>
      <c r="BC1073" s="16"/>
      <c r="BD1073" s="16"/>
      <c r="BE1073" s="16"/>
      <c r="BF1073" s="16"/>
      <c r="BG1073" s="16"/>
      <c r="BH1073" s="16"/>
    </row>
    <row r="1074" spans="2:60" x14ac:dyDescent="0.25">
      <c r="B1074" s="23" t="s">
        <v>713</v>
      </c>
      <c r="C1074" s="16"/>
      <c r="D1074" s="16"/>
      <c r="E1074" s="16"/>
      <c r="F1074" s="16"/>
      <c r="G1074" s="16"/>
      <c r="H1074" s="16"/>
      <c r="I1074" s="16"/>
      <c r="J1074" s="16"/>
      <c r="K1074" s="16"/>
      <c r="L1074" s="16"/>
      <c r="M1074" s="16"/>
      <c r="N1074" s="16"/>
      <c r="O1074" s="16"/>
      <c r="P1074" s="16"/>
      <c r="Q1074" s="16"/>
      <c r="R1074" s="16"/>
      <c r="S1074" s="16"/>
      <c r="T1074" s="16"/>
      <c r="U1074" s="16"/>
      <c r="V1074" s="16"/>
      <c r="W1074" s="16"/>
      <c r="X1074" s="16"/>
      <c r="Y1074" s="16"/>
      <c r="Z1074" s="16"/>
      <c r="AA1074" s="16"/>
      <c r="AB1074" s="16"/>
      <c r="AC1074" s="16"/>
      <c r="AD1074" s="16"/>
      <c r="AE1074" s="16"/>
      <c r="AF1074" s="16"/>
      <c r="AG1074" s="16"/>
      <c r="AH1074" s="16"/>
      <c r="AI1074" s="16"/>
      <c r="AJ1074" s="16"/>
      <c r="AK1074" s="16"/>
      <c r="AL1074" s="16"/>
      <c r="AM1074" s="16"/>
      <c r="AN1074" s="16"/>
      <c r="AO1074" s="16"/>
      <c r="AP1074" s="16"/>
      <c r="AQ1074" s="16"/>
      <c r="AR1074" s="16"/>
      <c r="AS1074" s="16"/>
      <c r="AT1074" s="16"/>
      <c r="AU1074" s="16"/>
      <c r="AV1074" s="16"/>
      <c r="AW1074" s="16"/>
      <c r="AX1074" s="16"/>
      <c r="AY1074" s="16"/>
      <c r="AZ1074" s="16"/>
      <c r="BA1074" s="16"/>
      <c r="BB1074" s="16"/>
      <c r="BC1074" s="16"/>
      <c r="BD1074" s="16"/>
      <c r="BE1074" s="16"/>
      <c r="BF1074" s="16"/>
      <c r="BG1074" s="16"/>
      <c r="BH1074" s="16"/>
    </row>
    <row r="1075" spans="2:60" x14ac:dyDescent="0.25">
      <c r="B1075" t="s">
        <v>495</v>
      </c>
      <c r="C1075" s="16">
        <v>0.202166064981949</v>
      </c>
      <c r="D1075" s="16">
        <v>0.25</v>
      </c>
      <c r="E1075" s="16">
        <v>4.5454545454545497E-2</v>
      </c>
      <c r="F1075" s="16">
        <v>0.4</v>
      </c>
      <c r="G1075" s="16">
        <v>9.0909090909090898E-2</v>
      </c>
      <c r="H1075" s="16">
        <v>0.25</v>
      </c>
      <c r="I1075" s="16">
        <v>0.27586206896551702</v>
      </c>
      <c r="J1075" s="16">
        <v>0</v>
      </c>
      <c r="K1075" s="16">
        <v>0.15384615384615399</v>
      </c>
      <c r="L1075" s="16">
        <v>0.33333333333333298</v>
      </c>
      <c r="M1075" s="16">
        <v>0.10344827586206901</v>
      </c>
      <c r="N1075" s="16">
        <v>5.2631578947368397E-2</v>
      </c>
      <c r="O1075" s="16">
        <v>0.22222222222222199</v>
      </c>
      <c r="P1075" s="16">
        <v>0.3</v>
      </c>
      <c r="Q1075" s="16">
        <v>0.4</v>
      </c>
      <c r="R1075" s="16">
        <v>0</v>
      </c>
      <c r="S1075" s="16">
        <v>0.3125</v>
      </c>
      <c r="T1075" s="16">
        <v>0.12</v>
      </c>
      <c r="U1075" s="16"/>
      <c r="V1075" s="16">
        <v>0.27777777777777801</v>
      </c>
      <c r="W1075" s="16">
        <v>0.1875</v>
      </c>
      <c r="X1075" s="16">
        <v>0.21794871794871801</v>
      </c>
      <c r="Y1075" s="16">
        <v>0.187919463087248</v>
      </c>
      <c r="Z1075" s="16"/>
      <c r="AA1075" s="16">
        <v>0.194444444444444</v>
      </c>
      <c r="AB1075" s="16">
        <v>0.26315789473684198</v>
      </c>
      <c r="AC1075" s="16">
        <v>0.20689655172413801</v>
      </c>
      <c r="AD1075" s="16">
        <v>0.16666666666666699</v>
      </c>
      <c r="AE1075" s="16">
        <v>0.1875</v>
      </c>
      <c r="AF1075" s="16">
        <v>0.31818181818181801</v>
      </c>
      <c r="AG1075" s="16">
        <v>0.214285714285714</v>
      </c>
      <c r="AH1075" s="16">
        <v>0.269230769230769</v>
      </c>
      <c r="AI1075" s="16">
        <v>0.14285714285714299</v>
      </c>
      <c r="AJ1075" s="16"/>
      <c r="AK1075" s="16">
        <v>0.214285714285714</v>
      </c>
      <c r="AL1075" s="16">
        <v>0.266666666666667</v>
      </c>
      <c r="AM1075" s="16">
        <v>0.148148148148148</v>
      </c>
      <c r="AN1075" s="16">
        <v>0.17142857142857101</v>
      </c>
      <c r="AO1075" s="16">
        <v>0.234375</v>
      </c>
      <c r="AP1075" s="16">
        <v>0.12903225806451599</v>
      </c>
      <c r="AQ1075" s="16">
        <v>0.31707317073170699</v>
      </c>
      <c r="AR1075" s="16"/>
      <c r="AS1075" s="16">
        <v>0.24719101123595499</v>
      </c>
      <c r="AT1075" s="16">
        <v>0.180851063829787</v>
      </c>
      <c r="AU1075" s="16"/>
      <c r="AV1075" s="16">
        <v>0.16</v>
      </c>
      <c r="AW1075" s="16">
        <v>0.21782178217821799</v>
      </c>
      <c r="AX1075" s="16"/>
      <c r="AY1075" s="16">
        <v>0.21875</v>
      </c>
      <c r="AZ1075" s="16">
        <v>0.187919463087248</v>
      </c>
      <c r="BA1075" s="16"/>
      <c r="BB1075" s="16">
        <v>0.22807017543859601</v>
      </c>
      <c r="BC1075" s="16">
        <v>0.160377358490566</v>
      </c>
      <c r="BD1075" s="16"/>
      <c r="BE1075" s="16">
        <v>0</v>
      </c>
      <c r="BF1075" s="16">
        <v>0.12121212121212099</v>
      </c>
      <c r="BG1075" s="16">
        <v>0.18666666666666701</v>
      </c>
      <c r="BH1075" s="16">
        <v>0.26966292134831499</v>
      </c>
    </row>
    <row r="1076" spans="2:60" x14ac:dyDescent="0.25">
      <c r="B1076" t="s">
        <v>496</v>
      </c>
      <c r="C1076" s="16">
        <v>0.44765342960288801</v>
      </c>
      <c r="D1076" s="16">
        <v>0.42857142857142899</v>
      </c>
      <c r="E1076" s="16">
        <v>0.40909090909090901</v>
      </c>
      <c r="F1076" s="16">
        <v>0.2</v>
      </c>
      <c r="G1076" s="16">
        <v>0.63636363636363602</v>
      </c>
      <c r="H1076" s="16">
        <v>0.25</v>
      </c>
      <c r="I1076" s="16">
        <v>0.31034482758620702</v>
      </c>
      <c r="J1076" s="16">
        <v>0.75</v>
      </c>
      <c r="K1076" s="16">
        <v>0.38461538461538503</v>
      </c>
      <c r="L1076" s="16">
        <v>0.66666666666666696</v>
      </c>
      <c r="M1076" s="16">
        <v>0.68965517241379304</v>
      </c>
      <c r="N1076" s="16">
        <v>0.68421052631578905</v>
      </c>
      <c r="O1076" s="16">
        <v>0.33333333333333298</v>
      </c>
      <c r="P1076" s="16">
        <v>0.3</v>
      </c>
      <c r="Q1076" s="16">
        <v>0.2</v>
      </c>
      <c r="R1076" s="16">
        <v>1</v>
      </c>
      <c r="S1076" s="16">
        <v>0.35416666666666702</v>
      </c>
      <c r="T1076" s="16">
        <v>0.52</v>
      </c>
      <c r="U1076" s="16"/>
      <c r="V1076" s="16">
        <v>0.38888888888888901</v>
      </c>
      <c r="W1076" s="16">
        <v>0.40625</v>
      </c>
      <c r="X1076" s="16">
        <v>0.39743589743589702</v>
      </c>
      <c r="Y1076" s="16">
        <v>0.48993288590604001</v>
      </c>
      <c r="Z1076" s="16"/>
      <c r="AA1076" s="16">
        <v>0.44444444444444398</v>
      </c>
      <c r="AB1076" s="16">
        <v>0.31578947368421101</v>
      </c>
      <c r="AC1076" s="16">
        <v>0.51724137931034497</v>
      </c>
      <c r="AD1076" s="16">
        <v>0.33333333333333298</v>
      </c>
      <c r="AE1076" s="16">
        <v>0.53125</v>
      </c>
      <c r="AF1076" s="16">
        <v>0.45454545454545497</v>
      </c>
      <c r="AG1076" s="16">
        <v>0.35714285714285698</v>
      </c>
      <c r="AH1076" s="16">
        <v>0.5</v>
      </c>
      <c r="AI1076" s="16">
        <v>0.51020408163265296</v>
      </c>
      <c r="AJ1076" s="16"/>
      <c r="AK1076" s="16">
        <v>0.46428571428571402</v>
      </c>
      <c r="AL1076" s="16">
        <v>0.33333333333333298</v>
      </c>
      <c r="AM1076" s="16">
        <v>0.33333333333333298</v>
      </c>
      <c r="AN1076" s="16">
        <v>0.45714285714285702</v>
      </c>
      <c r="AO1076" s="16">
        <v>0.46875</v>
      </c>
      <c r="AP1076" s="16">
        <v>0.58064516129032295</v>
      </c>
      <c r="AQ1076" s="16">
        <v>0.34146341463414598</v>
      </c>
      <c r="AR1076" s="16"/>
      <c r="AS1076" s="16">
        <v>0.48314606741573002</v>
      </c>
      <c r="AT1076" s="16">
        <v>0.430851063829787</v>
      </c>
      <c r="AU1076" s="16"/>
      <c r="AV1076" s="16">
        <v>0.52</v>
      </c>
      <c r="AW1076" s="16">
        <v>0.420792079207921</v>
      </c>
      <c r="AX1076" s="16"/>
      <c r="AY1076" s="16">
        <v>0.3984375</v>
      </c>
      <c r="AZ1076" s="16">
        <v>0.48993288590604001</v>
      </c>
      <c r="BA1076" s="16"/>
      <c r="BB1076" s="16">
        <v>0.45029239766081902</v>
      </c>
      <c r="BC1076" s="16">
        <v>0.44339622641509402</v>
      </c>
      <c r="BD1076" s="16"/>
      <c r="BE1076" s="16">
        <v>0.75</v>
      </c>
      <c r="BF1076" s="16">
        <v>0.21212121212121199</v>
      </c>
      <c r="BG1076" s="16">
        <v>0.46</v>
      </c>
      <c r="BH1076" s="16">
        <v>0.50561797752809001</v>
      </c>
    </row>
    <row r="1077" spans="2:60" x14ac:dyDescent="0.25">
      <c r="B1077" t="s">
        <v>497</v>
      </c>
      <c r="C1077" s="16">
        <v>0.25992779783393499</v>
      </c>
      <c r="D1077" s="16">
        <v>0.25</v>
      </c>
      <c r="E1077" s="16">
        <v>0.45454545454545497</v>
      </c>
      <c r="F1077" s="16">
        <v>0.4</v>
      </c>
      <c r="G1077" s="16">
        <v>0.27272727272727298</v>
      </c>
      <c r="H1077" s="16">
        <v>0.5</v>
      </c>
      <c r="I1077" s="16">
        <v>0.34482758620689702</v>
      </c>
      <c r="J1077" s="16">
        <v>0</v>
      </c>
      <c r="K1077" s="16">
        <v>0.230769230769231</v>
      </c>
      <c r="L1077" s="16">
        <v>0</v>
      </c>
      <c r="M1077" s="16">
        <v>0.13793103448275901</v>
      </c>
      <c r="N1077" s="16">
        <v>0.21052631578947401</v>
      </c>
      <c r="O1077" s="16">
        <v>0.33333333333333298</v>
      </c>
      <c r="P1077" s="16">
        <v>0.1</v>
      </c>
      <c r="Q1077" s="16">
        <v>0.2</v>
      </c>
      <c r="R1077" s="16">
        <v>0</v>
      </c>
      <c r="S1077" s="16">
        <v>0.27083333333333298</v>
      </c>
      <c r="T1077" s="16">
        <v>0.2</v>
      </c>
      <c r="U1077" s="16"/>
      <c r="V1077" s="16">
        <v>0.16666666666666699</v>
      </c>
      <c r="W1077" s="16">
        <v>0.34375</v>
      </c>
      <c r="X1077" s="16">
        <v>0.30769230769230799</v>
      </c>
      <c r="Y1077" s="16">
        <v>0.228187919463087</v>
      </c>
      <c r="Z1077" s="16"/>
      <c r="AA1077" s="16">
        <v>0.22222222222222199</v>
      </c>
      <c r="AB1077" s="16">
        <v>0.42105263157894701</v>
      </c>
      <c r="AC1077" s="16">
        <v>0.20689655172413801</v>
      </c>
      <c r="AD1077" s="16">
        <v>0.41666666666666702</v>
      </c>
      <c r="AE1077" s="16">
        <v>0.1875</v>
      </c>
      <c r="AF1077" s="16">
        <v>0.18181818181818199</v>
      </c>
      <c r="AG1077" s="16">
        <v>0.42857142857142899</v>
      </c>
      <c r="AH1077" s="16">
        <v>0.19230769230769201</v>
      </c>
      <c r="AI1077" s="16">
        <v>0.20408163265306101</v>
      </c>
      <c r="AJ1077" s="16"/>
      <c r="AK1077" s="16">
        <v>0.28571428571428598</v>
      </c>
      <c r="AL1077" s="16">
        <v>0.4</v>
      </c>
      <c r="AM1077" s="16">
        <v>0.296296296296296</v>
      </c>
      <c r="AN1077" s="16">
        <v>0.25714285714285701</v>
      </c>
      <c r="AO1077" s="16">
        <v>0.234375</v>
      </c>
      <c r="AP1077" s="16">
        <v>0.241935483870968</v>
      </c>
      <c r="AQ1077" s="16">
        <v>0.19512195121951201</v>
      </c>
      <c r="AR1077" s="16"/>
      <c r="AS1077" s="16">
        <v>0.202247191011236</v>
      </c>
      <c r="AT1077" s="16">
        <v>0.28723404255319201</v>
      </c>
      <c r="AU1077" s="16"/>
      <c r="AV1077" s="16">
        <v>0.24</v>
      </c>
      <c r="AW1077" s="16">
        <v>0.26732673267326701</v>
      </c>
      <c r="AX1077" s="16"/>
      <c r="AY1077" s="16">
        <v>0.296875</v>
      </c>
      <c r="AZ1077" s="16">
        <v>0.228187919463087</v>
      </c>
      <c r="BA1077" s="16"/>
      <c r="BB1077" s="16">
        <v>0.23976608187134499</v>
      </c>
      <c r="BC1077" s="16">
        <v>0.29245283018867901</v>
      </c>
      <c r="BD1077" s="16"/>
      <c r="BE1077" s="16">
        <v>0</v>
      </c>
      <c r="BF1077" s="16">
        <v>0.45454545454545497</v>
      </c>
      <c r="BG1077" s="16">
        <v>0.26</v>
      </c>
      <c r="BH1077" s="16">
        <v>0.19101123595505601</v>
      </c>
    </row>
    <row r="1078" spans="2:60" x14ac:dyDescent="0.25">
      <c r="B1078" t="s">
        <v>498</v>
      </c>
      <c r="C1078" s="16">
        <v>6.8592057761732897E-2</v>
      </c>
      <c r="D1078" s="16">
        <v>7.1428571428571397E-2</v>
      </c>
      <c r="E1078" s="16">
        <v>0</v>
      </c>
      <c r="F1078" s="16">
        <v>0</v>
      </c>
      <c r="G1078" s="16">
        <v>0</v>
      </c>
      <c r="H1078" s="16">
        <v>0</v>
      </c>
      <c r="I1078" s="16">
        <v>6.8965517241379296E-2</v>
      </c>
      <c r="J1078" s="16">
        <v>0.25</v>
      </c>
      <c r="K1078" s="16">
        <v>0.230769230769231</v>
      </c>
      <c r="L1078" s="16">
        <v>0</v>
      </c>
      <c r="M1078" s="16">
        <v>6.8965517241379296E-2</v>
      </c>
      <c r="N1078" s="16">
        <v>0</v>
      </c>
      <c r="O1078" s="16">
        <v>0.11111111111111099</v>
      </c>
      <c r="P1078" s="16">
        <v>0.3</v>
      </c>
      <c r="Q1078" s="16">
        <v>0</v>
      </c>
      <c r="R1078" s="16">
        <v>0</v>
      </c>
      <c r="S1078" s="16">
        <v>4.1666666666666699E-2</v>
      </c>
      <c r="T1078" s="16">
        <v>0.12</v>
      </c>
      <c r="U1078" s="16"/>
      <c r="V1078" s="16">
        <v>0.11111111111111099</v>
      </c>
      <c r="W1078" s="16">
        <v>0</v>
      </c>
      <c r="X1078" s="16">
        <v>6.4102564102564097E-2</v>
      </c>
      <c r="Y1078" s="16">
        <v>8.0536912751677805E-2</v>
      </c>
      <c r="Z1078" s="16"/>
      <c r="AA1078" s="16">
        <v>0.11111111111111099</v>
      </c>
      <c r="AB1078" s="16">
        <v>0</v>
      </c>
      <c r="AC1078" s="16">
        <v>3.4482758620689703E-2</v>
      </c>
      <c r="AD1078" s="16">
        <v>8.3333333333333301E-2</v>
      </c>
      <c r="AE1078" s="16">
        <v>3.125E-2</v>
      </c>
      <c r="AF1078" s="16">
        <v>4.5454545454545497E-2</v>
      </c>
      <c r="AG1078" s="16">
        <v>0</v>
      </c>
      <c r="AH1078" s="16">
        <v>3.8461538461538498E-2</v>
      </c>
      <c r="AI1078" s="16">
        <v>0.122448979591837</v>
      </c>
      <c r="AJ1078" s="16"/>
      <c r="AK1078" s="16">
        <v>0</v>
      </c>
      <c r="AL1078" s="16">
        <v>0</v>
      </c>
      <c r="AM1078" s="16">
        <v>0.148148148148148</v>
      </c>
      <c r="AN1078" s="16">
        <v>8.5714285714285701E-2</v>
      </c>
      <c r="AO1078" s="16">
        <v>6.25E-2</v>
      </c>
      <c r="AP1078" s="16">
        <v>3.2258064516128997E-2</v>
      </c>
      <c r="AQ1078" s="16">
        <v>0.12195121951219499</v>
      </c>
      <c r="AR1078" s="16"/>
      <c r="AS1078" s="16">
        <v>6.7415730337078594E-2</v>
      </c>
      <c r="AT1078" s="16">
        <v>6.9148936170212796E-2</v>
      </c>
      <c r="AU1078" s="16"/>
      <c r="AV1078" s="16">
        <v>5.3333333333333302E-2</v>
      </c>
      <c r="AW1078" s="16">
        <v>7.4257425742574296E-2</v>
      </c>
      <c r="AX1078" s="16"/>
      <c r="AY1078" s="16">
        <v>5.46875E-2</v>
      </c>
      <c r="AZ1078" s="16">
        <v>8.0536912751677805E-2</v>
      </c>
      <c r="BA1078" s="16"/>
      <c r="BB1078" s="16">
        <v>6.4327485380116997E-2</v>
      </c>
      <c r="BC1078" s="16">
        <v>7.5471698113207503E-2</v>
      </c>
      <c r="BD1078" s="16"/>
      <c r="BE1078" s="16">
        <v>0.25</v>
      </c>
      <c r="BF1078" s="16">
        <v>0.18181818181818199</v>
      </c>
      <c r="BG1078" s="16">
        <v>6.6666666666666693E-2</v>
      </c>
      <c r="BH1078" s="16">
        <v>2.2471910112359501E-2</v>
      </c>
    </row>
    <row r="1079" spans="2:60" x14ac:dyDescent="0.25">
      <c r="B1079" t="s">
        <v>499</v>
      </c>
      <c r="C1079" s="16">
        <v>1.0830324909747301E-2</v>
      </c>
      <c r="D1079" s="16">
        <v>0</v>
      </c>
      <c r="E1079" s="16">
        <v>4.5454545454545497E-2</v>
      </c>
      <c r="F1079" s="16">
        <v>0</v>
      </c>
      <c r="G1079" s="16">
        <v>0</v>
      </c>
      <c r="H1079" s="16">
        <v>0</v>
      </c>
      <c r="I1079" s="16">
        <v>0</v>
      </c>
      <c r="J1079" s="16">
        <v>0</v>
      </c>
      <c r="K1079" s="16">
        <v>0</v>
      </c>
      <c r="L1079" s="16">
        <v>0</v>
      </c>
      <c r="M1079" s="16">
        <v>0</v>
      </c>
      <c r="N1079" s="16">
        <v>0</v>
      </c>
      <c r="O1079" s="16">
        <v>0</v>
      </c>
      <c r="P1079" s="16">
        <v>0</v>
      </c>
      <c r="Q1079" s="16">
        <v>0.2</v>
      </c>
      <c r="R1079" s="16">
        <v>0</v>
      </c>
      <c r="S1079" s="16">
        <v>2.0833333333333301E-2</v>
      </c>
      <c r="T1079" s="16">
        <v>0</v>
      </c>
      <c r="U1079" s="16"/>
      <c r="V1079" s="16">
        <v>0</v>
      </c>
      <c r="W1079" s="16">
        <v>3.125E-2</v>
      </c>
      <c r="X1079" s="16">
        <v>0</v>
      </c>
      <c r="Y1079" s="16">
        <v>1.34228187919463E-2</v>
      </c>
      <c r="Z1079" s="16"/>
      <c r="AA1079" s="16">
        <v>0</v>
      </c>
      <c r="AB1079" s="16">
        <v>0</v>
      </c>
      <c r="AC1079" s="16">
        <v>3.4482758620689703E-2</v>
      </c>
      <c r="AD1079" s="16">
        <v>0</v>
      </c>
      <c r="AE1079" s="16">
        <v>0</v>
      </c>
      <c r="AF1079" s="16">
        <v>0</v>
      </c>
      <c r="AG1079" s="16">
        <v>0</v>
      </c>
      <c r="AH1079" s="16">
        <v>0</v>
      </c>
      <c r="AI1079" s="16">
        <v>2.04081632653061E-2</v>
      </c>
      <c r="AJ1079" s="16"/>
      <c r="AK1079" s="16">
        <v>0</v>
      </c>
      <c r="AL1079" s="16">
        <v>0</v>
      </c>
      <c r="AM1079" s="16">
        <v>7.4074074074074098E-2</v>
      </c>
      <c r="AN1079" s="16">
        <v>2.8571428571428598E-2</v>
      </c>
      <c r="AO1079" s="16">
        <v>0</v>
      </c>
      <c r="AP1079" s="16">
        <v>0</v>
      </c>
      <c r="AQ1079" s="16">
        <v>0</v>
      </c>
      <c r="AR1079" s="16"/>
      <c r="AS1079" s="16">
        <v>0</v>
      </c>
      <c r="AT1079" s="16">
        <v>1.5957446808510599E-2</v>
      </c>
      <c r="AU1079" s="16"/>
      <c r="AV1079" s="16">
        <v>0</v>
      </c>
      <c r="AW1079" s="16">
        <v>1.4851485148514899E-2</v>
      </c>
      <c r="AX1079" s="16"/>
      <c r="AY1079" s="16">
        <v>7.8125E-3</v>
      </c>
      <c r="AZ1079" s="16">
        <v>1.34228187919463E-2</v>
      </c>
      <c r="BA1079" s="16"/>
      <c r="BB1079" s="16">
        <v>5.8479532163742704E-3</v>
      </c>
      <c r="BC1079" s="16">
        <v>1.88679245283019E-2</v>
      </c>
      <c r="BD1079" s="16"/>
      <c r="BE1079" s="16">
        <v>0</v>
      </c>
      <c r="BF1079" s="16">
        <v>0</v>
      </c>
      <c r="BG1079" s="16">
        <v>1.3333333333333299E-2</v>
      </c>
      <c r="BH1079" s="16">
        <v>1.1235955056179799E-2</v>
      </c>
    </row>
    <row r="1080" spans="2:60" x14ac:dyDescent="0.25">
      <c r="B1080" t="s">
        <v>77</v>
      </c>
      <c r="C1080" s="16">
        <v>1.0830324909747301E-2</v>
      </c>
      <c r="D1080" s="16">
        <v>0</v>
      </c>
      <c r="E1080" s="16">
        <v>4.5454545454545497E-2</v>
      </c>
      <c r="F1080" s="16">
        <v>0</v>
      </c>
      <c r="G1080" s="16">
        <v>0</v>
      </c>
      <c r="H1080" s="16">
        <v>0</v>
      </c>
      <c r="I1080" s="16">
        <v>0</v>
      </c>
      <c r="J1080" s="16">
        <v>0</v>
      </c>
      <c r="K1080" s="16">
        <v>0</v>
      </c>
      <c r="L1080" s="16">
        <v>0</v>
      </c>
      <c r="M1080" s="16">
        <v>0</v>
      </c>
      <c r="N1080" s="16">
        <v>5.2631578947368397E-2</v>
      </c>
      <c r="O1080" s="16">
        <v>0</v>
      </c>
      <c r="P1080" s="16">
        <v>0</v>
      </c>
      <c r="Q1080" s="16">
        <v>0</v>
      </c>
      <c r="R1080" s="16">
        <v>0</v>
      </c>
      <c r="S1080" s="16">
        <v>0</v>
      </c>
      <c r="T1080" s="16">
        <v>0.04</v>
      </c>
      <c r="U1080" s="16"/>
      <c r="V1080" s="16">
        <v>5.5555555555555601E-2</v>
      </c>
      <c r="W1080" s="16">
        <v>3.125E-2</v>
      </c>
      <c r="X1080" s="16">
        <v>1.2820512820512799E-2</v>
      </c>
      <c r="Y1080" s="16">
        <v>0</v>
      </c>
      <c r="Z1080" s="16"/>
      <c r="AA1080" s="16">
        <v>2.7777777777777801E-2</v>
      </c>
      <c r="AB1080" s="16">
        <v>0</v>
      </c>
      <c r="AC1080" s="16">
        <v>0</v>
      </c>
      <c r="AD1080" s="16">
        <v>0</v>
      </c>
      <c r="AE1080" s="16">
        <v>6.25E-2</v>
      </c>
      <c r="AF1080" s="16">
        <v>0</v>
      </c>
      <c r="AG1080" s="16">
        <v>0</v>
      </c>
      <c r="AH1080" s="16">
        <v>0</v>
      </c>
      <c r="AI1080" s="16">
        <v>0</v>
      </c>
      <c r="AJ1080" s="16"/>
      <c r="AK1080" s="16">
        <v>3.5714285714285698E-2</v>
      </c>
      <c r="AL1080" s="16">
        <v>0</v>
      </c>
      <c r="AM1080" s="16">
        <v>0</v>
      </c>
      <c r="AN1080" s="16">
        <v>0</v>
      </c>
      <c r="AO1080" s="16">
        <v>0</v>
      </c>
      <c r="AP1080" s="16">
        <v>1.6129032258064498E-2</v>
      </c>
      <c r="AQ1080" s="16">
        <v>2.4390243902439001E-2</v>
      </c>
      <c r="AR1080" s="16"/>
      <c r="AS1080" s="16">
        <v>0</v>
      </c>
      <c r="AT1080" s="16">
        <v>1.5957446808510599E-2</v>
      </c>
      <c r="AU1080" s="16"/>
      <c r="AV1080" s="16">
        <v>2.66666666666667E-2</v>
      </c>
      <c r="AW1080" s="16">
        <v>4.9504950495049497E-3</v>
      </c>
      <c r="AX1080" s="16"/>
      <c r="AY1080" s="16">
        <v>2.34375E-2</v>
      </c>
      <c r="AZ1080" s="16">
        <v>0</v>
      </c>
      <c r="BA1080" s="16"/>
      <c r="BB1080" s="16">
        <v>1.1695906432748499E-2</v>
      </c>
      <c r="BC1080" s="16">
        <v>9.4339622641509396E-3</v>
      </c>
      <c r="BD1080" s="16"/>
      <c r="BE1080" s="16">
        <v>0</v>
      </c>
      <c r="BF1080" s="16">
        <v>3.03030303030303E-2</v>
      </c>
      <c r="BG1080" s="16">
        <v>1.3333333333333299E-2</v>
      </c>
      <c r="BH1080" s="16">
        <v>0</v>
      </c>
    </row>
    <row r="1081" spans="2:60" x14ac:dyDescent="0.25">
      <c r="C1081" s="16"/>
      <c r="D1081" s="16"/>
      <c r="E1081" s="16"/>
      <c r="F1081" s="16"/>
      <c r="G1081" s="16"/>
      <c r="H1081" s="16"/>
      <c r="I1081" s="16"/>
      <c r="J1081" s="16"/>
      <c r="K1081" s="16"/>
      <c r="L1081" s="16"/>
      <c r="M1081" s="16"/>
      <c r="N1081" s="16"/>
      <c r="O1081" s="16"/>
      <c r="P1081" s="16"/>
      <c r="Q1081" s="16"/>
      <c r="R1081" s="16"/>
      <c r="S1081" s="16"/>
      <c r="T1081" s="16"/>
      <c r="U1081" s="16"/>
      <c r="V1081" s="16"/>
      <c r="W1081" s="16"/>
      <c r="X1081" s="16"/>
      <c r="Y1081" s="16"/>
      <c r="Z1081" s="16"/>
      <c r="AA1081" s="16"/>
      <c r="AB1081" s="16"/>
      <c r="AC1081" s="16"/>
      <c r="AD1081" s="16"/>
      <c r="AE1081" s="16"/>
      <c r="AF1081" s="16"/>
      <c r="AG1081" s="16"/>
      <c r="AH1081" s="16"/>
      <c r="AI1081" s="16"/>
      <c r="AJ1081" s="16"/>
      <c r="AK1081" s="16"/>
      <c r="AL1081" s="16"/>
      <c r="AM1081" s="16"/>
      <c r="AN1081" s="16"/>
      <c r="AO1081" s="16"/>
      <c r="AP1081" s="16"/>
      <c r="AQ1081" s="16"/>
      <c r="AR1081" s="16"/>
      <c r="AS1081" s="16"/>
      <c r="AT1081" s="16"/>
      <c r="AU1081" s="16"/>
      <c r="AV1081" s="16"/>
      <c r="AW1081" s="16"/>
      <c r="AX1081" s="16"/>
      <c r="AY1081" s="16"/>
      <c r="AZ1081" s="16"/>
      <c r="BA1081" s="16"/>
      <c r="BB1081" s="16"/>
      <c r="BC1081" s="16"/>
      <c r="BD1081" s="16"/>
      <c r="BE1081" s="16"/>
      <c r="BF1081" s="16"/>
      <c r="BG1081" s="16"/>
      <c r="BH1081" s="16"/>
    </row>
    <row r="1082" spans="2:60" x14ac:dyDescent="0.25">
      <c r="B1082" s="6" t="s">
        <v>504</v>
      </c>
      <c r="C1082" s="16"/>
      <c r="D1082" s="16"/>
      <c r="E1082" s="16"/>
      <c r="F1082" s="16"/>
      <c r="G1082" s="16"/>
      <c r="H1082" s="16"/>
      <c r="I1082" s="16"/>
      <c r="J1082" s="16"/>
      <c r="K1082" s="16"/>
      <c r="L1082" s="16"/>
      <c r="M1082" s="16"/>
      <c r="N1082" s="16"/>
      <c r="O1082" s="16"/>
      <c r="P1082" s="16"/>
      <c r="Q1082" s="16"/>
      <c r="R1082" s="16"/>
      <c r="S1082" s="16"/>
      <c r="T1082" s="16"/>
      <c r="U1082" s="16"/>
      <c r="V1082" s="16"/>
      <c r="W1082" s="16"/>
      <c r="X1082" s="16"/>
      <c r="Y1082" s="16"/>
      <c r="Z1082" s="16"/>
      <c r="AA1082" s="16"/>
      <c r="AB1082" s="16"/>
      <c r="AC1082" s="16"/>
      <c r="AD1082" s="16"/>
      <c r="AE1082" s="16"/>
      <c r="AF1082" s="16"/>
      <c r="AG1082" s="16"/>
      <c r="AH1082" s="16"/>
      <c r="AI1082" s="16"/>
      <c r="AJ1082" s="16"/>
      <c r="AK1082" s="16"/>
      <c r="AL1082" s="16"/>
      <c r="AM1082" s="16"/>
      <c r="AN1082" s="16"/>
      <c r="AO1082" s="16"/>
      <c r="AP1082" s="16"/>
      <c r="AQ1082" s="16"/>
      <c r="AR1082" s="16"/>
      <c r="AS1082" s="16"/>
      <c r="AT1082" s="16"/>
      <c r="AU1082" s="16"/>
      <c r="AV1082" s="16"/>
      <c r="AW1082" s="16"/>
      <c r="AX1082" s="16"/>
      <c r="AY1082" s="16"/>
      <c r="AZ1082" s="16"/>
      <c r="BA1082" s="16"/>
      <c r="BB1082" s="16"/>
      <c r="BC1082" s="16"/>
      <c r="BD1082" s="16"/>
      <c r="BE1082" s="16"/>
      <c r="BF1082" s="16"/>
      <c r="BG1082" s="16"/>
      <c r="BH1082" s="16"/>
    </row>
    <row r="1083" spans="2:60" x14ac:dyDescent="0.25">
      <c r="B1083" s="23" t="s">
        <v>713</v>
      </c>
      <c r="C1083" s="16"/>
      <c r="D1083" s="16"/>
      <c r="E1083" s="16"/>
      <c r="F1083" s="16"/>
      <c r="G1083" s="16"/>
      <c r="H1083" s="16"/>
      <c r="I1083" s="16"/>
      <c r="J1083" s="16"/>
      <c r="K1083" s="16"/>
      <c r="L1083" s="16"/>
      <c r="M1083" s="16"/>
      <c r="N1083" s="16"/>
      <c r="O1083" s="16"/>
      <c r="P1083" s="16"/>
      <c r="Q1083" s="16"/>
      <c r="R1083" s="16"/>
      <c r="S1083" s="16"/>
      <c r="T1083" s="16"/>
      <c r="U1083" s="16"/>
      <c r="V1083" s="16"/>
      <c r="W1083" s="16"/>
      <c r="X1083" s="16"/>
      <c r="Y1083" s="16"/>
      <c r="Z1083" s="16"/>
      <c r="AA1083" s="16"/>
      <c r="AB1083" s="16"/>
      <c r="AC1083" s="16"/>
      <c r="AD1083" s="16"/>
      <c r="AE1083" s="16"/>
      <c r="AF1083" s="16"/>
      <c r="AG1083" s="16"/>
      <c r="AH1083" s="16"/>
      <c r="AI1083" s="16"/>
      <c r="AJ1083" s="16"/>
      <c r="AK1083" s="16"/>
      <c r="AL1083" s="16"/>
      <c r="AM1083" s="16"/>
      <c r="AN1083" s="16"/>
      <c r="AO1083" s="16"/>
      <c r="AP1083" s="16"/>
      <c r="AQ1083" s="16"/>
      <c r="AR1083" s="16"/>
      <c r="AS1083" s="16"/>
      <c r="AT1083" s="16"/>
      <c r="AU1083" s="16"/>
      <c r="AV1083" s="16"/>
      <c r="AW1083" s="16"/>
      <c r="AX1083" s="16"/>
      <c r="AY1083" s="16"/>
      <c r="AZ1083" s="16"/>
      <c r="BA1083" s="16"/>
      <c r="BB1083" s="16"/>
      <c r="BC1083" s="16"/>
      <c r="BD1083" s="16"/>
      <c r="BE1083" s="16"/>
      <c r="BF1083" s="16"/>
      <c r="BG1083" s="16"/>
      <c r="BH1083" s="16"/>
    </row>
    <row r="1084" spans="2:60" x14ac:dyDescent="0.25">
      <c r="B1084" t="s">
        <v>495</v>
      </c>
      <c r="C1084" s="16">
        <v>0.26353790613718397</v>
      </c>
      <c r="D1084" s="16">
        <v>0.32142857142857101</v>
      </c>
      <c r="E1084" s="16">
        <v>0.27272727272727298</v>
      </c>
      <c r="F1084" s="16">
        <v>0.266666666666667</v>
      </c>
      <c r="G1084" s="16">
        <v>0.27272727272727298</v>
      </c>
      <c r="H1084" s="16">
        <v>0.75</v>
      </c>
      <c r="I1084" s="16">
        <v>0.31034482758620702</v>
      </c>
      <c r="J1084" s="16">
        <v>0</v>
      </c>
      <c r="K1084" s="16">
        <v>0.38461538461538503</v>
      </c>
      <c r="L1084" s="16">
        <v>0.33333333333333298</v>
      </c>
      <c r="M1084" s="16">
        <v>0.37931034482758602</v>
      </c>
      <c r="N1084" s="16">
        <v>0</v>
      </c>
      <c r="O1084" s="16">
        <v>0.11111111111111099</v>
      </c>
      <c r="P1084" s="16">
        <v>0.2</v>
      </c>
      <c r="Q1084" s="16">
        <v>0</v>
      </c>
      <c r="R1084" s="16">
        <v>0.33333333333333298</v>
      </c>
      <c r="S1084" s="16">
        <v>0.3125</v>
      </c>
      <c r="T1084" s="16">
        <v>0.12</v>
      </c>
      <c r="U1084" s="16"/>
      <c r="V1084" s="16">
        <v>0.16666666666666699</v>
      </c>
      <c r="W1084" s="16">
        <v>0.3125</v>
      </c>
      <c r="X1084" s="16">
        <v>0.243589743589744</v>
      </c>
      <c r="Y1084" s="16">
        <v>0.27516778523489899</v>
      </c>
      <c r="Z1084" s="16"/>
      <c r="AA1084" s="16">
        <v>0.22222222222222199</v>
      </c>
      <c r="AB1084" s="16">
        <v>0.47368421052631599</v>
      </c>
      <c r="AC1084" s="16">
        <v>0.37931034482758602</v>
      </c>
      <c r="AD1084" s="16">
        <v>4.1666666666666699E-2</v>
      </c>
      <c r="AE1084" s="16">
        <v>0.1875</v>
      </c>
      <c r="AF1084" s="16">
        <v>0.27272727272727298</v>
      </c>
      <c r="AG1084" s="16">
        <v>0.214285714285714</v>
      </c>
      <c r="AH1084" s="16">
        <v>0.269230769230769</v>
      </c>
      <c r="AI1084" s="16">
        <v>0.32653061224489799</v>
      </c>
      <c r="AJ1084" s="16"/>
      <c r="AK1084" s="16">
        <v>0.214285714285714</v>
      </c>
      <c r="AL1084" s="16">
        <v>0.4</v>
      </c>
      <c r="AM1084" s="16">
        <v>0.148148148148148</v>
      </c>
      <c r="AN1084" s="16">
        <v>0.2</v>
      </c>
      <c r="AO1084" s="16">
        <v>0.296875</v>
      </c>
      <c r="AP1084" s="16">
        <v>0.32258064516128998</v>
      </c>
      <c r="AQ1084" s="16">
        <v>0.24390243902438999</v>
      </c>
      <c r="AR1084" s="16"/>
      <c r="AS1084" s="16">
        <v>0.35955056179775302</v>
      </c>
      <c r="AT1084" s="16">
        <v>0.21808510638297901</v>
      </c>
      <c r="AU1084" s="16"/>
      <c r="AV1084" s="16">
        <v>0.21333333333333299</v>
      </c>
      <c r="AW1084" s="16">
        <v>0.28217821782178198</v>
      </c>
      <c r="AX1084" s="16"/>
      <c r="AY1084" s="16">
        <v>0.25</v>
      </c>
      <c r="AZ1084" s="16">
        <v>0.27516778523489899</v>
      </c>
      <c r="BA1084" s="16"/>
      <c r="BB1084" s="16">
        <v>0.31578947368421101</v>
      </c>
      <c r="BC1084" s="16">
        <v>0.179245283018868</v>
      </c>
      <c r="BD1084" s="16"/>
      <c r="BE1084" s="16">
        <v>0.25</v>
      </c>
      <c r="BF1084" s="16">
        <v>0.21212121212121199</v>
      </c>
      <c r="BG1084" s="16">
        <v>0.22</v>
      </c>
      <c r="BH1084" s="16">
        <v>0.35955056179775302</v>
      </c>
    </row>
    <row r="1085" spans="2:60" x14ac:dyDescent="0.25">
      <c r="B1085" t="s">
        <v>496</v>
      </c>
      <c r="C1085" s="16">
        <v>0.40794223826714798</v>
      </c>
      <c r="D1085" s="16">
        <v>0.32142857142857101</v>
      </c>
      <c r="E1085" s="16">
        <v>0.27272727272727298</v>
      </c>
      <c r="F1085" s="16">
        <v>0.4</v>
      </c>
      <c r="G1085" s="16">
        <v>0.36363636363636398</v>
      </c>
      <c r="H1085" s="16">
        <v>0</v>
      </c>
      <c r="I1085" s="16">
        <v>0.41379310344827602</v>
      </c>
      <c r="J1085" s="16">
        <v>0.75</v>
      </c>
      <c r="K1085" s="16">
        <v>0.46153846153846201</v>
      </c>
      <c r="L1085" s="16">
        <v>0.66666666666666696</v>
      </c>
      <c r="M1085" s="16">
        <v>0.31034482758620702</v>
      </c>
      <c r="N1085" s="16">
        <v>0.73684210526315796</v>
      </c>
      <c r="O1085" s="16">
        <v>0.44444444444444398</v>
      </c>
      <c r="P1085" s="16">
        <v>0.3</v>
      </c>
      <c r="Q1085" s="16">
        <v>0.6</v>
      </c>
      <c r="R1085" s="16">
        <v>0.66666666666666696</v>
      </c>
      <c r="S1085" s="16">
        <v>0.375</v>
      </c>
      <c r="T1085" s="16">
        <v>0.48</v>
      </c>
      <c r="U1085" s="16"/>
      <c r="V1085" s="16">
        <v>0.55555555555555602</v>
      </c>
      <c r="W1085" s="16">
        <v>0.40625</v>
      </c>
      <c r="X1085" s="16">
        <v>0.44871794871794901</v>
      </c>
      <c r="Y1085" s="16">
        <v>0.36912751677852401</v>
      </c>
      <c r="Z1085" s="16"/>
      <c r="AA1085" s="16">
        <v>0.47222222222222199</v>
      </c>
      <c r="AB1085" s="16">
        <v>0.21052631578947401</v>
      </c>
      <c r="AC1085" s="16">
        <v>0.44827586206896602</v>
      </c>
      <c r="AD1085" s="16">
        <v>0.5</v>
      </c>
      <c r="AE1085" s="16">
        <v>0.46875</v>
      </c>
      <c r="AF1085" s="16">
        <v>0.27272727272727298</v>
      </c>
      <c r="AG1085" s="16">
        <v>0.5</v>
      </c>
      <c r="AH1085" s="16">
        <v>0.38461538461538503</v>
      </c>
      <c r="AI1085" s="16">
        <v>0.40816326530612201</v>
      </c>
      <c r="AJ1085" s="16"/>
      <c r="AK1085" s="16">
        <v>0.60714285714285698</v>
      </c>
      <c r="AL1085" s="16">
        <v>0.4</v>
      </c>
      <c r="AM1085" s="16">
        <v>0.48148148148148101</v>
      </c>
      <c r="AN1085" s="16">
        <v>0.314285714285714</v>
      </c>
      <c r="AO1085" s="16">
        <v>0.375</v>
      </c>
      <c r="AP1085" s="16">
        <v>0.41935483870967699</v>
      </c>
      <c r="AQ1085" s="16">
        <v>0.39024390243902402</v>
      </c>
      <c r="AR1085" s="16"/>
      <c r="AS1085" s="16">
        <v>0.38202247191011202</v>
      </c>
      <c r="AT1085" s="16">
        <v>0.420212765957447</v>
      </c>
      <c r="AU1085" s="16"/>
      <c r="AV1085" s="16">
        <v>0.49333333333333301</v>
      </c>
      <c r="AW1085" s="16">
        <v>0.37623762376237602</v>
      </c>
      <c r="AX1085" s="16"/>
      <c r="AY1085" s="16">
        <v>0.453125</v>
      </c>
      <c r="AZ1085" s="16">
        <v>0.36912751677852401</v>
      </c>
      <c r="BA1085" s="16"/>
      <c r="BB1085" s="16">
        <v>0.38596491228070201</v>
      </c>
      <c r="BC1085" s="16">
        <v>0.44339622641509402</v>
      </c>
      <c r="BD1085" s="16"/>
      <c r="BE1085" s="16">
        <v>0.5</v>
      </c>
      <c r="BF1085" s="16">
        <v>0.27272727272727298</v>
      </c>
      <c r="BG1085" s="16">
        <v>0.44666666666666699</v>
      </c>
      <c r="BH1085" s="16">
        <v>0.38202247191011202</v>
      </c>
    </row>
    <row r="1086" spans="2:60" x14ac:dyDescent="0.25">
      <c r="B1086" t="s">
        <v>497</v>
      </c>
      <c r="C1086" s="16">
        <v>0.24187725631769</v>
      </c>
      <c r="D1086" s="16">
        <v>0.25</v>
      </c>
      <c r="E1086" s="16">
        <v>0.27272727272727298</v>
      </c>
      <c r="F1086" s="16">
        <v>0.2</v>
      </c>
      <c r="G1086" s="16">
        <v>0.27272727272727298</v>
      </c>
      <c r="H1086" s="16">
        <v>0.25</v>
      </c>
      <c r="I1086" s="16">
        <v>0.27586206896551702</v>
      </c>
      <c r="J1086" s="16">
        <v>0</v>
      </c>
      <c r="K1086" s="16">
        <v>0.15384615384615399</v>
      </c>
      <c r="L1086" s="16">
        <v>0</v>
      </c>
      <c r="M1086" s="16">
        <v>0.27586206896551702</v>
      </c>
      <c r="N1086" s="16">
        <v>0.157894736842105</v>
      </c>
      <c r="O1086" s="16">
        <v>0.44444444444444398</v>
      </c>
      <c r="P1086" s="16">
        <v>0.4</v>
      </c>
      <c r="Q1086" s="16">
        <v>0.2</v>
      </c>
      <c r="R1086" s="16">
        <v>0</v>
      </c>
      <c r="S1086" s="16">
        <v>0.22916666666666699</v>
      </c>
      <c r="T1086" s="16">
        <v>0.24</v>
      </c>
      <c r="U1086" s="16"/>
      <c r="V1086" s="16">
        <v>0.16666666666666699</v>
      </c>
      <c r="W1086" s="16">
        <v>0.1875</v>
      </c>
      <c r="X1086" s="16">
        <v>0.243589743589744</v>
      </c>
      <c r="Y1086" s="16">
        <v>0.26174496644295298</v>
      </c>
      <c r="Z1086" s="16"/>
      <c r="AA1086" s="16">
        <v>0.22222222222222199</v>
      </c>
      <c r="AB1086" s="16">
        <v>0.157894736842105</v>
      </c>
      <c r="AC1086" s="16">
        <v>0.10344827586206901</v>
      </c>
      <c r="AD1086" s="16">
        <v>0.375</v>
      </c>
      <c r="AE1086" s="16">
        <v>0.28125</v>
      </c>
      <c r="AF1086" s="16">
        <v>0.36363636363636398</v>
      </c>
      <c r="AG1086" s="16">
        <v>0.28571428571428598</v>
      </c>
      <c r="AH1086" s="16">
        <v>0.230769230769231</v>
      </c>
      <c r="AI1086" s="16">
        <v>0.22448979591836701</v>
      </c>
      <c r="AJ1086" s="16"/>
      <c r="AK1086" s="16">
        <v>0.17857142857142899</v>
      </c>
      <c r="AL1086" s="16">
        <v>6.6666666666666693E-2</v>
      </c>
      <c r="AM1086" s="16">
        <v>0.296296296296296</v>
      </c>
      <c r="AN1086" s="16">
        <v>0.28571428571428598</v>
      </c>
      <c r="AO1086" s="16">
        <v>0.28125</v>
      </c>
      <c r="AP1086" s="16">
        <v>0.19354838709677399</v>
      </c>
      <c r="AQ1086" s="16">
        <v>0.26829268292682901</v>
      </c>
      <c r="AR1086" s="16"/>
      <c r="AS1086" s="16">
        <v>0.17977528089887601</v>
      </c>
      <c r="AT1086" s="16">
        <v>0.27127659574468099</v>
      </c>
      <c r="AU1086" s="16"/>
      <c r="AV1086" s="16">
        <v>0.24</v>
      </c>
      <c r="AW1086" s="16">
        <v>0.24257425742574301</v>
      </c>
      <c r="AX1086" s="16"/>
      <c r="AY1086" s="16">
        <v>0.21875</v>
      </c>
      <c r="AZ1086" s="16">
        <v>0.26174496644295298</v>
      </c>
      <c r="BA1086" s="16"/>
      <c r="BB1086" s="16">
        <v>0.216374269005848</v>
      </c>
      <c r="BC1086" s="16">
        <v>0.28301886792452802</v>
      </c>
      <c r="BD1086" s="16"/>
      <c r="BE1086" s="16">
        <v>0</v>
      </c>
      <c r="BF1086" s="16">
        <v>0.27272727272727298</v>
      </c>
      <c r="BG1086" s="16">
        <v>0.233333333333333</v>
      </c>
      <c r="BH1086" s="16">
        <v>0.25842696629213502</v>
      </c>
    </row>
    <row r="1087" spans="2:60" x14ac:dyDescent="0.25">
      <c r="B1087" t="s">
        <v>498</v>
      </c>
      <c r="C1087" s="16">
        <v>4.6931407942238303E-2</v>
      </c>
      <c r="D1087" s="16">
        <v>0.107142857142857</v>
      </c>
      <c r="E1087" s="16">
        <v>9.0909090909090898E-2</v>
      </c>
      <c r="F1087" s="16">
        <v>0.133333333333333</v>
      </c>
      <c r="G1087" s="16">
        <v>9.0909090909090898E-2</v>
      </c>
      <c r="H1087" s="16">
        <v>0</v>
      </c>
      <c r="I1087" s="16">
        <v>0</v>
      </c>
      <c r="J1087" s="16">
        <v>0.25</v>
      </c>
      <c r="K1087" s="16">
        <v>0</v>
      </c>
      <c r="L1087" s="16">
        <v>0</v>
      </c>
      <c r="M1087" s="16">
        <v>0</v>
      </c>
      <c r="N1087" s="16">
        <v>0</v>
      </c>
      <c r="O1087" s="16">
        <v>0</v>
      </c>
      <c r="P1087" s="16">
        <v>0.1</v>
      </c>
      <c r="Q1087" s="16">
        <v>0.2</v>
      </c>
      <c r="R1087" s="16">
        <v>0</v>
      </c>
      <c r="S1087" s="16">
        <v>2.0833333333333301E-2</v>
      </c>
      <c r="T1087" s="16">
        <v>0.04</v>
      </c>
      <c r="U1087" s="16"/>
      <c r="V1087" s="16">
        <v>5.5555555555555601E-2</v>
      </c>
      <c r="W1087" s="16">
        <v>3.125E-2</v>
      </c>
      <c r="X1087" s="16">
        <v>5.1282051282051301E-2</v>
      </c>
      <c r="Y1087" s="16">
        <v>4.6979865771812103E-2</v>
      </c>
      <c r="Z1087" s="16"/>
      <c r="AA1087" s="16">
        <v>2.7777777777777801E-2</v>
      </c>
      <c r="AB1087" s="16">
        <v>5.2631578947368397E-2</v>
      </c>
      <c r="AC1087" s="16">
        <v>6.8965517241379296E-2</v>
      </c>
      <c r="AD1087" s="16">
        <v>0</v>
      </c>
      <c r="AE1087" s="16">
        <v>0</v>
      </c>
      <c r="AF1087" s="16">
        <v>9.0909090909090898E-2</v>
      </c>
      <c r="AG1087" s="16">
        <v>0</v>
      </c>
      <c r="AH1087" s="16">
        <v>7.69230769230769E-2</v>
      </c>
      <c r="AI1087" s="16">
        <v>4.08163265306122E-2</v>
      </c>
      <c r="AJ1087" s="16"/>
      <c r="AK1087" s="16">
        <v>0</v>
      </c>
      <c r="AL1087" s="16">
        <v>0.133333333333333</v>
      </c>
      <c r="AM1087" s="16">
        <v>7.4074074074074098E-2</v>
      </c>
      <c r="AN1087" s="16">
        <v>8.5714285714285701E-2</v>
      </c>
      <c r="AO1087" s="16">
        <v>1.5625E-2</v>
      </c>
      <c r="AP1087" s="16">
        <v>1.6129032258064498E-2</v>
      </c>
      <c r="AQ1087" s="16">
        <v>7.3170731707317097E-2</v>
      </c>
      <c r="AR1087" s="16"/>
      <c r="AS1087" s="16">
        <v>5.6179775280898903E-2</v>
      </c>
      <c r="AT1087" s="16">
        <v>4.2553191489361701E-2</v>
      </c>
      <c r="AU1087" s="16"/>
      <c r="AV1087" s="16">
        <v>2.66666666666667E-2</v>
      </c>
      <c r="AW1087" s="16">
        <v>5.4455445544554497E-2</v>
      </c>
      <c r="AX1087" s="16"/>
      <c r="AY1087" s="16">
        <v>4.6875E-2</v>
      </c>
      <c r="AZ1087" s="16">
        <v>4.6979865771812103E-2</v>
      </c>
      <c r="BA1087" s="16"/>
      <c r="BB1087" s="16">
        <v>4.0935672514619902E-2</v>
      </c>
      <c r="BC1087" s="16">
        <v>5.6603773584905703E-2</v>
      </c>
      <c r="BD1087" s="16"/>
      <c r="BE1087" s="16">
        <v>0</v>
      </c>
      <c r="BF1087" s="16">
        <v>0.15151515151515199</v>
      </c>
      <c r="BG1087" s="16">
        <v>5.3333333333333302E-2</v>
      </c>
      <c r="BH1087" s="16">
        <v>0</v>
      </c>
    </row>
    <row r="1088" spans="2:60" x14ac:dyDescent="0.25">
      <c r="B1088" t="s">
        <v>499</v>
      </c>
      <c r="C1088" s="16">
        <v>1.4440433212996401E-2</v>
      </c>
      <c r="D1088" s="16">
        <v>0</v>
      </c>
      <c r="E1088" s="16">
        <v>4.5454545454545497E-2</v>
      </c>
      <c r="F1088" s="16">
        <v>0</v>
      </c>
      <c r="G1088" s="16">
        <v>0</v>
      </c>
      <c r="H1088" s="16">
        <v>0</v>
      </c>
      <c r="I1088" s="16">
        <v>0</v>
      </c>
      <c r="J1088" s="16">
        <v>0</v>
      </c>
      <c r="K1088" s="16">
        <v>0</v>
      </c>
      <c r="L1088" s="16">
        <v>0</v>
      </c>
      <c r="M1088" s="16">
        <v>0</v>
      </c>
      <c r="N1088" s="16">
        <v>0</v>
      </c>
      <c r="O1088" s="16">
        <v>0</v>
      </c>
      <c r="P1088" s="16">
        <v>0</v>
      </c>
      <c r="Q1088" s="16">
        <v>0</v>
      </c>
      <c r="R1088" s="16">
        <v>0</v>
      </c>
      <c r="S1088" s="16">
        <v>4.1666666666666699E-2</v>
      </c>
      <c r="T1088" s="16">
        <v>0.04</v>
      </c>
      <c r="U1088" s="16"/>
      <c r="V1088" s="16">
        <v>5.5555555555555601E-2</v>
      </c>
      <c r="W1088" s="16">
        <v>3.125E-2</v>
      </c>
      <c r="X1088" s="16">
        <v>0</v>
      </c>
      <c r="Y1088" s="16">
        <v>1.34228187919463E-2</v>
      </c>
      <c r="Z1088" s="16"/>
      <c r="AA1088" s="16">
        <v>5.5555555555555601E-2</v>
      </c>
      <c r="AB1088" s="16">
        <v>5.2631578947368397E-2</v>
      </c>
      <c r="AC1088" s="16">
        <v>0</v>
      </c>
      <c r="AD1088" s="16">
        <v>0</v>
      </c>
      <c r="AE1088" s="16">
        <v>3.125E-2</v>
      </c>
      <c r="AF1088" s="16">
        <v>0</v>
      </c>
      <c r="AG1088" s="16">
        <v>0</v>
      </c>
      <c r="AH1088" s="16">
        <v>0</v>
      </c>
      <c r="AI1088" s="16">
        <v>0</v>
      </c>
      <c r="AJ1088" s="16"/>
      <c r="AK1088" s="16">
        <v>0</v>
      </c>
      <c r="AL1088" s="16">
        <v>0</v>
      </c>
      <c r="AM1088" s="16">
        <v>0</v>
      </c>
      <c r="AN1088" s="16">
        <v>5.7142857142857099E-2</v>
      </c>
      <c r="AO1088" s="16">
        <v>1.5625E-2</v>
      </c>
      <c r="AP1088" s="16">
        <v>0</v>
      </c>
      <c r="AQ1088" s="16">
        <v>0</v>
      </c>
      <c r="AR1088" s="16"/>
      <c r="AS1088" s="16">
        <v>0</v>
      </c>
      <c r="AT1088" s="16">
        <v>2.1276595744680899E-2</v>
      </c>
      <c r="AU1088" s="16"/>
      <c r="AV1088" s="16">
        <v>0</v>
      </c>
      <c r="AW1088" s="16">
        <v>1.9801980198019799E-2</v>
      </c>
      <c r="AX1088" s="16"/>
      <c r="AY1088" s="16">
        <v>1.5625E-2</v>
      </c>
      <c r="AZ1088" s="16">
        <v>1.34228187919463E-2</v>
      </c>
      <c r="BA1088" s="16"/>
      <c r="BB1088" s="16">
        <v>1.7543859649122799E-2</v>
      </c>
      <c r="BC1088" s="16">
        <v>9.4339622641509396E-3</v>
      </c>
      <c r="BD1088" s="16"/>
      <c r="BE1088" s="16">
        <v>0</v>
      </c>
      <c r="BF1088" s="16">
        <v>3.03030303030303E-2</v>
      </c>
      <c r="BG1088" s="16">
        <v>0.02</v>
      </c>
      <c r="BH1088" s="16">
        <v>0</v>
      </c>
    </row>
    <row r="1089" spans="2:60" x14ac:dyDescent="0.25">
      <c r="B1089" t="s">
        <v>77</v>
      </c>
      <c r="C1089" s="16">
        <v>2.5270758122743701E-2</v>
      </c>
      <c r="D1089" s="16">
        <v>0</v>
      </c>
      <c r="E1089" s="16">
        <v>4.5454545454545497E-2</v>
      </c>
      <c r="F1089" s="16">
        <v>0</v>
      </c>
      <c r="G1089" s="16">
        <v>0</v>
      </c>
      <c r="H1089" s="16">
        <v>0</v>
      </c>
      <c r="I1089" s="16">
        <v>0</v>
      </c>
      <c r="J1089" s="16">
        <v>0</v>
      </c>
      <c r="K1089" s="16">
        <v>0</v>
      </c>
      <c r="L1089" s="16">
        <v>0</v>
      </c>
      <c r="M1089" s="16">
        <v>3.4482758620689703E-2</v>
      </c>
      <c r="N1089" s="16">
        <v>0.105263157894737</v>
      </c>
      <c r="O1089" s="16">
        <v>0</v>
      </c>
      <c r="P1089" s="16">
        <v>0</v>
      </c>
      <c r="Q1089" s="16">
        <v>0</v>
      </c>
      <c r="R1089" s="16">
        <v>0</v>
      </c>
      <c r="S1089" s="16">
        <v>2.0833333333333301E-2</v>
      </c>
      <c r="T1089" s="16">
        <v>0.08</v>
      </c>
      <c r="U1089" s="16"/>
      <c r="V1089" s="16">
        <v>0</v>
      </c>
      <c r="W1089" s="16">
        <v>3.125E-2</v>
      </c>
      <c r="X1089" s="16">
        <v>1.2820512820512799E-2</v>
      </c>
      <c r="Y1089" s="16">
        <v>3.35570469798658E-2</v>
      </c>
      <c r="Z1089" s="16"/>
      <c r="AA1089" s="16">
        <v>0</v>
      </c>
      <c r="AB1089" s="16">
        <v>5.2631578947368397E-2</v>
      </c>
      <c r="AC1089" s="16">
        <v>0</v>
      </c>
      <c r="AD1089" s="16">
        <v>8.3333333333333301E-2</v>
      </c>
      <c r="AE1089" s="16">
        <v>3.125E-2</v>
      </c>
      <c r="AF1089" s="16">
        <v>0</v>
      </c>
      <c r="AG1089" s="16">
        <v>0</v>
      </c>
      <c r="AH1089" s="16">
        <v>3.8461538461538498E-2</v>
      </c>
      <c r="AI1089" s="16">
        <v>0</v>
      </c>
      <c r="AJ1089" s="16"/>
      <c r="AK1089" s="16">
        <v>0</v>
      </c>
      <c r="AL1089" s="16">
        <v>0</v>
      </c>
      <c r="AM1089" s="16">
        <v>0</v>
      </c>
      <c r="AN1089" s="16">
        <v>5.7142857142857099E-2</v>
      </c>
      <c r="AO1089" s="16">
        <v>1.5625E-2</v>
      </c>
      <c r="AP1089" s="16">
        <v>4.8387096774193498E-2</v>
      </c>
      <c r="AQ1089" s="16">
        <v>2.4390243902439001E-2</v>
      </c>
      <c r="AR1089" s="16"/>
      <c r="AS1089" s="16">
        <v>2.2471910112359501E-2</v>
      </c>
      <c r="AT1089" s="16">
        <v>2.6595744680851099E-2</v>
      </c>
      <c r="AU1089" s="16"/>
      <c r="AV1089" s="16">
        <v>2.66666666666667E-2</v>
      </c>
      <c r="AW1089" s="16">
        <v>2.4752475247524799E-2</v>
      </c>
      <c r="AX1089" s="16"/>
      <c r="AY1089" s="16">
        <v>1.5625E-2</v>
      </c>
      <c r="AZ1089" s="16">
        <v>3.35570469798658E-2</v>
      </c>
      <c r="BA1089" s="16"/>
      <c r="BB1089" s="16">
        <v>2.3391812865497099E-2</v>
      </c>
      <c r="BC1089" s="16">
        <v>2.83018867924528E-2</v>
      </c>
      <c r="BD1089" s="16"/>
      <c r="BE1089" s="16">
        <v>0.25</v>
      </c>
      <c r="BF1089" s="16">
        <v>6.0606060606060601E-2</v>
      </c>
      <c r="BG1089" s="16">
        <v>2.66666666666667E-2</v>
      </c>
      <c r="BH1089" s="16">
        <v>0</v>
      </c>
    </row>
    <row r="1090" spans="2:60" x14ac:dyDescent="0.25">
      <c r="C1090" s="16"/>
      <c r="D1090" s="16"/>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c r="AF1090" s="16"/>
      <c r="AG1090" s="16"/>
      <c r="AH1090" s="16"/>
      <c r="AI1090" s="16"/>
      <c r="AJ1090" s="16"/>
      <c r="AK1090" s="16"/>
      <c r="AL1090" s="16"/>
      <c r="AM1090" s="16"/>
      <c r="AN1090" s="16"/>
      <c r="AO1090" s="16"/>
      <c r="AP1090" s="16"/>
      <c r="AQ1090" s="16"/>
      <c r="AR1090" s="16"/>
      <c r="AS1090" s="16"/>
      <c r="AT1090" s="16"/>
      <c r="AU1090" s="16"/>
      <c r="AV1090" s="16"/>
      <c r="AW1090" s="16"/>
      <c r="AX1090" s="16"/>
      <c r="AY1090" s="16"/>
      <c r="AZ1090" s="16"/>
      <c r="BA1090" s="16"/>
      <c r="BB1090" s="16"/>
      <c r="BC1090" s="16"/>
      <c r="BD1090" s="16"/>
      <c r="BE1090" s="16"/>
      <c r="BF1090" s="16"/>
      <c r="BG1090" s="16"/>
      <c r="BH1090" s="16"/>
    </row>
    <row r="1091" spans="2:60" x14ac:dyDescent="0.25">
      <c r="B1091" s="6" t="s">
        <v>505</v>
      </c>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row>
    <row r="1092" spans="2:60" x14ac:dyDescent="0.25">
      <c r="B1092" s="23" t="s">
        <v>713</v>
      </c>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c r="AF1092" s="16"/>
      <c r="AG1092" s="16"/>
      <c r="AH1092" s="16"/>
      <c r="AI1092" s="16"/>
      <c r="AJ1092" s="16"/>
      <c r="AK1092" s="16"/>
      <c r="AL1092" s="16"/>
      <c r="AM1092" s="16"/>
      <c r="AN1092" s="16"/>
      <c r="AO1092" s="16"/>
      <c r="AP1092" s="16"/>
      <c r="AQ1092" s="16"/>
      <c r="AR1092" s="16"/>
      <c r="AS1092" s="16"/>
      <c r="AT1092" s="16"/>
      <c r="AU1092" s="16"/>
      <c r="AV1092" s="16"/>
      <c r="AW1092" s="16"/>
      <c r="AX1092" s="16"/>
      <c r="AY1092" s="16"/>
      <c r="AZ1092" s="16"/>
      <c r="BA1092" s="16"/>
      <c r="BB1092" s="16"/>
      <c r="BC1092" s="16"/>
      <c r="BD1092" s="16"/>
      <c r="BE1092" s="16"/>
      <c r="BF1092" s="16"/>
      <c r="BG1092" s="16"/>
      <c r="BH1092" s="16"/>
    </row>
    <row r="1093" spans="2:60" x14ac:dyDescent="0.25">
      <c r="B1093" t="s">
        <v>495</v>
      </c>
      <c r="C1093" s="16">
        <v>0.38989169675090302</v>
      </c>
      <c r="D1093" s="16">
        <v>0.32142857142857101</v>
      </c>
      <c r="E1093" s="16">
        <v>0.59090909090909105</v>
      </c>
      <c r="F1093" s="16">
        <v>0.53333333333333299</v>
      </c>
      <c r="G1093" s="16">
        <v>9.0909090909090898E-2</v>
      </c>
      <c r="H1093" s="16">
        <v>0.75</v>
      </c>
      <c r="I1093" s="16">
        <v>0.62068965517241403</v>
      </c>
      <c r="J1093" s="16">
        <v>0.25</v>
      </c>
      <c r="K1093" s="16">
        <v>0.30769230769230799</v>
      </c>
      <c r="L1093" s="16">
        <v>1</v>
      </c>
      <c r="M1093" s="16">
        <v>0.41379310344827602</v>
      </c>
      <c r="N1093" s="16">
        <v>0.105263157894737</v>
      </c>
      <c r="O1093" s="16">
        <v>0.33333333333333298</v>
      </c>
      <c r="P1093" s="16">
        <v>0.4</v>
      </c>
      <c r="Q1093" s="16">
        <v>0</v>
      </c>
      <c r="R1093" s="16">
        <v>0.33333333333333298</v>
      </c>
      <c r="S1093" s="16">
        <v>0.3125</v>
      </c>
      <c r="T1093" s="16">
        <v>0.44</v>
      </c>
      <c r="U1093" s="16"/>
      <c r="V1093" s="16">
        <v>0.5</v>
      </c>
      <c r="W1093" s="16">
        <v>0.3125</v>
      </c>
      <c r="X1093" s="16">
        <v>0.38461538461538503</v>
      </c>
      <c r="Y1093" s="16">
        <v>0.39597315436241598</v>
      </c>
      <c r="Z1093" s="16"/>
      <c r="AA1093" s="16">
        <v>0.47222222222222199</v>
      </c>
      <c r="AB1093" s="16">
        <v>0.31578947368421101</v>
      </c>
      <c r="AC1093" s="16">
        <v>0.27586206896551702</v>
      </c>
      <c r="AD1093" s="16">
        <v>0.33333333333333298</v>
      </c>
      <c r="AE1093" s="16">
        <v>0.3125</v>
      </c>
      <c r="AF1093" s="16">
        <v>0.36363636363636398</v>
      </c>
      <c r="AG1093" s="16">
        <v>0.5</v>
      </c>
      <c r="AH1093" s="16">
        <v>0.5</v>
      </c>
      <c r="AI1093" s="16">
        <v>0.32653061224489799</v>
      </c>
      <c r="AJ1093" s="16"/>
      <c r="AK1093" s="16">
        <v>0.5</v>
      </c>
      <c r="AL1093" s="16">
        <v>0.33333333333333298</v>
      </c>
      <c r="AM1093" s="16">
        <v>0.33333333333333298</v>
      </c>
      <c r="AN1093" s="16">
        <v>0.42857142857142899</v>
      </c>
      <c r="AO1093" s="16">
        <v>0.296875</v>
      </c>
      <c r="AP1093" s="16">
        <v>0.35483870967741898</v>
      </c>
      <c r="AQ1093" s="16">
        <v>0.48780487804877998</v>
      </c>
      <c r="AR1093" s="16"/>
      <c r="AS1093" s="16">
        <v>0.47191011235955099</v>
      </c>
      <c r="AT1093" s="16">
        <v>0.35106382978723399</v>
      </c>
      <c r="AU1093" s="16"/>
      <c r="AV1093" s="16">
        <v>0.4</v>
      </c>
      <c r="AW1093" s="16">
        <v>0.38613861386138598</v>
      </c>
      <c r="AX1093" s="16"/>
      <c r="AY1093" s="16">
        <v>0.3828125</v>
      </c>
      <c r="AZ1093" s="16">
        <v>0.39597315436241598</v>
      </c>
      <c r="BA1093" s="16"/>
      <c r="BB1093" s="16">
        <v>0.43859649122806998</v>
      </c>
      <c r="BC1093" s="16">
        <v>0.31132075471698101</v>
      </c>
      <c r="BD1093" s="16"/>
      <c r="BE1093" s="16">
        <v>0.5</v>
      </c>
      <c r="BF1093" s="16">
        <v>0.30303030303030298</v>
      </c>
      <c r="BG1093" s="16">
        <v>0.413333333333333</v>
      </c>
      <c r="BH1093" s="16">
        <v>0.38202247191011202</v>
      </c>
    </row>
    <row r="1094" spans="2:60" x14ac:dyDescent="0.25">
      <c r="B1094" t="s">
        <v>496</v>
      </c>
      <c r="C1094" s="16">
        <v>0.41155234657039702</v>
      </c>
      <c r="D1094" s="16">
        <v>0.46428571428571402</v>
      </c>
      <c r="E1094" s="16">
        <v>0.36363636363636398</v>
      </c>
      <c r="F1094" s="16">
        <v>0.4</v>
      </c>
      <c r="G1094" s="16">
        <v>0.45454545454545497</v>
      </c>
      <c r="H1094" s="16">
        <v>0.25</v>
      </c>
      <c r="I1094" s="16">
        <v>0.27586206896551702</v>
      </c>
      <c r="J1094" s="16">
        <v>0.5</v>
      </c>
      <c r="K1094" s="16">
        <v>0.38461538461538503</v>
      </c>
      <c r="L1094" s="16">
        <v>0</v>
      </c>
      <c r="M1094" s="16">
        <v>0.44827586206896602</v>
      </c>
      <c r="N1094" s="16">
        <v>0.73684210526315796</v>
      </c>
      <c r="O1094" s="16">
        <v>0.33333333333333298</v>
      </c>
      <c r="P1094" s="16">
        <v>0.4</v>
      </c>
      <c r="Q1094" s="16">
        <v>0.6</v>
      </c>
      <c r="R1094" s="16">
        <v>0.33333333333333298</v>
      </c>
      <c r="S1094" s="16">
        <v>0.39583333333333298</v>
      </c>
      <c r="T1094" s="16">
        <v>0.36</v>
      </c>
      <c r="U1094" s="16"/>
      <c r="V1094" s="16">
        <v>0.5</v>
      </c>
      <c r="W1094" s="16">
        <v>0.46875</v>
      </c>
      <c r="X1094" s="16">
        <v>0.44871794871794901</v>
      </c>
      <c r="Y1094" s="16">
        <v>0.36912751677852401</v>
      </c>
      <c r="Z1094" s="16"/>
      <c r="AA1094" s="16">
        <v>0.5</v>
      </c>
      <c r="AB1094" s="16">
        <v>0.47368421052631599</v>
      </c>
      <c r="AC1094" s="16">
        <v>0.41379310344827602</v>
      </c>
      <c r="AD1094" s="16">
        <v>0.45833333333333298</v>
      </c>
      <c r="AE1094" s="16">
        <v>0.46875</v>
      </c>
      <c r="AF1094" s="16">
        <v>0.31818181818181801</v>
      </c>
      <c r="AG1094" s="16">
        <v>0.28571428571428598</v>
      </c>
      <c r="AH1094" s="16">
        <v>0.230769230769231</v>
      </c>
      <c r="AI1094" s="16">
        <v>0.530612244897959</v>
      </c>
      <c r="AJ1094" s="16"/>
      <c r="AK1094" s="16">
        <v>0.35714285714285698</v>
      </c>
      <c r="AL1094" s="16">
        <v>0.4</v>
      </c>
      <c r="AM1094" s="16">
        <v>0.407407407407407</v>
      </c>
      <c r="AN1094" s="16">
        <v>0.4</v>
      </c>
      <c r="AO1094" s="16">
        <v>0.453125</v>
      </c>
      <c r="AP1094" s="16">
        <v>0.43548387096774199</v>
      </c>
      <c r="AQ1094" s="16">
        <v>0.39024390243902402</v>
      </c>
      <c r="AR1094" s="16"/>
      <c r="AS1094" s="16">
        <v>0.37078651685393299</v>
      </c>
      <c r="AT1094" s="16">
        <v>0.430851063829787</v>
      </c>
      <c r="AU1094" s="16"/>
      <c r="AV1094" s="16">
        <v>0.48</v>
      </c>
      <c r="AW1094" s="16">
        <v>0.38613861386138598</v>
      </c>
      <c r="AX1094" s="16"/>
      <c r="AY1094" s="16">
        <v>0.4609375</v>
      </c>
      <c r="AZ1094" s="16">
        <v>0.36912751677852401</v>
      </c>
      <c r="BA1094" s="16"/>
      <c r="BB1094" s="16">
        <v>0.37426900584795297</v>
      </c>
      <c r="BC1094" s="16">
        <v>0.47169811320754701</v>
      </c>
      <c r="BD1094" s="16"/>
      <c r="BE1094" s="16">
        <v>0.25</v>
      </c>
      <c r="BF1094" s="16">
        <v>0.48484848484848497</v>
      </c>
      <c r="BG1094" s="16">
        <v>0.38</v>
      </c>
      <c r="BH1094" s="16">
        <v>0.43820224719101097</v>
      </c>
    </row>
    <row r="1095" spans="2:60" x14ac:dyDescent="0.25">
      <c r="B1095" t="s">
        <v>497</v>
      </c>
      <c r="C1095" s="16">
        <v>0.140794223826715</v>
      </c>
      <c r="D1095" s="16">
        <v>0.214285714285714</v>
      </c>
      <c r="E1095" s="16">
        <v>0</v>
      </c>
      <c r="F1095" s="16">
        <v>6.6666666666666693E-2</v>
      </c>
      <c r="G1095" s="16">
        <v>0.36363636363636398</v>
      </c>
      <c r="H1095" s="16">
        <v>0</v>
      </c>
      <c r="I1095" s="16">
        <v>3.4482758620689703E-2</v>
      </c>
      <c r="J1095" s="16">
        <v>0.25</v>
      </c>
      <c r="K1095" s="16">
        <v>0.15384615384615399</v>
      </c>
      <c r="L1095" s="16">
        <v>0</v>
      </c>
      <c r="M1095" s="16">
        <v>0.10344827586206901</v>
      </c>
      <c r="N1095" s="16">
        <v>0.157894736842105</v>
      </c>
      <c r="O1095" s="16">
        <v>0.33333333333333298</v>
      </c>
      <c r="P1095" s="16">
        <v>0</v>
      </c>
      <c r="Q1095" s="16">
        <v>0.4</v>
      </c>
      <c r="R1095" s="16">
        <v>0.33333333333333298</v>
      </c>
      <c r="S1095" s="16">
        <v>0.1875</v>
      </c>
      <c r="T1095" s="16">
        <v>0.12</v>
      </c>
      <c r="U1095" s="16"/>
      <c r="V1095" s="16">
        <v>0</v>
      </c>
      <c r="W1095" s="16">
        <v>0.125</v>
      </c>
      <c r="X1095" s="16">
        <v>0.128205128205128</v>
      </c>
      <c r="Y1095" s="16">
        <v>0.16778523489932901</v>
      </c>
      <c r="Z1095" s="16"/>
      <c r="AA1095" s="16">
        <v>0</v>
      </c>
      <c r="AB1095" s="16">
        <v>0.105263157894737</v>
      </c>
      <c r="AC1095" s="16">
        <v>0.20689655172413801</v>
      </c>
      <c r="AD1095" s="16">
        <v>0.125</v>
      </c>
      <c r="AE1095" s="16">
        <v>0.15625</v>
      </c>
      <c r="AF1095" s="16">
        <v>0.22727272727272699</v>
      </c>
      <c r="AG1095" s="16">
        <v>0.14285714285714299</v>
      </c>
      <c r="AH1095" s="16">
        <v>0.230769230769231</v>
      </c>
      <c r="AI1095" s="16">
        <v>0.122448979591837</v>
      </c>
      <c r="AJ1095" s="16"/>
      <c r="AK1095" s="16">
        <v>7.1428571428571397E-2</v>
      </c>
      <c r="AL1095" s="16">
        <v>0.266666666666667</v>
      </c>
      <c r="AM1095" s="16">
        <v>0.148148148148148</v>
      </c>
      <c r="AN1095" s="16">
        <v>0.17142857142857101</v>
      </c>
      <c r="AO1095" s="16">
        <v>0.125</v>
      </c>
      <c r="AP1095" s="16">
        <v>0.19354838709677399</v>
      </c>
      <c r="AQ1095" s="16">
        <v>7.3170731707317097E-2</v>
      </c>
      <c r="AR1095" s="16"/>
      <c r="AS1095" s="16">
        <v>0.112359550561798</v>
      </c>
      <c r="AT1095" s="16">
        <v>0.154255319148936</v>
      </c>
      <c r="AU1095" s="16"/>
      <c r="AV1095" s="16">
        <v>0.08</v>
      </c>
      <c r="AW1095" s="16">
        <v>0.16336633663366301</v>
      </c>
      <c r="AX1095" s="16"/>
      <c r="AY1095" s="16">
        <v>0.109375</v>
      </c>
      <c r="AZ1095" s="16">
        <v>0.16778523489932901</v>
      </c>
      <c r="BA1095" s="16"/>
      <c r="BB1095" s="16">
        <v>0.12865497076023399</v>
      </c>
      <c r="BC1095" s="16">
        <v>0.160377358490566</v>
      </c>
      <c r="BD1095" s="16"/>
      <c r="BE1095" s="16">
        <v>0</v>
      </c>
      <c r="BF1095" s="16">
        <v>9.0909090909090898E-2</v>
      </c>
      <c r="BG1095" s="16">
        <v>0.146666666666667</v>
      </c>
      <c r="BH1095" s="16">
        <v>0.15730337078651699</v>
      </c>
    </row>
    <row r="1096" spans="2:60" x14ac:dyDescent="0.25">
      <c r="B1096" t="s">
        <v>498</v>
      </c>
      <c r="C1096" s="16">
        <v>5.0541516245487403E-2</v>
      </c>
      <c r="D1096" s="16">
        <v>0</v>
      </c>
      <c r="E1096" s="16">
        <v>4.5454545454545497E-2</v>
      </c>
      <c r="F1096" s="16">
        <v>0</v>
      </c>
      <c r="G1096" s="16">
        <v>9.0909090909090898E-2</v>
      </c>
      <c r="H1096" s="16">
        <v>0</v>
      </c>
      <c r="I1096" s="16">
        <v>6.8965517241379296E-2</v>
      </c>
      <c r="J1096" s="16">
        <v>0</v>
      </c>
      <c r="K1096" s="16">
        <v>0.15384615384615399</v>
      </c>
      <c r="L1096" s="16">
        <v>0</v>
      </c>
      <c r="M1096" s="16">
        <v>3.4482758620689703E-2</v>
      </c>
      <c r="N1096" s="16">
        <v>0</v>
      </c>
      <c r="O1096" s="16">
        <v>0</v>
      </c>
      <c r="P1096" s="16">
        <v>0.2</v>
      </c>
      <c r="Q1096" s="16">
        <v>0</v>
      </c>
      <c r="R1096" s="16">
        <v>0</v>
      </c>
      <c r="S1096" s="16">
        <v>6.25E-2</v>
      </c>
      <c r="T1096" s="16">
        <v>0.08</v>
      </c>
      <c r="U1096" s="16"/>
      <c r="V1096" s="16">
        <v>0</v>
      </c>
      <c r="W1096" s="16">
        <v>6.25E-2</v>
      </c>
      <c r="X1096" s="16">
        <v>3.8461538461538498E-2</v>
      </c>
      <c r="Y1096" s="16">
        <v>6.0402684563758399E-2</v>
      </c>
      <c r="Z1096" s="16"/>
      <c r="AA1096" s="16">
        <v>0</v>
      </c>
      <c r="AB1096" s="16">
        <v>0.105263157894737</v>
      </c>
      <c r="AC1096" s="16">
        <v>6.8965517241379296E-2</v>
      </c>
      <c r="AD1096" s="16">
        <v>8.3333333333333301E-2</v>
      </c>
      <c r="AE1096" s="16">
        <v>6.25E-2</v>
      </c>
      <c r="AF1096" s="16">
        <v>9.0909090909090898E-2</v>
      </c>
      <c r="AG1096" s="16">
        <v>7.1428571428571397E-2</v>
      </c>
      <c r="AH1096" s="16">
        <v>3.8461538461538498E-2</v>
      </c>
      <c r="AI1096" s="16">
        <v>2.04081632653061E-2</v>
      </c>
      <c r="AJ1096" s="16"/>
      <c r="AK1096" s="16">
        <v>7.1428571428571397E-2</v>
      </c>
      <c r="AL1096" s="16">
        <v>0</v>
      </c>
      <c r="AM1096" s="16">
        <v>0.11111111111111099</v>
      </c>
      <c r="AN1096" s="16">
        <v>0</v>
      </c>
      <c r="AO1096" s="16">
        <v>0.109375</v>
      </c>
      <c r="AP1096" s="16">
        <v>0</v>
      </c>
      <c r="AQ1096" s="16">
        <v>4.8780487804878099E-2</v>
      </c>
      <c r="AR1096" s="16"/>
      <c r="AS1096" s="16">
        <v>3.3707865168539297E-2</v>
      </c>
      <c r="AT1096" s="16">
        <v>5.85106382978723E-2</v>
      </c>
      <c r="AU1096" s="16"/>
      <c r="AV1096" s="16">
        <v>0.04</v>
      </c>
      <c r="AW1096" s="16">
        <v>5.4455445544554497E-2</v>
      </c>
      <c r="AX1096" s="16"/>
      <c r="AY1096" s="16">
        <v>3.90625E-2</v>
      </c>
      <c r="AZ1096" s="16">
        <v>6.0402684563758399E-2</v>
      </c>
      <c r="BA1096" s="16"/>
      <c r="BB1096" s="16">
        <v>4.6783625730994101E-2</v>
      </c>
      <c r="BC1096" s="16">
        <v>5.6603773584905703E-2</v>
      </c>
      <c r="BD1096" s="16"/>
      <c r="BE1096" s="16">
        <v>0.25</v>
      </c>
      <c r="BF1096" s="16">
        <v>9.0909090909090898E-2</v>
      </c>
      <c r="BG1096" s="16">
        <v>5.3333333333333302E-2</v>
      </c>
      <c r="BH1096" s="16">
        <v>2.2471910112359501E-2</v>
      </c>
    </row>
    <row r="1097" spans="2:60" x14ac:dyDescent="0.25">
      <c r="B1097" t="s">
        <v>499</v>
      </c>
      <c r="C1097" s="16">
        <v>7.2202166064982004E-3</v>
      </c>
      <c r="D1097" s="16">
        <v>0</v>
      </c>
      <c r="E1097" s="16">
        <v>0</v>
      </c>
      <c r="F1097" s="16">
        <v>0</v>
      </c>
      <c r="G1097" s="16">
        <v>0</v>
      </c>
      <c r="H1097" s="16">
        <v>0</v>
      </c>
      <c r="I1097" s="16">
        <v>0</v>
      </c>
      <c r="J1097" s="16">
        <v>0</v>
      </c>
      <c r="K1097" s="16">
        <v>0</v>
      </c>
      <c r="L1097" s="16">
        <v>0</v>
      </c>
      <c r="M1097" s="16">
        <v>0</v>
      </c>
      <c r="N1097" s="16">
        <v>0</v>
      </c>
      <c r="O1097" s="16">
        <v>0</v>
      </c>
      <c r="P1097" s="16">
        <v>0</v>
      </c>
      <c r="Q1097" s="16">
        <v>0</v>
      </c>
      <c r="R1097" s="16">
        <v>0</v>
      </c>
      <c r="S1097" s="16">
        <v>4.1666666666666699E-2</v>
      </c>
      <c r="T1097" s="16">
        <v>0</v>
      </c>
      <c r="U1097" s="16"/>
      <c r="V1097" s="16">
        <v>0</v>
      </c>
      <c r="W1097" s="16">
        <v>3.125E-2</v>
      </c>
      <c r="X1097" s="16">
        <v>0</v>
      </c>
      <c r="Y1097" s="16">
        <v>6.7114093959731499E-3</v>
      </c>
      <c r="Z1097" s="16"/>
      <c r="AA1097" s="16">
        <v>2.7777777777777801E-2</v>
      </c>
      <c r="AB1097" s="16">
        <v>0</v>
      </c>
      <c r="AC1097" s="16">
        <v>3.4482758620689703E-2</v>
      </c>
      <c r="AD1097" s="16">
        <v>0</v>
      </c>
      <c r="AE1097" s="16">
        <v>0</v>
      </c>
      <c r="AF1097" s="16">
        <v>0</v>
      </c>
      <c r="AG1097" s="16">
        <v>0</v>
      </c>
      <c r="AH1097" s="16">
        <v>0</v>
      </c>
      <c r="AI1097" s="16">
        <v>0</v>
      </c>
      <c r="AJ1097" s="16"/>
      <c r="AK1097" s="16">
        <v>0</v>
      </c>
      <c r="AL1097" s="16">
        <v>0</v>
      </c>
      <c r="AM1097" s="16">
        <v>0</v>
      </c>
      <c r="AN1097" s="16">
        <v>0</v>
      </c>
      <c r="AO1097" s="16">
        <v>1.5625E-2</v>
      </c>
      <c r="AP1097" s="16">
        <v>1.6129032258064498E-2</v>
      </c>
      <c r="AQ1097" s="16">
        <v>0</v>
      </c>
      <c r="AR1097" s="16"/>
      <c r="AS1097" s="16">
        <v>1.1235955056179799E-2</v>
      </c>
      <c r="AT1097" s="16">
        <v>5.31914893617021E-3</v>
      </c>
      <c r="AU1097" s="16"/>
      <c r="AV1097" s="16">
        <v>0</v>
      </c>
      <c r="AW1097" s="16">
        <v>9.9009900990098994E-3</v>
      </c>
      <c r="AX1097" s="16"/>
      <c r="AY1097" s="16">
        <v>7.8125E-3</v>
      </c>
      <c r="AZ1097" s="16">
        <v>6.7114093959731499E-3</v>
      </c>
      <c r="BA1097" s="16"/>
      <c r="BB1097" s="16">
        <v>1.1695906432748499E-2</v>
      </c>
      <c r="BC1097" s="16">
        <v>0</v>
      </c>
      <c r="BD1097" s="16"/>
      <c r="BE1097" s="16">
        <v>0</v>
      </c>
      <c r="BF1097" s="16">
        <v>3.03030303030303E-2</v>
      </c>
      <c r="BG1097" s="16">
        <v>6.6666666666666697E-3</v>
      </c>
      <c r="BH1097" s="16">
        <v>0</v>
      </c>
    </row>
    <row r="1098" spans="2:60" x14ac:dyDescent="0.25">
      <c r="B1098" t="s">
        <v>77</v>
      </c>
      <c r="C1098" s="16">
        <v>0</v>
      </c>
      <c r="D1098" s="16">
        <v>0</v>
      </c>
      <c r="E1098" s="16">
        <v>0</v>
      </c>
      <c r="F1098" s="16">
        <v>0</v>
      </c>
      <c r="G1098" s="16">
        <v>0</v>
      </c>
      <c r="H1098" s="16">
        <v>0</v>
      </c>
      <c r="I1098" s="16">
        <v>0</v>
      </c>
      <c r="J1098" s="16">
        <v>0</v>
      </c>
      <c r="K1098" s="16">
        <v>0</v>
      </c>
      <c r="L1098" s="16">
        <v>0</v>
      </c>
      <c r="M1098" s="16">
        <v>0</v>
      </c>
      <c r="N1098" s="16">
        <v>0</v>
      </c>
      <c r="O1098" s="16">
        <v>0</v>
      </c>
      <c r="P1098" s="16">
        <v>0</v>
      </c>
      <c r="Q1098" s="16">
        <v>0</v>
      </c>
      <c r="R1098" s="16">
        <v>0</v>
      </c>
      <c r="S1098" s="16">
        <v>0</v>
      </c>
      <c r="T1098" s="16">
        <v>0</v>
      </c>
      <c r="U1098" s="16"/>
      <c r="V1098" s="16">
        <v>0</v>
      </c>
      <c r="W1098" s="16">
        <v>0</v>
      </c>
      <c r="X1098" s="16">
        <v>0</v>
      </c>
      <c r="Y1098" s="16">
        <v>0</v>
      </c>
      <c r="Z1098" s="16"/>
      <c r="AA1098" s="16">
        <v>0</v>
      </c>
      <c r="AB1098" s="16">
        <v>0</v>
      </c>
      <c r="AC1098" s="16">
        <v>0</v>
      </c>
      <c r="AD1098" s="16">
        <v>0</v>
      </c>
      <c r="AE1098" s="16">
        <v>0</v>
      </c>
      <c r="AF1098" s="16">
        <v>0</v>
      </c>
      <c r="AG1098" s="16">
        <v>0</v>
      </c>
      <c r="AH1098" s="16">
        <v>0</v>
      </c>
      <c r="AI1098" s="16">
        <v>0</v>
      </c>
      <c r="AJ1098" s="16"/>
      <c r="AK1098" s="16">
        <v>0</v>
      </c>
      <c r="AL1098" s="16">
        <v>0</v>
      </c>
      <c r="AM1098" s="16">
        <v>0</v>
      </c>
      <c r="AN1098" s="16">
        <v>0</v>
      </c>
      <c r="AO1098" s="16">
        <v>0</v>
      </c>
      <c r="AP1098" s="16">
        <v>0</v>
      </c>
      <c r="AQ1098" s="16">
        <v>0</v>
      </c>
      <c r="AR1098" s="16"/>
      <c r="AS1098" s="16">
        <v>0</v>
      </c>
      <c r="AT1098" s="16">
        <v>0</v>
      </c>
      <c r="AU1098" s="16"/>
      <c r="AV1098" s="16">
        <v>0</v>
      </c>
      <c r="AW1098" s="16">
        <v>0</v>
      </c>
      <c r="AX1098" s="16"/>
      <c r="AY1098" s="16">
        <v>0</v>
      </c>
      <c r="AZ1098" s="16">
        <v>0</v>
      </c>
      <c r="BA1098" s="16"/>
      <c r="BB1098" s="16">
        <v>0</v>
      </c>
      <c r="BC1098" s="16">
        <v>0</v>
      </c>
      <c r="BD1098" s="16"/>
      <c r="BE1098" s="16">
        <v>0</v>
      </c>
      <c r="BF1098" s="16">
        <v>0</v>
      </c>
      <c r="BG1098" s="16">
        <v>0</v>
      </c>
      <c r="BH1098" s="16">
        <v>0</v>
      </c>
    </row>
    <row r="1099" spans="2:60" x14ac:dyDescent="0.25">
      <c r="C1099" s="16"/>
      <c r="D1099" s="16"/>
      <c r="E1099" s="16"/>
      <c r="F1099" s="16"/>
      <c r="G1099" s="16"/>
      <c r="H1099" s="16"/>
      <c r="I1099" s="16"/>
      <c r="J1099" s="16"/>
      <c r="K1099" s="16"/>
      <c r="L1099" s="16"/>
      <c r="M1099" s="16"/>
      <c r="N1099" s="16"/>
      <c r="O1099" s="16"/>
      <c r="P1099" s="16"/>
      <c r="Q1099" s="16"/>
      <c r="R1099" s="16"/>
      <c r="S1099" s="16"/>
      <c r="T1099" s="16"/>
      <c r="U1099" s="16"/>
      <c r="V1099" s="16"/>
      <c r="W1099" s="16"/>
      <c r="X1099" s="16"/>
      <c r="Y1099" s="16"/>
      <c r="Z1099" s="16"/>
      <c r="AA1099" s="16"/>
      <c r="AB1099" s="16"/>
      <c r="AC1099" s="16"/>
      <c r="AD1099" s="16"/>
      <c r="AE1099" s="16"/>
      <c r="AF1099" s="16"/>
      <c r="AG1099" s="16"/>
      <c r="AH1099" s="16"/>
      <c r="AI1099" s="16"/>
      <c r="AJ1099" s="16"/>
      <c r="AK1099" s="16"/>
      <c r="AL1099" s="16"/>
      <c r="AM1099" s="16"/>
      <c r="AN1099" s="16"/>
      <c r="AO1099" s="16"/>
      <c r="AP1099" s="16"/>
      <c r="AQ1099" s="16"/>
      <c r="AR1099" s="16"/>
      <c r="AS1099" s="16"/>
      <c r="AT1099" s="16"/>
      <c r="AU1099" s="16"/>
      <c r="AV1099" s="16"/>
      <c r="AW1099" s="16"/>
      <c r="AX1099" s="16"/>
      <c r="AY1099" s="16"/>
      <c r="AZ1099" s="16"/>
      <c r="BA1099" s="16"/>
      <c r="BB1099" s="16"/>
      <c r="BC1099" s="16"/>
      <c r="BD1099" s="16"/>
      <c r="BE1099" s="16"/>
      <c r="BF1099" s="16"/>
      <c r="BG1099" s="16"/>
      <c r="BH1099" s="16"/>
    </row>
    <row r="1100" spans="2:60" x14ac:dyDescent="0.25">
      <c r="B1100" s="6" t="s">
        <v>506</v>
      </c>
      <c r="C1100" s="16"/>
      <c r="D1100" s="16"/>
      <c r="E1100" s="16"/>
      <c r="F1100" s="16"/>
      <c r="G1100" s="16"/>
      <c r="H1100" s="16"/>
      <c r="I1100" s="16"/>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row>
    <row r="1101" spans="2:60" x14ac:dyDescent="0.25">
      <c r="B1101" s="23" t="s">
        <v>713</v>
      </c>
      <c r="C1101" s="16"/>
      <c r="D1101" s="16"/>
      <c r="E1101" s="16"/>
      <c r="F1101" s="16"/>
      <c r="G1101" s="16"/>
      <c r="H1101" s="16"/>
      <c r="I1101" s="16"/>
      <c r="J1101" s="16"/>
      <c r="K1101" s="16"/>
      <c r="L1101" s="16"/>
      <c r="M1101" s="16"/>
      <c r="N1101" s="16"/>
      <c r="O1101" s="16"/>
      <c r="P1101" s="16"/>
      <c r="Q1101" s="16"/>
      <c r="R1101" s="16"/>
      <c r="S1101" s="16"/>
      <c r="T1101" s="16"/>
      <c r="U1101" s="16"/>
      <c r="V1101" s="16"/>
      <c r="W1101" s="16"/>
      <c r="X1101" s="16"/>
      <c r="Y1101" s="16"/>
      <c r="Z1101" s="16"/>
      <c r="AA1101" s="16"/>
      <c r="AB1101" s="16"/>
      <c r="AC1101" s="16"/>
      <c r="AD1101" s="16"/>
      <c r="AE1101" s="16"/>
      <c r="AF1101" s="16"/>
      <c r="AG1101" s="16"/>
      <c r="AH1101" s="16"/>
      <c r="AI1101" s="16"/>
      <c r="AJ1101" s="16"/>
      <c r="AK1101" s="16"/>
      <c r="AL1101" s="16"/>
      <c r="AM1101" s="16"/>
      <c r="AN1101" s="16"/>
      <c r="AO1101" s="16"/>
      <c r="AP1101" s="16"/>
      <c r="AQ1101" s="16"/>
      <c r="AR1101" s="16"/>
      <c r="AS1101" s="16"/>
      <c r="AT1101" s="16"/>
      <c r="AU1101" s="16"/>
      <c r="AV1101" s="16"/>
      <c r="AW1101" s="16"/>
      <c r="AX1101" s="16"/>
      <c r="AY1101" s="16"/>
      <c r="AZ1101" s="16"/>
      <c r="BA1101" s="16"/>
      <c r="BB1101" s="16"/>
      <c r="BC1101" s="16"/>
      <c r="BD1101" s="16"/>
      <c r="BE1101" s="16"/>
      <c r="BF1101" s="16"/>
      <c r="BG1101" s="16"/>
      <c r="BH1101" s="16"/>
    </row>
    <row r="1102" spans="2:60" x14ac:dyDescent="0.25">
      <c r="B1102" t="s">
        <v>495</v>
      </c>
      <c r="C1102" s="16">
        <v>0.212996389891697</v>
      </c>
      <c r="D1102" s="16">
        <v>0.25</v>
      </c>
      <c r="E1102" s="16">
        <v>0.13636363636363599</v>
      </c>
      <c r="F1102" s="16">
        <v>0.53333333333333299</v>
      </c>
      <c r="G1102" s="16">
        <v>0.18181818181818199</v>
      </c>
      <c r="H1102" s="16">
        <v>0.25</v>
      </c>
      <c r="I1102" s="16">
        <v>0.37931034482758602</v>
      </c>
      <c r="J1102" s="16">
        <v>0</v>
      </c>
      <c r="K1102" s="16">
        <v>0.30769230769230799</v>
      </c>
      <c r="L1102" s="16">
        <v>0</v>
      </c>
      <c r="M1102" s="16">
        <v>0.17241379310344801</v>
      </c>
      <c r="N1102" s="16">
        <v>5.2631578947368397E-2</v>
      </c>
      <c r="O1102" s="16">
        <v>0.22222222222222199</v>
      </c>
      <c r="P1102" s="16">
        <v>0.3</v>
      </c>
      <c r="Q1102" s="16">
        <v>0</v>
      </c>
      <c r="R1102" s="16">
        <v>0.33333333333333298</v>
      </c>
      <c r="S1102" s="16">
        <v>0.1875</v>
      </c>
      <c r="T1102" s="16">
        <v>0.08</v>
      </c>
      <c r="U1102" s="16"/>
      <c r="V1102" s="16">
        <v>0.27777777777777801</v>
      </c>
      <c r="W1102" s="16">
        <v>0.25</v>
      </c>
      <c r="X1102" s="16">
        <v>0.16666666666666699</v>
      </c>
      <c r="Y1102" s="16">
        <v>0.221476510067114</v>
      </c>
      <c r="Z1102" s="16"/>
      <c r="AA1102" s="16">
        <v>0.27777777777777801</v>
      </c>
      <c r="AB1102" s="16">
        <v>0.26315789473684198</v>
      </c>
      <c r="AC1102" s="16">
        <v>0.20689655172413801</v>
      </c>
      <c r="AD1102" s="16">
        <v>0.25</v>
      </c>
      <c r="AE1102" s="16">
        <v>0.15625</v>
      </c>
      <c r="AF1102" s="16">
        <v>0.18181818181818199</v>
      </c>
      <c r="AG1102" s="16">
        <v>0.25</v>
      </c>
      <c r="AH1102" s="16">
        <v>0.269230769230769</v>
      </c>
      <c r="AI1102" s="16">
        <v>0.16326530612244899</v>
      </c>
      <c r="AJ1102" s="16"/>
      <c r="AK1102" s="16">
        <v>0.28571428571428598</v>
      </c>
      <c r="AL1102" s="16">
        <v>0.133333333333333</v>
      </c>
      <c r="AM1102" s="16">
        <v>0.11111111111111099</v>
      </c>
      <c r="AN1102" s="16">
        <v>0.17142857142857101</v>
      </c>
      <c r="AO1102" s="16">
        <v>0.25</v>
      </c>
      <c r="AP1102" s="16">
        <v>0.241935483870968</v>
      </c>
      <c r="AQ1102" s="16">
        <v>0.219512195121951</v>
      </c>
      <c r="AR1102" s="16"/>
      <c r="AS1102" s="16">
        <v>0.24719101123595499</v>
      </c>
      <c r="AT1102" s="16">
        <v>0.19680851063829799</v>
      </c>
      <c r="AU1102" s="16"/>
      <c r="AV1102" s="16">
        <v>0.21333333333333299</v>
      </c>
      <c r="AW1102" s="16">
        <v>0.212871287128713</v>
      </c>
      <c r="AX1102" s="16"/>
      <c r="AY1102" s="16">
        <v>0.203125</v>
      </c>
      <c r="AZ1102" s="16">
        <v>0.221476510067114</v>
      </c>
      <c r="BA1102" s="16"/>
      <c r="BB1102" s="16">
        <v>0.216374269005848</v>
      </c>
      <c r="BC1102" s="16">
        <v>0.20754716981132099</v>
      </c>
      <c r="BD1102" s="16"/>
      <c r="BE1102" s="16">
        <v>0</v>
      </c>
      <c r="BF1102" s="16">
        <v>0.27272727272727298</v>
      </c>
      <c r="BG1102" s="16">
        <v>0.17333333333333301</v>
      </c>
      <c r="BH1102" s="16">
        <v>0.26966292134831499</v>
      </c>
    </row>
    <row r="1103" spans="2:60" x14ac:dyDescent="0.25">
      <c r="B1103" t="s">
        <v>496</v>
      </c>
      <c r="C1103" s="16">
        <v>0.44404332129963903</v>
      </c>
      <c r="D1103" s="16">
        <v>0.5</v>
      </c>
      <c r="E1103" s="16">
        <v>0.59090909090909105</v>
      </c>
      <c r="F1103" s="16">
        <v>0.133333333333333</v>
      </c>
      <c r="G1103" s="16">
        <v>0.54545454545454497</v>
      </c>
      <c r="H1103" s="16">
        <v>0.25</v>
      </c>
      <c r="I1103" s="16">
        <v>0.37931034482758602</v>
      </c>
      <c r="J1103" s="16">
        <v>0.25</v>
      </c>
      <c r="K1103" s="16">
        <v>0.46153846153846201</v>
      </c>
      <c r="L1103" s="16">
        <v>1</v>
      </c>
      <c r="M1103" s="16">
        <v>0.37931034482758602</v>
      </c>
      <c r="N1103" s="16">
        <v>0.57894736842105299</v>
      </c>
      <c r="O1103" s="16">
        <v>0.44444444444444398</v>
      </c>
      <c r="P1103" s="16">
        <v>0.4</v>
      </c>
      <c r="Q1103" s="16">
        <v>0.6</v>
      </c>
      <c r="R1103" s="16">
        <v>0</v>
      </c>
      <c r="S1103" s="16">
        <v>0.47916666666666702</v>
      </c>
      <c r="T1103" s="16">
        <v>0.4</v>
      </c>
      <c r="U1103" s="16"/>
      <c r="V1103" s="16">
        <v>0.33333333333333298</v>
      </c>
      <c r="W1103" s="16">
        <v>0.46875</v>
      </c>
      <c r="X1103" s="16">
        <v>0.42307692307692302</v>
      </c>
      <c r="Y1103" s="16">
        <v>0.46308724832214798</v>
      </c>
      <c r="Z1103" s="16"/>
      <c r="AA1103" s="16">
        <v>0.38888888888888901</v>
      </c>
      <c r="AB1103" s="16">
        <v>0.36842105263157898</v>
      </c>
      <c r="AC1103" s="16">
        <v>0.51724137931034497</v>
      </c>
      <c r="AD1103" s="16">
        <v>0.41666666666666702</v>
      </c>
      <c r="AE1103" s="16">
        <v>0.4375</v>
      </c>
      <c r="AF1103" s="16">
        <v>0.59090909090909105</v>
      </c>
      <c r="AG1103" s="16">
        <v>0.35714285714285698</v>
      </c>
      <c r="AH1103" s="16">
        <v>0.38461538461538503</v>
      </c>
      <c r="AI1103" s="16">
        <v>0.51020408163265296</v>
      </c>
      <c r="AJ1103" s="16"/>
      <c r="AK1103" s="16">
        <v>0.42857142857142899</v>
      </c>
      <c r="AL1103" s="16">
        <v>0.66666666666666696</v>
      </c>
      <c r="AM1103" s="16">
        <v>0.48148148148148101</v>
      </c>
      <c r="AN1103" s="16">
        <v>0.57142857142857095</v>
      </c>
      <c r="AO1103" s="16">
        <v>0.328125</v>
      </c>
      <c r="AP1103" s="16">
        <v>0.5</v>
      </c>
      <c r="AQ1103" s="16">
        <v>0.36585365853658502</v>
      </c>
      <c r="AR1103" s="16"/>
      <c r="AS1103" s="16">
        <v>0.46067415730337102</v>
      </c>
      <c r="AT1103" s="16">
        <v>0.43617021276595702</v>
      </c>
      <c r="AU1103" s="16"/>
      <c r="AV1103" s="16">
        <v>0.50666666666666704</v>
      </c>
      <c r="AW1103" s="16">
        <v>0.420792079207921</v>
      </c>
      <c r="AX1103" s="16"/>
      <c r="AY1103" s="16">
        <v>0.421875</v>
      </c>
      <c r="AZ1103" s="16">
        <v>0.46308724832214798</v>
      </c>
      <c r="BA1103" s="16"/>
      <c r="BB1103" s="16">
        <v>0.45029239766081902</v>
      </c>
      <c r="BC1103" s="16">
        <v>0.43396226415094302</v>
      </c>
      <c r="BD1103" s="16"/>
      <c r="BE1103" s="16">
        <v>0.75</v>
      </c>
      <c r="BF1103" s="16">
        <v>0.36363636363636398</v>
      </c>
      <c r="BG1103" s="16">
        <v>0.43333333333333302</v>
      </c>
      <c r="BH1103" s="16">
        <v>0.48314606741573002</v>
      </c>
    </row>
    <row r="1104" spans="2:60" x14ac:dyDescent="0.25">
      <c r="B1104" t="s">
        <v>497</v>
      </c>
      <c r="C1104" s="16">
        <v>0.21660649819494601</v>
      </c>
      <c r="D1104" s="16">
        <v>0.14285714285714299</v>
      </c>
      <c r="E1104" s="16">
        <v>0.13636363636363599</v>
      </c>
      <c r="F1104" s="16">
        <v>0.2</v>
      </c>
      <c r="G1104" s="16">
        <v>0.18181818181818199</v>
      </c>
      <c r="H1104" s="16">
        <v>0.5</v>
      </c>
      <c r="I1104" s="16">
        <v>0.13793103448275901</v>
      </c>
      <c r="J1104" s="16">
        <v>0.5</v>
      </c>
      <c r="K1104" s="16">
        <v>0.15384615384615399</v>
      </c>
      <c r="L1104" s="16">
        <v>0</v>
      </c>
      <c r="M1104" s="16">
        <v>0.31034482758620702</v>
      </c>
      <c r="N1104" s="16">
        <v>0.31578947368421101</v>
      </c>
      <c r="O1104" s="16">
        <v>0.22222222222222199</v>
      </c>
      <c r="P1104" s="16">
        <v>0.1</v>
      </c>
      <c r="Q1104" s="16">
        <v>0.2</v>
      </c>
      <c r="R1104" s="16">
        <v>0.66666666666666696</v>
      </c>
      <c r="S1104" s="16">
        <v>0.25</v>
      </c>
      <c r="T1104" s="16">
        <v>0.2</v>
      </c>
      <c r="U1104" s="16"/>
      <c r="V1104" s="16">
        <v>0.22222222222222199</v>
      </c>
      <c r="W1104" s="16">
        <v>0.1875</v>
      </c>
      <c r="X1104" s="16">
        <v>0.269230769230769</v>
      </c>
      <c r="Y1104" s="16">
        <v>0.194630872483221</v>
      </c>
      <c r="Z1104" s="16"/>
      <c r="AA1104" s="16">
        <v>0.194444444444444</v>
      </c>
      <c r="AB1104" s="16">
        <v>0.31578947368421101</v>
      </c>
      <c r="AC1104" s="16">
        <v>0.20689655172413801</v>
      </c>
      <c r="AD1104" s="16">
        <v>0.25</v>
      </c>
      <c r="AE1104" s="16">
        <v>0.25</v>
      </c>
      <c r="AF1104" s="16">
        <v>9.0909090909090898E-2</v>
      </c>
      <c r="AG1104" s="16">
        <v>0.25</v>
      </c>
      <c r="AH1104" s="16">
        <v>0.15384615384615399</v>
      </c>
      <c r="AI1104" s="16">
        <v>0.183673469387755</v>
      </c>
      <c r="AJ1104" s="16"/>
      <c r="AK1104" s="16">
        <v>0.17857142857142899</v>
      </c>
      <c r="AL1104" s="16">
        <v>6.6666666666666693E-2</v>
      </c>
      <c r="AM1104" s="16">
        <v>0.22222222222222199</v>
      </c>
      <c r="AN1104" s="16">
        <v>0.22857142857142901</v>
      </c>
      <c r="AO1104" s="16">
        <v>0.28125</v>
      </c>
      <c r="AP1104" s="16">
        <v>0.16129032258064499</v>
      </c>
      <c r="AQ1104" s="16">
        <v>0.26829268292682901</v>
      </c>
      <c r="AR1104" s="16"/>
      <c r="AS1104" s="16">
        <v>0.16853932584269701</v>
      </c>
      <c r="AT1104" s="16">
        <v>0.23936170212766</v>
      </c>
      <c r="AU1104" s="16"/>
      <c r="AV1104" s="16">
        <v>0.16</v>
      </c>
      <c r="AW1104" s="16">
        <v>0.237623762376238</v>
      </c>
      <c r="AX1104" s="16"/>
      <c r="AY1104" s="16">
        <v>0.2421875</v>
      </c>
      <c r="AZ1104" s="16">
        <v>0.194630872483221</v>
      </c>
      <c r="BA1104" s="16"/>
      <c r="BB1104" s="16">
        <v>0.21052631578947401</v>
      </c>
      <c r="BC1104" s="16">
        <v>0.22641509433962301</v>
      </c>
      <c r="BD1104" s="16"/>
      <c r="BE1104" s="16">
        <v>0.25</v>
      </c>
      <c r="BF1104" s="16">
        <v>0.24242424242424199</v>
      </c>
      <c r="BG1104" s="16">
        <v>0.233333333333333</v>
      </c>
      <c r="BH1104" s="16">
        <v>0.16853932584269701</v>
      </c>
    </row>
    <row r="1105" spans="2:60" x14ac:dyDescent="0.25">
      <c r="B1105" t="s">
        <v>498</v>
      </c>
      <c r="C1105" s="16">
        <v>9.0252707581227401E-2</v>
      </c>
      <c r="D1105" s="16">
        <v>7.1428571428571397E-2</v>
      </c>
      <c r="E1105" s="16">
        <v>9.0909090909090898E-2</v>
      </c>
      <c r="F1105" s="16">
        <v>6.6666666666666693E-2</v>
      </c>
      <c r="G1105" s="16">
        <v>9.0909090909090898E-2</v>
      </c>
      <c r="H1105" s="16">
        <v>0</v>
      </c>
      <c r="I1105" s="16">
        <v>3.4482758620689703E-2</v>
      </c>
      <c r="J1105" s="16">
        <v>0.25</v>
      </c>
      <c r="K1105" s="16">
        <v>7.69230769230769E-2</v>
      </c>
      <c r="L1105" s="16">
        <v>0</v>
      </c>
      <c r="M1105" s="16">
        <v>0.10344827586206901</v>
      </c>
      <c r="N1105" s="16">
        <v>5.2631578947368397E-2</v>
      </c>
      <c r="O1105" s="16">
        <v>0</v>
      </c>
      <c r="P1105" s="16">
        <v>0.2</v>
      </c>
      <c r="Q1105" s="16">
        <v>0</v>
      </c>
      <c r="R1105" s="16">
        <v>0</v>
      </c>
      <c r="S1105" s="16">
        <v>6.25E-2</v>
      </c>
      <c r="T1105" s="16">
        <v>0.28000000000000003</v>
      </c>
      <c r="U1105" s="16"/>
      <c r="V1105" s="16">
        <v>0.11111111111111099</v>
      </c>
      <c r="W1105" s="16">
        <v>3.125E-2</v>
      </c>
      <c r="X1105" s="16">
        <v>0.115384615384615</v>
      </c>
      <c r="Y1105" s="16">
        <v>8.7248322147651006E-2</v>
      </c>
      <c r="Z1105" s="16"/>
      <c r="AA1105" s="16">
        <v>8.3333333333333301E-2</v>
      </c>
      <c r="AB1105" s="16">
        <v>0</v>
      </c>
      <c r="AC1105" s="16">
        <v>3.4482758620689703E-2</v>
      </c>
      <c r="AD1105" s="16">
        <v>8.3333333333333301E-2</v>
      </c>
      <c r="AE1105" s="16">
        <v>9.375E-2</v>
      </c>
      <c r="AF1105" s="16">
        <v>0.13636363636363599</v>
      </c>
      <c r="AG1105" s="16">
        <v>0.14285714285714299</v>
      </c>
      <c r="AH1105" s="16">
        <v>0.15384615384615399</v>
      </c>
      <c r="AI1105" s="16">
        <v>8.1632653061224497E-2</v>
      </c>
      <c r="AJ1105" s="16"/>
      <c r="AK1105" s="16">
        <v>7.1428571428571397E-2</v>
      </c>
      <c r="AL1105" s="16">
        <v>0.133333333333333</v>
      </c>
      <c r="AM1105" s="16">
        <v>0.11111111111111099</v>
      </c>
      <c r="AN1105" s="16">
        <v>2.8571428571428598E-2</v>
      </c>
      <c r="AO1105" s="16">
        <v>9.375E-2</v>
      </c>
      <c r="AP1105" s="16">
        <v>8.0645161290322606E-2</v>
      </c>
      <c r="AQ1105" s="16">
        <v>9.7560975609756101E-2</v>
      </c>
      <c r="AR1105" s="16"/>
      <c r="AS1105" s="16">
        <v>0.101123595505618</v>
      </c>
      <c r="AT1105" s="16">
        <v>8.5106382978723402E-2</v>
      </c>
      <c r="AU1105" s="16"/>
      <c r="AV1105" s="16">
        <v>0.08</v>
      </c>
      <c r="AW1105" s="16">
        <v>9.4059405940594101E-2</v>
      </c>
      <c r="AX1105" s="16"/>
      <c r="AY1105" s="16">
        <v>9.375E-2</v>
      </c>
      <c r="AZ1105" s="16">
        <v>8.7248322147651006E-2</v>
      </c>
      <c r="BA1105" s="16"/>
      <c r="BB1105" s="16">
        <v>8.1871345029239803E-2</v>
      </c>
      <c r="BC1105" s="16">
        <v>0.10377358490565999</v>
      </c>
      <c r="BD1105" s="16"/>
      <c r="BE1105" s="16">
        <v>0</v>
      </c>
      <c r="BF1105" s="16">
        <v>0.12121212121212099</v>
      </c>
      <c r="BG1105" s="16">
        <v>0.10666666666666701</v>
      </c>
      <c r="BH1105" s="16">
        <v>5.6179775280898903E-2</v>
      </c>
    </row>
    <row r="1106" spans="2:60" x14ac:dyDescent="0.25">
      <c r="B1106" t="s">
        <v>499</v>
      </c>
      <c r="C1106" s="16">
        <v>3.2490974729241902E-2</v>
      </c>
      <c r="D1106" s="16">
        <v>3.5714285714285698E-2</v>
      </c>
      <c r="E1106" s="16">
        <v>4.5454545454545497E-2</v>
      </c>
      <c r="F1106" s="16">
        <v>6.6666666666666693E-2</v>
      </c>
      <c r="G1106" s="16">
        <v>0</v>
      </c>
      <c r="H1106" s="16">
        <v>0</v>
      </c>
      <c r="I1106" s="16">
        <v>6.8965517241379296E-2</v>
      </c>
      <c r="J1106" s="16">
        <v>0</v>
      </c>
      <c r="K1106" s="16">
        <v>0</v>
      </c>
      <c r="L1106" s="16">
        <v>0</v>
      </c>
      <c r="M1106" s="16">
        <v>3.4482758620689703E-2</v>
      </c>
      <c r="N1106" s="16">
        <v>0</v>
      </c>
      <c r="O1106" s="16">
        <v>0</v>
      </c>
      <c r="P1106" s="16">
        <v>0</v>
      </c>
      <c r="Q1106" s="16">
        <v>0.2</v>
      </c>
      <c r="R1106" s="16">
        <v>0</v>
      </c>
      <c r="S1106" s="16">
        <v>2.0833333333333301E-2</v>
      </c>
      <c r="T1106" s="16">
        <v>0.04</v>
      </c>
      <c r="U1106" s="16"/>
      <c r="V1106" s="16">
        <v>5.5555555555555601E-2</v>
      </c>
      <c r="W1106" s="16">
        <v>6.25E-2</v>
      </c>
      <c r="X1106" s="16">
        <v>1.2820512820512799E-2</v>
      </c>
      <c r="Y1106" s="16">
        <v>3.35570469798658E-2</v>
      </c>
      <c r="Z1106" s="16"/>
      <c r="AA1106" s="16">
        <v>2.7777777777777801E-2</v>
      </c>
      <c r="AB1106" s="16">
        <v>5.2631578947368397E-2</v>
      </c>
      <c r="AC1106" s="16">
        <v>3.4482758620689703E-2</v>
      </c>
      <c r="AD1106" s="16">
        <v>0</v>
      </c>
      <c r="AE1106" s="16">
        <v>6.25E-2</v>
      </c>
      <c r="AF1106" s="16">
        <v>0</v>
      </c>
      <c r="AG1106" s="16">
        <v>0</v>
      </c>
      <c r="AH1106" s="16">
        <v>3.8461538461538498E-2</v>
      </c>
      <c r="AI1106" s="16">
        <v>6.1224489795918401E-2</v>
      </c>
      <c r="AJ1106" s="16"/>
      <c r="AK1106" s="16">
        <v>3.5714285714285698E-2</v>
      </c>
      <c r="AL1106" s="16">
        <v>0</v>
      </c>
      <c r="AM1106" s="16">
        <v>7.4074074074074098E-2</v>
      </c>
      <c r="AN1106" s="16">
        <v>0</v>
      </c>
      <c r="AO1106" s="16">
        <v>3.125E-2</v>
      </c>
      <c r="AP1106" s="16">
        <v>1.6129032258064498E-2</v>
      </c>
      <c r="AQ1106" s="16">
        <v>4.8780487804878099E-2</v>
      </c>
      <c r="AR1106" s="16"/>
      <c r="AS1106" s="16">
        <v>2.2471910112359501E-2</v>
      </c>
      <c r="AT1106" s="16">
        <v>3.7234042553191501E-2</v>
      </c>
      <c r="AU1106" s="16"/>
      <c r="AV1106" s="16">
        <v>0.04</v>
      </c>
      <c r="AW1106" s="16">
        <v>2.9702970297029702E-2</v>
      </c>
      <c r="AX1106" s="16"/>
      <c r="AY1106" s="16">
        <v>3.125E-2</v>
      </c>
      <c r="AZ1106" s="16">
        <v>3.35570469798658E-2</v>
      </c>
      <c r="BA1106" s="16"/>
      <c r="BB1106" s="16">
        <v>3.5087719298245598E-2</v>
      </c>
      <c r="BC1106" s="16">
        <v>2.83018867924528E-2</v>
      </c>
      <c r="BD1106" s="16"/>
      <c r="BE1106" s="16">
        <v>0</v>
      </c>
      <c r="BF1106" s="16">
        <v>0</v>
      </c>
      <c r="BG1106" s="16">
        <v>4.6666666666666697E-2</v>
      </c>
      <c r="BH1106" s="16">
        <v>2.2471910112359501E-2</v>
      </c>
    </row>
    <row r="1107" spans="2:60" x14ac:dyDescent="0.25">
      <c r="B1107" t="s">
        <v>77</v>
      </c>
      <c r="C1107" s="16">
        <v>3.6101083032491002E-3</v>
      </c>
      <c r="D1107" s="16">
        <v>0</v>
      </c>
      <c r="E1107" s="16">
        <v>0</v>
      </c>
      <c r="F1107" s="16">
        <v>0</v>
      </c>
      <c r="G1107" s="16">
        <v>0</v>
      </c>
      <c r="H1107" s="16">
        <v>0</v>
      </c>
      <c r="I1107" s="16">
        <v>0</v>
      </c>
      <c r="J1107" s="16">
        <v>0</v>
      </c>
      <c r="K1107" s="16">
        <v>0</v>
      </c>
      <c r="L1107" s="16">
        <v>0</v>
      </c>
      <c r="M1107" s="16">
        <v>0</v>
      </c>
      <c r="N1107" s="16">
        <v>0</v>
      </c>
      <c r="O1107" s="16">
        <v>0.11111111111111099</v>
      </c>
      <c r="P1107" s="16">
        <v>0</v>
      </c>
      <c r="Q1107" s="16">
        <v>0</v>
      </c>
      <c r="R1107" s="16">
        <v>0</v>
      </c>
      <c r="S1107" s="16">
        <v>0</v>
      </c>
      <c r="T1107" s="16">
        <v>0</v>
      </c>
      <c r="U1107" s="16"/>
      <c r="V1107" s="16">
        <v>0</v>
      </c>
      <c r="W1107" s="16">
        <v>0</v>
      </c>
      <c r="X1107" s="16">
        <v>1.2820512820512799E-2</v>
      </c>
      <c r="Y1107" s="16">
        <v>0</v>
      </c>
      <c r="Z1107" s="16"/>
      <c r="AA1107" s="16">
        <v>2.7777777777777801E-2</v>
      </c>
      <c r="AB1107" s="16">
        <v>0</v>
      </c>
      <c r="AC1107" s="16">
        <v>0</v>
      </c>
      <c r="AD1107" s="16">
        <v>0</v>
      </c>
      <c r="AE1107" s="16">
        <v>0</v>
      </c>
      <c r="AF1107" s="16">
        <v>0</v>
      </c>
      <c r="AG1107" s="16">
        <v>0</v>
      </c>
      <c r="AH1107" s="16">
        <v>0</v>
      </c>
      <c r="AI1107" s="16">
        <v>0</v>
      </c>
      <c r="AJ1107" s="16"/>
      <c r="AK1107" s="16">
        <v>0</v>
      </c>
      <c r="AL1107" s="16">
        <v>0</v>
      </c>
      <c r="AM1107" s="16">
        <v>0</v>
      </c>
      <c r="AN1107" s="16">
        <v>0</v>
      </c>
      <c r="AO1107" s="16">
        <v>1.5625E-2</v>
      </c>
      <c r="AP1107" s="16">
        <v>0</v>
      </c>
      <c r="AQ1107" s="16">
        <v>0</v>
      </c>
      <c r="AR1107" s="16"/>
      <c r="AS1107" s="16">
        <v>0</v>
      </c>
      <c r="AT1107" s="16">
        <v>5.31914893617021E-3</v>
      </c>
      <c r="AU1107" s="16"/>
      <c r="AV1107" s="16">
        <v>0</v>
      </c>
      <c r="AW1107" s="16">
        <v>4.9504950495049497E-3</v>
      </c>
      <c r="AX1107" s="16"/>
      <c r="AY1107" s="16">
        <v>7.8125E-3</v>
      </c>
      <c r="AZ1107" s="16">
        <v>0</v>
      </c>
      <c r="BA1107" s="16"/>
      <c r="BB1107" s="16">
        <v>5.8479532163742704E-3</v>
      </c>
      <c r="BC1107" s="16">
        <v>0</v>
      </c>
      <c r="BD1107" s="16"/>
      <c r="BE1107" s="16">
        <v>0</v>
      </c>
      <c r="BF1107" s="16">
        <v>0</v>
      </c>
      <c r="BG1107" s="16">
        <v>6.6666666666666697E-3</v>
      </c>
      <c r="BH1107" s="16">
        <v>0</v>
      </c>
    </row>
    <row r="1108" spans="2:60" x14ac:dyDescent="0.25">
      <c r="C1108" s="16"/>
      <c r="D1108" s="16"/>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c r="AX1108" s="16"/>
      <c r="AY1108" s="16"/>
      <c r="AZ1108" s="16"/>
      <c r="BA1108" s="16"/>
      <c r="BB1108" s="16"/>
      <c r="BC1108" s="16"/>
      <c r="BD1108" s="16"/>
      <c r="BE1108" s="16"/>
      <c r="BF1108" s="16"/>
      <c r="BG1108" s="16"/>
      <c r="BH1108" s="16"/>
    </row>
    <row r="1109" spans="2:60" x14ac:dyDescent="0.25">
      <c r="B1109" s="6" t="s">
        <v>507</v>
      </c>
      <c r="C1109" s="16"/>
      <c r="D1109" s="16"/>
      <c r="E1109" s="16"/>
      <c r="F1109" s="16"/>
      <c r="G1109" s="16"/>
      <c r="H1109" s="16"/>
      <c r="I1109" s="16"/>
      <c r="J1109" s="16"/>
      <c r="K1109" s="16"/>
      <c r="L1109" s="16"/>
      <c r="M1109" s="16"/>
      <c r="N1109" s="16"/>
      <c r="O1109" s="16"/>
      <c r="P1109" s="16"/>
      <c r="Q1109" s="16"/>
      <c r="R1109" s="16"/>
      <c r="S1109" s="16"/>
      <c r="T1109" s="16"/>
      <c r="U1109" s="16"/>
      <c r="V1109" s="16"/>
      <c r="W1109" s="16"/>
      <c r="X1109" s="16"/>
      <c r="Y1109" s="16"/>
      <c r="Z1109" s="16"/>
      <c r="AA1109" s="16"/>
      <c r="AB1109" s="16"/>
      <c r="AC1109" s="16"/>
      <c r="AD1109" s="16"/>
      <c r="AE1109" s="16"/>
      <c r="AF1109" s="16"/>
      <c r="AG1109" s="16"/>
      <c r="AH1109" s="16"/>
      <c r="AI1109" s="16"/>
      <c r="AJ1109" s="16"/>
      <c r="AK1109" s="16"/>
      <c r="AL1109" s="16"/>
      <c r="AM1109" s="16"/>
      <c r="AN1109" s="16"/>
      <c r="AO1109" s="16"/>
      <c r="AP1109" s="16"/>
      <c r="AQ1109" s="16"/>
      <c r="AR1109" s="16"/>
      <c r="AS1109" s="16"/>
      <c r="AT1109" s="16"/>
      <c r="AU1109" s="16"/>
      <c r="AV1109" s="16"/>
      <c r="AW1109" s="16"/>
      <c r="AX1109" s="16"/>
      <c r="AY1109" s="16"/>
      <c r="AZ1109" s="16"/>
      <c r="BA1109" s="16"/>
      <c r="BB1109" s="16"/>
      <c r="BC1109" s="16"/>
      <c r="BD1109" s="16"/>
      <c r="BE1109" s="16"/>
      <c r="BF1109" s="16"/>
      <c r="BG1109" s="16"/>
      <c r="BH1109" s="16"/>
    </row>
    <row r="1110" spans="2:60" x14ac:dyDescent="0.25">
      <c r="B1110" s="23" t="s">
        <v>713</v>
      </c>
      <c r="C1110" s="16"/>
      <c r="D1110" s="16"/>
      <c r="E1110" s="16"/>
      <c r="F1110" s="16"/>
      <c r="G1110" s="16"/>
      <c r="H1110" s="16"/>
      <c r="I1110" s="16"/>
      <c r="J1110" s="16"/>
      <c r="K1110" s="16"/>
      <c r="L1110" s="16"/>
      <c r="M1110" s="16"/>
      <c r="N1110" s="16"/>
      <c r="O1110" s="16"/>
      <c r="P1110" s="16"/>
      <c r="Q1110" s="16"/>
      <c r="R1110" s="16"/>
      <c r="S1110" s="16"/>
      <c r="T1110" s="16"/>
      <c r="U1110" s="16"/>
      <c r="V1110" s="16"/>
      <c r="W1110" s="16"/>
      <c r="X1110" s="16"/>
      <c r="Y1110" s="16"/>
      <c r="Z1110" s="16"/>
      <c r="AA1110" s="16"/>
      <c r="AB1110" s="16"/>
      <c r="AC1110" s="16"/>
      <c r="AD1110" s="16"/>
      <c r="AE1110" s="16"/>
      <c r="AF1110" s="16"/>
      <c r="AG1110" s="16"/>
      <c r="AH1110" s="16"/>
      <c r="AI1110" s="16"/>
      <c r="AJ1110" s="16"/>
      <c r="AK1110" s="16"/>
      <c r="AL1110" s="16"/>
      <c r="AM1110" s="16"/>
      <c r="AN1110" s="16"/>
      <c r="AO1110" s="16"/>
      <c r="AP1110" s="16"/>
      <c r="AQ1110" s="16"/>
      <c r="AR1110" s="16"/>
      <c r="AS1110" s="16"/>
      <c r="AT1110" s="16"/>
      <c r="AU1110" s="16"/>
      <c r="AV1110" s="16"/>
      <c r="AW1110" s="16"/>
      <c r="AX1110" s="16"/>
      <c r="AY1110" s="16"/>
      <c r="AZ1110" s="16"/>
      <c r="BA1110" s="16"/>
      <c r="BB1110" s="16"/>
      <c r="BC1110" s="16"/>
      <c r="BD1110" s="16"/>
      <c r="BE1110" s="16"/>
      <c r="BF1110" s="16"/>
      <c r="BG1110" s="16"/>
      <c r="BH1110" s="16"/>
    </row>
    <row r="1111" spans="2:60" x14ac:dyDescent="0.25">
      <c r="B1111" t="s">
        <v>495</v>
      </c>
      <c r="C1111" s="16">
        <v>0.26353790613718397</v>
      </c>
      <c r="D1111" s="16">
        <v>0.25</v>
      </c>
      <c r="E1111" s="16">
        <v>0.22727272727272699</v>
      </c>
      <c r="F1111" s="16">
        <v>0.266666666666667</v>
      </c>
      <c r="G1111" s="16">
        <v>0.27272727272727298</v>
      </c>
      <c r="H1111" s="16">
        <v>0.5</v>
      </c>
      <c r="I1111" s="16">
        <v>0.31034482758620702</v>
      </c>
      <c r="J1111" s="16">
        <v>0</v>
      </c>
      <c r="K1111" s="16">
        <v>0.230769230769231</v>
      </c>
      <c r="L1111" s="16">
        <v>0.33333333333333298</v>
      </c>
      <c r="M1111" s="16">
        <v>0.41379310344827602</v>
      </c>
      <c r="N1111" s="16">
        <v>0.21052631578947401</v>
      </c>
      <c r="O1111" s="16">
        <v>0.33333333333333298</v>
      </c>
      <c r="P1111" s="16">
        <v>0.1</v>
      </c>
      <c r="Q1111" s="16">
        <v>0</v>
      </c>
      <c r="R1111" s="16">
        <v>0.33333333333333298</v>
      </c>
      <c r="S1111" s="16">
        <v>0.29166666666666702</v>
      </c>
      <c r="T1111" s="16">
        <v>0.16</v>
      </c>
      <c r="U1111" s="16"/>
      <c r="V1111" s="16">
        <v>0.33333333333333298</v>
      </c>
      <c r="W1111" s="16">
        <v>0.25</v>
      </c>
      <c r="X1111" s="16">
        <v>0.19230769230769201</v>
      </c>
      <c r="Y1111" s="16">
        <v>0.29530201342281898</v>
      </c>
      <c r="Z1111" s="16"/>
      <c r="AA1111" s="16">
        <v>0.25</v>
      </c>
      <c r="AB1111" s="16">
        <v>0.31578947368421101</v>
      </c>
      <c r="AC1111" s="16">
        <v>0.27586206896551702</v>
      </c>
      <c r="AD1111" s="16">
        <v>0.29166666666666702</v>
      </c>
      <c r="AE1111" s="16">
        <v>0.34375</v>
      </c>
      <c r="AF1111" s="16">
        <v>0.18181818181818199</v>
      </c>
      <c r="AG1111" s="16">
        <v>0.107142857142857</v>
      </c>
      <c r="AH1111" s="16">
        <v>0.30769230769230799</v>
      </c>
      <c r="AI1111" s="16">
        <v>0.28571428571428598</v>
      </c>
      <c r="AJ1111" s="16"/>
      <c r="AK1111" s="16">
        <v>0.42857142857142899</v>
      </c>
      <c r="AL1111" s="16">
        <v>0.133333333333333</v>
      </c>
      <c r="AM1111" s="16">
        <v>0.18518518518518501</v>
      </c>
      <c r="AN1111" s="16">
        <v>0.34285714285714303</v>
      </c>
      <c r="AO1111" s="16">
        <v>0.28125</v>
      </c>
      <c r="AP1111" s="16">
        <v>0.25806451612903197</v>
      </c>
      <c r="AQ1111" s="16">
        <v>0.19512195121951201</v>
      </c>
      <c r="AR1111" s="16"/>
      <c r="AS1111" s="16">
        <v>0.31460674157303398</v>
      </c>
      <c r="AT1111" s="16">
        <v>0.23936170212766</v>
      </c>
      <c r="AU1111" s="16"/>
      <c r="AV1111" s="16">
        <v>0.293333333333333</v>
      </c>
      <c r="AW1111" s="16">
        <v>0.25247524752475198</v>
      </c>
      <c r="AX1111" s="16"/>
      <c r="AY1111" s="16">
        <v>0.2265625</v>
      </c>
      <c r="AZ1111" s="16">
        <v>0.29530201342281898</v>
      </c>
      <c r="BA1111" s="16"/>
      <c r="BB1111" s="16">
        <v>0.29824561403508798</v>
      </c>
      <c r="BC1111" s="16">
        <v>0.20754716981132099</v>
      </c>
      <c r="BD1111" s="16"/>
      <c r="BE1111" s="16">
        <v>0</v>
      </c>
      <c r="BF1111" s="16">
        <v>0.15151515151515199</v>
      </c>
      <c r="BG1111" s="16">
        <v>0.3</v>
      </c>
      <c r="BH1111" s="16">
        <v>0.25842696629213502</v>
      </c>
    </row>
    <row r="1112" spans="2:60" x14ac:dyDescent="0.25">
      <c r="B1112" t="s">
        <v>496</v>
      </c>
      <c r="C1112" s="16">
        <v>0.36462093862815897</v>
      </c>
      <c r="D1112" s="16">
        <v>0.39285714285714302</v>
      </c>
      <c r="E1112" s="16">
        <v>0.31818181818181801</v>
      </c>
      <c r="F1112" s="16">
        <v>0.46666666666666701</v>
      </c>
      <c r="G1112" s="16">
        <v>0.18181818181818199</v>
      </c>
      <c r="H1112" s="16">
        <v>0</v>
      </c>
      <c r="I1112" s="16">
        <v>0.34482758620689702</v>
      </c>
      <c r="J1112" s="16">
        <v>0.75</v>
      </c>
      <c r="K1112" s="16">
        <v>0.15384615384615399</v>
      </c>
      <c r="L1112" s="16">
        <v>0.33333333333333298</v>
      </c>
      <c r="M1112" s="16">
        <v>0.20689655172413801</v>
      </c>
      <c r="N1112" s="16">
        <v>0.47368421052631599</v>
      </c>
      <c r="O1112" s="16">
        <v>0.33333333333333298</v>
      </c>
      <c r="P1112" s="16">
        <v>0.5</v>
      </c>
      <c r="Q1112" s="16">
        <v>1</v>
      </c>
      <c r="R1112" s="16">
        <v>0.66666666666666696</v>
      </c>
      <c r="S1112" s="16">
        <v>0.375</v>
      </c>
      <c r="T1112" s="16">
        <v>0.4</v>
      </c>
      <c r="U1112" s="16"/>
      <c r="V1112" s="16">
        <v>0.38888888888888901</v>
      </c>
      <c r="W1112" s="16">
        <v>0.3125</v>
      </c>
      <c r="X1112" s="16">
        <v>0.34615384615384598</v>
      </c>
      <c r="Y1112" s="16">
        <v>0.38255033557047002</v>
      </c>
      <c r="Z1112" s="16"/>
      <c r="AA1112" s="16">
        <v>0.36111111111111099</v>
      </c>
      <c r="AB1112" s="16">
        <v>0.21052631578947401</v>
      </c>
      <c r="AC1112" s="16">
        <v>0.34482758620689702</v>
      </c>
      <c r="AD1112" s="16">
        <v>0.375</v>
      </c>
      <c r="AE1112" s="16">
        <v>0.3125</v>
      </c>
      <c r="AF1112" s="16">
        <v>0.36363636363636398</v>
      </c>
      <c r="AG1112" s="16">
        <v>0.53571428571428603</v>
      </c>
      <c r="AH1112" s="16">
        <v>0.42307692307692302</v>
      </c>
      <c r="AI1112" s="16">
        <v>0.32653061224489799</v>
      </c>
      <c r="AJ1112" s="16"/>
      <c r="AK1112" s="16">
        <v>0.32142857142857101</v>
      </c>
      <c r="AL1112" s="16">
        <v>0.46666666666666701</v>
      </c>
      <c r="AM1112" s="16">
        <v>0.407407407407407</v>
      </c>
      <c r="AN1112" s="16">
        <v>0.25714285714285701</v>
      </c>
      <c r="AO1112" s="16">
        <v>0.296875</v>
      </c>
      <c r="AP1112" s="16">
        <v>0.38709677419354799</v>
      </c>
      <c r="AQ1112" s="16">
        <v>0.51219512195121997</v>
      </c>
      <c r="AR1112" s="16"/>
      <c r="AS1112" s="16">
        <v>0.37078651685393299</v>
      </c>
      <c r="AT1112" s="16">
        <v>0.36170212765957399</v>
      </c>
      <c r="AU1112" s="16"/>
      <c r="AV1112" s="16">
        <v>0.37333333333333302</v>
      </c>
      <c r="AW1112" s="16">
        <v>0.36138613861386099</v>
      </c>
      <c r="AX1112" s="16"/>
      <c r="AY1112" s="16">
        <v>0.34375</v>
      </c>
      <c r="AZ1112" s="16">
        <v>0.38255033557047002</v>
      </c>
      <c r="BA1112" s="16"/>
      <c r="BB1112" s="16">
        <v>0.34502923976608202</v>
      </c>
      <c r="BC1112" s="16">
        <v>0.39622641509433998</v>
      </c>
      <c r="BD1112" s="16"/>
      <c r="BE1112" s="16">
        <v>0.75</v>
      </c>
      <c r="BF1112" s="16">
        <v>0.39393939393939398</v>
      </c>
      <c r="BG1112" s="16">
        <v>0.32666666666666699</v>
      </c>
      <c r="BH1112" s="16">
        <v>0.40449438202247201</v>
      </c>
    </row>
    <row r="1113" spans="2:60" x14ac:dyDescent="0.25">
      <c r="B1113" t="s">
        <v>497</v>
      </c>
      <c r="C1113" s="16">
        <v>0.25270758122743697</v>
      </c>
      <c r="D1113" s="16">
        <v>0.25</v>
      </c>
      <c r="E1113" s="16">
        <v>0.27272727272727298</v>
      </c>
      <c r="F1113" s="16">
        <v>0.266666666666667</v>
      </c>
      <c r="G1113" s="16">
        <v>0.36363636363636398</v>
      </c>
      <c r="H1113" s="16">
        <v>0.5</v>
      </c>
      <c r="I1113" s="16">
        <v>0.20689655172413801</v>
      </c>
      <c r="J1113" s="16">
        <v>0.25</v>
      </c>
      <c r="K1113" s="16">
        <v>0.46153846153846201</v>
      </c>
      <c r="L1113" s="16">
        <v>0.33333333333333298</v>
      </c>
      <c r="M1113" s="16">
        <v>0.20689655172413801</v>
      </c>
      <c r="N1113" s="16">
        <v>0.21052631578947401</v>
      </c>
      <c r="O1113" s="16">
        <v>0.22222222222222199</v>
      </c>
      <c r="P1113" s="16">
        <v>0.3</v>
      </c>
      <c r="Q1113" s="16">
        <v>0</v>
      </c>
      <c r="R1113" s="16">
        <v>0</v>
      </c>
      <c r="S1113" s="16">
        <v>0.1875</v>
      </c>
      <c r="T1113" s="16">
        <v>0.36</v>
      </c>
      <c r="U1113" s="16"/>
      <c r="V1113" s="16">
        <v>5.5555555555555601E-2</v>
      </c>
      <c r="W1113" s="16">
        <v>0.28125</v>
      </c>
      <c r="X1113" s="16">
        <v>0.34615384615384598</v>
      </c>
      <c r="Y1113" s="16">
        <v>0.221476510067114</v>
      </c>
      <c r="Z1113" s="16"/>
      <c r="AA1113" s="16">
        <v>0.25</v>
      </c>
      <c r="AB1113" s="16">
        <v>0.36842105263157898</v>
      </c>
      <c r="AC1113" s="16">
        <v>0.24137931034482801</v>
      </c>
      <c r="AD1113" s="16">
        <v>0.25</v>
      </c>
      <c r="AE1113" s="16">
        <v>0.21875</v>
      </c>
      <c r="AF1113" s="16">
        <v>0.40909090909090901</v>
      </c>
      <c r="AG1113" s="16">
        <v>0.25</v>
      </c>
      <c r="AH1113" s="16">
        <v>0.19230769230769201</v>
      </c>
      <c r="AI1113" s="16">
        <v>0.22448979591836701</v>
      </c>
      <c r="AJ1113" s="16"/>
      <c r="AK1113" s="16">
        <v>0.214285714285714</v>
      </c>
      <c r="AL1113" s="16">
        <v>0.33333333333333298</v>
      </c>
      <c r="AM1113" s="16">
        <v>0.33333333333333298</v>
      </c>
      <c r="AN1113" s="16">
        <v>0.22857142857142901</v>
      </c>
      <c r="AO1113" s="16">
        <v>0.3125</v>
      </c>
      <c r="AP1113" s="16">
        <v>0.241935483870968</v>
      </c>
      <c r="AQ1113" s="16">
        <v>0.146341463414634</v>
      </c>
      <c r="AR1113" s="16"/>
      <c r="AS1113" s="16">
        <v>0.24719101123595499</v>
      </c>
      <c r="AT1113" s="16">
        <v>0.25531914893617003</v>
      </c>
      <c r="AU1113" s="16"/>
      <c r="AV1113" s="16">
        <v>0.21333333333333299</v>
      </c>
      <c r="AW1113" s="16">
        <v>0.26732673267326701</v>
      </c>
      <c r="AX1113" s="16"/>
      <c r="AY1113" s="16">
        <v>0.2890625</v>
      </c>
      <c r="AZ1113" s="16">
        <v>0.221476510067114</v>
      </c>
      <c r="BA1113" s="16"/>
      <c r="BB1113" s="16">
        <v>0.233918128654971</v>
      </c>
      <c r="BC1113" s="16">
        <v>0.28301886792452802</v>
      </c>
      <c r="BD1113" s="16"/>
      <c r="BE1113" s="16">
        <v>0.25</v>
      </c>
      <c r="BF1113" s="16">
        <v>0.24242424242424199</v>
      </c>
      <c r="BG1113" s="16">
        <v>0.25333333333333302</v>
      </c>
      <c r="BH1113" s="16">
        <v>0.25842696629213502</v>
      </c>
    </row>
    <row r="1114" spans="2:60" x14ac:dyDescent="0.25">
      <c r="B1114" t="s">
        <v>498</v>
      </c>
      <c r="C1114" s="16">
        <v>7.2202166064981907E-2</v>
      </c>
      <c r="D1114" s="16">
        <v>0.107142857142857</v>
      </c>
      <c r="E1114" s="16">
        <v>4.5454545454545497E-2</v>
      </c>
      <c r="F1114" s="16">
        <v>0</v>
      </c>
      <c r="G1114" s="16">
        <v>0.18181818181818199</v>
      </c>
      <c r="H1114" s="16">
        <v>0</v>
      </c>
      <c r="I1114" s="16">
        <v>0.10344827586206901</v>
      </c>
      <c r="J1114" s="16">
        <v>0</v>
      </c>
      <c r="K1114" s="16">
        <v>7.69230769230769E-2</v>
      </c>
      <c r="L1114" s="16">
        <v>0</v>
      </c>
      <c r="M1114" s="16">
        <v>0.10344827586206901</v>
      </c>
      <c r="N1114" s="16">
        <v>5.2631578947368397E-2</v>
      </c>
      <c r="O1114" s="16">
        <v>0.11111111111111099</v>
      </c>
      <c r="P1114" s="16">
        <v>0.1</v>
      </c>
      <c r="Q1114" s="16">
        <v>0</v>
      </c>
      <c r="R1114" s="16">
        <v>0</v>
      </c>
      <c r="S1114" s="16">
        <v>8.3333333333333301E-2</v>
      </c>
      <c r="T1114" s="16">
        <v>0</v>
      </c>
      <c r="U1114" s="16"/>
      <c r="V1114" s="16">
        <v>0.11111111111111099</v>
      </c>
      <c r="W1114" s="16">
        <v>6.25E-2</v>
      </c>
      <c r="X1114" s="16">
        <v>6.4102564102564097E-2</v>
      </c>
      <c r="Y1114" s="16">
        <v>7.3825503355704702E-2</v>
      </c>
      <c r="Z1114" s="16"/>
      <c r="AA1114" s="16">
        <v>5.5555555555555601E-2</v>
      </c>
      <c r="AB1114" s="16">
        <v>5.2631578947368397E-2</v>
      </c>
      <c r="AC1114" s="16">
        <v>0.10344827586206901</v>
      </c>
      <c r="AD1114" s="16">
        <v>8.3333333333333301E-2</v>
      </c>
      <c r="AE1114" s="16">
        <v>3.125E-2</v>
      </c>
      <c r="AF1114" s="16">
        <v>4.5454545454545497E-2</v>
      </c>
      <c r="AG1114" s="16">
        <v>0.107142857142857</v>
      </c>
      <c r="AH1114" s="16">
        <v>3.8461538461538498E-2</v>
      </c>
      <c r="AI1114" s="16">
        <v>0.122448979591837</v>
      </c>
      <c r="AJ1114" s="16"/>
      <c r="AK1114" s="16">
        <v>0</v>
      </c>
      <c r="AL1114" s="16">
        <v>6.6666666666666693E-2</v>
      </c>
      <c r="AM1114" s="16">
        <v>3.7037037037037E-2</v>
      </c>
      <c r="AN1114" s="16">
        <v>8.5714285714285701E-2</v>
      </c>
      <c r="AO1114" s="16">
        <v>9.375E-2</v>
      </c>
      <c r="AP1114" s="16">
        <v>6.4516129032258104E-2</v>
      </c>
      <c r="AQ1114" s="16">
        <v>9.7560975609756101E-2</v>
      </c>
      <c r="AR1114" s="16"/>
      <c r="AS1114" s="16">
        <v>4.49438202247191E-2</v>
      </c>
      <c r="AT1114" s="16">
        <v>8.5106382978723402E-2</v>
      </c>
      <c r="AU1114" s="16"/>
      <c r="AV1114" s="16">
        <v>0.08</v>
      </c>
      <c r="AW1114" s="16">
        <v>6.9306930693069299E-2</v>
      </c>
      <c r="AX1114" s="16"/>
      <c r="AY1114" s="16">
        <v>7.03125E-2</v>
      </c>
      <c r="AZ1114" s="16">
        <v>7.3825503355704702E-2</v>
      </c>
      <c r="BA1114" s="16"/>
      <c r="BB1114" s="16">
        <v>7.0175438596491196E-2</v>
      </c>
      <c r="BC1114" s="16">
        <v>7.5471698113207503E-2</v>
      </c>
      <c r="BD1114" s="16"/>
      <c r="BE1114" s="16">
        <v>0</v>
      </c>
      <c r="BF1114" s="16">
        <v>0.12121212121212099</v>
      </c>
      <c r="BG1114" s="16">
        <v>7.3333333333333306E-2</v>
      </c>
      <c r="BH1114" s="16">
        <v>5.6179775280898903E-2</v>
      </c>
    </row>
    <row r="1115" spans="2:60" x14ac:dyDescent="0.25">
      <c r="B1115" t="s">
        <v>499</v>
      </c>
      <c r="C1115" s="16">
        <v>1.8050541516245501E-2</v>
      </c>
      <c r="D1115" s="16">
        <v>0</v>
      </c>
      <c r="E1115" s="16">
        <v>4.5454545454545497E-2</v>
      </c>
      <c r="F1115" s="16">
        <v>0</v>
      </c>
      <c r="G1115" s="16">
        <v>0</v>
      </c>
      <c r="H1115" s="16">
        <v>0</v>
      </c>
      <c r="I1115" s="16">
        <v>3.4482758620689703E-2</v>
      </c>
      <c r="J1115" s="16">
        <v>0</v>
      </c>
      <c r="K1115" s="16">
        <v>0</v>
      </c>
      <c r="L1115" s="16">
        <v>0</v>
      </c>
      <c r="M1115" s="16">
        <v>0</v>
      </c>
      <c r="N1115" s="16">
        <v>0</v>
      </c>
      <c r="O1115" s="16">
        <v>0</v>
      </c>
      <c r="P1115" s="16">
        <v>0</v>
      </c>
      <c r="Q1115" s="16">
        <v>0</v>
      </c>
      <c r="R1115" s="16">
        <v>0</v>
      </c>
      <c r="S1115" s="16">
        <v>4.1666666666666699E-2</v>
      </c>
      <c r="T1115" s="16">
        <v>0.04</v>
      </c>
      <c r="U1115" s="16"/>
      <c r="V1115" s="16">
        <v>5.5555555555555601E-2</v>
      </c>
      <c r="W1115" s="16">
        <v>3.125E-2</v>
      </c>
      <c r="X1115" s="16">
        <v>1.2820512820512799E-2</v>
      </c>
      <c r="Y1115" s="16">
        <v>1.34228187919463E-2</v>
      </c>
      <c r="Z1115" s="16"/>
      <c r="AA1115" s="16">
        <v>2.7777777777777801E-2</v>
      </c>
      <c r="AB1115" s="16">
        <v>0</v>
      </c>
      <c r="AC1115" s="16">
        <v>3.4482758620689703E-2</v>
      </c>
      <c r="AD1115" s="16">
        <v>0</v>
      </c>
      <c r="AE1115" s="16">
        <v>3.125E-2</v>
      </c>
      <c r="AF1115" s="16">
        <v>0</v>
      </c>
      <c r="AG1115" s="16">
        <v>0</v>
      </c>
      <c r="AH1115" s="16">
        <v>0</v>
      </c>
      <c r="AI1115" s="16">
        <v>2.04081632653061E-2</v>
      </c>
      <c r="AJ1115" s="16"/>
      <c r="AK1115" s="16">
        <v>0</v>
      </c>
      <c r="AL1115" s="16">
        <v>0</v>
      </c>
      <c r="AM1115" s="16">
        <v>3.7037037037037E-2</v>
      </c>
      <c r="AN1115" s="16">
        <v>5.7142857142857099E-2</v>
      </c>
      <c r="AO1115" s="16">
        <v>1.5625E-2</v>
      </c>
      <c r="AP1115" s="16">
        <v>0</v>
      </c>
      <c r="AQ1115" s="16">
        <v>0</v>
      </c>
      <c r="AR1115" s="16"/>
      <c r="AS1115" s="16">
        <v>2.2471910112359501E-2</v>
      </c>
      <c r="AT1115" s="16">
        <v>1.5957446808510599E-2</v>
      </c>
      <c r="AU1115" s="16"/>
      <c r="AV1115" s="16">
        <v>0</v>
      </c>
      <c r="AW1115" s="16">
        <v>2.4752475247524799E-2</v>
      </c>
      <c r="AX1115" s="16"/>
      <c r="AY1115" s="16">
        <v>2.34375E-2</v>
      </c>
      <c r="AZ1115" s="16">
        <v>1.34228187919463E-2</v>
      </c>
      <c r="BA1115" s="16"/>
      <c r="BB1115" s="16">
        <v>2.3391812865497099E-2</v>
      </c>
      <c r="BC1115" s="16">
        <v>9.4339622641509396E-3</v>
      </c>
      <c r="BD1115" s="16"/>
      <c r="BE1115" s="16">
        <v>0</v>
      </c>
      <c r="BF1115" s="16">
        <v>6.0606060606060601E-2</v>
      </c>
      <c r="BG1115" s="16">
        <v>6.6666666666666697E-3</v>
      </c>
      <c r="BH1115" s="16">
        <v>2.2471910112359501E-2</v>
      </c>
    </row>
    <row r="1116" spans="2:60" x14ac:dyDescent="0.25">
      <c r="B1116" t="s">
        <v>77</v>
      </c>
      <c r="C1116" s="16">
        <v>2.8880866425992802E-2</v>
      </c>
      <c r="D1116" s="16">
        <v>0</v>
      </c>
      <c r="E1116" s="16">
        <v>9.0909090909090898E-2</v>
      </c>
      <c r="F1116" s="16">
        <v>0</v>
      </c>
      <c r="G1116" s="16">
        <v>0</v>
      </c>
      <c r="H1116" s="16">
        <v>0</v>
      </c>
      <c r="I1116" s="16">
        <v>0</v>
      </c>
      <c r="J1116" s="16">
        <v>0</v>
      </c>
      <c r="K1116" s="16">
        <v>7.69230769230769E-2</v>
      </c>
      <c r="L1116" s="16">
        <v>0</v>
      </c>
      <c r="M1116" s="16">
        <v>6.8965517241379296E-2</v>
      </c>
      <c r="N1116" s="16">
        <v>5.2631578947368397E-2</v>
      </c>
      <c r="O1116" s="16">
        <v>0</v>
      </c>
      <c r="P1116" s="16">
        <v>0</v>
      </c>
      <c r="Q1116" s="16">
        <v>0</v>
      </c>
      <c r="R1116" s="16">
        <v>0</v>
      </c>
      <c r="S1116" s="16">
        <v>2.0833333333333301E-2</v>
      </c>
      <c r="T1116" s="16">
        <v>0.04</v>
      </c>
      <c r="U1116" s="16"/>
      <c r="V1116" s="16">
        <v>5.5555555555555601E-2</v>
      </c>
      <c r="W1116" s="16">
        <v>6.25E-2</v>
      </c>
      <c r="X1116" s="16">
        <v>3.8461538461538498E-2</v>
      </c>
      <c r="Y1116" s="16">
        <v>1.34228187919463E-2</v>
      </c>
      <c r="Z1116" s="16"/>
      <c r="AA1116" s="16">
        <v>5.5555555555555601E-2</v>
      </c>
      <c r="AB1116" s="16">
        <v>5.2631578947368397E-2</v>
      </c>
      <c r="AC1116" s="16">
        <v>0</v>
      </c>
      <c r="AD1116" s="16">
        <v>0</v>
      </c>
      <c r="AE1116" s="16">
        <v>6.25E-2</v>
      </c>
      <c r="AF1116" s="16">
        <v>0</v>
      </c>
      <c r="AG1116" s="16">
        <v>0</v>
      </c>
      <c r="AH1116" s="16">
        <v>3.8461538461538498E-2</v>
      </c>
      <c r="AI1116" s="16">
        <v>2.04081632653061E-2</v>
      </c>
      <c r="AJ1116" s="16"/>
      <c r="AK1116" s="16">
        <v>3.5714285714285698E-2</v>
      </c>
      <c r="AL1116" s="16">
        <v>0</v>
      </c>
      <c r="AM1116" s="16">
        <v>0</v>
      </c>
      <c r="AN1116" s="16">
        <v>2.8571428571428598E-2</v>
      </c>
      <c r="AO1116" s="16">
        <v>0</v>
      </c>
      <c r="AP1116" s="16">
        <v>4.8387096774193498E-2</v>
      </c>
      <c r="AQ1116" s="16">
        <v>4.8780487804878099E-2</v>
      </c>
      <c r="AR1116" s="16"/>
      <c r="AS1116" s="16">
        <v>0</v>
      </c>
      <c r="AT1116" s="16">
        <v>4.2553191489361701E-2</v>
      </c>
      <c r="AU1116" s="16"/>
      <c r="AV1116" s="16">
        <v>0.04</v>
      </c>
      <c r="AW1116" s="16">
        <v>2.4752475247524799E-2</v>
      </c>
      <c r="AX1116" s="16"/>
      <c r="AY1116" s="16">
        <v>4.6875E-2</v>
      </c>
      <c r="AZ1116" s="16">
        <v>1.34228187919463E-2</v>
      </c>
      <c r="BA1116" s="16"/>
      <c r="BB1116" s="16">
        <v>2.9239766081871298E-2</v>
      </c>
      <c r="BC1116" s="16">
        <v>2.83018867924528E-2</v>
      </c>
      <c r="BD1116" s="16"/>
      <c r="BE1116" s="16">
        <v>0</v>
      </c>
      <c r="BF1116" s="16">
        <v>3.03030303030303E-2</v>
      </c>
      <c r="BG1116" s="16">
        <v>0.04</v>
      </c>
      <c r="BH1116" s="16">
        <v>0</v>
      </c>
    </row>
    <row r="1117" spans="2:60" x14ac:dyDescent="0.25">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c r="AK1117" s="16"/>
      <c r="AL1117" s="16"/>
      <c r="AM1117" s="16"/>
      <c r="AN1117" s="16"/>
      <c r="AO1117" s="16"/>
      <c r="AP1117" s="16"/>
      <c r="AQ1117" s="16"/>
      <c r="AR1117" s="16"/>
      <c r="AS1117" s="16"/>
      <c r="AT1117" s="16"/>
      <c r="AU1117" s="16"/>
      <c r="AV1117" s="16"/>
      <c r="AW1117" s="16"/>
      <c r="AX1117" s="16"/>
      <c r="AY1117" s="16"/>
      <c r="AZ1117" s="16"/>
      <c r="BA1117" s="16"/>
      <c r="BB1117" s="16"/>
      <c r="BC1117" s="16"/>
      <c r="BD1117" s="16"/>
      <c r="BE1117" s="16"/>
      <c r="BF1117" s="16"/>
      <c r="BG1117" s="16"/>
      <c r="BH1117" s="16"/>
    </row>
    <row r="1118" spans="2:60" x14ac:dyDescent="0.25">
      <c r="B1118" s="6" t="s">
        <v>508</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c r="AK1118" s="16"/>
      <c r="AL1118" s="16"/>
      <c r="AM1118" s="16"/>
      <c r="AN1118" s="16"/>
      <c r="AO1118" s="16"/>
      <c r="AP1118" s="16"/>
      <c r="AQ1118" s="16"/>
      <c r="AR1118" s="16"/>
      <c r="AS1118" s="16"/>
      <c r="AT1118" s="16"/>
      <c r="AU1118" s="16"/>
      <c r="AV1118" s="16"/>
      <c r="AW1118" s="16"/>
      <c r="AX1118" s="16"/>
      <c r="AY1118" s="16"/>
      <c r="AZ1118" s="16"/>
      <c r="BA1118" s="16"/>
      <c r="BB1118" s="16"/>
      <c r="BC1118" s="16"/>
      <c r="BD1118" s="16"/>
      <c r="BE1118" s="16"/>
      <c r="BF1118" s="16"/>
      <c r="BG1118" s="16"/>
      <c r="BH1118" s="16"/>
    </row>
    <row r="1119" spans="2:60" x14ac:dyDescent="0.25">
      <c r="B1119" s="23" t="s">
        <v>713</v>
      </c>
      <c r="C1119" s="16"/>
      <c r="D1119" s="16"/>
      <c r="E1119" s="16"/>
      <c r="F1119" s="16"/>
      <c r="G1119" s="16"/>
      <c r="H1119" s="16"/>
      <c r="I1119" s="16"/>
      <c r="J1119" s="16"/>
      <c r="K1119" s="16"/>
      <c r="L1119" s="16"/>
      <c r="M1119" s="16"/>
      <c r="N1119" s="16"/>
      <c r="O1119" s="16"/>
      <c r="P1119" s="16"/>
      <c r="Q1119" s="16"/>
      <c r="R1119" s="16"/>
      <c r="S1119" s="16"/>
      <c r="T1119" s="16"/>
      <c r="U1119" s="16"/>
      <c r="V1119" s="16"/>
      <c r="W1119" s="16"/>
      <c r="X1119" s="16"/>
      <c r="Y1119" s="16"/>
      <c r="Z1119" s="16"/>
      <c r="AA1119" s="16"/>
      <c r="AB1119" s="16"/>
      <c r="AC1119" s="16"/>
      <c r="AD1119" s="16"/>
      <c r="AE1119" s="16"/>
      <c r="AF1119" s="16"/>
      <c r="AG1119" s="16"/>
      <c r="AH1119" s="16"/>
      <c r="AI1119" s="16"/>
      <c r="AJ1119" s="16"/>
      <c r="AK1119" s="16"/>
      <c r="AL1119" s="16"/>
      <c r="AM1119" s="16"/>
      <c r="AN1119" s="16"/>
      <c r="AO1119" s="16"/>
      <c r="AP1119" s="16"/>
      <c r="AQ1119" s="16"/>
      <c r="AR1119" s="16"/>
      <c r="AS1119" s="16"/>
      <c r="AT1119" s="16"/>
      <c r="AU1119" s="16"/>
      <c r="AV1119" s="16"/>
      <c r="AW1119" s="16"/>
      <c r="AX1119" s="16"/>
      <c r="AY1119" s="16"/>
      <c r="AZ1119" s="16"/>
      <c r="BA1119" s="16"/>
      <c r="BB1119" s="16"/>
      <c r="BC1119" s="16"/>
      <c r="BD1119" s="16"/>
      <c r="BE1119" s="16"/>
      <c r="BF1119" s="16"/>
      <c r="BG1119" s="16"/>
      <c r="BH1119" s="16"/>
    </row>
    <row r="1120" spans="2:60" x14ac:dyDescent="0.25">
      <c r="B1120" t="s">
        <v>495</v>
      </c>
      <c r="C1120" s="16">
        <v>0.35018050541516199</v>
      </c>
      <c r="D1120" s="16">
        <v>0.28571428571428598</v>
      </c>
      <c r="E1120" s="16">
        <v>0.45454545454545497</v>
      </c>
      <c r="F1120" s="16">
        <v>0.4</v>
      </c>
      <c r="G1120" s="16">
        <v>0.27272727272727298</v>
      </c>
      <c r="H1120" s="16">
        <v>0.5</v>
      </c>
      <c r="I1120" s="16">
        <v>0.48275862068965503</v>
      </c>
      <c r="J1120" s="16">
        <v>0.25</v>
      </c>
      <c r="K1120" s="16">
        <v>0.38461538461538503</v>
      </c>
      <c r="L1120" s="16">
        <v>0</v>
      </c>
      <c r="M1120" s="16">
        <v>0.31034482758620702</v>
      </c>
      <c r="N1120" s="16">
        <v>0.31578947368421101</v>
      </c>
      <c r="O1120" s="16">
        <v>0.22222222222222199</v>
      </c>
      <c r="P1120" s="16">
        <v>0.5</v>
      </c>
      <c r="Q1120" s="16">
        <v>0.2</v>
      </c>
      <c r="R1120" s="16">
        <v>0.33333333333333298</v>
      </c>
      <c r="S1120" s="16">
        <v>0.39583333333333298</v>
      </c>
      <c r="T1120" s="16">
        <v>0.2</v>
      </c>
      <c r="U1120" s="16"/>
      <c r="V1120" s="16">
        <v>0.27777777777777801</v>
      </c>
      <c r="W1120" s="16">
        <v>0.40625</v>
      </c>
      <c r="X1120" s="16">
        <v>0.35897435897435898</v>
      </c>
      <c r="Y1120" s="16">
        <v>0.34228187919463099</v>
      </c>
      <c r="Z1120" s="16"/>
      <c r="AA1120" s="16">
        <v>0.36111111111111099</v>
      </c>
      <c r="AB1120" s="16">
        <v>0.36842105263157898</v>
      </c>
      <c r="AC1120" s="16">
        <v>0.34482758620689702</v>
      </c>
      <c r="AD1120" s="16">
        <v>0.54166666666666696</v>
      </c>
      <c r="AE1120" s="16">
        <v>0.25</v>
      </c>
      <c r="AF1120" s="16">
        <v>0.40909090909090901</v>
      </c>
      <c r="AG1120" s="16">
        <v>0.32142857142857101</v>
      </c>
      <c r="AH1120" s="16">
        <v>0.42307692307692302</v>
      </c>
      <c r="AI1120" s="16">
        <v>0.24489795918367299</v>
      </c>
      <c r="AJ1120" s="16"/>
      <c r="AK1120" s="16">
        <v>0.32142857142857101</v>
      </c>
      <c r="AL1120" s="16">
        <v>0.53333333333333299</v>
      </c>
      <c r="AM1120" s="16">
        <v>0.25925925925925902</v>
      </c>
      <c r="AN1120" s="16">
        <v>0.371428571428571</v>
      </c>
      <c r="AO1120" s="16">
        <v>0.296875</v>
      </c>
      <c r="AP1120" s="16">
        <v>0.30645161290322598</v>
      </c>
      <c r="AQ1120" s="16">
        <v>0.46341463414634099</v>
      </c>
      <c r="AR1120" s="16"/>
      <c r="AS1120" s="16">
        <v>0.41573033707865198</v>
      </c>
      <c r="AT1120" s="16">
        <v>0.319148936170213</v>
      </c>
      <c r="AU1120" s="16"/>
      <c r="AV1120" s="16">
        <v>0.33333333333333298</v>
      </c>
      <c r="AW1120" s="16">
        <v>0.35643564356435598</v>
      </c>
      <c r="AX1120" s="16"/>
      <c r="AY1120" s="16">
        <v>0.359375</v>
      </c>
      <c r="AZ1120" s="16">
        <v>0.34228187919463099</v>
      </c>
      <c r="BA1120" s="16"/>
      <c r="BB1120" s="16">
        <v>0.40935672514619897</v>
      </c>
      <c r="BC1120" s="16">
        <v>0.25471698113207503</v>
      </c>
      <c r="BD1120" s="16"/>
      <c r="BE1120" s="16">
        <v>0.25</v>
      </c>
      <c r="BF1120" s="16">
        <v>0.30303030303030298</v>
      </c>
      <c r="BG1120" s="16">
        <v>0.36666666666666697</v>
      </c>
      <c r="BH1120" s="16">
        <v>0.348314606741573</v>
      </c>
    </row>
    <row r="1121" spans="2:60" x14ac:dyDescent="0.25">
      <c r="B1121" t="s">
        <v>496</v>
      </c>
      <c r="C1121" s="16">
        <v>0.42960288808664299</v>
      </c>
      <c r="D1121" s="16">
        <v>0.53571428571428603</v>
      </c>
      <c r="E1121" s="16">
        <v>0.40909090909090901</v>
      </c>
      <c r="F1121" s="16">
        <v>0.4</v>
      </c>
      <c r="G1121" s="16">
        <v>0.27272727272727298</v>
      </c>
      <c r="H1121" s="16">
        <v>0.5</v>
      </c>
      <c r="I1121" s="16">
        <v>0.37931034482758602</v>
      </c>
      <c r="J1121" s="16">
        <v>0.25</v>
      </c>
      <c r="K1121" s="16">
        <v>0.46153846153846201</v>
      </c>
      <c r="L1121" s="16">
        <v>0.66666666666666696</v>
      </c>
      <c r="M1121" s="16">
        <v>0.48275862068965503</v>
      </c>
      <c r="N1121" s="16">
        <v>0.47368421052631599</v>
      </c>
      <c r="O1121" s="16">
        <v>0.55555555555555602</v>
      </c>
      <c r="P1121" s="16">
        <v>0.4</v>
      </c>
      <c r="Q1121" s="16">
        <v>0.4</v>
      </c>
      <c r="R1121" s="16">
        <v>0.66666666666666696</v>
      </c>
      <c r="S1121" s="16">
        <v>0.41666666666666702</v>
      </c>
      <c r="T1121" s="16">
        <v>0.32</v>
      </c>
      <c r="U1121" s="16"/>
      <c r="V1121" s="16">
        <v>0.66666666666666696</v>
      </c>
      <c r="W1121" s="16">
        <v>0.46875</v>
      </c>
      <c r="X1121" s="16">
        <v>0.37179487179487197</v>
      </c>
      <c r="Y1121" s="16">
        <v>0.422818791946309</v>
      </c>
      <c r="Z1121" s="16"/>
      <c r="AA1121" s="16">
        <v>0.52777777777777801</v>
      </c>
      <c r="AB1121" s="16">
        <v>0.42105263157894701</v>
      </c>
      <c r="AC1121" s="16">
        <v>0.37931034482758602</v>
      </c>
      <c r="AD1121" s="16">
        <v>0.20833333333333301</v>
      </c>
      <c r="AE1121" s="16">
        <v>0.46875</v>
      </c>
      <c r="AF1121" s="16">
        <v>0.40909090909090901</v>
      </c>
      <c r="AG1121" s="16">
        <v>0.39285714285714302</v>
      </c>
      <c r="AH1121" s="16">
        <v>0.38461538461538503</v>
      </c>
      <c r="AI1121" s="16">
        <v>0.530612244897959</v>
      </c>
      <c r="AJ1121" s="16"/>
      <c r="AK1121" s="16">
        <v>0.53571428571428603</v>
      </c>
      <c r="AL1121" s="16">
        <v>0.133333333333333</v>
      </c>
      <c r="AM1121" s="16">
        <v>0.44444444444444398</v>
      </c>
      <c r="AN1121" s="16">
        <v>0.54285714285714304</v>
      </c>
      <c r="AO1121" s="16">
        <v>0.375</v>
      </c>
      <c r="AP1121" s="16">
        <v>0.54838709677419395</v>
      </c>
      <c r="AQ1121" s="16">
        <v>0.292682926829268</v>
      </c>
      <c r="AR1121" s="16"/>
      <c r="AS1121" s="16">
        <v>0.30337078651685401</v>
      </c>
      <c r="AT1121" s="16">
        <v>0.48936170212766</v>
      </c>
      <c r="AU1121" s="16"/>
      <c r="AV1121" s="16">
        <v>0.45333333333333298</v>
      </c>
      <c r="AW1121" s="16">
        <v>0.420792079207921</v>
      </c>
      <c r="AX1121" s="16"/>
      <c r="AY1121" s="16">
        <v>0.4375</v>
      </c>
      <c r="AZ1121" s="16">
        <v>0.422818791946309</v>
      </c>
      <c r="BA1121" s="16"/>
      <c r="BB1121" s="16">
        <v>0.37426900584795297</v>
      </c>
      <c r="BC1121" s="16">
        <v>0.51886792452830199</v>
      </c>
      <c r="BD1121" s="16"/>
      <c r="BE1121" s="16">
        <v>0.25</v>
      </c>
      <c r="BF1121" s="16">
        <v>0.45454545454545497</v>
      </c>
      <c r="BG1121" s="16">
        <v>0.42666666666666703</v>
      </c>
      <c r="BH1121" s="16">
        <v>0.426966292134831</v>
      </c>
    </row>
    <row r="1122" spans="2:60" x14ac:dyDescent="0.25">
      <c r="B1122" t="s">
        <v>497</v>
      </c>
      <c r="C1122" s="16">
        <v>0.16606498194945801</v>
      </c>
      <c r="D1122" s="16">
        <v>0.14285714285714299</v>
      </c>
      <c r="E1122" s="16">
        <v>9.0909090909090898E-2</v>
      </c>
      <c r="F1122" s="16">
        <v>0.133333333333333</v>
      </c>
      <c r="G1122" s="16">
        <v>0.27272727272727298</v>
      </c>
      <c r="H1122" s="16">
        <v>0</v>
      </c>
      <c r="I1122" s="16">
        <v>6.8965517241379296E-2</v>
      </c>
      <c r="J1122" s="16">
        <v>0</v>
      </c>
      <c r="K1122" s="16">
        <v>7.69230769230769E-2</v>
      </c>
      <c r="L1122" s="16">
        <v>0.33333333333333298</v>
      </c>
      <c r="M1122" s="16">
        <v>0.20689655172413801</v>
      </c>
      <c r="N1122" s="16">
        <v>0.21052631578947401</v>
      </c>
      <c r="O1122" s="16">
        <v>0.22222222222222199</v>
      </c>
      <c r="P1122" s="16">
        <v>0.1</v>
      </c>
      <c r="Q1122" s="16">
        <v>0.4</v>
      </c>
      <c r="R1122" s="16">
        <v>0</v>
      </c>
      <c r="S1122" s="16">
        <v>0.16666666666666699</v>
      </c>
      <c r="T1122" s="16">
        <v>0.32</v>
      </c>
      <c r="U1122" s="16"/>
      <c r="V1122" s="16">
        <v>0</v>
      </c>
      <c r="W1122" s="16">
        <v>9.375E-2</v>
      </c>
      <c r="X1122" s="16">
        <v>0.17948717948717899</v>
      </c>
      <c r="Y1122" s="16">
        <v>0.194630872483221</v>
      </c>
      <c r="Z1122" s="16"/>
      <c r="AA1122" s="16">
        <v>5.5555555555555601E-2</v>
      </c>
      <c r="AB1122" s="16">
        <v>0.21052631578947401</v>
      </c>
      <c r="AC1122" s="16">
        <v>0.20689655172413801</v>
      </c>
      <c r="AD1122" s="16">
        <v>0.20833333333333301</v>
      </c>
      <c r="AE1122" s="16">
        <v>0.125</v>
      </c>
      <c r="AF1122" s="16">
        <v>0.18181818181818199</v>
      </c>
      <c r="AG1122" s="16">
        <v>0.28571428571428598</v>
      </c>
      <c r="AH1122" s="16">
        <v>0.115384615384615</v>
      </c>
      <c r="AI1122" s="16">
        <v>0.183673469387755</v>
      </c>
      <c r="AJ1122" s="16"/>
      <c r="AK1122" s="16">
        <v>7.1428571428571397E-2</v>
      </c>
      <c r="AL1122" s="16">
        <v>0.266666666666667</v>
      </c>
      <c r="AM1122" s="16">
        <v>0.18518518518518501</v>
      </c>
      <c r="AN1122" s="16">
        <v>8.5714285714285701E-2</v>
      </c>
      <c r="AO1122" s="16">
        <v>0.265625</v>
      </c>
      <c r="AP1122" s="16">
        <v>0.12903225806451599</v>
      </c>
      <c r="AQ1122" s="16">
        <v>0.146341463414634</v>
      </c>
      <c r="AR1122" s="16"/>
      <c r="AS1122" s="16">
        <v>0.213483146067416</v>
      </c>
      <c r="AT1122" s="16">
        <v>0.14361702127659601</v>
      </c>
      <c r="AU1122" s="16"/>
      <c r="AV1122" s="16">
        <v>0.133333333333333</v>
      </c>
      <c r="AW1122" s="16">
        <v>0.17821782178217799</v>
      </c>
      <c r="AX1122" s="16"/>
      <c r="AY1122" s="16">
        <v>0.1328125</v>
      </c>
      <c r="AZ1122" s="16">
        <v>0.194630872483221</v>
      </c>
      <c r="BA1122" s="16"/>
      <c r="BB1122" s="16">
        <v>0.157894736842105</v>
      </c>
      <c r="BC1122" s="16">
        <v>0.179245283018868</v>
      </c>
      <c r="BD1122" s="16"/>
      <c r="BE1122" s="16">
        <v>0.5</v>
      </c>
      <c r="BF1122" s="16">
        <v>0.15151515151515199</v>
      </c>
      <c r="BG1122" s="16">
        <v>0.146666666666667</v>
      </c>
      <c r="BH1122" s="16">
        <v>0.19101123595505601</v>
      </c>
    </row>
    <row r="1123" spans="2:60" x14ac:dyDescent="0.25">
      <c r="B1123" t="s">
        <v>498</v>
      </c>
      <c r="C1123" s="16">
        <v>3.6101083032491002E-2</v>
      </c>
      <c r="D1123" s="16">
        <v>3.5714285714285698E-2</v>
      </c>
      <c r="E1123" s="16">
        <v>0</v>
      </c>
      <c r="F1123" s="16">
        <v>0</v>
      </c>
      <c r="G1123" s="16">
        <v>0.18181818181818199</v>
      </c>
      <c r="H1123" s="16">
        <v>0</v>
      </c>
      <c r="I1123" s="16">
        <v>6.8965517241379296E-2</v>
      </c>
      <c r="J1123" s="16">
        <v>0.25</v>
      </c>
      <c r="K1123" s="16">
        <v>7.69230769230769E-2</v>
      </c>
      <c r="L1123" s="16">
        <v>0</v>
      </c>
      <c r="M1123" s="16">
        <v>0</v>
      </c>
      <c r="N1123" s="16">
        <v>0</v>
      </c>
      <c r="O1123" s="16">
        <v>0</v>
      </c>
      <c r="P1123" s="16">
        <v>0</v>
      </c>
      <c r="Q1123" s="16">
        <v>0</v>
      </c>
      <c r="R1123" s="16">
        <v>0</v>
      </c>
      <c r="S1123" s="16">
        <v>0</v>
      </c>
      <c r="T1123" s="16">
        <v>0.12</v>
      </c>
      <c r="U1123" s="16"/>
      <c r="V1123" s="16">
        <v>5.5555555555555601E-2</v>
      </c>
      <c r="W1123" s="16">
        <v>3.125E-2</v>
      </c>
      <c r="X1123" s="16">
        <v>6.4102564102564097E-2</v>
      </c>
      <c r="Y1123" s="16">
        <v>2.01342281879195E-2</v>
      </c>
      <c r="Z1123" s="16"/>
      <c r="AA1123" s="16">
        <v>2.7777777777777801E-2</v>
      </c>
      <c r="AB1123" s="16">
        <v>0</v>
      </c>
      <c r="AC1123" s="16">
        <v>6.8965517241379296E-2</v>
      </c>
      <c r="AD1123" s="16">
        <v>0</v>
      </c>
      <c r="AE1123" s="16">
        <v>0.125</v>
      </c>
      <c r="AF1123" s="16">
        <v>0</v>
      </c>
      <c r="AG1123" s="16">
        <v>0</v>
      </c>
      <c r="AH1123" s="16">
        <v>3.8461538461538498E-2</v>
      </c>
      <c r="AI1123" s="16">
        <v>2.04081632653061E-2</v>
      </c>
      <c r="AJ1123" s="16"/>
      <c r="AK1123" s="16">
        <v>0</v>
      </c>
      <c r="AL1123" s="16">
        <v>6.6666666666666693E-2</v>
      </c>
      <c r="AM1123" s="16">
        <v>7.4074074074074098E-2</v>
      </c>
      <c r="AN1123" s="16">
        <v>0</v>
      </c>
      <c r="AO1123" s="16">
        <v>4.6875E-2</v>
      </c>
      <c r="AP1123" s="16">
        <v>1.6129032258064498E-2</v>
      </c>
      <c r="AQ1123" s="16">
        <v>7.3170731707317097E-2</v>
      </c>
      <c r="AR1123" s="16"/>
      <c r="AS1123" s="16">
        <v>6.7415730337078594E-2</v>
      </c>
      <c r="AT1123" s="16">
        <v>2.1276595744680899E-2</v>
      </c>
      <c r="AU1123" s="16"/>
      <c r="AV1123" s="16">
        <v>6.6666666666666693E-2</v>
      </c>
      <c r="AW1123" s="16">
        <v>2.4752475247524799E-2</v>
      </c>
      <c r="AX1123" s="16"/>
      <c r="AY1123" s="16">
        <v>5.46875E-2</v>
      </c>
      <c r="AZ1123" s="16">
        <v>2.01342281879195E-2</v>
      </c>
      <c r="BA1123" s="16"/>
      <c r="BB1123" s="16">
        <v>4.0935672514619902E-2</v>
      </c>
      <c r="BC1123" s="16">
        <v>2.83018867924528E-2</v>
      </c>
      <c r="BD1123" s="16"/>
      <c r="BE1123" s="16">
        <v>0</v>
      </c>
      <c r="BF1123" s="16">
        <v>6.0606060606060601E-2</v>
      </c>
      <c r="BG1123" s="16">
        <v>0.04</v>
      </c>
      <c r="BH1123" s="16">
        <v>2.2471910112359501E-2</v>
      </c>
    </row>
    <row r="1124" spans="2:60" x14ac:dyDescent="0.25">
      <c r="B1124" t="s">
        <v>499</v>
      </c>
      <c r="C1124" s="16">
        <v>1.0830324909747301E-2</v>
      </c>
      <c r="D1124" s="16">
        <v>0</v>
      </c>
      <c r="E1124" s="16">
        <v>4.5454545454545497E-2</v>
      </c>
      <c r="F1124" s="16">
        <v>0</v>
      </c>
      <c r="G1124" s="16">
        <v>0</v>
      </c>
      <c r="H1124" s="16">
        <v>0</v>
      </c>
      <c r="I1124" s="16">
        <v>0</v>
      </c>
      <c r="J1124" s="16">
        <v>0.25</v>
      </c>
      <c r="K1124" s="16">
        <v>0</v>
      </c>
      <c r="L1124" s="16">
        <v>0</v>
      </c>
      <c r="M1124" s="16">
        <v>0</v>
      </c>
      <c r="N1124" s="16">
        <v>0</v>
      </c>
      <c r="O1124" s="16">
        <v>0</v>
      </c>
      <c r="P1124" s="16">
        <v>0</v>
      </c>
      <c r="Q1124" s="16">
        <v>0</v>
      </c>
      <c r="R1124" s="16">
        <v>0</v>
      </c>
      <c r="S1124" s="16">
        <v>0</v>
      </c>
      <c r="T1124" s="16">
        <v>0.04</v>
      </c>
      <c r="U1124" s="16"/>
      <c r="V1124" s="16">
        <v>0</v>
      </c>
      <c r="W1124" s="16">
        <v>0</v>
      </c>
      <c r="X1124" s="16">
        <v>1.2820512820512799E-2</v>
      </c>
      <c r="Y1124" s="16">
        <v>1.34228187919463E-2</v>
      </c>
      <c r="Z1124" s="16"/>
      <c r="AA1124" s="16">
        <v>2.7777777777777801E-2</v>
      </c>
      <c r="AB1124" s="16">
        <v>0</v>
      </c>
      <c r="AC1124" s="16">
        <v>0</v>
      </c>
      <c r="AD1124" s="16">
        <v>0</v>
      </c>
      <c r="AE1124" s="16">
        <v>3.125E-2</v>
      </c>
      <c r="AF1124" s="16">
        <v>0</v>
      </c>
      <c r="AG1124" s="16">
        <v>0</v>
      </c>
      <c r="AH1124" s="16">
        <v>0</v>
      </c>
      <c r="AI1124" s="16">
        <v>2.04081632653061E-2</v>
      </c>
      <c r="AJ1124" s="16"/>
      <c r="AK1124" s="16">
        <v>3.5714285714285698E-2</v>
      </c>
      <c r="AL1124" s="16">
        <v>0</v>
      </c>
      <c r="AM1124" s="16">
        <v>3.7037037037037E-2</v>
      </c>
      <c r="AN1124" s="16">
        <v>0</v>
      </c>
      <c r="AO1124" s="16">
        <v>1.5625E-2</v>
      </c>
      <c r="AP1124" s="16">
        <v>0</v>
      </c>
      <c r="AQ1124" s="16">
        <v>0</v>
      </c>
      <c r="AR1124" s="16"/>
      <c r="AS1124" s="16">
        <v>0</v>
      </c>
      <c r="AT1124" s="16">
        <v>1.5957446808510599E-2</v>
      </c>
      <c r="AU1124" s="16"/>
      <c r="AV1124" s="16">
        <v>1.3333333333333299E-2</v>
      </c>
      <c r="AW1124" s="16">
        <v>9.9009900990098994E-3</v>
      </c>
      <c r="AX1124" s="16"/>
      <c r="AY1124" s="16">
        <v>7.8125E-3</v>
      </c>
      <c r="AZ1124" s="16">
        <v>1.34228187919463E-2</v>
      </c>
      <c r="BA1124" s="16"/>
      <c r="BB1124" s="16">
        <v>5.8479532163742704E-3</v>
      </c>
      <c r="BC1124" s="16">
        <v>1.88679245283019E-2</v>
      </c>
      <c r="BD1124" s="16"/>
      <c r="BE1124" s="16">
        <v>0</v>
      </c>
      <c r="BF1124" s="16">
        <v>3.03030303030303E-2</v>
      </c>
      <c r="BG1124" s="16">
        <v>6.6666666666666697E-3</v>
      </c>
      <c r="BH1124" s="16">
        <v>1.1235955056179799E-2</v>
      </c>
    </row>
    <row r="1125" spans="2:60" x14ac:dyDescent="0.25">
      <c r="B1125" t="s">
        <v>77</v>
      </c>
      <c r="C1125" s="16">
        <v>7.2202166064982004E-3</v>
      </c>
      <c r="D1125" s="16">
        <v>0</v>
      </c>
      <c r="E1125" s="16">
        <v>0</v>
      </c>
      <c r="F1125" s="16">
        <v>6.6666666666666693E-2</v>
      </c>
      <c r="G1125" s="16">
        <v>0</v>
      </c>
      <c r="H1125" s="16">
        <v>0</v>
      </c>
      <c r="I1125" s="16">
        <v>0</v>
      </c>
      <c r="J1125" s="16">
        <v>0</v>
      </c>
      <c r="K1125" s="16">
        <v>0</v>
      </c>
      <c r="L1125" s="16">
        <v>0</v>
      </c>
      <c r="M1125" s="16">
        <v>0</v>
      </c>
      <c r="N1125" s="16">
        <v>0</v>
      </c>
      <c r="O1125" s="16">
        <v>0</v>
      </c>
      <c r="P1125" s="16">
        <v>0</v>
      </c>
      <c r="Q1125" s="16">
        <v>0</v>
      </c>
      <c r="R1125" s="16">
        <v>0</v>
      </c>
      <c r="S1125" s="16">
        <v>2.0833333333333301E-2</v>
      </c>
      <c r="T1125" s="16">
        <v>0</v>
      </c>
      <c r="U1125" s="16"/>
      <c r="V1125" s="16">
        <v>0</v>
      </c>
      <c r="W1125" s="16">
        <v>0</v>
      </c>
      <c r="X1125" s="16">
        <v>1.2820512820512799E-2</v>
      </c>
      <c r="Y1125" s="16">
        <v>6.7114093959731499E-3</v>
      </c>
      <c r="Z1125" s="16"/>
      <c r="AA1125" s="16">
        <v>0</v>
      </c>
      <c r="AB1125" s="16">
        <v>0</v>
      </c>
      <c r="AC1125" s="16">
        <v>0</v>
      </c>
      <c r="AD1125" s="16">
        <v>4.1666666666666699E-2</v>
      </c>
      <c r="AE1125" s="16">
        <v>0</v>
      </c>
      <c r="AF1125" s="16">
        <v>0</v>
      </c>
      <c r="AG1125" s="16">
        <v>0</v>
      </c>
      <c r="AH1125" s="16">
        <v>3.8461538461538498E-2</v>
      </c>
      <c r="AI1125" s="16">
        <v>0</v>
      </c>
      <c r="AJ1125" s="16"/>
      <c r="AK1125" s="16">
        <v>3.5714285714285698E-2</v>
      </c>
      <c r="AL1125" s="16">
        <v>0</v>
      </c>
      <c r="AM1125" s="16">
        <v>0</v>
      </c>
      <c r="AN1125" s="16">
        <v>0</v>
      </c>
      <c r="AO1125" s="16">
        <v>0</v>
      </c>
      <c r="AP1125" s="16">
        <v>0</v>
      </c>
      <c r="AQ1125" s="16">
        <v>2.4390243902439001E-2</v>
      </c>
      <c r="AR1125" s="16"/>
      <c r="AS1125" s="16">
        <v>0</v>
      </c>
      <c r="AT1125" s="16">
        <v>1.0638297872340399E-2</v>
      </c>
      <c r="AU1125" s="16"/>
      <c r="AV1125" s="16">
        <v>0</v>
      </c>
      <c r="AW1125" s="16">
        <v>9.9009900990098994E-3</v>
      </c>
      <c r="AX1125" s="16"/>
      <c r="AY1125" s="16">
        <v>7.8125E-3</v>
      </c>
      <c r="AZ1125" s="16">
        <v>6.7114093959731499E-3</v>
      </c>
      <c r="BA1125" s="16"/>
      <c r="BB1125" s="16">
        <v>1.1695906432748499E-2</v>
      </c>
      <c r="BC1125" s="16">
        <v>0</v>
      </c>
      <c r="BD1125" s="16"/>
      <c r="BE1125" s="16">
        <v>0</v>
      </c>
      <c r="BF1125" s="16">
        <v>0</v>
      </c>
      <c r="BG1125" s="16">
        <v>1.3333333333333299E-2</v>
      </c>
      <c r="BH1125" s="16">
        <v>0</v>
      </c>
    </row>
    <row r="1126" spans="2:60" x14ac:dyDescent="0.25">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c r="BE1126" s="16"/>
      <c r="BF1126" s="16"/>
      <c r="BG1126" s="16"/>
      <c r="BH1126" s="16"/>
    </row>
    <row r="1127" spans="2:60" x14ac:dyDescent="0.25">
      <c r="B1127" s="6" t="s">
        <v>516</v>
      </c>
      <c r="C1127" s="16"/>
      <c r="D1127" s="16"/>
      <c r="E1127" s="16"/>
      <c r="F1127" s="16"/>
      <c r="G1127" s="16"/>
      <c r="H1127" s="16"/>
      <c r="I1127" s="16"/>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row>
    <row r="1128" spans="2:60" x14ac:dyDescent="0.25">
      <c r="B1128" s="23" t="s">
        <v>79</v>
      </c>
      <c r="C1128" s="16"/>
      <c r="D1128" s="16"/>
      <c r="E1128" s="16"/>
      <c r="F1128" s="16"/>
      <c r="G1128" s="16"/>
      <c r="H1128" s="16"/>
      <c r="I1128" s="16"/>
      <c r="J1128" s="16"/>
      <c r="K1128" s="16"/>
      <c r="L1128" s="16"/>
      <c r="M1128" s="16"/>
      <c r="N1128" s="16"/>
      <c r="O1128" s="16"/>
      <c r="P1128" s="16"/>
      <c r="Q1128" s="16"/>
      <c r="R1128" s="16"/>
      <c r="S1128" s="16"/>
      <c r="T1128" s="16"/>
      <c r="U1128" s="16"/>
      <c r="V1128" s="16"/>
      <c r="W1128" s="16"/>
      <c r="X1128" s="16"/>
      <c r="Y1128" s="16"/>
      <c r="Z1128" s="16"/>
      <c r="AA1128" s="16"/>
      <c r="AB1128" s="16"/>
      <c r="AC1128" s="16"/>
      <c r="AD1128" s="16"/>
      <c r="AE1128" s="16"/>
      <c r="AF1128" s="16"/>
      <c r="AG1128" s="16"/>
      <c r="AH1128" s="16"/>
      <c r="AI1128" s="16"/>
      <c r="AJ1128" s="16"/>
      <c r="AK1128" s="16"/>
      <c r="AL1128" s="16"/>
      <c r="AM1128" s="16"/>
      <c r="AN1128" s="16"/>
      <c r="AO1128" s="16"/>
      <c r="AP1128" s="16"/>
      <c r="AQ1128" s="16"/>
      <c r="AR1128" s="16"/>
      <c r="AS1128" s="16"/>
      <c r="AT1128" s="16"/>
      <c r="AU1128" s="16"/>
      <c r="AV1128" s="16"/>
      <c r="AW1128" s="16"/>
      <c r="AX1128" s="16"/>
      <c r="AY1128" s="16"/>
      <c r="AZ1128" s="16"/>
      <c r="BA1128" s="16"/>
      <c r="BB1128" s="16"/>
      <c r="BC1128" s="16"/>
      <c r="BD1128" s="16"/>
      <c r="BE1128" s="16"/>
      <c r="BF1128" s="16"/>
      <c r="BG1128" s="16"/>
      <c r="BH1128" s="16"/>
    </row>
    <row r="1129" spans="2:60" x14ac:dyDescent="0.25">
      <c r="B1129" t="s">
        <v>509</v>
      </c>
      <c r="C1129" s="16">
        <v>7.4193548387096797E-2</v>
      </c>
      <c r="D1129" s="16">
        <v>0</v>
      </c>
      <c r="E1129" s="16">
        <v>1.9230769230769201E-2</v>
      </c>
      <c r="F1129" s="16">
        <v>0.14705882352941199</v>
      </c>
      <c r="G1129" s="16">
        <v>4.1666666666666699E-2</v>
      </c>
      <c r="H1129" s="16">
        <v>0.266666666666667</v>
      </c>
      <c r="I1129" s="16">
        <v>0.04</v>
      </c>
      <c r="J1129" s="16">
        <v>0</v>
      </c>
      <c r="K1129" s="16">
        <v>3.2258064516128997E-2</v>
      </c>
      <c r="L1129" s="16">
        <v>0</v>
      </c>
      <c r="M1129" s="16">
        <v>0.155555555555556</v>
      </c>
      <c r="N1129" s="16">
        <v>0</v>
      </c>
      <c r="O1129" s="16">
        <v>0</v>
      </c>
      <c r="P1129" s="16">
        <v>7.4074074074074098E-2</v>
      </c>
      <c r="Q1129" s="16">
        <v>0</v>
      </c>
      <c r="R1129" s="16">
        <v>0</v>
      </c>
      <c r="S1129" s="16">
        <v>0.1875</v>
      </c>
      <c r="T1129" s="16">
        <v>3.4482758620689703E-2</v>
      </c>
      <c r="U1129" s="16"/>
      <c r="V1129" s="16">
        <v>6.8965517241379296E-2</v>
      </c>
      <c r="W1129" s="16">
        <v>0.154929577464789</v>
      </c>
      <c r="X1129" s="16">
        <v>1.7647058823529401E-2</v>
      </c>
      <c r="Y1129" s="16">
        <v>8.7227414330218106E-2</v>
      </c>
      <c r="Z1129" s="16"/>
      <c r="AA1129" s="16">
        <v>9.6774193548387094E-2</v>
      </c>
      <c r="AB1129" s="16">
        <v>0.05</v>
      </c>
      <c r="AC1129" s="16">
        <v>5.3571428571428603E-2</v>
      </c>
      <c r="AD1129" s="16">
        <v>0.12</v>
      </c>
      <c r="AE1129" s="16">
        <v>2.8985507246376802E-2</v>
      </c>
      <c r="AF1129" s="16">
        <v>6.3492063492063502E-2</v>
      </c>
      <c r="AG1129" s="16">
        <v>4.6875E-2</v>
      </c>
      <c r="AH1129" s="16">
        <v>7.5471698113207503E-2</v>
      </c>
      <c r="AI1129" s="16">
        <v>0.105263157894737</v>
      </c>
      <c r="AJ1129" s="16"/>
      <c r="AK1129" s="16">
        <v>3.3333333333333298E-2</v>
      </c>
      <c r="AL1129" s="16">
        <v>0</v>
      </c>
      <c r="AM1129" s="16">
        <v>7.69230769230769E-2</v>
      </c>
      <c r="AN1129" s="16">
        <v>8.54700854700855E-2</v>
      </c>
      <c r="AO1129" s="16">
        <v>6.25E-2</v>
      </c>
      <c r="AP1129" s="16">
        <v>9.5238095238095205E-2</v>
      </c>
      <c r="AQ1129" s="16">
        <v>0.12345679012345701</v>
      </c>
      <c r="AR1129" s="16"/>
      <c r="AS1129" s="16">
        <v>8.5106382978723402E-2</v>
      </c>
      <c r="AT1129" s="16">
        <v>6.9444444444444406E-2</v>
      </c>
      <c r="AU1129" s="16"/>
      <c r="AV1129" s="16">
        <v>0.115183246073298</v>
      </c>
      <c r="AW1129" s="16">
        <v>5.5944055944055902E-2</v>
      </c>
      <c r="AX1129" s="16"/>
      <c r="AY1129" s="16">
        <v>6.02006688963211E-2</v>
      </c>
      <c r="AZ1129" s="16">
        <v>8.7227414330218106E-2</v>
      </c>
      <c r="BA1129" s="16"/>
      <c r="BB1129" s="16">
        <v>7.6086956521739094E-2</v>
      </c>
      <c r="BC1129" s="16">
        <v>7.1428571428571397E-2</v>
      </c>
      <c r="BD1129" s="16"/>
      <c r="BE1129" s="16">
        <v>0</v>
      </c>
      <c r="BF1129" s="16">
        <v>2.40963855421687E-2</v>
      </c>
      <c r="BG1129" s="16">
        <v>8.5043988269794701E-2</v>
      </c>
      <c r="BH1129" s="16">
        <v>8.4745762711864403E-2</v>
      </c>
    </row>
    <row r="1130" spans="2:60" x14ac:dyDescent="0.25">
      <c r="B1130" t="s">
        <v>510</v>
      </c>
      <c r="C1130" s="16">
        <v>0.238709677419355</v>
      </c>
      <c r="D1130" s="16">
        <v>0.2</v>
      </c>
      <c r="E1130" s="16">
        <v>0.28846153846153799</v>
      </c>
      <c r="F1130" s="16">
        <v>0.23529411764705899</v>
      </c>
      <c r="G1130" s="16">
        <v>0.25</v>
      </c>
      <c r="H1130" s="16">
        <v>0.33333333333333298</v>
      </c>
      <c r="I1130" s="16">
        <v>0.18</v>
      </c>
      <c r="J1130" s="16">
        <v>0.125</v>
      </c>
      <c r="K1130" s="16">
        <v>0.225806451612903</v>
      </c>
      <c r="L1130" s="16">
        <v>0.27272727272727298</v>
      </c>
      <c r="M1130" s="16">
        <v>0.4</v>
      </c>
      <c r="N1130" s="16">
        <v>0.36170212765957399</v>
      </c>
      <c r="O1130" s="16">
        <v>0.2</v>
      </c>
      <c r="P1130" s="16">
        <v>0.22222222222222199</v>
      </c>
      <c r="Q1130" s="16">
        <v>0.23529411764705899</v>
      </c>
      <c r="R1130" s="16">
        <v>0.5</v>
      </c>
      <c r="S1130" s="16">
        <v>0.16964285714285701</v>
      </c>
      <c r="T1130" s="16">
        <v>0.18965517241379301</v>
      </c>
      <c r="U1130" s="16"/>
      <c r="V1130" s="16">
        <v>0.24137931034482801</v>
      </c>
      <c r="W1130" s="16">
        <v>0.140845070422535</v>
      </c>
      <c r="X1130" s="16">
        <v>0.27058823529411802</v>
      </c>
      <c r="Y1130" s="16">
        <v>0.242990654205607</v>
      </c>
      <c r="Z1130" s="16"/>
      <c r="AA1130" s="16">
        <v>0.204301075268817</v>
      </c>
      <c r="AB1130" s="16">
        <v>0.22500000000000001</v>
      </c>
      <c r="AC1130" s="16">
        <v>0.214285714285714</v>
      </c>
      <c r="AD1130" s="16">
        <v>0.16</v>
      </c>
      <c r="AE1130" s="16">
        <v>0.217391304347826</v>
      </c>
      <c r="AF1130" s="16">
        <v>0.25396825396825401</v>
      </c>
      <c r="AG1130" s="16">
        <v>0.234375</v>
      </c>
      <c r="AH1130" s="16">
        <v>0.245283018867925</v>
      </c>
      <c r="AI1130" s="16">
        <v>0.44736842105263203</v>
      </c>
      <c r="AJ1130" s="16"/>
      <c r="AK1130" s="16">
        <v>0.38333333333333303</v>
      </c>
      <c r="AL1130" s="16">
        <v>0.14285714285714299</v>
      </c>
      <c r="AM1130" s="16">
        <v>0.230769230769231</v>
      </c>
      <c r="AN1130" s="16">
        <v>0.170940170940171</v>
      </c>
      <c r="AO1130" s="16">
        <v>0.2734375</v>
      </c>
      <c r="AP1130" s="16">
        <v>0.19841269841269801</v>
      </c>
      <c r="AQ1130" s="16">
        <v>0.30864197530864201</v>
      </c>
      <c r="AR1130" s="16"/>
      <c r="AS1130" s="16">
        <v>0.29255319148936199</v>
      </c>
      <c r="AT1130" s="16">
        <v>0.21527777777777801</v>
      </c>
      <c r="AU1130" s="16"/>
      <c r="AV1130" s="16">
        <v>0.18848167539267</v>
      </c>
      <c r="AW1130" s="16">
        <v>0.261072261072261</v>
      </c>
      <c r="AX1130" s="16"/>
      <c r="AY1130" s="16">
        <v>0.23411371237458201</v>
      </c>
      <c r="AZ1130" s="16">
        <v>0.242990654205607</v>
      </c>
      <c r="BA1130" s="16"/>
      <c r="BB1130" s="16">
        <v>0.25543478260869601</v>
      </c>
      <c r="BC1130" s="16">
        <v>0.214285714285714</v>
      </c>
      <c r="BD1130" s="16"/>
      <c r="BE1130" s="16">
        <v>5.8823529411764698E-2</v>
      </c>
      <c r="BF1130" s="16">
        <v>8.4337349397590397E-2</v>
      </c>
      <c r="BG1130" s="16">
        <v>0.26392961876832799</v>
      </c>
      <c r="BH1130" s="16">
        <v>0.28248587570621497</v>
      </c>
    </row>
    <row r="1131" spans="2:60" x14ac:dyDescent="0.25">
      <c r="B1131" t="s">
        <v>511</v>
      </c>
      <c r="C1131" s="16">
        <v>0.28064516129032302</v>
      </c>
      <c r="D1131" s="16">
        <v>0.24285714285714299</v>
      </c>
      <c r="E1131" s="16">
        <v>0.269230769230769</v>
      </c>
      <c r="F1131" s="16">
        <v>0.26470588235294101</v>
      </c>
      <c r="G1131" s="16">
        <v>0.20833333333333301</v>
      </c>
      <c r="H1131" s="16">
        <v>6.6666666666666693E-2</v>
      </c>
      <c r="I1131" s="16">
        <v>0.38</v>
      </c>
      <c r="J1131" s="16">
        <v>0.5</v>
      </c>
      <c r="K1131" s="16">
        <v>0.25806451612903197</v>
      </c>
      <c r="L1131" s="16">
        <v>0.18181818181818199</v>
      </c>
      <c r="M1131" s="16">
        <v>0.17777777777777801</v>
      </c>
      <c r="N1131" s="16">
        <v>0.38297872340425498</v>
      </c>
      <c r="O1131" s="16">
        <v>0.2</v>
      </c>
      <c r="P1131" s="16">
        <v>0.22222222222222199</v>
      </c>
      <c r="Q1131" s="16">
        <v>0.23529411764705899</v>
      </c>
      <c r="R1131" s="16">
        <v>0.25</v>
      </c>
      <c r="S1131" s="16">
        <v>0.30357142857142899</v>
      </c>
      <c r="T1131" s="16">
        <v>0.36206896551724099</v>
      </c>
      <c r="U1131" s="16"/>
      <c r="V1131" s="16">
        <v>0.25862068965517199</v>
      </c>
      <c r="W1131" s="16">
        <v>0.140845070422535</v>
      </c>
      <c r="X1131" s="16">
        <v>0.29411764705882398</v>
      </c>
      <c r="Y1131" s="16">
        <v>0.30841121495327101</v>
      </c>
      <c r="Z1131" s="16"/>
      <c r="AA1131" s="16">
        <v>0.204301075268817</v>
      </c>
      <c r="AB1131" s="16">
        <v>0.25</v>
      </c>
      <c r="AC1131" s="16">
        <v>0.33928571428571402</v>
      </c>
      <c r="AD1131" s="16">
        <v>0.33333333333333298</v>
      </c>
      <c r="AE1131" s="16">
        <v>0.30434782608695699</v>
      </c>
      <c r="AF1131" s="16">
        <v>0.238095238095238</v>
      </c>
      <c r="AG1131" s="16">
        <v>0.390625</v>
      </c>
      <c r="AH1131" s="16">
        <v>0.30188679245283001</v>
      </c>
      <c r="AI1131" s="16">
        <v>0.23684210526315799</v>
      </c>
      <c r="AJ1131" s="16"/>
      <c r="AK1131" s="16">
        <v>0.18333333333333299</v>
      </c>
      <c r="AL1131" s="16">
        <v>0.52380952380952395</v>
      </c>
      <c r="AM1131" s="16">
        <v>0.25</v>
      </c>
      <c r="AN1131" s="16">
        <v>0.188034188034188</v>
      </c>
      <c r="AO1131" s="16">
        <v>0.328125</v>
      </c>
      <c r="AP1131" s="16">
        <v>0.365079365079365</v>
      </c>
      <c r="AQ1131" s="16">
        <v>0.22222222222222199</v>
      </c>
      <c r="AR1131" s="16"/>
      <c r="AS1131" s="16">
        <v>0.319148936170213</v>
      </c>
      <c r="AT1131" s="16">
        <v>0.26388888888888901</v>
      </c>
      <c r="AU1131" s="16"/>
      <c r="AV1131" s="16">
        <v>0.25130890052355997</v>
      </c>
      <c r="AW1131" s="16">
        <v>0.29370629370629397</v>
      </c>
      <c r="AX1131" s="16"/>
      <c r="AY1131" s="16">
        <v>0.25083612040133801</v>
      </c>
      <c r="AZ1131" s="16">
        <v>0.30841121495327101</v>
      </c>
      <c r="BA1131" s="16"/>
      <c r="BB1131" s="16">
        <v>0.30163043478260898</v>
      </c>
      <c r="BC1131" s="16">
        <v>0.25</v>
      </c>
      <c r="BD1131" s="16"/>
      <c r="BE1131" s="16">
        <v>0</v>
      </c>
      <c r="BF1131" s="16">
        <v>0.33734939759036098</v>
      </c>
      <c r="BG1131" s="16">
        <v>0.26099706744868001</v>
      </c>
      <c r="BH1131" s="16">
        <v>0.322033898305085</v>
      </c>
    </row>
    <row r="1132" spans="2:60" x14ac:dyDescent="0.25">
      <c r="B1132" t="s">
        <v>512</v>
      </c>
      <c r="C1132" s="16">
        <v>0.154838709677419</v>
      </c>
      <c r="D1132" s="16">
        <v>0.157142857142857</v>
      </c>
      <c r="E1132" s="16">
        <v>0.230769230769231</v>
      </c>
      <c r="F1132" s="16">
        <v>0.11764705882352899</v>
      </c>
      <c r="G1132" s="16">
        <v>0.29166666666666702</v>
      </c>
      <c r="H1132" s="16">
        <v>0.133333333333333</v>
      </c>
      <c r="I1132" s="16">
        <v>0.08</v>
      </c>
      <c r="J1132" s="16">
        <v>0.125</v>
      </c>
      <c r="K1132" s="16">
        <v>0.29032258064516098</v>
      </c>
      <c r="L1132" s="16">
        <v>0</v>
      </c>
      <c r="M1132" s="16">
        <v>0.155555555555556</v>
      </c>
      <c r="N1132" s="16">
        <v>8.5106382978723402E-2</v>
      </c>
      <c r="O1132" s="16">
        <v>0.33333333333333298</v>
      </c>
      <c r="P1132" s="16">
        <v>0.22222222222222199</v>
      </c>
      <c r="Q1132" s="16">
        <v>0.17647058823529399</v>
      </c>
      <c r="R1132" s="16">
        <v>0</v>
      </c>
      <c r="S1132" s="16">
        <v>0.107142857142857</v>
      </c>
      <c r="T1132" s="16">
        <v>0.15517241379310301</v>
      </c>
      <c r="U1132" s="16"/>
      <c r="V1132" s="16">
        <v>0.20689655172413801</v>
      </c>
      <c r="W1132" s="16">
        <v>0.23943661971831001</v>
      </c>
      <c r="X1132" s="16">
        <v>0.17058823529411801</v>
      </c>
      <c r="Y1132" s="16">
        <v>0.118380062305296</v>
      </c>
      <c r="Z1132" s="16"/>
      <c r="AA1132" s="16">
        <v>0.204301075268817</v>
      </c>
      <c r="AB1132" s="16">
        <v>0.22500000000000001</v>
      </c>
      <c r="AC1132" s="16">
        <v>0.17857142857142899</v>
      </c>
      <c r="AD1132" s="16">
        <v>0.18666666666666701</v>
      </c>
      <c r="AE1132" s="16">
        <v>0.14492753623188401</v>
      </c>
      <c r="AF1132" s="16">
        <v>0.14285714285714299</v>
      </c>
      <c r="AG1132" s="16">
        <v>0.15625</v>
      </c>
      <c r="AH1132" s="16">
        <v>0.13207547169811301</v>
      </c>
      <c r="AI1132" s="16">
        <v>2.6315789473684199E-2</v>
      </c>
      <c r="AJ1132" s="16"/>
      <c r="AK1132" s="16">
        <v>0.15</v>
      </c>
      <c r="AL1132" s="16">
        <v>0.16666666666666699</v>
      </c>
      <c r="AM1132" s="16">
        <v>0.21153846153846201</v>
      </c>
      <c r="AN1132" s="16">
        <v>0.22222222222222199</v>
      </c>
      <c r="AO1132" s="16">
        <v>9.375E-2</v>
      </c>
      <c r="AP1132" s="16">
        <v>0.119047619047619</v>
      </c>
      <c r="AQ1132" s="16">
        <v>0.13580246913580199</v>
      </c>
      <c r="AR1132" s="16"/>
      <c r="AS1132" s="16">
        <v>0.122340425531915</v>
      </c>
      <c r="AT1132" s="16">
        <v>0.16898148148148101</v>
      </c>
      <c r="AU1132" s="16"/>
      <c r="AV1132" s="16">
        <v>0.17277486910994799</v>
      </c>
      <c r="AW1132" s="16">
        <v>0.14685314685314699</v>
      </c>
      <c r="AX1132" s="16"/>
      <c r="AY1132" s="16">
        <v>0.19397993311036801</v>
      </c>
      <c r="AZ1132" s="16">
        <v>0.118380062305296</v>
      </c>
      <c r="BA1132" s="16"/>
      <c r="BB1132" s="16">
        <v>0.14673913043478301</v>
      </c>
      <c r="BC1132" s="16">
        <v>0.16666666666666699</v>
      </c>
      <c r="BD1132" s="16"/>
      <c r="BE1132" s="16">
        <v>0.29411764705882398</v>
      </c>
      <c r="BF1132" s="16">
        <v>0.25301204819277101</v>
      </c>
      <c r="BG1132" s="16">
        <v>0.14076246334310899</v>
      </c>
      <c r="BH1132" s="16">
        <v>0.11864406779661001</v>
      </c>
    </row>
    <row r="1133" spans="2:60" x14ac:dyDescent="0.25">
      <c r="B1133" t="s">
        <v>513</v>
      </c>
      <c r="C1133" s="16">
        <v>9.5161290322580597E-2</v>
      </c>
      <c r="D1133" s="16">
        <v>0.128571428571429</v>
      </c>
      <c r="E1133" s="16">
        <v>5.7692307692307702E-2</v>
      </c>
      <c r="F1133" s="16">
        <v>8.8235294117647106E-2</v>
      </c>
      <c r="G1133" s="16">
        <v>0.16666666666666699</v>
      </c>
      <c r="H1133" s="16">
        <v>6.6666666666666693E-2</v>
      </c>
      <c r="I1133" s="16">
        <v>0.12</v>
      </c>
      <c r="J1133" s="16">
        <v>0.125</v>
      </c>
      <c r="K1133" s="16">
        <v>9.6774193548387094E-2</v>
      </c>
      <c r="L1133" s="16">
        <v>0.27272727272727298</v>
      </c>
      <c r="M1133" s="16">
        <v>2.2222222222222199E-2</v>
      </c>
      <c r="N1133" s="16">
        <v>0</v>
      </c>
      <c r="O1133" s="16">
        <v>6.6666666666666693E-2</v>
      </c>
      <c r="P1133" s="16">
        <v>0.148148148148148</v>
      </c>
      <c r="Q1133" s="16">
        <v>5.8823529411764698E-2</v>
      </c>
      <c r="R1133" s="16">
        <v>0.25</v>
      </c>
      <c r="S1133" s="16">
        <v>8.9285714285714302E-2</v>
      </c>
      <c r="T1133" s="16">
        <v>0.13793103448275901</v>
      </c>
      <c r="U1133" s="16"/>
      <c r="V1133" s="16">
        <v>6.8965517241379296E-2</v>
      </c>
      <c r="W1133" s="16">
        <v>0.140845070422535</v>
      </c>
      <c r="X1133" s="16">
        <v>8.2352941176470601E-2</v>
      </c>
      <c r="Y1133" s="16">
        <v>9.6573208722741402E-2</v>
      </c>
      <c r="Z1133" s="16"/>
      <c r="AA1133" s="16">
        <v>9.6774193548387094E-2</v>
      </c>
      <c r="AB1133" s="16">
        <v>0.05</v>
      </c>
      <c r="AC1133" s="16">
        <v>0.14285714285714299</v>
      </c>
      <c r="AD1133" s="16">
        <v>0.12</v>
      </c>
      <c r="AE1133" s="16">
        <v>0.115942028985507</v>
      </c>
      <c r="AF1133" s="16">
        <v>0.158730158730159</v>
      </c>
      <c r="AG1133" s="16">
        <v>6.25E-2</v>
      </c>
      <c r="AH1133" s="16">
        <v>5.6603773584905703E-2</v>
      </c>
      <c r="AI1133" s="16">
        <v>5.2631578947368397E-2</v>
      </c>
      <c r="AJ1133" s="16"/>
      <c r="AK1133" s="16">
        <v>6.6666666666666693E-2</v>
      </c>
      <c r="AL1133" s="16">
        <v>4.7619047619047603E-2</v>
      </c>
      <c r="AM1133" s="16">
        <v>0.15384615384615399</v>
      </c>
      <c r="AN1133" s="16">
        <v>7.69230769230769E-2</v>
      </c>
      <c r="AO1133" s="16">
        <v>0.1015625</v>
      </c>
      <c r="AP1133" s="16">
        <v>0.134920634920635</v>
      </c>
      <c r="AQ1133" s="16">
        <v>6.1728395061728399E-2</v>
      </c>
      <c r="AR1133" s="16"/>
      <c r="AS1133" s="16">
        <v>0.10106382978723399</v>
      </c>
      <c r="AT1133" s="16">
        <v>9.2592592592592601E-2</v>
      </c>
      <c r="AU1133" s="16"/>
      <c r="AV1133" s="16">
        <v>0.115183246073298</v>
      </c>
      <c r="AW1133" s="16">
        <v>8.6247086247086199E-2</v>
      </c>
      <c r="AX1133" s="16"/>
      <c r="AY1133" s="16">
        <v>9.3645484949832797E-2</v>
      </c>
      <c r="AZ1133" s="16">
        <v>9.6573208722741402E-2</v>
      </c>
      <c r="BA1133" s="16"/>
      <c r="BB1133" s="16">
        <v>7.6086956521739094E-2</v>
      </c>
      <c r="BC1133" s="16">
        <v>0.123015873015873</v>
      </c>
      <c r="BD1133" s="16"/>
      <c r="BE1133" s="16">
        <v>0.17647058823529399</v>
      </c>
      <c r="BF1133" s="16">
        <v>0.108433734939759</v>
      </c>
      <c r="BG1133" s="16">
        <v>9.6774193548387094E-2</v>
      </c>
      <c r="BH1133" s="16">
        <v>7.9096045197740106E-2</v>
      </c>
    </row>
    <row r="1134" spans="2:60" x14ac:dyDescent="0.25">
      <c r="B1134" t="s">
        <v>514</v>
      </c>
      <c r="C1134" s="16">
        <v>6.9354838709677402E-2</v>
      </c>
      <c r="D1134" s="16">
        <v>0.14285714285714299</v>
      </c>
      <c r="E1134" s="16">
        <v>0</v>
      </c>
      <c r="F1134" s="16">
        <v>5.8823529411764698E-2</v>
      </c>
      <c r="G1134" s="16">
        <v>0</v>
      </c>
      <c r="H1134" s="16">
        <v>0</v>
      </c>
      <c r="I1134" s="16">
        <v>0.14000000000000001</v>
      </c>
      <c r="J1134" s="16">
        <v>0</v>
      </c>
      <c r="K1134" s="16">
        <v>9.6774193548387094E-2</v>
      </c>
      <c r="L1134" s="16">
        <v>0.18181818181818199</v>
      </c>
      <c r="M1134" s="16">
        <v>6.6666666666666693E-2</v>
      </c>
      <c r="N1134" s="16">
        <v>8.5106382978723402E-2</v>
      </c>
      <c r="O1134" s="16">
        <v>0.133333333333333</v>
      </c>
      <c r="P1134" s="16">
        <v>0</v>
      </c>
      <c r="Q1134" s="16">
        <v>0.11764705882352899</v>
      </c>
      <c r="R1134" s="16">
        <v>0</v>
      </c>
      <c r="S1134" s="16">
        <v>6.25E-2</v>
      </c>
      <c r="T1134" s="16">
        <v>1.72413793103448E-2</v>
      </c>
      <c r="U1134" s="16"/>
      <c r="V1134" s="16">
        <v>1.72413793103448E-2</v>
      </c>
      <c r="W1134" s="16">
        <v>0.12676056338028199</v>
      </c>
      <c r="X1134" s="16">
        <v>7.0588235294117604E-2</v>
      </c>
      <c r="Y1134" s="16">
        <v>6.5420560747663503E-2</v>
      </c>
      <c r="Z1134" s="16"/>
      <c r="AA1134" s="16">
        <v>9.6774193548387094E-2</v>
      </c>
      <c r="AB1134" s="16">
        <v>0.1</v>
      </c>
      <c r="AC1134" s="16">
        <v>5.3571428571428603E-2</v>
      </c>
      <c r="AD1134" s="16">
        <v>1.3333333333333299E-2</v>
      </c>
      <c r="AE1134" s="16">
        <v>0.101449275362319</v>
      </c>
      <c r="AF1134" s="16">
        <v>0.11111111111111099</v>
      </c>
      <c r="AG1134" s="16">
        <v>4.6875E-2</v>
      </c>
      <c r="AH1134" s="16">
        <v>0.13207547169811301</v>
      </c>
      <c r="AI1134" s="16">
        <v>2.6315789473684199E-2</v>
      </c>
      <c r="AJ1134" s="16"/>
      <c r="AK1134" s="16">
        <v>8.3333333333333301E-2</v>
      </c>
      <c r="AL1134" s="16">
        <v>9.5238095238095205E-2</v>
      </c>
      <c r="AM1134" s="16">
        <v>3.8461538461538498E-2</v>
      </c>
      <c r="AN1134" s="16">
        <v>9.4017094017094002E-2</v>
      </c>
      <c r="AO1134" s="16">
        <v>7.8125E-2</v>
      </c>
      <c r="AP1134" s="16">
        <v>3.9682539682539701E-2</v>
      </c>
      <c r="AQ1134" s="16">
        <v>7.4074074074074098E-2</v>
      </c>
      <c r="AR1134" s="16"/>
      <c r="AS1134" s="16">
        <v>5.31914893617021E-2</v>
      </c>
      <c r="AT1134" s="16">
        <v>7.6388888888888895E-2</v>
      </c>
      <c r="AU1134" s="16"/>
      <c r="AV1134" s="16">
        <v>4.7120418848167499E-2</v>
      </c>
      <c r="AW1134" s="16">
        <v>7.9254079254079193E-2</v>
      </c>
      <c r="AX1134" s="16"/>
      <c r="AY1134" s="16">
        <v>7.3578595317725801E-2</v>
      </c>
      <c r="AZ1134" s="16">
        <v>6.5420560747663503E-2</v>
      </c>
      <c r="BA1134" s="16"/>
      <c r="BB1134" s="16">
        <v>8.1521739130434798E-2</v>
      </c>
      <c r="BC1134" s="16">
        <v>5.1587301587301598E-2</v>
      </c>
      <c r="BD1134" s="16"/>
      <c r="BE1134" s="16">
        <v>0</v>
      </c>
      <c r="BF1134" s="16">
        <v>7.2289156626505993E-2</v>
      </c>
      <c r="BG1134" s="16">
        <v>6.7448680351906196E-2</v>
      </c>
      <c r="BH1134" s="16">
        <v>7.9096045197740106E-2</v>
      </c>
    </row>
    <row r="1135" spans="2:60" x14ac:dyDescent="0.25">
      <c r="B1135" t="s">
        <v>515</v>
      </c>
      <c r="C1135" s="16">
        <v>3.2258064516129002E-3</v>
      </c>
      <c r="D1135" s="16">
        <v>1.4285714285714299E-2</v>
      </c>
      <c r="E1135" s="16">
        <v>0</v>
      </c>
      <c r="F1135" s="16">
        <v>0</v>
      </c>
      <c r="G1135" s="16">
        <v>0</v>
      </c>
      <c r="H1135" s="16">
        <v>0</v>
      </c>
      <c r="I1135" s="16">
        <v>0</v>
      </c>
      <c r="J1135" s="16">
        <v>0</v>
      </c>
      <c r="K1135" s="16">
        <v>0</v>
      </c>
      <c r="L1135" s="16">
        <v>0</v>
      </c>
      <c r="M1135" s="16">
        <v>0</v>
      </c>
      <c r="N1135" s="16">
        <v>0</v>
      </c>
      <c r="O1135" s="16">
        <v>0</v>
      </c>
      <c r="P1135" s="16">
        <v>0</v>
      </c>
      <c r="Q1135" s="16">
        <v>0</v>
      </c>
      <c r="R1135" s="16">
        <v>0</v>
      </c>
      <c r="S1135" s="16">
        <v>0</v>
      </c>
      <c r="T1135" s="16">
        <v>1.72413793103448E-2</v>
      </c>
      <c r="U1135" s="16"/>
      <c r="V1135" s="16">
        <v>0</v>
      </c>
      <c r="W1135" s="16">
        <v>0</v>
      </c>
      <c r="X1135" s="16">
        <v>0</v>
      </c>
      <c r="Y1135" s="16">
        <v>6.2305295950155796E-3</v>
      </c>
      <c r="Z1135" s="16"/>
      <c r="AA1135" s="16">
        <v>1.0752688172042999E-2</v>
      </c>
      <c r="AB1135" s="16">
        <v>0</v>
      </c>
      <c r="AC1135" s="16">
        <v>0</v>
      </c>
      <c r="AD1135" s="16">
        <v>0</v>
      </c>
      <c r="AE1135" s="16">
        <v>0</v>
      </c>
      <c r="AF1135" s="16">
        <v>0</v>
      </c>
      <c r="AG1135" s="16">
        <v>1.5625E-2</v>
      </c>
      <c r="AH1135" s="16">
        <v>0</v>
      </c>
      <c r="AI1135" s="16">
        <v>0</v>
      </c>
      <c r="AJ1135" s="16"/>
      <c r="AK1135" s="16">
        <v>0</v>
      </c>
      <c r="AL1135" s="16">
        <v>2.3809523809523801E-2</v>
      </c>
      <c r="AM1135" s="16">
        <v>0</v>
      </c>
      <c r="AN1135" s="16">
        <v>0</v>
      </c>
      <c r="AO1135" s="16">
        <v>7.8125E-3</v>
      </c>
      <c r="AP1135" s="16">
        <v>0</v>
      </c>
      <c r="AQ1135" s="16">
        <v>0</v>
      </c>
      <c r="AR1135" s="16"/>
      <c r="AS1135" s="16">
        <v>5.31914893617021E-3</v>
      </c>
      <c r="AT1135" s="16">
        <v>2.3148148148148099E-3</v>
      </c>
      <c r="AU1135" s="16"/>
      <c r="AV1135" s="16">
        <v>0</v>
      </c>
      <c r="AW1135" s="16">
        <v>4.6620046620046603E-3</v>
      </c>
      <c r="AX1135" s="16"/>
      <c r="AY1135" s="16">
        <v>0</v>
      </c>
      <c r="AZ1135" s="16">
        <v>6.2305295950155796E-3</v>
      </c>
      <c r="BA1135" s="16"/>
      <c r="BB1135" s="16">
        <v>5.4347826086956503E-3</v>
      </c>
      <c r="BC1135" s="16">
        <v>0</v>
      </c>
      <c r="BD1135" s="16"/>
      <c r="BE1135" s="16">
        <v>0</v>
      </c>
      <c r="BF1135" s="16">
        <v>0</v>
      </c>
      <c r="BG1135" s="16">
        <v>2.9325513196480899E-3</v>
      </c>
      <c r="BH1135" s="16">
        <v>5.6497175141242903E-3</v>
      </c>
    </row>
    <row r="1136" spans="2:60" x14ac:dyDescent="0.25">
      <c r="B1136" t="s">
        <v>77</v>
      </c>
      <c r="C1136" s="16">
        <v>8.3870967741935504E-2</v>
      </c>
      <c r="D1136" s="16">
        <v>0.114285714285714</v>
      </c>
      <c r="E1136" s="16">
        <v>0.134615384615385</v>
      </c>
      <c r="F1136" s="16">
        <v>8.8235294117647106E-2</v>
      </c>
      <c r="G1136" s="16">
        <v>4.1666666666666699E-2</v>
      </c>
      <c r="H1136" s="16">
        <v>0.133333333333333</v>
      </c>
      <c r="I1136" s="16">
        <v>0.06</v>
      </c>
      <c r="J1136" s="16">
        <v>0.125</v>
      </c>
      <c r="K1136" s="16">
        <v>0</v>
      </c>
      <c r="L1136" s="16">
        <v>9.0909090909090898E-2</v>
      </c>
      <c r="M1136" s="16">
        <v>2.2222222222222199E-2</v>
      </c>
      <c r="N1136" s="16">
        <v>8.5106382978723402E-2</v>
      </c>
      <c r="O1136" s="16">
        <v>6.6666666666666693E-2</v>
      </c>
      <c r="P1136" s="16">
        <v>0.11111111111111099</v>
      </c>
      <c r="Q1136" s="16">
        <v>0.17647058823529399</v>
      </c>
      <c r="R1136" s="16">
        <v>0</v>
      </c>
      <c r="S1136" s="16">
        <v>8.0357142857142905E-2</v>
      </c>
      <c r="T1136" s="16">
        <v>8.6206896551724102E-2</v>
      </c>
      <c r="U1136" s="16"/>
      <c r="V1136" s="16">
        <v>0.13793103448275901</v>
      </c>
      <c r="W1136" s="16">
        <v>5.63380281690141E-2</v>
      </c>
      <c r="X1136" s="16">
        <v>9.41176470588235E-2</v>
      </c>
      <c r="Y1136" s="16">
        <v>7.4766355140186896E-2</v>
      </c>
      <c r="Z1136" s="16"/>
      <c r="AA1136" s="16">
        <v>8.6021505376344107E-2</v>
      </c>
      <c r="AB1136" s="16">
        <v>0.1</v>
      </c>
      <c r="AC1136" s="16">
        <v>1.7857142857142901E-2</v>
      </c>
      <c r="AD1136" s="16">
        <v>6.6666666666666693E-2</v>
      </c>
      <c r="AE1136" s="16">
        <v>8.6956521739130405E-2</v>
      </c>
      <c r="AF1136" s="16">
        <v>3.1746031746031703E-2</v>
      </c>
      <c r="AG1136" s="16">
        <v>4.6875E-2</v>
      </c>
      <c r="AH1136" s="16">
        <v>5.6603773584905703E-2</v>
      </c>
      <c r="AI1136" s="16">
        <v>0.105263157894737</v>
      </c>
      <c r="AJ1136" s="16"/>
      <c r="AK1136" s="16">
        <v>0.1</v>
      </c>
      <c r="AL1136" s="16">
        <v>0</v>
      </c>
      <c r="AM1136" s="16">
        <v>3.8461538461538498E-2</v>
      </c>
      <c r="AN1136" s="16">
        <v>0.16239316239316201</v>
      </c>
      <c r="AO1136" s="16">
        <v>5.46875E-2</v>
      </c>
      <c r="AP1136" s="16">
        <v>4.7619047619047603E-2</v>
      </c>
      <c r="AQ1136" s="16">
        <v>7.4074074074074098E-2</v>
      </c>
      <c r="AR1136" s="16"/>
      <c r="AS1136" s="16">
        <v>2.1276595744680899E-2</v>
      </c>
      <c r="AT1136" s="16">
        <v>0.11111111111111099</v>
      </c>
      <c r="AU1136" s="16"/>
      <c r="AV1136" s="16">
        <v>0.109947643979058</v>
      </c>
      <c r="AW1136" s="16">
        <v>7.2261072261072298E-2</v>
      </c>
      <c r="AX1136" s="16"/>
      <c r="AY1136" s="16">
        <v>9.3645484949832797E-2</v>
      </c>
      <c r="AZ1136" s="16">
        <v>7.4766355140186896E-2</v>
      </c>
      <c r="BA1136" s="16"/>
      <c r="BB1136" s="16">
        <v>5.7065217391304303E-2</v>
      </c>
      <c r="BC1136" s="16">
        <v>0.123015873015873</v>
      </c>
      <c r="BD1136" s="16"/>
      <c r="BE1136" s="16">
        <v>0.47058823529411797</v>
      </c>
      <c r="BF1136" s="16">
        <v>0.120481927710843</v>
      </c>
      <c r="BG1136" s="16">
        <v>8.2111436950146596E-2</v>
      </c>
      <c r="BH1136" s="16">
        <v>2.82485875706215E-2</v>
      </c>
    </row>
    <row r="1137" spans="2:60" x14ac:dyDescent="0.25">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c r="AX1137" s="16"/>
      <c r="AY1137" s="16"/>
      <c r="AZ1137" s="16"/>
      <c r="BA1137" s="16"/>
      <c r="BB1137" s="16"/>
      <c r="BC1137" s="16"/>
      <c r="BD1137" s="16"/>
      <c r="BE1137" s="16"/>
      <c r="BF1137" s="16"/>
      <c r="BG1137" s="16"/>
      <c r="BH1137" s="16"/>
    </row>
    <row r="1138" spans="2:60" x14ac:dyDescent="0.25">
      <c r="B1138" s="6" t="s">
        <v>519</v>
      </c>
      <c r="C1138" s="16"/>
      <c r="D1138" s="16"/>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6"/>
      <c r="AL1138" s="16"/>
      <c r="AM1138" s="16"/>
      <c r="AN1138" s="16"/>
      <c r="AO1138" s="16"/>
      <c r="AP1138" s="16"/>
      <c r="AQ1138" s="16"/>
      <c r="AR1138" s="16"/>
      <c r="AS1138" s="16"/>
      <c r="AT1138" s="16"/>
      <c r="AU1138" s="16"/>
      <c r="AV1138" s="16"/>
      <c r="AW1138" s="16"/>
      <c r="AX1138" s="16"/>
      <c r="AY1138" s="16"/>
      <c r="AZ1138" s="16"/>
      <c r="BA1138" s="16"/>
      <c r="BB1138" s="16"/>
      <c r="BC1138" s="16"/>
      <c r="BD1138" s="16"/>
      <c r="BE1138" s="16"/>
      <c r="BF1138" s="16"/>
      <c r="BG1138" s="16"/>
      <c r="BH1138" s="16"/>
    </row>
    <row r="1139" spans="2:60" x14ac:dyDescent="0.25">
      <c r="B1139" s="23" t="s">
        <v>79</v>
      </c>
      <c r="C1139" s="16"/>
      <c r="D1139" s="16"/>
      <c r="E1139" s="16"/>
      <c r="F1139" s="16"/>
      <c r="G1139" s="16"/>
      <c r="H1139" s="16"/>
      <c r="I1139" s="16"/>
      <c r="J1139" s="16"/>
      <c r="K1139" s="16"/>
      <c r="L1139" s="16"/>
      <c r="M1139" s="16"/>
      <c r="N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6"/>
      <c r="AL1139" s="16"/>
      <c r="AM1139" s="16"/>
      <c r="AN1139" s="16"/>
      <c r="AO1139" s="16"/>
      <c r="AP1139" s="16"/>
      <c r="AQ1139" s="16"/>
      <c r="AR1139" s="16"/>
      <c r="AS1139" s="16"/>
      <c r="AT1139" s="16"/>
      <c r="AU1139" s="16"/>
      <c r="AV1139" s="16"/>
      <c r="AW1139" s="16"/>
      <c r="AX1139" s="16"/>
      <c r="AY1139" s="16"/>
      <c r="AZ1139" s="16"/>
      <c r="BA1139" s="16"/>
      <c r="BB1139" s="16"/>
      <c r="BC1139" s="16"/>
      <c r="BD1139" s="16"/>
      <c r="BE1139" s="16"/>
      <c r="BF1139" s="16"/>
      <c r="BG1139" s="16"/>
      <c r="BH1139" s="16"/>
    </row>
    <row r="1140" spans="2:60" x14ac:dyDescent="0.25">
      <c r="B1140" t="s">
        <v>517</v>
      </c>
      <c r="C1140" s="16">
        <v>0.10806451612903201</v>
      </c>
      <c r="D1140" s="16">
        <v>8.5714285714285701E-2</v>
      </c>
      <c r="E1140" s="16">
        <v>7.69230769230769E-2</v>
      </c>
      <c r="F1140" s="16">
        <v>0.23529411764705899</v>
      </c>
      <c r="G1140" s="16">
        <v>4.1666666666666699E-2</v>
      </c>
      <c r="H1140" s="16">
        <v>0.133333333333333</v>
      </c>
      <c r="I1140" s="16">
        <v>0.1</v>
      </c>
      <c r="J1140" s="16">
        <v>0.25</v>
      </c>
      <c r="K1140" s="16">
        <v>9.6774193548387094E-2</v>
      </c>
      <c r="L1140" s="16">
        <v>0</v>
      </c>
      <c r="M1140" s="16">
        <v>0.155555555555556</v>
      </c>
      <c r="N1140" s="16">
        <v>0.170212765957447</v>
      </c>
      <c r="O1140" s="16">
        <v>0</v>
      </c>
      <c r="P1140" s="16">
        <v>3.7037037037037E-2</v>
      </c>
      <c r="Q1140" s="16">
        <v>0</v>
      </c>
      <c r="R1140" s="16">
        <v>0</v>
      </c>
      <c r="S1140" s="16">
        <v>0.151785714285714</v>
      </c>
      <c r="T1140" s="16">
        <v>5.1724137931034503E-2</v>
      </c>
      <c r="U1140" s="16"/>
      <c r="V1140" s="16">
        <v>6.8965517241379296E-2</v>
      </c>
      <c r="W1140" s="16">
        <v>9.85915492957746E-2</v>
      </c>
      <c r="X1140" s="16">
        <v>7.6470588235294096E-2</v>
      </c>
      <c r="Y1140" s="16">
        <v>0.13395638629283499</v>
      </c>
      <c r="Z1140" s="16"/>
      <c r="AA1140" s="16">
        <v>0.118279569892473</v>
      </c>
      <c r="AB1140" s="16">
        <v>0.15</v>
      </c>
      <c r="AC1140" s="16">
        <v>7.1428571428571397E-2</v>
      </c>
      <c r="AD1140" s="16">
        <v>0.16</v>
      </c>
      <c r="AE1140" s="16">
        <v>5.7971014492753603E-2</v>
      </c>
      <c r="AF1140" s="16">
        <v>3.1746031746031703E-2</v>
      </c>
      <c r="AG1140" s="16">
        <v>0.125</v>
      </c>
      <c r="AH1140" s="16">
        <v>0.113207547169811</v>
      </c>
      <c r="AI1140" s="16">
        <v>0.157894736842105</v>
      </c>
      <c r="AJ1140" s="16"/>
      <c r="AK1140" s="16">
        <v>0.15</v>
      </c>
      <c r="AL1140" s="16">
        <v>9.5238095238095205E-2</v>
      </c>
      <c r="AM1140" s="16">
        <v>0.134615384615385</v>
      </c>
      <c r="AN1140" s="16">
        <v>0.11111111111111099</v>
      </c>
      <c r="AO1140" s="16">
        <v>7.8125E-2</v>
      </c>
      <c r="AP1140" s="16">
        <v>0.119047619047619</v>
      </c>
      <c r="AQ1140" s="16">
        <v>0.11111111111111099</v>
      </c>
      <c r="AR1140" s="16"/>
      <c r="AS1140" s="16">
        <v>0.117021276595745</v>
      </c>
      <c r="AT1140" s="16">
        <v>0.104166666666667</v>
      </c>
      <c r="AU1140" s="16"/>
      <c r="AV1140" s="16">
        <v>0.14136125654450299</v>
      </c>
      <c r="AW1140" s="16">
        <v>9.3240093240093205E-2</v>
      </c>
      <c r="AX1140" s="16"/>
      <c r="AY1140" s="16">
        <v>8.0267558528428096E-2</v>
      </c>
      <c r="AZ1140" s="16">
        <v>0.13395638629283499</v>
      </c>
      <c r="BA1140" s="16"/>
      <c r="BB1140" s="16">
        <v>0.108695652173913</v>
      </c>
      <c r="BC1140" s="16">
        <v>0.107142857142857</v>
      </c>
      <c r="BD1140" s="16"/>
      <c r="BE1140" s="16">
        <v>0</v>
      </c>
      <c r="BF1140" s="16">
        <v>6.02409638554217E-2</v>
      </c>
      <c r="BG1140" s="16">
        <v>0.11143695014662799</v>
      </c>
      <c r="BH1140" s="16">
        <v>0.13559322033898299</v>
      </c>
    </row>
    <row r="1141" spans="2:60" x14ac:dyDescent="0.25">
      <c r="B1141" t="s">
        <v>509</v>
      </c>
      <c r="C1141" s="16">
        <v>8.2258064516129006E-2</v>
      </c>
      <c r="D1141" s="16">
        <v>7.1428571428571397E-2</v>
      </c>
      <c r="E1141" s="16">
        <v>7.69230769230769E-2</v>
      </c>
      <c r="F1141" s="16">
        <v>2.9411764705882401E-2</v>
      </c>
      <c r="G1141" s="16">
        <v>4.1666666666666699E-2</v>
      </c>
      <c r="H1141" s="16">
        <v>0.266666666666667</v>
      </c>
      <c r="I1141" s="16">
        <v>0.08</v>
      </c>
      <c r="J1141" s="16">
        <v>0</v>
      </c>
      <c r="K1141" s="16">
        <v>0</v>
      </c>
      <c r="L1141" s="16">
        <v>0</v>
      </c>
      <c r="M1141" s="16">
        <v>8.8888888888888906E-2</v>
      </c>
      <c r="N1141" s="16">
        <v>0.12765957446808501</v>
      </c>
      <c r="O1141" s="16">
        <v>0.133333333333333</v>
      </c>
      <c r="P1141" s="16">
        <v>7.4074074074074098E-2</v>
      </c>
      <c r="Q1141" s="16">
        <v>0.11764705882352899</v>
      </c>
      <c r="R1141" s="16">
        <v>0.25</v>
      </c>
      <c r="S1141" s="16">
        <v>8.9285714285714302E-2</v>
      </c>
      <c r="T1141" s="16">
        <v>8.6206896551724102E-2</v>
      </c>
      <c r="U1141" s="16"/>
      <c r="V1141" s="16">
        <v>5.1724137931034503E-2</v>
      </c>
      <c r="W1141" s="16">
        <v>0.169014084507042</v>
      </c>
      <c r="X1141" s="16">
        <v>7.0588235294117604E-2</v>
      </c>
      <c r="Y1141" s="16">
        <v>7.4766355140186896E-2</v>
      </c>
      <c r="Z1141" s="16"/>
      <c r="AA1141" s="16">
        <v>5.3763440860215103E-2</v>
      </c>
      <c r="AB1141" s="16">
        <v>0.15</v>
      </c>
      <c r="AC1141" s="16">
        <v>8.9285714285714302E-2</v>
      </c>
      <c r="AD1141" s="16">
        <v>2.66666666666667E-2</v>
      </c>
      <c r="AE1141" s="16">
        <v>0.115942028985507</v>
      </c>
      <c r="AF1141" s="16">
        <v>9.5238095238095205E-2</v>
      </c>
      <c r="AG1141" s="16">
        <v>7.8125E-2</v>
      </c>
      <c r="AH1141" s="16">
        <v>0.13207547169811301</v>
      </c>
      <c r="AI1141" s="16">
        <v>6.5789473684210495E-2</v>
      </c>
      <c r="AJ1141" s="16"/>
      <c r="AK1141" s="16">
        <v>6.6666666666666693E-2</v>
      </c>
      <c r="AL1141" s="16">
        <v>9.5238095238095205E-2</v>
      </c>
      <c r="AM1141" s="16">
        <v>9.6153846153846201E-2</v>
      </c>
      <c r="AN1141" s="16">
        <v>5.9829059829059797E-2</v>
      </c>
      <c r="AO1141" s="16">
        <v>8.59375E-2</v>
      </c>
      <c r="AP1141" s="16">
        <v>3.1746031746031703E-2</v>
      </c>
      <c r="AQ1141" s="16">
        <v>0.172839506172839</v>
      </c>
      <c r="AR1141" s="16"/>
      <c r="AS1141" s="16">
        <v>0.12765957446808501</v>
      </c>
      <c r="AT1141" s="16">
        <v>6.25E-2</v>
      </c>
      <c r="AU1141" s="16"/>
      <c r="AV1141" s="16">
        <v>5.7591623036649199E-2</v>
      </c>
      <c r="AW1141" s="16">
        <v>9.3240093240093205E-2</v>
      </c>
      <c r="AX1141" s="16"/>
      <c r="AY1141" s="16">
        <v>9.0301003344481601E-2</v>
      </c>
      <c r="AZ1141" s="16">
        <v>7.4766355140186896E-2</v>
      </c>
      <c r="BA1141" s="16"/>
      <c r="BB1141" s="16">
        <v>8.9673913043478298E-2</v>
      </c>
      <c r="BC1141" s="16">
        <v>7.1428571428571397E-2</v>
      </c>
      <c r="BD1141" s="16"/>
      <c r="BE1141" s="16">
        <v>5.8823529411764698E-2</v>
      </c>
      <c r="BF1141" s="16">
        <v>4.81927710843374E-2</v>
      </c>
      <c r="BG1141" s="16">
        <v>7.9178885630498505E-2</v>
      </c>
      <c r="BH1141" s="16">
        <v>0.10734463276836199</v>
      </c>
    </row>
    <row r="1142" spans="2:60" x14ac:dyDescent="0.25">
      <c r="B1142" t="s">
        <v>510</v>
      </c>
      <c r="C1142" s="16">
        <v>0.2</v>
      </c>
      <c r="D1142" s="16">
        <v>0.22857142857142901</v>
      </c>
      <c r="E1142" s="16">
        <v>0.230769230769231</v>
      </c>
      <c r="F1142" s="16">
        <v>0.23529411764705899</v>
      </c>
      <c r="G1142" s="16">
        <v>0.29166666666666702</v>
      </c>
      <c r="H1142" s="16">
        <v>0</v>
      </c>
      <c r="I1142" s="16">
        <v>0.1</v>
      </c>
      <c r="J1142" s="16">
        <v>0.125</v>
      </c>
      <c r="K1142" s="16">
        <v>0.25806451612903197</v>
      </c>
      <c r="L1142" s="16">
        <v>0.27272727272727298</v>
      </c>
      <c r="M1142" s="16">
        <v>0.2</v>
      </c>
      <c r="N1142" s="16">
        <v>0.14893617021276601</v>
      </c>
      <c r="O1142" s="16">
        <v>6.6666666666666693E-2</v>
      </c>
      <c r="P1142" s="16">
        <v>0.148148148148148</v>
      </c>
      <c r="Q1142" s="16">
        <v>0.23529411764705899</v>
      </c>
      <c r="R1142" s="16">
        <v>0</v>
      </c>
      <c r="S1142" s="16">
        <v>0.24107142857142899</v>
      </c>
      <c r="T1142" s="16">
        <v>0.20689655172413801</v>
      </c>
      <c r="U1142" s="16"/>
      <c r="V1142" s="16">
        <v>0.17241379310344801</v>
      </c>
      <c r="W1142" s="16">
        <v>5.63380281690141E-2</v>
      </c>
      <c r="X1142" s="16">
        <v>0.17058823529411801</v>
      </c>
      <c r="Y1142" s="16">
        <v>0.25233644859813098</v>
      </c>
      <c r="Z1142" s="16"/>
      <c r="AA1142" s="16">
        <v>0.16129032258064499</v>
      </c>
      <c r="AB1142" s="16">
        <v>0.1</v>
      </c>
      <c r="AC1142" s="16">
        <v>0.160714285714286</v>
      </c>
      <c r="AD1142" s="16">
        <v>0.17333333333333301</v>
      </c>
      <c r="AE1142" s="16">
        <v>0.188405797101449</v>
      </c>
      <c r="AF1142" s="16">
        <v>0.238095238095238</v>
      </c>
      <c r="AG1142" s="16">
        <v>0.265625</v>
      </c>
      <c r="AH1142" s="16">
        <v>0.22641509433962301</v>
      </c>
      <c r="AI1142" s="16">
        <v>0.28947368421052599</v>
      </c>
      <c r="AJ1142" s="16"/>
      <c r="AK1142" s="16">
        <v>0.233333333333333</v>
      </c>
      <c r="AL1142" s="16">
        <v>0.26190476190476197</v>
      </c>
      <c r="AM1142" s="16">
        <v>0.115384615384615</v>
      </c>
      <c r="AN1142" s="16">
        <v>0.145299145299145</v>
      </c>
      <c r="AO1142" s="16">
        <v>0.2109375</v>
      </c>
      <c r="AP1142" s="16">
        <v>0.19841269841269801</v>
      </c>
      <c r="AQ1142" s="16">
        <v>0.28395061728395099</v>
      </c>
      <c r="AR1142" s="16"/>
      <c r="AS1142" s="16">
        <v>0.26595744680851102</v>
      </c>
      <c r="AT1142" s="16">
        <v>0.171296296296296</v>
      </c>
      <c r="AU1142" s="16"/>
      <c r="AV1142" s="16">
        <v>0.15706806282722499</v>
      </c>
      <c r="AW1142" s="16">
        <v>0.21911421911421899</v>
      </c>
      <c r="AX1142" s="16"/>
      <c r="AY1142" s="16">
        <v>0.14381270903009999</v>
      </c>
      <c r="AZ1142" s="16">
        <v>0.25233644859813098</v>
      </c>
      <c r="BA1142" s="16"/>
      <c r="BB1142" s="16">
        <v>0.21467391304347799</v>
      </c>
      <c r="BC1142" s="16">
        <v>0.17857142857142899</v>
      </c>
      <c r="BD1142" s="16"/>
      <c r="BE1142" s="16">
        <v>0</v>
      </c>
      <c r="BF1142" s="16">
        <v>0.22891566265060201</v>
      </c>
      <c r="BG1142" s="16">
        <v>0.196480938416422</v>
      </c>
      <c r="BH1142" s="16">
        <v>0.21468926553672299</v>
      </c>
    </row>
    <row r="1143" spans="2:60" x14ac:dyDescent="0.25">
      <c r="B1143" t="s">
        <v>511</v>
      </c>
      <c r="C1143" s="16">
        <v>0.130645161290323</v>
      </c>
      <c r="D1143" s="16">
        <v>0.128571428571429</v>
      </c>
      <c r="E1143" s="16">
        <v>3.8461538461538498E-2</v>
      </c>
      <c r="F1143" s="16">
        <v>5.8823529411764698E-2</v>
      </c>
      <c r="G1143" s="16">
        <v>8.3333333333333301E-2</v>
      </c>
      <c r="H1143" s="16">
        <v>6.6666666666666693E-2</v>
      </c>
      <c r="I1143" s="16">
        <v>0.18</v>
      </c>
      <c r="J1143" s="16">
        <v>0.125</v>
      </c>
      <c r="K1143" s="16">
        <v>0.29032258064516098</v>
      </c>
      <c r="L1143" s="16">
        <v>0</v>
      </c>
      <c r="M1143" s="16">
        <v>4.4444444444444398E-2</v>
      </c>
      <c r="N1143" s="16">
        <v>0.170212765957447</v>
      </c>
      <c r="O1143" s="16">
        <v>0.266666666666667</v>
      </c>
      <c r="P1143" s="16">
        <v>0.11111111111111099</v>
      </c>
      <c r="Q1143" s="16">
        <v>0.11764705882352899</v>
      </c>
      <c r="R1143" s="16">
        <v>0.25</v>
      </c>
      <c r="S1143" s="16">
        <v>0.151785714285714</v>
      </c>
      <c r="T1143" s="16">
        <v>0.15517241379310301</v>
      </c>
      <c r="U1143" s="16"/>
      <c r="V1143" s="16">
        <v>0.12068965517241401</v>
      </c>
      <c r="W1143" s="16">
        <v>8.4507042253521097E-2</v>
      </c>
      <c r="X1143" s="16">
        <v>0.16470588235294101</v>
      </c>
      <c r="Y1143" s="16">
        <v>0.124610591900312</v>
      </c>
      <c r="Z1143" s="16"/>
      <c r="AA1143" s="16">
        <v>9.6774193548387094E-2</v>
      </c>
      <c r="AB1143" s="16">
        <v>2.5000000000000001E-2</v>
      </c>
      <c r="AC1143" s="16">
        <v>0.19642857142857101</v>
      </c>
      <c r="AD1143" s="16">
        <v>0.18666666666666701</v>
      </c>
      <c r="AE1143" s="16">
        <v>0.14492753623188401</v>
      </c>
      <c r="AF1143" s="16">
        <v>0.11111111111111099</v>
      </c>
      <c r="AG1143" s="16">
        <v>0.203125</v>
      </c>
      <c r="AH1143" s="16">
        <v>9.4339622641509399E-2</v>
      </c>
      <c r="AI1143" s="16">
        <v>0.13157894736842099</v>
      </c>
      <c r="AJ1143" s="16"/>
      <c r="AK1143" s="16">
        <v>6.6666666666666693E-2</v>
      </c>
      <c r="AL1143" s="16">
        <v>0.119047619047619</v>
      </c>
      <c r="AM1143" s="16">
        <v>0.134615384615385</v>
      </c>
      <c r="AN1143" s="16">
        <v>9.4017094017094002E-2</v>
      </c>
      <c r="AO1143" s="16">
        <v>0.15625</v>
      </c>
      <c r="AP1143" s="16">
        <v>0.19841269841269801</v>
      </c>
      <c r="AQ1143" s="16">
        <v>0.11111111111111099</v>
      </c>
      <c r="AR1143" s="16"/>
      <c r="AS1143" s="16">
        <v>0.14893617021276601</v>
      </c>
      <c r="AT1143" s="16">
        <v>0.12268518518518499</v>
      </c>
      <c r="AU1143" s="16"/>
      <c r="AV1143" s="16">
        <v>0.104712041884817</v>
      </c>
      <c r="AW1143" s="16">
        <v>0.14219114219114201</v>
      </c>
      <c r="AX1143" s="16"/>
      <c r="AY1143" s="16">
        <v>0.13712374581939801</v>
      </c>
      <c r="AZ1143" s="16">
        <v>0.124610591900312</v>
      </c>
      <c r="BA1143" s="16"/>
      <c r="BB1143" s="16">
        <v>0.14945652173912999</v>
      </c>
      <c r="BC1143" s="16">
        <v>0.103174603174603</v>
      </c>
      <c r="BD1143" s="16"/>
      <c r="BE1143" s="16">
        <v>5.8823529411764698E-2</v>
      </c>
      <c r="BF1143" s="16">
        <v>0.108433734939759</v>
      </c>
      <c r="BG1143" s="16">
        <v>0.13782991202346001</v>
      </c>
      <c r="BH1143" s="16">
        <v>0.13559322033898299</v>
      </c>
    </row>
    <row r="1144" spans="2:60" x14ac:dyDescent="0.25">
      <c r="B1144" t="s">
        <v>512</v>
      </c>
      <c r="C1144" s="16">
        <v>0.13387096774193499</v>
      </c>
      <c r="D1144" s="16">
        <v>0.1</v>
      </c>
      <c r="E1144" s="16">
        <v>0.21153846153846201</v>
      </c>
      <c r="F1144" s="16">
        <v>0.11764705882352899</v>
      </c>
      <c r="G1144" s="16">
        <v>0.20833333333333301</v>
      </c>
      <c r="H1144" s="16">
        <v>0.2</v>
      </c>
      <c r="I1144" s="16">
        <v>0.14000000000000001</v>
      </c>
      <c r="J1144" s="16">
        <v>0.25</v>
      </c>
      <c r="K1144" s="16">
        <v>6.4516129032258104E-2</v>
      </c>
      <c r="L1144" s="16">
        <v>9.0909090909090898E-2</v>
      </c>
      <c r="M1144" s="16">
        <v>4.4444444444444398E-2</v>
      </c>
      <c r="N1144" s="16">
        <v>0.14893617021276601</v>
      </c>
      <c r="O1144" s="16">
        <v>0.133333333333333</v>
      </c>
      <c r="P1144" s="16">
        <v>0.18518518518518501</v>
      </c>
      <c r="Q1144" s="16">
        <v>5.8823529411764698E-2</v>
      </c>
      <c r="R1144" s="16">
        <v>0</v>
      </c>
      <c r="S1144" s="16">
        <v>0.125</v>
      </c>
      <c r="T1144" s="16">
        <v>0.17241379310344801</v>
      </c>
      <c r="U1144" s="16"/>
      <c r="V1144" s="16">
        <v>0.18965517241379301</v>
      </c>
      <c r="W1144" s="16">
        <v>0.183098591549296</v>
      </c>
      <c r="X1144" s="16">
        <v>0.123529411764706</v>
      </c>
      <c r="Y1144" s="16">
        <v>0.118380062305296</v>
      </c>
      <c r="Z1144" s="16"/>
      <c r="AA1144" s="16">
        <v>0.15053763440860199</v>
      </c>
      <c r="AB1144" s="16">
        <v>0.22500000000000001</v>
      </c>
      <c r="AC1144" s="16">
        <v>0.14285714285714299</v>
      </c>
      <c r="AD1144" s="16">
        <v>0.146666666666667</v>
      </c>
      <c r="AE1144" s="16">
        <v>0.14492753623188401</v>
      </c>
      <c r="AF1144" s="16">
        <v>0.11111111111111099</v>
      </c>
      <c r="AG1144" s="16">
        <v>9.375E-2</v>
      </c>
      <c r="AH1144" s="16">
        <v>9.4339622641509399E-2</v>
      </c>
      <c r="AI1144" s="16">
        <v>6.5789473684210495E-2</v>
      </c>
      <c r="AJ1144" s="16"/>
      <c r="AK1144" s="16">
        <v>0.15</v>
      </c>
      <c r="AL1144" s="16">
        <v>0.14285714285714299</v>
      </c>
      <c r="AM1144" s="16">
        <v>0.15384615384615399</v>
      </c>
      <c r="AN1144" s="16">
        <v>0.213675213675214</v>
      </c>
      <c r="AO1144" s="16">
        <v>0.109375</v>
      </c>
      <c r="AP1144" s="16">
        <v>7.9365079365079402E-2</v>
      </c>
      <c r="AQ1144" s="16">
        <v>8.6419753086419707E-2</v>
      </c>
      <c r="AR1144" s="16"/>
      <c r="AS1144" s="16">
        <v>9.0425531914893595E-2</v>
      </c>
      <c r="AT1144" s="16">
        <v>0.15277777777777801</v>
      </c>
      <c r="AU1144" s="16"/>
      <c r="AV1144" s="16">
        <v>0.146596858638743</v>
      </c>
      <c r="AW1144" s="16">
        <v>0.128205128205128</v>
      </c>
      <c r="AX1144" s="16"/>
      <c r="AY1144" s="16">
        <v>0.15050167224080299</v>
      </c>
      <c r="AZ1144" s="16">
        <v>0.118380062305296</v>
      </c>
      <c r="BA1144" s="16"/>
      <c r="BB1144" s="16">
        <v>0.11413043478260899</v>
      </c>
      <c r="BC1144" s="16">
        <v>0.16269841269841301</v>
      </c>
      <c r="BD1144" s="16"/>
      <c r="BE1144" s="16">
        <v>0.23529411764705899</v>
      </c>
      <c r="BF1144" s="16">
        <v>0.22891566265060201</v>
      </c>
      <c r="BG1144" s="16">
        <v>0.13196480938416399</v>
      </c>
      <c r="BH1144" s="16">
        <v>8.4745762711864403E-2</v>
      </c>
    </row>
    <row r="1145" spans="2:60" x14ac:dyDescent="0.25">
      <c r="B1145" t="s">
        <v>513</v>
      </c>
      <c r="C1145" s="16">
        <v>7.25806451612903E-2</v>
      </c>
      <c r="D1145" s="16">
        <v>7.1428571428571397E-2</v>
      </c>
      <c r="E1145" s="16">
        <v>9.6153846153846201E-2</v>
      </c>
      <c r="F1145" s="16">
        <v>0</v>
      </c>
      <c r="G1145" s="16">
        <v>8.3333333333333301E-2</v>
      </c>
      <c r="H1145" s="16">
        <v>0.2</v>
      </c>
      <c r="I1145" s="16">
        <v>0.08</v>
      </c>
      <c r="J1145" s="16">
        <v>0</v>
      </c>
      <c r="K1145" s="16">
        <v>3.2258064516128997E-2</v>
      </c>
      <c r="L1145" s="16">
        <v>0.18181818181818199</v>
      </c>
      <c r="M1145" s="16">
        <v>8.8888888888888906E-2</v>
      </c>
      <c r="N1145" s="16">
        <v>2.1276595744680899E-2</v>
      </c>
      <c r="O1145" s="16">
        <v>0</v>
      </c>
      <c r="P1145" s="16">
        <v>7.4074074074074098E-2</v>
      </c>
      <c r="Q1145" s="16">
        <v>5.8823529411764698E-2</v>
      </c>
      <c r="R1145" s="16">
        <v>0.25</v>
      </c>
      <c r="S1145" s="16">
        <v>6.25E-2</v>
      </c>
      <c r="T1145" s="16">
        <v>0.12068965517241401</v>
      </c>
      <c r="U1145" s="16"/>
      <c r="V1145" s="16">
        <v>5.1724137931034503E-2</v>
      </c>
      <c r="W1145" s="16">
        <v>9.85915492957746E-2</v>
      </c>
      <c r="X1145" s="16">
        <v>7.0588235294117604E-2</v>
      </c>
      <c r="Y1145" s="16">
        <v>7.1651090342679094E-2</v>
      </c>
      <c r="Z1145" s="16"/>
      <c r="AA1145" s="16">
        <v>7.5268817204301106E-2</v>
      </c>
      <c r="AB1145" s="16">
        <v>0.05</v>
      </c>
      <c r="AC1145" s="16">
        <v>0.14285714285714299</v>
      </c>
      <c r="AD1145" s="16">
        <v>6.6666666666666693E-2</v>
      </c>
      <c r="AE1145" s="16">
        <v>0.115942028985507</v>
      </c>
      <c r="AF1145" s="16">
        <v>0.126984126984127</v>
      </c>
      <c r="AG1145" s="16">
        <v>1.5625E-2</v>
      </c>
      <c r="AH1145" s="16">
        <v>5.6603773584905703E-2</v>
      </c>
      <c r="AI1145" s="16">
        <v>1.3157894736842099E-2</v>
      </c>
      <c r="AJ1145" s="16"/>
      <c r="AK1145" s="16">
        <v>1.6666666666666701E-2</v>
      </c>
      <c r="AL1145" s="16">
        <v>4.7619047619047603E-2</v>
      </c>
      <c r="AM1145" s="16">
        <v>7.69230769230769E-2</v>
      </c>
      <c r="AN1145" s="16">
        <v>6.8376068376068397E-2</v>
      </c>
      <c r="AO1145" s="16">
        <v>9.375E-2</v>
      </c>
      <c r="AP1145" s="16">
        <v>0.134920634920635</v>
      </c>
      <c r="AQ1145" s="16">
        <v>1.2345679012345699E-2</v>
      </c>
      <c r="AR1145" s="16"/>
      <c r="AS1145" s="16">
        <v>6.9148936170212796E-2</v>
      </c>
      <c r="AT1145" s="16">
        <v>7.4074074074074098E-2</v>
      </c>
      <c r="AU1145" s="16"/>
      <c r="AV1145" s="16">
        <v>7.8534031413612607E-2</v>
      </c>
      <c r="AW1145" s="16">
        <v>6.9930069930069894E-2</v>
      </c>
      <c r="AX1145" s="16"/>
      <c r="AY1145" s="16">
        <v>7.3578595317725801E-2</v>
      </c>
      <c r="AZ1145" s="16">
        <v>7.1651090342679094E-2</v>
      </c>
      <c r="BA1145" s="16"/>
      <c r="BB1145" s="16">
        <v>7.0652173913043501E-2</v>
      </c>
      <c r="BC1145" s="16">
        <v>7.5396825396825407E-2</v>
      </c>
      <c r="BD1145" s="16"/>
      <c r="BE1145" s="16">
        <v>5.8823529411764698E-2</v>
      </c>
      <c r="BF1145" s="16">
        <v>4.81927710843374E-2</v>
      </c>
      <c r="BG1145" s="16">
        <v>6.1583577712609999E-2</v>
      </c>
      <c r="BH1145" s="16">
        <v>0.10734463276836199</v>
      </c>
    </row>
    <row r="1146" spans="2:60" x14ac:dyDescent="0.25">
      <c r="B1146" t="s">
        <v>514</v>
      </c>
      <c r="C1146" s="16">
        <v>6.9354838709677402E-2</v>
      </c>
      <c r="D1146" s="16">
        <v>0.128571428571429</v>
      </c>
      <c r="E1146" s="16">
        <v>1.9230769230769201E-2</v>
      </c>
      <c r="F1146" s="16">
        <v>5.8823529411764698E-2</v>
      </c>
      <c r="G1146" s="16">
        <v>4.1666666666666699E-2</v>
      </c>
      <c r="H1146" s="16">
        <v>0</v>
      </c>
      <c r="I1146" s="16">
        <v>0.06</v>
      </c>
      <c r="J1146" s="16">
        <v>0</v>
      </c>
      <c r="K1146" s="16">
        <v>0.12903225806451599</v>
      </c>
      <c r="L1146" s="16">
        <v>0.18181818181818199</v>
      </c>
      <c r="M1146" s="16">
        <v>4.4444444444444398E-2</v>
      </c>
      <c r="N1146" s="16">
        <v>4.2553191489361701E-2</v>
      </c>
      <c r="O1146" s="16">
        <v>0.2</v>
      </c>
      <c r="P1146" s="16">
        <v>0.148148148148148</v>
      </c>
      <c r="Q1146" s="16">
        <v>5.8823529411764698E-2</v>
      </c>
      <c r="R1146" s="16">
        <v>0</v>
      </c>
      <c r="S1146" s="16">
        <v>5.3571428571428603E-2</v>
      </c>
      <c r="T1146" s="16">
        <v>5.1724137931034503E-2</v>
      </c>
      <c r="U1146" s="16"/>
      <c r="V1146" s="16">
        <v>1.72413793103448E-2</v>
      </c>
      <c r="W1146" s="16">
        <v>8.4507042253521097E-2</v>
      </c>
      <c r="X1146" s="16">
        <v>8.2352941176470601E-2</v>
      </c>
      <c r="Y1146" s="16">
        <v>6.8535825545171306E-2</v>
      </c>
      <c r="Z1146" s="16"/>
      <c r="AA1146" s="16">
        <v>3.2258064516128997E-2</v>
      </c>
      <c r="AB1146" s="16">
        <v>0.05</v>
      </c>
      <c r="AC1146" s="16">
        <v>5.3571428571428603E-2</v>
      </c>
      <c r="AD1146" s="16">
        <v>9.3333333333333296E-2</v>
      </c>
      <c r="AE1146" s="16">
        <v>5.7971014492753603E-2</v>
      </c>
      <c r="AF1146" s="16">
        <v>9.5238095238095205E-2</v>
      </c>
      <c r="AG1146" s="16">
        <v>3.125E-2</v>
      </c>
      <c r="AH1146" s="16">
        <v>0.15094339622641501</v>
      </c>
      <c r="AI1146" s="16">
        <v>9.2105263157894704E-2</v>
      </c>
      <c r="AJ1146" s="16"/>
      <c r="AK1146" s="16">
        <v>1.6666666666666701E-2</v>
      </c>
      <c r="AL1146" s="16">
        <v>4.7619047619047603E-2</v>
      </c>
      <c r="AM1146" s="16">
        <v>1.9230769230769201E-2</v>
      </c>
      <c r="AN1146" s="16">
        <v>7.69230769230769E-2</v>
      </c>
      <c r="AO1146" s="16">
        <v>0.1171875</v>
      </c>
      <c r="AP1146" s="16">
        <v>7.1428571428571397E-2</v>
      </c>
      <c r="AQ1146" s="16">
        <v>6.1728395061728399E-2</v>
      </c>
      <c r="AR1146" s="16"/>
      <c r="AS1146" s="16">
        <v>5.85106382978723E-2</v>
      </c>
      <c r="AT1146" s="16">
        <v>7.4074074074074098E-2</v>
      </c>
      <c r="AU1146" s="16"/>
      <c r="AV1146" s="16">
        <v>6.8062827225130906E-2</v>
      </c>
      <c r="AW1146" s="16">
        <v>6.9930069930069894E-2</v>
      </c>
      <c r="AX1146" s="16"/>
      <c r="AY1146" s="16">
        <v>7.0234113712374605E-2</v>
      </c>
      <c r="AZ1146" s="16">
        <v>6.8535825545171306E-2</v>
      </c>
      <c r="BA1146" s="16"/>
      <c r="BB1146" s="16">
        <v>7.6086956521739094E-2</v>
      </c>
      <c r="BC1146" s="16">
        <v>5.95238095238095E-2</v>
      </c>
      <c r="BD1146" s="16"/>
      <c r="BE1146" s="16">
        <v>0</v>
      </c>
      <c r="BF1146" s="16">
        <v>3.6144578313252997E-2</v>
      </c>
      <c r="BG1146" s="16">
        <v>7.62463343108504E-2</v>
      </c>
      <c r="BH1146" s="16">
        <v>7.9096045197740106E-2</v>
      </c>
    </row>
    <row r="1147" spans="2:60" x14ac:dyDescent="0.25">
      <c r="B1147" t="s">
        <v>515</v>
      </c>
      <c r="C1147" s="16">
        <v>1.6129032258064498E-2</v>
      </c>
      <c r="D1147" s="16">
        <v>4.2857142857142899E-2</v>
      </c>
      <c r="E1147" s="16">
        <v>0</v>
      </c>
      <c r="F1147" s="16">
        <v>0</v>
      </c>
      <c r="G1147" s="16">
        <v>0</v>
      </c>
      <c r="H1147" s="16">
        <v>0</v>
      </c>
      <c r="I1147" s="16">
        <v>0</v>
      </c>
      <c r="J1147" s="16">
        <v>0</v>
      </c>
      <c r="K1147" s="16">
        <v>0</v>
      </c>
      <c r="L1147" s="16">
        <v>0</v>
      </c>
      <c r="M1147" s="16">
        <v>0.11111111111111099</v>
      </c>
      <c r="N1147" s="16">
        <v>0</v>
      </c>
      <c r="O1147" s="16">
        <v>0</v>
      </c>
      <c r="P1147" s="16">
        <v>0</v>
      </c>
      <c r="Q1147" s="16">
        <v>0</v>
      </c>
      <c r="R1147" s="16">
        <v>0</v>
      </c>
      <c r="S1147" s="16">
        <v>8.9285714285714298E-3</v>
      </c>
      <c r="T1147" s="16">
        <v>1.72413793103448E-2</v>
      </c>
      <c r="U1147" s="16"/>
      <c r="V1147" s="16">
        <v>0</v>
      </c>
      <c r="W1147" s="16">
        <v>0</v>
      </c>
      <c r="X1147" s="16">
        <v>1.1764705882352899E-2</v>
      </c>
      <c r="Y1147" s="16">
        <v>2.4922118380062301E-2</v>
      </c>
      <c r="Z1147" s="16"/>
      <c r="AA1147" s="16">
        <v>0</v>
      </c>
      <c r="AB1147" s="16">
        <v>2.5000000000000001E-2</v>
      </c>
      <c r="AC1147" s="16">
        <v>0</v>
      </c>
      <c r="AD1147" s="16">
        <v>0</v>
      </c>
      <c r="AE1147" s="16">
        <v>0</v>
      </c>
      <c r="AF1147" s="16">
        <v>0</v>
      </c>
      <c r="AG1147" s="16">
        <v>4.6875E-2</v>
      </c>
      <c r="AH1147" s="16">
        <v>0</v>
      </c>
      <c r="AI1147" s="16">
        <v>7.8947368421052599E-2</v>
      </c>
      <c r="AJ1147" s="16"/>
      <c r="AK1147" s="16">
        <v>0</v>
      </c>
      <c r="AL1147" s="16">
        <v>0</v>
      </c>
      <c r="AM1147" s="16">
        <v>0</v>
      </c>
      <c r="AN1147" s="16">
        <v>1.7094017094017099E-2</v>
      </c>
      <c r="AO1147" s="16">
        <v>3.125E-2</v>
      </c>
      <c r="AP1147" s="16">
        <v>2.3809523809523801E-2</v>
      </c>
      <c r="AQ1147" s="16">
        <v>1.2345679012345699E-2</v>
      </c>
      <c r="AR1147" s="16"/>
      <c r="AS1147" s="16">
        <v>2.6595744680851099E-2</v>
      </c>
      <c r="AT1147" s="16">
        <v>1.1574074074074099E-2</v>
      </c>
      <c r="AU1147" s="16"/>
      <c r="AV1147" s="16">
        <v>2.0942408376963401E-2</v>
      </c>
      <c r="AW1147" s="16">
        <v>1.3986013986014E-2</v>
      </c>
      <c r="AX1147" s="16"/>
      <c r="AY1147" s="16">
        <v>6.6889632107023402E-3</v>
      </c>
      <c r="AZ1147" s="16">
        <v>2.4922118380062301E-2</v>
      </c>
      <c r="BA1147" s="16"/>
      <c r="BB1147" s="16">
        <v>2.7173913043478298E-2</v>
      </c>
      <c r="BC1147" s="16">
        <v>0</v>
      </c>
      <c r="BD1147" s="16"/>
      <c r="BE1147" s="16">
        <v>0</v>
      </c>
      <c r="BF1147" s="16">
        <v>0</v>
      </c>
      <c r="BG1147" s="16">
        <v>1.17302052785924E-2</v>
      </c>
      <c r="BH1147" s="16">
        <v>3.3898305084745797E-2</v>
      </c>
    </row>
    <row r="1148" spans="2:60" x14ac:dyDescent="0.25">
      <c r="B1148" t="s">
        <v>77</v>
      </c>
      <c r="C1148" s="16">
        <v>7.09677419354839E-2</v>
      </c>
      <c r="D1148" s="16">
        <v>5.7142857142857099E-2</v>
      </c>
      <c r="E1148" s="16">
        <v>5.7692307692307702E-2</v>
      </c>
      <c r="F1148" s="16">
        <v>0.14705882352941199</v>
      </c>
      <c r="G1148" s="16">
        <v>8.3333333333333301E-2</v>
      </c>
      <c r="H1148" s="16">
        <v>6.6666666666666693E-2</v>
      </c>
      <c r="I1148" s="16">
        <v>0.04</v>
      </c>
      <c r="J1148" s="16">
        <v>0.125</v>
      </c>
      <c r="K1148" s="16">
        <v>3.2258064516128997E-2</v>
      </c>
      <c r="L1148" s="16">
        <v>9.0909090909090898E-2</v>
      </c>
      <c r="M1148" s="16">
        <v>8.8888888888888906E-2</v>
      </c>
      <c r="N1148" s="16">
        <v>0.10638297872340401</v>
      </c>
      <c r="O1148" s="16">
        <v>0.2</v>
      </c>
      <c r="P1148" s="16">
        <v>0.11111111111111099</v>
      </c>
      <c r="Q1148" s="16">
        <v>0.17647058823529399</v>
      </c>
      <c r="R1148" s="16">
        <v>0</v>
      </c>
      <c r="S1148" s="16">
        <v>4.4642857142857102E-2</v>
      </c>
      <c r="T1148" s="16">
        <v>1.72413793103448E-2</v>
      </c>
      <c r="U1148" s="16"/>
      <c r="V1148" s="16">
        <v>6.8965517241379296E-2</v>
      </c>
      <c r="W1148" s="16">
        <v>8.4507042253521097E-2</v>
      </c>
      <c r="X1148" s="16">
        <v>7.0588235294117604E-2</v>
      </c>
      <c r="Y1148" s="16">
        <v>6.8535825545171306E-2</v>
      </c>
      <c r="Z1148" s="16"/>
      <c r="AA1148" s="16">
        <v>6.4516129032258104E-2</v>
      </c>
      <c r="AB1148" s="16">
        <v>7.4999999999999997E-2</v>
      </c>
      <c r="AC1148" s="16">
        <v>3.5714285714285698E-2</v>
      </c>
      <c r="AD1148" s="16">
        <v>6.6666666666666693E-2</v>
      </c>
      <c r="AE1148" s="16">
        <v>7.2463768115942004E-2</v>
      </c>
      <c r="AF1148" s="16">
        <v>9.5238095238095205E-2</v>
      </c>
      <c r="AG1148" s="16">
        <v>3.125E-2</v>
      </c>
      <c r="AH1148" s="16">
        <v>5.6603773584905703E-2</v>
      </c>
      <c r="AI1148" s="16">
        <v>7.8947368421052599E-2</v>
      </c>
      <c r="AJ1148" s="16"/>
      <c r="AK1148" s="16">
        <v>6.6666666666666693E-2</v>
      </c>
      <c r="AL1148" s="16">
        <v>4.7619047619047603E-2</v>
      </c>
      <c r="AM1148" s="16">
        <v>9.6153846153846201E-2</v>
      </c>
      <c r="AN1148" s="16">
        <v>0.11965811965812</v>
      </c>
      <c r="AO1148" s="16">
        <v>5.46875E-2</v>
      </c>
      <c r="AP1148" s="16">
        <v>4.7619047619047603E-2</v>
      </c>
      <c r="AQ1148" s="16">
        <v>4.9382716049382699E-2</v>
      </c>
      <c r="AR1148" s="16"/>
      <c r="AS1148" s="16">
        <v>2.1276595744680899E-2</v>
      </c>
      <c r="AT1148" s="16">
        <v>9.2592592592592601E-2</v>
      </c>
      <c r="AU1148" s="16"/>
      <c r="AV1148" s="16">
        <v>9.9476439790575896E-2</v>
      </c>
      <c r="AW1148" s="16">
        <v>5.82750582750583E-2</v>
      </c>
      <c r="AX1148" s="16"/>
      <c r="AY1148" s="16">
        <v>7.3578595317725801E-2</v>
      </c>
      <c r="AZ1148" s="16">
        <v>6.8535825545171306E-2</v>
      </c>
      <c r="BA1148" s="16"/>
      <c r="BB1148" s="16">
        <v>5.4347826086956499E-2</v>
      </c>
      <c r="BC1148" s="16">
        <v>9.5238095238095205E-2</v>
      </c>
      <c r="BD1148" s="16"/>
      <c r="BE1148" s="16">
        <v>0.29411764705882398</v>
      </c>
      <c r="BF1148" s="16">
        <v>0.108433734939759</v>
      </c>
      <c r="BG1148" s="16">
        <v>5.8651026392961901E-2</v>
      </c>
      <c r="BH1148" s="16">
        <v>5.0847457627118599E-2</v>
      </c>
    </row>
    <row r="1149" spans="2:60" x14ac:dyDescent="0.25">
      <c r="B1149" t="s">
        <v>518</v>
      </c>
      <c r="C1149" s="16">
        <v>0.11612903225806499</v>
      </c>
      <c r="D1149" s="16">
        <v>8.5714285714285701E-2</v>
      </c>
      <c r="E1149" s="16">
        <v>0.19230769230769201</v>
      </c>
      <c r="F1149" s="16">
        <v>0.11764705882352899</v>
      </c>
      <c r="G1149" s="16">
        <v>0.125</v>
      </c>
      <c r="H1149" s="16">
        <v>6.6666666666666693E-2</v>
      </c>
      <c r="I1149" s="16">
        <v>0.22</v>
      </c>
      <c r="J1149" s="16">
        <v>0.125</v>
      </c>
      <c r="K1149" s="16">
        <v>9.6774193548387094E-2</v>
      </c>
      <c r="L1149" s="16">
        <v>0.18181818181818199</v>
      </c>
      <c r="M1149" s="16">
        <v>0.133333333333333</v>
      </c>
      <c r="N1149" s="16">
        <v>6.3829787234042507E-2</v>
      </c>
      <c r="O1149" s="16">
        <v>0</v>
      </c>
      <c r="P1149" s="16">
        <v>0.11111111111111099</v>
      </c>
      <c r="Q1149" s="16">
        <v>0.17647058823529399</v>
      </c>
      <c r="R1149" s="16">
        <v>0.25</v>
      </c>
      <c r="S1149" s="16">
        <v>7.1428571428571397E-2</v>
      </c>
      <c r="T1149" s="16">
        <v>0.12068965517241401</v>
      </c>
      <c r="U1149" s="16"/>
      <c r="V1149" s="16">
        <v>0.25862068965517199</v>
      </c>
      <c r="W1149" s="16">
        <v>0.140845070422535</v>
      </c>
      <c r="X1149" s="16">
        <v>0.158823529411765</v>
      </c>
      <c r="Y1149" s="16">
        <v>6.2305295950155798E-2</v>
      </c>
      <c r="Z1149" s="16"/>
      <c r="AA1149" s="16">
        <v>0.247311827956989</v>
      </c>
      <c r="AB1149" s="16">
        <v>0.15</v>
      </c>
      <c r="AC1149" s="16">
        <v>0.107142857142857</v>
      </c>
      <c r="AD1149" s="16">
        <v>0.08</v>
      </c>
      <c r="AE1149" s="16">
        <v>0.101449275362319</v>
      </c>
      <c r="AF1149" s="16">
        <v>9.5238095238095205E-2</v>
      </c>
      <c r="AG1149" s="16">
        <v>0.109375</v>
      </c>
      <c r="AH1149" s="16">
        <v>7.5471698113207503E-2</v>
      </c>
      <c r="AI1149" s="16">
        <v>2.6315789473684199E-2</v>
      </c>
      <c r="AJ1149" s="16"/>
      <c r="AK1149" s="16">
        <v>0.233333333333333</v>
      </c>
      <c r="AL1149" s="16">
        <v>0.14285714285714299</v>
      </c>
      <c r="AM1149" s="16">
        <v>0.17307692307692299</v>
      </c>
      <c r="AN1149" s="16">
        <v>9.4017094017094002E-2</v>
      </c>
      <c r="AO1149" s="16">
        <v>6.25E-2</v>
      </c>
      <c r="AP1149" s="16">
        <v>9.5238095238095205E-2</v>
      </c>
      <c r="AQ1149" s="16">
        <v>9.8765432098765399E-2</v>
      </c>
      <c r="AR1149" s="16"/>
      <c r="AS1149" s="16">
        <v>7.4468085106383003E-2</v>
      </c>
      <c r="AT1149" s="16">
        <v>0.134259259259259</v>
      </c>
      <c r="AU1149" s="16"/>
      <c r="AV1149" s="16">
        <v>0.12565445026177999</v>
      </c>
      <c r="AW1149" s="16">
        <v>0.111888111888112</v>
      </c>
      <c r="AX1149" s="16"/>
      <c r="AY1149" s="16">
        <v>0.173913043478261</v>
      </c>
      <c r="AZ1149" s="16">
        <v>6.2305295950155798E-2</v>
      </c>
      <c r="BA1149" s="16"/>
      <c r="BB1149" s="16">
        <v>9.5108695652173905E-2</v>
      </c>
      <c r="BC1149" s="16">
        <v>0.146825396825397</v>
      </c>
      <c r="BD1149" s="16"/>
      <c r="BE1149" s="16">
        <v>0.29411764705882398</v>
      </c>
      <c r="BF1149" s="16">
        <v>0.132530120481928</v>
      </c>
      <c r="BG1149" s="16">
        <v>0.134897360703812</v>
      </c>
      <c r="BH1149" s="16">
        <v>5.0847457627118599E-2</v>
      </c>
    </row>
    <row r="1150" spans="2:60" x14ac:dyDescent="0.25">
      <c r="C1150" s="16"/>
      <c r="D1150" s="16"/>
      <c r="E1150" s="16"/>
      <c r="F1150" s="16"/>
      <c r="G1150" s="16"/>
      <c r="H1150" s="16"/>
      <c r="I1150" s="16"/>
      <c r="J1150" s="16"/>
      <c r="K1150" s="16"/>
      <c r="L1150" s="16"/>
      <c r="M1150" s="16"/>
      <c r="N1150" s="16"/>
      <c r="O1150" s="16"/>
      <c r="P1150" s="16"/>
      <c r="Q1150" s="16"/>
      <c r="R1150" s="16"/>
      <c r="S1150" s="16"/>
      <c r="T1150" s="16"/>
      <c r="U1150" s="16"/>
      <c r="V1150" s="16"/>
      <c r="W1150" s="16"/>
      <c r="X1150" s="16"/>
      <c r="Y1150" s="16"/>
      <c r="Z1150" s="16"/>
      <c r="AA1150" s="16"/>
      <c r="AB1150" s="16"/>
      <c r="AC1150" s="16"/>
      <c r="AD1150" s="16"/>
      <c r="AE1150" s="16"/>
      <c r="AF1150" s="16"/>
      <c r="AG1150" s="16"/>
      <c r="AH1150" s="16"/>
      <c r="AI1150" s="16"/>
      <c r="AJ1150" s="16"/>
      <c r="AK1150" s="16"/>
      <c r="AL1150" s="16"/>
      <c r="AM1150" s="16"/>
      <c r="AN1150" s="16"/>
      <c r="AO1150" s="16"/>
      <c r="AP1150" s="16"/>
      <c r="AQ1150" s="16"/>
      <c r="AR1150" s="16"/>
      <c r="AS1150" s="16"/>
      <c r="AT1150" s="16"/>
      <c r="AU1150" s="16"/>
      <c r="AV1150" s="16"/>
      <c r="AW1150" s="16"/>
      <c r="AX1150" s="16"/>
      <c r="AY1150" s="16"/>
      <c r="AZ1150" s="16"/>
      <c r="BA1150" s="16"/>
      <c r="BB1150" s="16"/>
      <c r="BC1150" s="16"/>
      <c r="BD1150" s="16"/>
      <c r="BE1150" s="16"/>
      <c r="BF1150" s="16"/>
      <c r="BG1150" s="16"/>
      <c r="BH1150" s="16"/>
    </row>
    <row r="1151" spans="2:60" x14ac:dyDescent="0.25">
      <c r="B1151" s="6" t="s">
        <v>526</v>
      </c>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c r="BE1151" s="16"/>
      <c r="BF1151" s="16"/>
      <c r="BG1151" s="16"/>
      <c r="BH1151" s="16"/>
    </row>
    <row r="1152" spans="2:60" x14ac:dyDescent="0.25">
      <c r="B1152" s="23" t="s">
        <v>79</v>
      </c>
      <c r="C1152" s="16"/>
      <c r="D1152" s="16"/>
      <c r="E1152" s="16"/>
      <c r="F1152" s="16"/>
      <c r="G1152" s="16"/>
      <c r="H1152" s="16"/>
      <c r="I1152" s="16"/>
      <c r="J1152" s="16"/>
      <c r="K1152" s="16"/>
      <c r="L1152" s="16"/>
      <c r="M1152" s="16"/>
      <c r="N1152" s="16"/>
      <c r="O1152" s="16"/>
      <c r="P1152" s="16"/>
      <c r="Q1152" s="16"/>
      <c r="R1152" s="16"/>
      <c r="S1152" s="16"/>
      <c r="T1152" s="16"/>
      <c r="U1152" s="16"/>
      <c r="V1152" s="16"/>
      <c r="W1152" s="16"/>
      <c r="X1152" s="16"/>
      <c r="Y1152" s="16"/>
      <c r="Z1152" s="16"/>
      <c r="AA1152" s="16"/>
      <c r="AB1152" s="16"/>
      <c r="AC1152" s="16"/>
      <c r="AD1152" s="16"/>
      <c r="AE1152" s="16"/>
      <c r="AF1152" s="16"/>
      <c r="AG1152" s="16"/>
      <c r="AH1152" s="16"/>
      <c r="AI1152" s="16"/>
      <c r="AJ1152" s="16"/>
      <c r="AK1152" s="16"/>
      <c r="AL1152" s="16"/>
      <c r="AM1152" s="16"/>
      <c r="AN1152" s="16"/>
      <c r="AO1152" s="16"/>
      <c r="AP1152" s="16"/>
      <c r="AQ1152" s="16"/>
      <c r="AR1152" s="16"/>
      <c r="AS1152" s="16"/>
      <c r="AT1152" s="16"/>
      <c r="AU1152" s="16"/>
      <c r="AV1152" s="16"/>
      <c r="AW1152" s="16"/>
      <c r="AX1152" s="16"/>
      <c r="AY1152" s="16"/>
      <c r="AZ1152" s="16"/>
      <c r="BA1152" s="16"/>
      <c r="BB1152" s="16"/>
      <c r="BC1152" s="16"/>
      <c r="BD1152" s="16"/>
      <c r="BE1152" s="16"/>
      <c r="BF1152" s="16"/>
      <c r="BG1152" s="16"/>
      <c r="BH1152" s="16"/>
    </row>
    <row r="1153" spans="2:60" x14ac:dyDescent="0.25">
      <c r="B1153" t="s">
        <v>520</v>
      </c>
      <c r="C1153" s="16">
        <v>0.24127465857359601</v>
      </c>
      <c r="D1153" s="16">
        <v>0.224806201550388</v>
      </c>
      <c r="E1153" s="16">
        <v>0.20979020979021001</v>
      </c>
      <c r="F1153" s="16">
        <v>0.26315789473684198</v>
      </c>
      <c r="G1153" s="16">
        <v>0.15517241379310301</v>
      </c>
      <c r="H1153" s="16">
        <v>0.33333333333333298</v>
      </c>
      <c r="I1153" s="16">
        <v>0.30476190476190501</v>
      </c>
      <c r="J1153" s="16">
        <v>0.105263157894737</v>
      </c>
      <c r="K1153" s="16">
        <v>0.13698630136986301</v>
      </c>
      <c r="L1153" s="16">
        <v>0.16666666666666699</v>
      </c>
      <c r="M1153" s="16">
        <v>0.30681818181818199</v>
      </c>
      <c r="N1153" s="16">
        <v>0.18627450980392199</v>
      </c>
      <c r="O1153" s="16">
        <v>0.1</v>
      </c>
      <c r="P1153" s="16">
        <v>0.233333333333333</v>
      </c>
      <c r="Q1153" s="16">
        <v>0.25581395348837199</v>
      </c>
      <c r="R1153" s="16">
        <v>0.18518518518518501</v>
      </c>
      <c r="S1153" s="16">
        <v>0.31318681318681302</v>
      </c>
      <c r="T1153" s="16">
        <v>0.28846153846153799</v>
      </c>
      <c r="U1153" s="16"/>
      <c r="V1153" s="16">
        <v>0.18941504178273</v>
      </c>
      <c r="W1153" s="16">
        <v>0.18918918918918901</v>
      </c>
      <c r="X1153" s="16">
        <v>0.242957746478873</v>
      </c>
      <c r="Y1153" s="16">
        <v>0.29795918367346902</v>
      </c>
      <c r="Z1153" s="16"/>
      <c r="AA1153" s="16">
        <v>0.20997375328084</v>
      </c>
      <c r="AB1153" s="16">
        <v>0.25609756097560998</v>
      </c>
      <c r="AC1153" s="16">
        <v>0.24107142857142899</v>
      </c>
      <c r="AD1153" s="16">
        <v>0.201550387596899</v>
      </c>
      <c r="AE1153" s="16">
        <v>0.20168067226890801</v>
      </c>
      <c r="AF1153" s="16">
        <v>0.24468085106383</v>
      </c>
      <c r="AG1153" s="16">
        <v>0.30208333333333298</v>
      </c>
      <c r="AH1153" s="16">
        <v>0.30487804878048802</v>
      </c>
      <c r="AI1153" s="16">
        <v>0.37735849056603799</v>
      </c>
      <c r="AJ1153" s="16"/>
      <c r="AK1153" s="16">
        <v>0.16751269035533001</v>
      </c>
      <c r="AL1153" s="16">
        <v>0.233009708737864</v>
      </c>
      <c r="AM1153" s="16">
        <v>0.18811881188118801</v>
      </c>
      <c r="AN1153" s="16">
        <v>0.21160409556314</v>
      </c>
      <c r="AO1153" s="16">
        <v>0.27127659574468099</v>
      </c>
      <c r="AP1153" s="16">
        <v>0.32258064516128998</v>
      </c>
      <c r="AQ1153" s="16">
        <v>0.3</v>
      </c>
      <c r="AR1153" s="16"/>
      <c r="AS1153" s="16">
        <v>0.42553191489361702</v>
      </c>
      <c r="AT1153" s="16">
        <v>0.21061946902654899</v>
      </c>
      <c r="AU1153" s="16"/>
      <c r="AV1153" s="16">
        <v>0.24261603375527399</v>
      </c>
      <c r="AW1153" s="16">
        <v>0.24052132701421799</v>
      </c>
      <c r="AX1153" s="16"/>
      <c r="AY1153" s="16">
        <v>0.20772946859903399</v>
      </c>
      <c r="AZ1153" s="16">
        <v>0.29795918367346902</v>
      </c>
      <c r="BA1153" s="16"/>
      <c r="BB1153" s="16">
        <v>0.32730015082956299</v>
      </c>
      <c r="BC1153" s="16">
        <v>0.15419847328244299</v>
      </c>
      <c r="BD1153" s="16"/>
      <c r="BE1153" s="16">
        <v>6.6666666666666693E-2</v>
      </c>
      <c r="BF1153" s="16">
        <v>0.15976331360946699</v>
      </c>
      <c r="BG1153" s="16">
        <v>0.28892733564013801</v>
      </c>
      <c r="BH1153" s="16">
        <v>0.365957446808511</v>
      </c>
    </row>
    <row r="1154" spans="2:60" x14ac:dyDescent="0.25">
      <c r="B1154" t="s">
        <v>521</v>
      </c>
      <c r="C1154" s="16">
        <v>0.34370257966616102</v>
      </c>
      <c r="D1154" s="16">
        <v>0.44961240310077499</v>
      </c>
      <c r="E1154" s="16">
        <v>0.230769230769231</v>
      </c>
      <c r="F1154" s="16">
        <v>0.31578947368421101</v>
      </c>
      <c r="G1154" s="16">
        <v>0.31034482758620702</v>
      </c>
      <c r="H1154" s="16">
        <v>0.233333333333333</v>
      </c>
      <c r="I1154" s="16">
        <v>0.30476190476190501</v>
      </c>
      <c r="J1154" s="16">
        <v>0.21052631578947401</v>
      </c>
      <c r="K1154" s="16">
        <v>0.465753424657534</v>
      </c>
      <c r="L1154" s="16">
        <v>0.43333333333333302</v>
      </c>
      <c r="M1154" s="16">
        <v>0.29545454545454503</v>
      </c>
      <c r="N1154" s="16">
        <v>0.35294117647058798</v>
      </c>
      <c r="O1154" s="16">
        <v>0.33333333333333298</v>
      </c>
      <c r="P1154" s="16">
        <v>0.36666666666666697</v>
      </c>
      <c r="Q1154" s="16">
        <v>0.34883720930232598</v>
      </c>
      <c r="R1154" s="16">
        <v>0.407407407407407</v>
      </c>
      <c r="S1154" s="16">
        <v>0.39010989010989</v>
      </c>
      <c r="T1154" s="16">
        <v>0.31730769230769201</v>
      </c>
      <c r="U1154" s="16"/>
      <c r="V1154" s="16">
        <v>0.28412256267409502</v>
      </c>
      <c r="W1154" s="16">
        <v>0.37297297297297299</v>
      </c>
      <c r="X1154" s="16">
        <v>0.33098591549295803</v>
      </c>
      <c r="Y1154" s="16">
        <v>0.38367346938775498</v>
      </c>
      <c r="Z1154" s="16"/>
      <c r="AA1154" s="16">
        <v>0.30971128608923898</v>
      </c>
      <c r="AB1154" s="16">
        <v>0.34146341463414598</v>
      </c>
      <c r="AC1154" s="16">
        <v>0.3125</v>
      </c>
      <c r="AD1154" s="16">
        <v>0.36434108527131798</v>
      </c>
      <c r="AE1154" s="16">
        <v>0.35294117647058798</v>
      </c>
      <c r="AF1154" s="16">
        <v>0.44680851063829802</v>
      </c>
      <c r="AG1154" s="16">
        <v>0.30208333333333298</v>
      </c>
      <c r="AH1154" s="16">
        <v>0.46341463414634099</v>
      </c>
      <c r="AI1154" s="16">
        <v>0.36792452830188699</v>
      </c>
      <c r="AJ1154" s="16"/>
      <c r="AK1154" s="16">
        <v>0.294416243654822</v>
      </c>
      <c r="AL1154" s="16">
        <v>0.242718446601942</v>
      </c>
      <c r="AM1154" s="16">
        <v>0.42574257425742601</v>
      </c>
      <c r="AN1154" s="16">
        <v>0.36860068259385698</v>
      </c>
      <c r="AO1154" s="16">
        <v>0.34574468085106402</v>
      </c>
      <c r="AP1154" s="16">
        <v>0.35944700460829498</v>
      </c>
      <c r="AQ1154" s="16">
        <v>0.38</v>
      </c>
      <c r="AR1154" s="16"/>
      <c r="AS1154" s="16">
        <v>0.26063829787234</v>
      </c>
      <c r="AT1154" s="16">
        <v>0.357522123893805</v>
      </c>
      <c r="AU1154" s="16"/>
      <c r="AV1154" s="16">
        <v>0.316455696202532</v>
      </c>
      <c r="AW1154" s="16">
        <v>0.35900473933649302</v>
      </c>
      <c r="AX1154" s="16"/>
      <c r="AY1154" s="16">
        <v>0.32004830917874399</v>
      </c>
      <c r="AZ1154" s="16">
        <v>0.38367346938775498</v>
      </c>
      <c r="BA1154" s="16"/>
      <c r="BB1154" s="16">
        <v>0.35897435897435898</v>
      </c>
      <c r="BC1154" s="16">
        <v>0.32824427480916002</v>
      </c>
      <c r="BD1154" s="16"/>
      <c r="BE1154" s="16">
        <v>0.23030303030303001</v>
      </c>
      <c r="BF1154" s="16">
        <v>0.32544378698224902</v>
      </c>
      <c r="BG1154" s="16">
        <v>0.380622837370242</v>
      </c>
      <c r="BH1154" s="16">
        <v>0.35744680851063798</v>
      </c>
    </row>
    <row r="1155" spans="2:60" x14ac:dyDescent="0.25">
      <c r="B1155" t="s">
        <v>522</v>
      </c>
      <c r="C1155" s="16">
        <v>0.29969650986342899</v>
      </c>
      <c r="D1155" s="16">
        <v>0.224806201550388</v>
      </c>
      <c r="E1155" s="16">
        <v>0.391608391608392</v>
      </c>
      <c r="F1155" s="16">
        <v>0.25263157894736799</v>
      </c>
      <c r="G1155" s="16">
        <v>0.431034482758621</v>
      </c>
      <c r="H1155" s="16">
        <v>0.4</v>
      </c>
      <c r="I1155" s="16">
        <v>0.27619047619047599</v>
      </c>
      <c r="J1155" s="16">
        <v>0.42105263157894701</v>
      </c>
      <c r="K1155" s="16">
        <v>0.26027397260273999</v>
      </c>
      <c r="L1155" s="16">
        <v>0.36666666666666697</v>
      </c>
      <c r="M1155" s="16">
        <v>0.27272727272727298</v>
      </c>
      <c r="N1155" s="16">
        <v>0.36274509803921601</v>
      </c>
      <c r="O1155" s="16">
        <v>0.33333333333333298</v>
      </c>
      <c r="P1155" s="16">
        <v>0.28333333333333299</v>
      </c>
      <c r="Q1155" s="16">
        <v>0.32558139534883701</v>
      </c>
      <c r="R1155" s="16">
        <v>0.37037037037037002</v>
      </c>
      <c r="S1155" s="16">
        <v>0.23626373626373601</v>
      </c>
      <c r="T1155" s="16">
        <v>0.25961538461538503</v>
      </c>
      <c r="U1155" s="16"/>
      <c r="V1155" s="16">
        <v>0.30640668523676901</v>
      </c>
      <c r="W1155" s="16">
        <v>0.31891891891891899</v>
      </c>
      <c r="X1155" s="16">
        <v>0.37323943661971798</v>
      </c>
      <c r="Y1155" s="16">
        <v>0.24489795918367299</v>
      </c>
      <c r="Z1155" s="16"/>
      <c r="AA1155" s="16">
        <v>0.29396325459317602</v>
      </c>
      <c r="AB1155" s="16">
        <v>0.25609756097560998</v>
      </c>
      <c r="AC1155" s="16">
        <v>0.34821428571428598</v>
      </c>
      <c r="AD1155" s="16">
        <v>0.35658914728682201</v>
      </c>
      <c r="AE1155" s="16">
        <v>0.35294117647058798</v>
      </c>
      <c r="AF1155" s="16">
        <v>0.25531914893617003</v>
      </c>
      <c r="AG1155" s="16">
        <v>0.34375</v>
      </c>
      <c r="AH1155" s="16">
        <v>0.219512195121951</v>
      </c>
      <c r="AI1155" s="16">
        <v>0.19811320754716999</v>
      </c>
      <c r="AJ1155" s="16"/>
      <c r="AK1155" s="16">
        <v>0.36040609137055801</v>
      </c>
      <c r="AL1155" s="16">
        <v>0.40776699029126201</v>
      </c>
      <c r="AM1155" s="16">
        <v>0.26732673267326701</v>
      </c>
      <c r="AN1155" s="16">
        <v>0.283276450511945</v>
      </c>
      <c r="AO1155" s="16">
        <v>0.319148936170213</v>
      </c>
      <c r="AP1155" s="16">
        <v>0.244239631336406</v>
      </c>
      <c r="AQ1155" s="16">
        <v>0.233333333333333</v>
      </c>
      <c r="AR1155" s="16"/>
      <c r="AS1155" s="16">
        <v>0.26595744680851102</v>
      </c>
      <c r="AT1155" s="16">
        <v>0.30530973451327398</v>
      </c>
      <c r="AU1155" s="16"/>
      <c r="AV1155" s="16">
        <v>0.322784810126582</v>
      </c>
      <c r="AW1155" s="16">
        <v>0.28672985781990501</v>
      </c>
      <c r="AX1155" s="16"/>
      <c r="AY1155" s="16">
        <v>0.332125603864734</v>
      </c>
      <c r="AZ1155" s="16">
        <v>0.24489795918367299</v>
      </c>
      <c r="BA1155" s="16"/>
      <c r="BB1155" s="16">
        <v>0.250377073906486</v>
      </c>
      <c r="BC1155" s="16">
        <v>0.34961832061068698</v>
      </c>
      <c r="BD1155" s="16"/>
      <c r="BE1155" s="16">
        <v>0.321212121212121</v>
      </c>
      <c r="BF1155" s="16">
        <v>0.37573964497041401</v>
      </c>
      <c r="BG1155" s="16">
        <v>0.280276816608997</v>
      </c>
      <c r="BH1155" s="16">
        <v>0.221276595744681</v>
      </c>
    </row>
    <row r="1156" spans="2:60" x14ac:dyDescent="0.25">
      <c r="B1156" t="s">
        <v>523</v>
      </c>
      <c r="C1156" s="16">
        <v>8.1942336874051599E-2</v>
      </c>
      <c r="D1156" s="16">
        <v>8.5271317829457405E-2</v>
      </c>
      <c r="E1156" s="16">
        <v>0.125874125874126</v>
      </c>
      <c r="F1156" s="16">
        <v>0.12631578947368399</v>
      </c>
      <c r="G1156" s="16">
        <v>8.6206896551724102E-2</v>
      </c>
      <c r="H1156" s="16">
        <v>3.3333333333333298E-2</v>
      </c>
      <c r="I1156" s="16">
        <v>9.5238095238095205E-2</v>
      </c>
      <c r="J1156" s="16">
        <v>0.157894736842105</v>
      </c>
      <c r="K1156" s="16">
        <v>0.10958904109589</v>
      </c>
      <c r="L1156" s="16">
        <v>3.3333333333333298E-2</v>
      </c>
      <c r="M1156" s="16">
        <v>9.0909090909090898E-2</v>
      </c>
      <c r="N1156" s="16">
        <v>6.8627450980392204E-2</v>
      </c>
      <c r="O1156" s="16">
        <v>0.133333333333333</v>
      </c>
      <c r="P1156" s="16">
        <v>6.6666666666666693E-2</v>
      </c>
      <c r="Q1156" s="16">
        <v>4.6511627906976702E-2</v>
      </c>
      <c r="R1156" s="16">
        <v>0</v>
      </c>
      <c r="S1156" s="16">
        <v>4.94505494505494E-2</v>
      </c>
      <c r="T1156" s="16">
        <v>4.80769230769231E-2</v>
      </c>
      <c r="U1156" s="16"/>
      <c r="V1156" s="16">
        <v>0.14206128133704701</v>
      </c>
      <c r="W1156" s="16">
        <v>9.1891891891891897E-2</v>
      </c>
      <c r="X1156" s="16">
        <v>4.2253521126760597E-2</v>
      </c>
      <c r="Y1156" s="16">
        <v>5.7142857142857099E-2</v>
      </c>
      <c r="Z1156" s="16"/>
      <c r="AA1156" s="16">
        <v>0.12335958005249301</v>
      </c>
      <c r="AB1156" s="16">
        <v>0.134146341463415</v>
      </c>
      <c r="AC1156" s="16">
        <v>6.25E-2</v>
      </c>
      <c r="AD1156" s="16">
        <v>6.2015503875968998E-2</v>
      </c>
      <c r="AE1156" s="16">
        <v>6.7226890756302504E-2</v>
      </c>
      <c r="AF1156" s="16">
        <v>5.31914893617021E-2</v>
      </c>
      <c r="AG1156" s="16">
        <v>2.0833333333333301E-2</v>
      </c>
      <c r="AH1156" s="16">
        <v>1.21951219512195E-2</v>
      </c>
      <c r="AI1156" s="16">
        <v>4.71698113207547E-2</v>
      </c>
      <c r="AJ1156" s="16"/>
      <c r="AK1156" s="16">
        <v>0.101522842639594</v>
      </c>
      <c r="AL1156" s="16">
        <v>9.7087378640776698E-2</v>
      </c>
      <c r="AM1156" s="16">
        <v>0.118811881188119</v>
      </c>
      <c r="AN1156" s="16">
        <v>9.8976109215017094E-2</v>
      </c>
      <c r="AO1156" s="16">
        <v>4.2553191489361701E-2</v>
      </c>
      <c r="AP1156" s="16">
        <v>6.4516129032258104E-2</v>
      </c>
      <c r="AQ1156" s="16">
        <v>4.6666666666666697E-2</v>
      </c>
      <c r="AR1156" s="16"/>
      <c r="AS1156" s="16">
        <v>4.2553191489361701E-2</v>
      </c>
      <c r="AT1156" s="16">
        <v>8.8495575221238895E-2</v>
      </c>
      <c r="AU1156" s="16"/>
      <c r="AV1156" s="16">
        <v>7.5949367088607597E-2</v>
      </c>
      <c r="AW1156" s="16">
        <v>8.5308056872037893E-2</v>
      </c>
      <c r="AX1156" s="16"/>
      <c r="AY1156" s="16">
        <v>9.6618357487922704E-2</v>
      </c>
      <c r="AZ1156" s="16">
        <v>5.7142857142857099E-2</v>
      </c>
      <c r="BA1156" s="16"/>
      <c r="BB1156" s="16">
        <v>4.67571644042232E-2</v>
      </c>
      <c r="BC1156" s="16">
        <v>0.117557251908397</v>
      </c>
      <c r="BD1156" s="16"/>
      <c r="BE1156" s="16">
        <v>0.24242424242424199</v>
      </c>
      <c r="BF1156" s="16">
        <v>0.106508875739645</v>
      </c>
      <c r="BG1156" s="16">
        <v>3.9792387543252601E-2</v>
      </c>
      <c r="BH1156" s="16">
        <v>3.8297872340425497E-2</v>
      </c>
    </row>
    <row r="1157" spans="2:60" x14ac:dyDescent="0.25">
      <c r="B1157" t="s">
        <v>524</v>
      </c>
      <c r="C1157" s="16">
        <v>1.8209408194233698E-2</v>
      </c>
      <c r="D1157" s="16">
        <v>0</v>
      </c>
      <c r="E1157" s="16">
        <v>2.7972027972028E-2</v>
      </c>
      <c r="F1157" s="16">
        <v>3.1578947368421102E-2</v>
      </c>
      <c r="G1157" s="16">
        <v>0</v>
      </c>
      <c r="H1157" s="16">
        <v>0</v>
      </c>
      <c r="I1157" s="16">
        <v>9.5238095238095195E-3</v>
      </c>
      <c r="J1157" s="16">
        <v>5.2631578947368397E-2</v>
      </c>
      <c r="K1157" s="16">
        <v>1.3698630136986301E-2</v>
      </c>
      <c r="L1157" s="16">
        <v>0</v>
      </c>
      <c r="M1157" s="16">
        <v>2.27272727272727E-2</v>
      </c>
      <c r="N1157" s="16">
        <v>1.9607843137254902E-2</v>
      </c>
      <c r="O1157" s="16">
        <v>3.3333333333333298E-2</v>
      </c>
      <c r="P1157" s="16">
        <v>1.6666666666666701E-2</v>
      </c>
      <c r="Q1157" s="16">
        <v>2.32558139534884E-2</v>
      </c>
      <c r="R1157" s="16">
        <v>0</v>
      </c>
      <c r="S1157" s="16">
        <v>1.0989010989011E-2</v>
      </c>
      <c r="T1157" s="16">
        <v>4.80769230769231E-2</v>
      </c>
      <c r="U1157" s="16"/>
      <c r="V1157" s="16">
        <v>3.8997214484679701E-2</v>
      </c>
      <c r="W1157" s="16">
        <v>2.1621621621621599E-2</v>
      </c>
      <c r="X1157" s="16">
        <v>3.5211267605633799E-3</v>
      </c>
      <c r="Y1157" s="16">
        <v>1.02040816326531E-2</v>
      </c>
      <c r="Z1157" s="16"/>
      <c r="AA1157" s="16">
        <v>3.1496062992125998E-2</v>
      </c>
      <c r="AB1157" s="16">
        <v>1.21951219512195E-2</v>
      </c>
      <c r="AC1157" s="16">
        <v>2.6785714285714302E-2</v>
      </c>
      <c r="AD1157" s="16">
        <v>7.7519379844961196E-3</v>
      </c>
      <c r="AE1157" s="16">
        <v>1.6806722689075598E-2</v>
      </c>
      <c r="AF1157" s="16">
        <v>0</v>
      </c>
      <c r="AG1157" s="16">
        <v>2.0833333333333301E-2</v>
      </c>
      <c r="AH1157" s="16">
        <v>0</v>
      </c>
      <c r="AI1157" s="16">
        <v>9.4339622641509396E-3</v>
      </c>
      <c r="AJ1157" s="16"/>
      <c r="AK1157" s="16">
        <v>4.5685279187817299E-2</v>
      </c>
      <c r="AL1157" s="16">
        <v>0</v>
      </c>
      <c r="AM1157" s="16">
        <v>0</v>
      </c>
      <c r="AN1157" s="16">
        <v>1.7064846416382298E-2</v>
      </c>
      <c r="AO1157" s="16">
        <v>1.0638297872340399E-2</v>
      </c>
      <c r="AP1157" s="16">
        <v>9.2165898617511503E-3</v>
      </c>
      <c r="AQ1157" s="16">
        <v>3.3333333333333298E-2</v>
      </c>
      <c r="AR1157" s="16"/>
      <c r="AS1157" s="16">
        <v>5.31914893617021E-3</v>
      </c>
      <c r="AT1157" s="16">
        <v>2.0353982300885001E-2</v>
      </c>
      <c r="AU1157" s="16"/>
      <c r="AV1157" s="16">
        <v>2.3206751054852301E-2</v>
      </c>
      <c r="AW1157" s="16">
        <v>1.5402843601895699E-2</v>
      </c>
      <c r="AX1157" s="16"/>
      <c r="AY1157" s="16">
        <v>2.2946859903381599E-2</v>
      </c>
      <c r="AZ1157" s="16">
        <v>1.02040816326531E-2</v>
      </c>
      <c r="BA1157" s="16"/>
      <c r="BB1157" s="16">
        <v>1.35746606334842E-2</v>
      </c>
      <c r="BC1157" s="16">
        <v>2.2900763358778602E-2</v>
      </c>
      <c r="BD1157" s="16"/>
      <c r="BE1157" s="16">
        <v>5.4545454545454501E-2</v>
      </c>
      <c r="BF1157" s="16">
        <v>2.3668639053254399E-2</v>
      </c>
      <c r="BG1157" s="16">
        <v>6.9204152249135002E-3</v>
      </c>
      <c r="BH1157" s="16">
        <v>1.27659574468085E-2</v>
      </c>
    </row>
    <row r="1158" spans="2:60" x14ac:dyDescent="0.25">
      <c r="B1158" t="s">
        <v>525</v>
      </c>
      <c r="C1158" s="16">
        <v>9.1047040971168405E-3</v>
      </c>
      <c r="D1158" s="16">
        <v>1.5503875968992199E-2</v>
      </c>
      <c r="E1158" s="16">
        <v>1.3986013986014E-2</v>
      </c>
      <c r="F1158" s="16">
        <v>0</v>
      </c>
      <c r="G1158" s="16">
        <v>1.72413793103448E-2</v>
      </c>
      <c r="H1158" s="16">
        <v>0</v>
      </c>
      <c r="I1158" s="16">
        <v>9.5238095238095195E-3</v>
      </c>
      <c r="J1158" s="16">
        <v>5.2631578947368397E-2</v>
      </c>
      <c r="K1158" s="16">
        <v>0</v>
      </c>
      <c r="L1158" s="16">
        <v>0</v>
      </c>
      <c r="M1158" s="16">
        <v>0</v>
      </c>
      <c r="N1158" s="16">
        <v>0</v>
      </c>
      <c r="O1158" s="16">
        <v>0</v>
      </c>
      <c r="P1158" s="16">
        <v>1.6666666666666701E-2</v>
      </c>
      <c r="Q1158" s="16">
        <v>0</v>
      </c>
      <c r="R1158" s="16">
        <v>3.7037037037037E-2</v>
      </c>
      <c r="S1158" s="16">
        <v>0</v>
      </c>
      <c r="T1158" s="16">
        <v>2.8846153846153799E-2</v>
      </c>
      <c r="U1158" s="16"/>
      <c r="V1158" s="16">
        <v>3.06406685236769E-2</v>
      </c>
      <c r="W1158" s="16">
        <v>0</v>
      </c>
      <c r="X1158" s="16">
        <v>0</v>
      </c>
      <c r="Y1158" s="16">
        <v>2.0408163265306098E-3</v>
      </c>
      <c r="Z1158" s="16"/>
      <c r="AA1158" s="16">
        <v>2.3622047244094498E-2</v>
      </c>
      <c r="AB1158" s="16">
        <v>0</v>
      </c>
      <c r="AC1158" s="16">
        <v>8.9285714285714298E-3</v>
      </c>
      <c r="AD1158" s="16">
        <v>0</v>
      </c>
      <c r="AE1158" s="16">
        <v>0</v>
      </c>
      <c r="AF1158" s="16">
        <v>0</v>
      </c>
      <c r="AG1158" s="16">
        <v>0</v>
      </c>
      <c r="AH1158" s="16">
        <v>0</v>
      </c>
      <c r="AI1158" s="16">
        <v>0</v>
      </c>
      <c r="AJ1158" s="16"/>
      <c r="AK1158" s="16">
        <v>2.5380710659898501E-2</v>
      </c>
      <c r="AL1158" s="16">
        <v>1.94174757281553E-2</v>
      </c>
      <c r="AM1158" s="16">
        <v>0</v>
      </c>
      <c r="AN1158" s="16">
        <v>1.36518771331058E-2</v>
      </c>
      <c r="AO1158" s="16">
        <v>0</v>
      </c>
      <c r="AP1158" s="16">
        <v>0</v>
      </c>
      <c r="AQ1158" s="16">
        <v>0</v>
      </c>
      <c r="AR1158" s="16"/>
      <c r="AS1158" s="16">
        <v>0</v>
      </c>
      <c r="AT1158" s="16">
        <v>1.06194690265487E-2</v>
      </c>
      <c r="AU1158" s="16"/>
      <c r="AV1158" s="16">
        <v>1.26582278481013E-2</v>
      </c>
      <c r="AW1158" s="16">
        <v>7.10900473933649E-3</v>
      </c>
      <c r="AX1158" s="16"/>
      <c r="AY1158" s="16">
        <v>1.32850241545894E-2</v>
      </c>
      <c r="AZ1158" s="16">
        <v>2.0408163265306098E-3</v>
      </c>
      <c r="BA1158" s="16"/>
      <c r="BB1158" s="16">
        <v>1.5082956259426801E-3</v>
      </c>
      <c r="BC1158" s="16">
        <v>1.6793893129771E-2</v>
      </c>
      <c r="BD1158" s="16"/>
      <c r="BE1158" s="16">
        <v>5.4545454545454501E-2</v>
      </c>
      <c r="BF1158" s="16">
        <v>2.9585798816567999E-3</v>
      </c>
      <c r="BG1158" s="16">
        <v>3.4602076124567501E-3</v>
      </c>
      <c r="BH1158" s="16">
        <v>0</v>
      </c>
    </row>
    <row r="1159" spans="2:60" x14ac:dyDescent="0.25">
      <c r="B1159" t="s">
        <v>77</v>
      </c>
      <c r="C1159" s="16">
        <v>6.0698027314112302E-3</v>
      </c>
      <c r="D1159" s="16">
        <v>0</v>
      </c>
      <c r="E1159" s="16">
        <v>0</v>
      </c>
      <c r="F1159" s="16">
        <v>1.05263157894737E-2</v>
      </c>
      <c r="G1159" s="16">
        <v>0</v>
      </c>
      <c r="H1159" s="16">
        <v>0</v>
      </c>
      <c r="I1159" s="16">
        <v>0</v>
      </c>
      <c r="J1159" s="16">
        <v>0</v>
      </c>
      <c r="K1159" s="16">
        <v>1.3698630136986301E-2</v>
      </c>
      <c r="L1159" s="16">
        <v>0</v>
      </c>
      <c r="M1159" s="16">
        <v>1.13636363636364E-2</v>
      </c>
      <c r="N1159" s="16">
        <v>9.8039215686274508E-3</v>
      </c>
      <c r="O1159" s="16">
        <v>6.6666666666666693E-2</v>
      </c>
      <c r="P1159" s="16">
        <v>1.6666666666666701E-2</v>
      </c>
      <c r="Q1159" s="16">
        <v>0</v>
      </c>
      <c r="R1159" s="16">
        <v>0</v>
      </c>
      <c r="S1159" s="16">
        <v>0</v>
      </c>
      <c r="T1159" s="16">
        <v>9.6153846153846194E-3</v>
      </c>
      <c r="U1159" s="16"/>
      <c r="V1159" s="16">
        <v>8.3565459610027894E-3</v>
      </c>
      <c r="W1159" s="16">
        <v>5.40540540540541E-3</v>
      </c>
      <c r="X1159" s="16">
        <v>7.0422535211267599E-3</v>
      </c>
      <c r="Y1159" s="16">
        <v>4.0816326530612197E-3</v>
      </c>
      <c r="Z1159" s="16"/>
      <c r="AA1159" s="16">
        <v>7.8740157480314994E-3</v>
      </c>
      <c r="AB1159" s="16">
        <v>0</v>
      </c>
      <c r="AC1159" s="16">
        <v>0</v>
      </c>
      <c r="AD1159" s="16">
        <v>7.7519379844961196E-3</v>
      </c>
      <c r="AE1159" s="16">
        <v>8.4033613445378096E-3</v>
      </c>
      <c r="AF1159" s="16">
        <v>0</v>
      </c>
      <c r="AG1159" s="16">
        <v>1.0416666666666701E-2</v>
      </c>
      <c r="AH1159" s="16">
        <v>0</v>
      </c>
      <c r="AI1159" s="16">
        <v>0</v>
      </c>
      <c r="AJ1159" s="16"/>
      <c r="AK1159" s="16">
        <v>5.0761421319797002E-3</v>
      </c>
      <c r="AL1159" s="16">
        <v>0</v>
      </c>
      <c r="AM1159" s="16">
        <v>0</v>
      </c>
      <c r="AN1159" s="16">
        <v>6.8259385665529002E-3</v>
      </c>
      <c r="AO1159" s="16">
        <v>1.0638297872340399E-2</v>
      </c>
      <c r="AP1159" s="16">
        <v>0</v>
      </c>
      <c r="AQ1159" s="16">
        <v>6.6666666666666697E-3</v>
      </c>
      <c r="AR1159" s="16"/>
      <c r="AS1159" s="16">
        <v>0</v>
      </c>
      <c r="AT1159" s="16">
        <v>7.0796460176991097E-3</v>
      </c>
      <c r="AU1159" s="16"/>
      <c r="AV1159" s="16">
        <v>6.3291139240506302E-3</v>
      </c>
      <c r="AW1159" s="16">
        <v>5.9241706161137402E-3</v>
      </c>
      <c r="AX1159" s="16"/>
      <c r="AY1159" s="16">
        <v>7.2463768115942004E-3</v>
      </c>
      <c r="AZ1159" s="16">
        <v>4.0816326530612197E-3</v>
      </c>
      <c r="BA1159" s="16"/>
      <c r="BB1159" s="16">
        <v>1.5082956259426801E-3</v>
      </c>
      <c r="BC1159" s="16">
        <v>1.0687022900763401E-2</v>
      </c>
      <c r="BD1159" s="16"/>
      <c r="BE1159" s="16">
        <v>3.03030303030303E-2</v>
      </c>
      <c r="BF1159" s="16">
        <v>5.9171597633136102E-3</v>
      </c>
      <c r="BG1159" s="16">
        <v>0</v>
      </c>
      <c r="BH1159" s="16">
        <v>4.2553191489361703E-3</v>
      </c>
    </row>
    <row r="1160" spans="2:60" x14ac:dyDescent="0.25">
      <c r="C1160" s="16"/>
      <c r="D1160" s="16"/>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c r="AK1160" s="16"/>
      <c r="AL1160" s="16"/>
      <c r="AM1160" s="16"/>
      <c r="AN1160" s="16"/>
      <c r="AO1160" s="16"/>
      <c r="AP1160" s="16"/>
      <c r="AQ1160" s="16"/>
      <c r="AR1160" s="16"/>
      <c r="AS1160" s="16"/>
      <c r="AT1160" s="16"/>
      <c r="AU1160" s="16"/>
      <c r="AV1160" s="16"/>
      <c r="AW1160" s="16"/>
      <c r="AX1160" s="16"/>
      <c r="AY1160" s="16"/>
      <c r="AZ1160" s="16"/>
      <c r="BA1160" s="16"/>
      <c r="BB1160" s="16"/>
      <c r="BC1160" s="16"/>
      <c r="BD1160" s="16"/>
      <c r="BE1160" s="16"/>
      <c r="BF1160" s="16"/>
      <c r="BG1160" s="16"/>
      <c r="BH1160" s="16"/>
    </row>
    <row r="1161" spans="2:60" x14ac:dyDescent="0.25">
      <c r="B1161" s="6" t="s">
        <v>538</v>
      </c>
      <c r="C1161" s="16"/>
      <c r="D1161" s="16"/>
      <c r="E1161" s="16"/>
      <c r="F1161" s="16"/>
      <c r="G1161" s="16"/>
      <c r="H1161" s="16"/>
      <c r="I1161" s="16"/>
      <c r="J1161" s="16"/>
      <c r="K1161" s="16"/>
      <c r="L1161" s="16"/>
      <c r="M1161" s="16"/>
      <c r="N1161" s="16"/>
      <c r="O1161" s="16"/>
      <c r="P1161" s="16"/>
      <c r="Q1161" s="16"/>
      <c r="R1161" s="16"/>
      <c r="S1161" s="16"/>
      <c r="T1161" s="16"/>
      <c r="U1161" s="16"/>
      <c r="V1161" s="16"/>
      <c r="W1161" s="16"/>
      <c r="X1161" s="16"/>
      <c r="Y1161" s="16"/>
      <c r="Z1161" s="16"/>
      <c r="AA1161" s="16"/>
      <c r="AB1161" s="16"/>
      <c r="AC1161" s="16"/>
      <c r="AD1161" s="16"/>
      <c r="AE1161" s="16"/>
      <c r="AF1161" s="16"/>
      <c r="AG1161" s="16"/>
      <c r="AH1161" s="16"/>
      <c r="AI1161" s="16"/>
      <c r="AJ1161" s="16"/>
      <c r="AK1161" s="16"/>
      <c r="AL1161" s="16"/>
      <c r="AM1161" s="16"/>
      <c r="AN1161" s="16"/>
      <c r="AO1161" s="16"/>
      <c r="AP1161" s="16"/>
      <c r="AQ1161" s="16"/>
      <c r="AR1161" s="16"/>
      <c r="AS1161" s="16"/>
      <c r="AT1161" s="16"/>
      <c r="AU1161" s="16"/>
      <c r="AV1161" s="16"/>
      <c r="AW1161" s="16"/>
      <c r="AX1161" s="16"/>
      <c r="AY1161" s="16"/>
      <c r="AZ1161" s="16"/>
      <c r="BA1161" s="16"/>
      <c r="BB1161" s="16"/>
      <c r="BC1161" s="16"/>
      <c r="BD1161" s="16"/>
      <c r="BE1161" s="16"/>
      <c r="BF1161" s="16"/>
      <c r="BG1161" s="16"/>
      <c r="BH1161" s="16"/>
    </row>
    <row r="1162" spans="2:60" x14ac:dyDescent="0.25">
      <c r="B1162" s="23" t="s">
        <v>79</v>
      </c>
      <c r="C1162" s="16"/>
      <c r="D1162" s="16"/>
      <c r="E1162" s="16"/>
      <c r="F1162" s="16"/>
      <c r="G1162" s="16"/>
      <c r="H1162" s="16"/>
      <c r="I1162" s="16"/>
      <c r="J1162" s="16"/>
      <c r="K1162" s="16"/>
      <c r="L1162" s="16"/>
      <c r="M1162" s="16"/>
      <c r="N1162" s="16"/>
      <c r="O1162" s="16"/>
      <c r="P1162" s="16"/>
      <c r="Q1162" s="16"/>
      <c r="R1162" s="16"/>
      <c r="S1162" s="16"/>
      <c r="T1162" s="16"/>
      <c r="U1162" s="16"/>
      <c r="V1162" s="16"/>
      <c r="W1162" s="16"/>
      <c r="X1162" s="16"/>
      <c r="Y1162" s="16"/>
      <c r="Z1162" s="16"/>
      <c r="AA1162" s="16"/>
      <c r="AB1162" s="16"/>
      <c r="AC1162" s="16"/>
      <c r="AD1162" s="16"/>
      <c r="AE1162" s="16"/>
      <c r="AF1162" s="16"/>
      <c r="AG1162" s="16"/>
      <c r="AH1162" s="16"/>
      <c r="AI1162" s="16"/>
      <c r="AJ1162" s="16"/>
      <c r="AK1162" s="16"/>
      <c r="AL1162" s="16"/>
      <c r="AM1162" s="16"/>
      <c r="AN1162" s="16"/>
      <c r="AO1162" s="16"/>
      <c r="AP1162" s="16"/>
      <c r="AQ1162" s="16"/>
      <c r="AR1162" s="16"/>
      <c r="AS1162" s="16"/>
      <c r="AT1162" s="16"/>
      <c r="AU1162" s="16"/>
      <c r="AV1162" s="16"/>
      <c r="AW1162" s="16"/>
      <c r="AX1162" s="16"/>
      <c r="AY1162" s="16"/>
      <c r="AZ1162" s="16"/>
      <c r="BA1162" s="16"/>
      <c r="BB1162" s="16"/>
      <c r="BC1162" s="16"/>
      <c r="BD1162" s="16"/>
      <c r="BE1162" s="16"/>
      <c r="BF1162" s="16"/>
      <c r="BG1162" s="16"/>
      <c r="BH1162" s="16"/>
    </row>
    <row r="1163" spans="2:60" x14ac:dyDescent="0.25">
      <c r="B1163" t="s">
        <v>527</v>
      </c>
      <c r="C1163" s="16">
        <v>0.60773899848254898</v>
      </c>
      <c r="D1163" s="16">
        <v>0.70542635658914699</v>
      </c>
      <c r="E1163" s="16">
        <v>0.65034965034964998</v>
      </c>
      <c r="F1163" s="16">
        <v>0.62105263157894697</v>
      </c>
      <c r="G1163" s="16">
        <v>0.51724137931034497</v>
      </c>
      <c r="H1163" s="16">
        <v>0.46666666666666701</v>
      </c>
      <c r="I1163" s="16">
        <v>0.55238095238095197</v>
      </c>
      <c r="J1163" s="16">
        <v>0.68421052631578905</v>
      </c>
      <c r="K1163" s="16">
        <v>0.64383561643835596</v>
      </c>
      <c r="L1163" s="16">
        <v>0.73333333333333295</v>
      </c>
      <c r="M1163" s="16">
        <v>0.60227272727272696</v>
      </c>
      <c r="N1163" s="16">
        <v>0.56862745098039202</v>
      </c>
      <c r="O1163" s="16">
        <v>0.76666666666666705</v>
      </c>
      <c r="P1163" s="16">
        <v>0.51666666666666705</v>
      </c>
      <c r="Q1163" s="16">
        <v>0.51162790697674398</v>
      </c>
      <c r="R1163" s="16">
        <v>0.51851851851851805</v>
      </c>
      <c r="S1163" s="16">
        <v>0.60439560439560402</v>
      </c>
      <c r="T1163" s="16">
        <v>0.60576923076923095</v>
      </c>
      <c r="U1163" s="16"/>
      <c r="V1163" s="16">
        <v>0.64345403899721498</v>
      </c>
      <c r="W1163" s="16">
        <v>0.60540540540540499</v>
      </c>
      <c r="X1163" s="16">
        <v>0.59859154929577496</v>
      </c>
      <c r="Y1163" s="16">
        <v>0.58775510204081605</v>
      </c>
      <c r="Z1163" s="16"/>
      <c r="AA1163" s="16">
        <v>0.59055118110236204</v>
      </c>
      <c r="AB1163" s="16">
        <v>0.60975609756097604</v>
      </c>
      <c r="AC1163" s="16">
        <v>0.57142857142857095</v>
      </c>
      <c r="AD1163" s="16">
        <v>0.62015503875969002</v>
      </c>
      <c r="AE1163" s="16">
        <v>0.60504201680672298</v>
      </c>
      <c r="AF1163" s="16">
        <v>0.64893617021276595</v>
      </c>
      <c r="AG1163" s="16">
        <v>0.58333333333333304</v>
      </c>
      <c r="AH1163" s="16">
        <v>0.57317073170731703</v>
      </c>
      <c r="AI1163" s="16">
        <v>0.65094339622641495</v>
      </c>
      <c r="AJ1163" s="16"/>
      <c r="AK1163" s="16">
        <v>0.60406091370558401</v>
      </c>
      <c r="AL1163" s="16">
        <v>0.59223300970873805</v>
      </c>
      <c r="AM1163" s="16">
        <v>0.50495049504950495</v>
      </c>
      <c r="AN1163" s="16">
        <v>0.66211604095563104</v>
      </c>
      <c r="AO1163" s="16">
        <v>0.54787234042553201</v>
      </c>
      <c r="AP1163" s="16">
        <v>0.58986175115207395</v>
      </c>
      <c r="AQ1163" s="16">
        <v>0.64</v>
      </c>
      <c r="AR1163" s="16"/>
      <c r="AS1163" s="16">
        <v>0.55851063829787195</v>
      </c>
      <c r="AT1163" s="16">
        <v>0.61592920353982294</v>
      </c>
      <c r="AU1163" s="16"/>
      <c r="AV1163" s="16">
        <v>0.620253164556962</v>
      </c>
      <c r="AW1163" s="16">
        <v>0.60071090047393405</v>
      </c>
      <c r="AX1163" s="16"/>
      <c r="AY1163" s="16">
        <v>0.61956521739130399</v>
      </c>
      <c r="AZ1163" s="16">
        <v>0.58775510204081605</v>
      </c>
      <c r="BA1163" s="16"/>
      <c r="BB1163" s="16">
        <v>0.62594268476621395</v>
      </c>
      <c r="BC1163" s="16">
        <v>0.58931297709923702</v>
      </c>
      <c r="BD1163" s="16"/>
      <c r="BE1163" s="16">
        <v>0.56969696969697003</v>
      </c>
      <c r="BF1163" s="16">
        <v>0.62721893491124303</v>
      </c>
      <c r="BG1163" s="16">
        <v>0.62802768166089995</v>
      </c>
      <c r="BH1163" s="16">
        <v>0.55744680851063799</v>
      </c>
    </row>
    <row r="1164" spans="2:60" x14ac:dyDescent="0.25">
      <c r="B1164" t="s">
        <v>528</v>
      </c>
      <c r="C1164" s="16">
        <v>0.578907435508346</v>
      </c>
      <c r="D1164" s="16">
        <v>0.64341085271317799</v>
      </c>
      <c r="E1164" s="16">
        <v>0.56643356643356602</v>
      </c>
      <c r="F1164" s="16">
        <v>0.557894736842105</v>
      </c>
      <c r="G1164" s="16">
        <v>0.51724137931034497</v>
      </c>
      <c r="H1164" s="16">
        <v>0.56666666666666698</v>
      </c>
      <c r="I1164" s="16">
        <v>0.53333333333333299</v>
      </c>
      <c r="J1164" s="16">
        <v>0.36842105263157898</v>
      </c>
      <c r="K1164" s="16">
        <v>0.602739726027397</v>
      </c>
      <c r="L1164" s="16">
        <v>0.7</v>
      </c>
      <c r="M1164" s="16">
        <v>0.55681818181818199</v>
      </c>
      <c r="N1164" s="16">
        <v>0.58823529411764697</v>
      </c>
      <c r="O1164" s="16">
        <v>0.53333333333333299</v>
      </c>
      <c r="P1164" s="16">
        <v>0.56666666666666698</v>
      </c>
      <c r="Q1164" s="16">
        <v>0.67441860465116299</v>
      </c>
      <c r="R1164" s="16">
        <v>0.48148148148148101</v>
      </c>
      <c r="S1164" s="16">
        <v>0.59340659340659296</v>
      </c>
      <c r="T1164" s="16">
        <v>0.59615384615384603</v>
      </c>
      <c r="U1164" s="16"/>
      <c r="V1164" s="16">
        <v>0.58774373259052903</v>
      </c>
      <c r="W1164" s="16">
        <v>0.54054054054054101</v>
      </c>
      <c r="X1164" s="16">
        <v>0.573943661971831</v>
      </c>
      <c r="Y1164" s="16">
        <v>0.58979591836734702</v>
      </c>
      <c r="Z1164" s="16"/>
      <c r="AA1164" s="16">
        <v>0.57217847769028896</v>
      </c>
      <c r="AB1164" s="16">
        <v>0.48780487804877998</v>
      </c>
      <c r="AC1164" s="16">
        <v>0.51785714285714302</v>
      </c>
      <c r="AD1164" s="16">
        <v>0.51162790697674398</v>
      </c>
      <c r="AE1164" s="16">
        <v>0.54621848739495804</v>
      </c>
      <c r="AF1164" s="16">
        <v>0.58510638297872297</v>
      </c>
      <c r="AG1164" s="16">
        <v>0.55208333333333304</v>
      </c>
      <c r="AH1164" s="16">
        <v>0.707317073170732</v>
      </c>
      <c r="AI1164" s="16">
        <v>0.66981132075471705</v>
      </c>
      <c r="AJ1164" s="16"/>
      <c r="AK1164" s="16">
        <v>0.60406091370558401</v>
      </c>
      <c r="AL1164" s="16">
        <v>0.495145631067961</v>
      </c>
      <c r="AM1164" s="16">
        <v>0.48514851485148502</v>
      </c>
      <c r="AN1164" s="16">
        <v>0.60409556313993196</v>
      </c>
      <c r="AO1164" s="16">
        <v>0.52127659574468099</v>
      </c>
      <c r="AP1164" s="16">
        <v>0.57142857142857095</v>
      </c>
      <c r="AQ1164" s="16">
        <v>0.63333333333333297</v>
      </c>
      <c r="AR1164" s="16"/>
      <c r="AS1164" s="16">
        <v>0.55851063829787195</v>
      </c>
      <c r="AT1164" s="16">
        <v>0.58230088495575205</v>
      </c>
      <c r="AU1164" s="16"/>
      <c r="AV1164" s="16">
        <v>0.58016877637130804</v>
      </c>
      <c r="AW1164" s="16">
        <v>0.57819905213270095</v>
      </c>
      <c r="AX1164" s="16"/>
      <c r="AY1164" s="16">
        <v>0.57246376811594202</v>
      </c>
      <c r="AZ1164" s="16">
        <v>0.58979591836734702</v>
      </c>
      <c r="BA1164" s="16"/>
      <c r="BB1164" s="16">
        <v>0.58220211161387603</v>
      </c>
      <c r="BC1164" s="16">
        <v>0.575572519083969</v>
      </c>
      <c r="BD1164" s="16"/>
      <c r="BE1164" s="16">
        <v>0.52121212121212102</v>
      </c>
      <c r="BF1164" s="16">
        <v>0.58875739644970404</v>
      </c>
      <c r="BG1164" s="16">
        <v>0.61937716262975795</v>
      </c>
      <c r="BH1164" s="16">
        <v>0.50212765957446803</v>
      </c>
    </row>
    <row r="1165" spans="2:60" x14ac:dyDescent="0.25">
      <c r="B1165" t="s">
        <v>529</v>
      </c>
      <c r="C1165" s="16">
        <v>0.55614567526555403</v>
      </c>
      <c r="D1165" s="16">
        <v>0.67441860465116299</v>
      </c>
      <c r="E1165" s="16">
        <v>0.51048951048951097</v>
      </c>
      <c r="F1165" s="16">
        <v>0.58947368421052604</v>
      </c>
      <c r="G1165" s="16">
        <v>0.53448275862068995</v>
      </c>
      <c r="H1165" s="16">
        <v>0.233333333333333</v>
      </c>
      <c r="I1165" s="16">
        <v>0.55238095238095197</v>
      </c>
      <c r="J1165" s="16">
        <v>0.78947368421052599</v>
      </c>
      <c r="K1165" s="16">
        <v>0.63013698630137005</v>
      </c>
      <c r="L1165" s="16">
        <v>0.5</v>
      </c>
      <c r="M1165" s="16">
        <v>0.57954545454545503</v>
      </c>
      <c r="N1165" s="16">
        <v>0.51960784313725505</v>
      </c>
      <c r="O1165" s="16">
        <v>0.63333333333333297</v>
      </c>
      <c r="P1165" s="16">
        <v>0.55000000000000004</v>
      </c>
      <c r="Q1165" s="16">
        <v>0.51162790697674398</v>
      </c>
      <c r="R1165" s="16">
        <v>0.48148148148148101</v>
      </c>
      <c r="S1165" s="16">
        <v>0.52747252747252704</v>
      </c>
      <c r="T1165" s="16">
        <v>0.55769230769230804</v>
      </c>
      <c r="U1165" s="16"/>
      <c r="V1165" s="16">
        <v>0.504178272980501</v>
      </c>
      <c r="W1165" s="16">
        <v>0.6</v>
      </c>
      <c r="X1165" s="16">
        <v>0.56338028169014098</v>
      </c>
      <c r="Y1165" s="16">
        <v>0.57346938775510203</v>
      </c>
      <c r="Z1165" s="16"/>
      <c r="AA1165" s="16">
        <v>0.51443569553805801</v>
      </c>
      <c r="AB1165" s="16">
        <v>0.67073170731707299</v>
      </c>
      <c r="AC1165" s="16">
        <v>0.63392857142857095</v>
      </c>
      <c r="AD1165" s="16">
        <v>0.48837209302325602</v>
      </c>
      <c r="AE1165" s="16">
        <v>0.56302521008403394</v>
      </c>
      <c r="AF1165" s="16">
        <v>0.56382978723404298</v>
      </c>
      <c r="AG1165" s="16">
        <v>0.44791666666666702</v>
      </c>
      <c r="AH1165" s="16">
        <v>0.58536585365853699</v>
      </c>
      <c r="AI1165" s="16">
        <v>0.59433962264150897</v>
      </c>
      <c r="AJ1165" s="16"/>
      <c r="AK1165" s="16">
        <v>0.52284263959390898</v>
      </c>
      <c r="AL1165" s="16">
        <v>0.44660194174757301</v>
      </c>
      <c r="AM1165" s="16">
        <v>0.54455445544554504</v>
      </c>
      <c r="AN1165" s="16">
        <v>0.53924914675767899</v>
      </c>
      <c r="AO1165" s="16">
        <v>0.57446808510638303</v>
      </c>
      <c r="AP1165" s="16">
        <v>0.59447004608294896</v>
      </c>
      <c r="AQ1165" s="16">
        <v>0.586666666666667</v>
      </c>
      <c r="AR1165" s="16"/>
      <c r="AS1165" s="16">
        <v>0.61702127659574502</v>
      </c>
      <c r="AT1165" s="16">
        <v>0.54601769911504405</v>
      </c>
      <c r="AU1165" s="16"/>
      <c r="AV1165" s="16">
        <v>0.56118143459915604</v>
      </c>
      <c r="AW1165" s="16">
        <v>0.55331753554502405</v>
      </c>
      <c r="AX1165" s="16"/>
      <c r="AY1165" s="16">
        <v>0.54589371980676304</v>
      </c>
      <c r="AZ1165" s="16">
        <v>0.57346938775510203</v>
      </c>
      <c r="BA1165" s="16"/>
      <c r="BB1165" s="16">
        <v>0.57616892911010598</v>
      </c>
      <c r="BC1165" s="16">
        <v>0.53587786259542003</v>
      </c>
      <c r="BD1165" s="16"/>
      <c r="BE1165" s="16">
        <v>0.49090909090909102</v>
      </c>
      <c r="BF1165" s="16">
        <v>0.53254437869822502</v>
      </c>
      <c r="BG1165" s="16">
        <v>0.58477508650518994</v>
      </c>
      <c r="BH1165" s="16">
        <v>0.56170212765957495</v>
      </c>
    </row>
    <row r="1166" spans="2:60" x14ac:dyDescent="0.25">
      <c r="B1166" t="s">
        <v>530</v>
      </c>
      <c r="C1166" s="16">
        <v>0.54779969650986304</v>
      </c>
      <c r="D1166" s="16">
        <v>0.62790697674418605</v>
      </c>
      <c r="E1166" s="16">
        <v>0.51748251748251795</v>
      </c>
      <c r="F1166" s="16">
        <v>0.58947368421052604</v>
      </c>
      <c r="G1166" s="16">
        <v>0.46551724137931</v>
      </c>
      <c r="H1166" s="16">
        <v>0.53333333333333299</v>
      </c>
      <c r="I1166" s="16">
        <v>0.56190476190476202</v>
      </c>
      <c r="J1166" s="16">
        <v>0.47368421052631599</v>
      </c>
      <c r="K1166" s="16">
        <v>0.54794520547945202</v>
      </c>
      <c r="L1166" s="16">
        <v>0.43333333333333302</v>
      </c>
      <c r="M1166" s="16">
        <v>0.56818181818181801</v>
      </c>
      <c r="N1166" s="16">
        <v>0.53921568627451</v>
      </c>
      <c r="O1166" s="16">
        <v>0.6</v>
      </c>
      <c r="P1166" s="16">
        <v>0.51666666666666705</v>
      </c>
      <c r="Q1166" s="16">
        <v>0.48837209302325602</v>
      </c>
      <c r="R1166" s="16">
        <v>0.37037037037037002</v>
      </c>
      <c r="S1166" s="16">
        <v>0.60439560439560402</v>
      </c>
      <c r="T1166" s="16">
        <v>0.5</v>
      </c>
      <c r="U1166" s="16"/>
      <c r="V1166" s="16">
        <v>0.47632311977715902</v>
      </c>
      <c r="W1166" s="16">
        <v>0.58378378378378404</v>
      </c>
      <c r="X1166" s="16">
        <v>0.59507042253521103</v>
      </c>
      <c r="Y1166" s="16">
        <v>0.55918367346938802</v>
      </c>
      <c r="Z1166" s="16"/>
      <c r="AA1166" s="16">
        <v>0.477690288713911</v>
      </c>
      <c r="AB1166" s="16">
        <v>0.62195121951219501</v>
      </c>
      <c r="AC1166" s="16">
        <v>0.61607142857142905</v>
      </c>
      <c r="AD1166" s="16">
        <v>0.52713178294573604</v>
      </c>
      <c r="AE1166" s="16">
        <v>0.504201680672269</v>
      </c>
      <c r="AF1166" s="16">
        <v>0.55319148936170204</v>
      </c>
      <c r="AG1166" s="16">
        <v>0.60416666666666696</v>
      </c>
      <c r="AH1166" s="16">
        <v>0.58536585365853699</v>
      </c>
      <c r="AI1166" s="16">
        <v>0.679245283018868</v>
      </c>
      <c r="AJ1166" s="16"/>
      <c r="AK1166" s="16">
        <v>0.49238578680202999</v>
      </c>
      <c r="AL1166" s="16">
        <v>0.52427184466019405</v>
      </c>
      <c r="AM1166" s="16">
        <v>0.53465346534653502</v>
      </c>
      <c r="AN1166" s="16">
        <v>0.54948805460750805</v>
      </c>
      <c r="AO1166" s="16">
        <v>0.54787234042553201</v>
      </c>
      <c r="AP1166" s="16">
        <v>0.56221198156681995</v>
      </c>
      <c r="AQ1166" s="16">
        <v>0.57333333333333303</v>
      </c>
      <c r="AR1166" s="16"/>
      <c r="AS1166" s="16">
        <v>0.62234042553191504</v>
      </c>
      <c r="AT1166" s="16">
        <v>0.53539823008849596</v>
      </c>
      <c r="AU1166" s="16"/>
      <c r="AV1166" s="16">
        <v>0.563291139240506</v>
      </c>
      <c r="AW1166" s="16">
        <v>0.53909952606635103</v>
      </c>
      <c r="AX1166" s="16"/>
      <c r="AY1166" s="16">
        <v>0.541062801932367</v>
      </c>
      <c r="AZ1166" s="16">
        <v>0.55918367346938802</v>
      </c>
      <c r="BA1166" s="16"/>
      <c r="BB1166" s="16">
        <v>0.55354449472096501</v>
      </c>
      <c r="BC1166" s="16">
        <v>0.54198473282442705</v>
      </c>
      <c r="BD1166" s="16"/>
      <c r="BE1166" s="16">
        <v>0.46666666666666701</v>
      </c>
      <c r="BF1166" s="16">
        <v>0.49704142011834301</v>
      </c>
      <c r="BG1166" s="16">
        <v>0.59342560553633195</v>
      </c>
      <c r="BH1166" s="16">
        <v>0.56170212765957495</v>
      </c>
    </row>
    <row r="1167" spans="2:60" x14ac:dyDescent="0.25">
      <c r="B1167" t="s">
        <v>531</v>
      </c>
      <c r="C1167" s="16">
        <v>0.536418816388467</v>
      </c>
      <c r="D1167" s="16">
        <v>0.63565891472868197</v>
      </c>
      <c r="E1167" s="16">
        <v>0.55244755244755195</v>
      </c>
      <c r="F1167" s="16">
        <v>0.51578947368421102</v>
      </c>
      <c r="G1167" s="16">
        <v>0.48275862068965503</v>
      </c>
      <c r="H1167" s="16">
        <v>0.4</v>
      </c>
      <c r="I1167" s="16">
        <v>0.61904761904761896</v>
      </c>
      <c r="J1167" s="16">
        <v>0.47368421052631599</v>
      </c>
      <c r="K1167" s="16">
        <v>0.56164383561643805</v>
      </c>
      <c r="L1167" s="16">
        <v>0.56666666666666698</v>
      </c>
      <c r="M1167" s="16">
        <v>0.47727272727272702</v>
      </c>
      <c r="N1167" s="16">
        <v>0.480392156862745</v>
      </c>
      <c r="O1167" s="16">
        <v>0.7</v>
      </c>
      <c r="P1167" s="16">
        <v>0.41666666666666702</v>
      </c>
      <c r="Q1167" s="16">
        <v>0.60465116279069797</v>
      </c>
      <c r="R1167" s="16">
        <v>0.296296296296296</v>
      </c>
      <c r="S1167" s="16">
        <v>0.57692307692307698</v>
      </c>
      <c r="T1167" s="16">
        <v>0.47115384615384598</v>
      </c>
      <c r="U1167" s="16"/>
      <c r="V1167" s="16">
        <v>0.49025069637883001</v>
      </c>
      <c r="W1167" s="16">
        <v>0.51891891891891895</v>
      </c>
      <c r="X1167" s="16">
        <v>0.55985915492957705</v>
      </c>
      <c r="Y1167" s="16">
        <v>0.56326530612244896</v>
      </c>
      <c r="Z1167" s="16"/>
      <c r="AA1167" s="16">
        <v>0.47506561679789999</v>
      </c>
      <c r="AB1167" s="16">
        <v>0.60975609756097604</v>
      </c>
      <c r="AC1167" s="16">
        <v>0.54464285714285698</v>
      </c>
      <c r="AD1167" s="16">
        <v>0.51937984496124001</v>
      </c>
      <c r="AE1167" s="16">
        <v>0.46218487394958002</v>
      </c>
      <c r="AF1167" s="16">
        <v>0.60638297872340396</v>
      </c>
      <c r="AG1167" s="16">
        <v>0.55208333333333304</v>
      </c>
      <c r="AH1167" s="16">
        <v>0.53658536585365901</v>
      </c>
      <c r="AI1167" s="16">
        <v>0.66981132075471705</v>
      </c>
      <c r="AJ1167" s="16"/>
      <c r="AK1167" s="16">
        <v>0.487309644670051</v>
      </c>
      <c r="AL1167" s="16">
        <v>0.53398058252427205</v>
      </c>
      <c r="AM1167" s="16">
        <v>0.48514851485148502</v>
      </c>
      <c r="AN1167" s="16">
        <v>0.559726962457338</v>
      </c>
      <c r="AO1167" s="16">
        <v>0.51595744680851097</v>
      </c>
      <c r="AP1167" s="16">
        <v>0.50691244239631295</v>
      </c>
      <c r="AQ1167" s="16">
        <v>0.57333333333333303</v>
      </c>
      <c r="AR1167" s="16"/>
      <c r="AS1167" s="16">
        <v>0.63829787234042601</v>
      </c>
      <c r="AT1167" s="16">
        <v>0.519469026548673</v>
      </c>
      <c r="AU1167" s="16"/>
      <c r="AV1167" s="16">
        <v>0.55907172995780596</v>
      </c>
      <c r="AW1167" s="16">
        <v>0.523696682464455</v>
      </c>
      <c r="AX1167" s="16"/>
      <c r="AY1167" s="16">
        <v>0.520531400966184</v>
      </c>
      <c r="AZ1167" s="16">
        <v>0.56326530612244896</v>
      </c>
      <c r="BA1167" s="16"/>
      <c r="BB1167" s="16">
        <v>0.55806938159879305</v>
      </c>
      <c r="BC1167" s="16">
        <v>0.51450381679389301</v>
      </c>
      <c r="BD1167" s="16"/>
      <c r="BE1167" s="16">
        <v>0.40606060606060601</v>
      </c>
      <c r="BF1167" s="16">
        <v>0.51183431952662695</v>
      </c>
      <c r="BG1167" s="16">
        <v>0.57612456747404805</v>
      </c>
      <c r="BH1167" s="16">
        <v>0.56595744680851101</v>
      </c>
    </row>
    <row r="1168" spans="2:60" x14ac:dyDescent="0.25">
      <c r="B1168" t="s">
        <v>532</v>
      </c>
      <c r="C1168" s="16">
        <v>0.52731411229135094</v>
      </c>
      <c r="D1168" s="16">
        <v>0.612403100775194</v>
      </c>
      <c r="E1168" s="16">
        <v>0.54545454545454497</v>
      </c>
      <c r="F1168" s="16">
        <v>0.51578947368421102</v>
      </c>
      <c r="G1168" s="16">
        <v>0.53448275862068995</v>
      </c>
      <c r="H1168" s="16">
        <v>0.53333333333333299</v>
      </c>
      <c r="I1168" s="16">
        <v>0.52380952380952395</v>
      </c>
      <c r="J1168" s="16">
        <v>0.63157894736842102</v>
      </c>
      <c r="K1168" s="16">
        <v>0.43835616438356201</v>
      </c>
      <c r="L1168" s="16">
        <v>0.56666666666666698</v>
      </c>
      <c r="M1168" s="16">
        <v>0.59090909090909105</v>
      </c>
      <c r="N1168" s="16">
        <v>0.41176470588235298</v>
      </c>
      <c r="O1168" s="16">
        <v>0.6</v>
      </c>
      <c r="P1168" s="16">
        <v>0.45</v>
      </c>
      <c r="Q1168" s="16">
        <v>0.418604651162791</v>
      </c>
      <c r="R1168" s="16">
        <v>0.33333333333333298</v>
      </c>
      <c r="S1168" s="16">
        <v>0.54395604395604402</v>
      </c>
      <c r="T1168" s="16">
        <v>0.58653846153846201</v>
      </c>
      <c r="U1168" s="16"/>
      <c r="V1168" s="16">
        <v>0.373259052924791</v>
      </c>
      <c r="W1168" s="16">
        <v>0.55135135135135105</v>
      </c>
      <c r="X1168" s="16">
        <v>0.58802816901408494</v>
      </c>
      <c r="Y1168" s="16">
        <v>0.59591836734693904</v>
      </c>
      <c r="Z1168" s="16"/>
      <c r="AA1168" s="16">
        <v>0.41994750656168001</v>
      </c>
      <c r="AB1168" s="16">
        <v>0.51219512195121997</v>
      </c>
      <c r="AC1168" s="16">
        <v>0.53571428571428603</v>
      </c>
      <c r="AD1168" s="16">
        <v>0.55038759689922501</v>
      </c>
      <c r="AE1168" s="16">
        <v>0.47899159663865498</v>
      </c>
      <c r="AF1168" s="16">
        <v>0.63829787234042601</v>
      </c>
      <c r="AG1168" s="16">
        <v>0.63541666666666696</v>
      </c>
      <c r="AH1168" s="16">
        <v>0.63414634146341498</v>
      </c>
      <c r="AI1168" s="16">
        <v>0.64150943396226401</v>
      </c>
      <c r="AJ1168" s="16"/>
      <c r="AK1168" s="16">
        <v>0.461928934010152</v>
      </c>
      <c r="AL1168" s="16">
        <v>0.50485436893203905</v>
      </c>
      <c r="AM1168" s="16">
        <v>0.475247524752475</v>
      </c>
      <c r="AN1168" s="16">
        <v>0.49146757679180902</v>
      </c>
      <c r="AO1168" s="16">
        <v>0.61170212765957399</v>
      </c>
      <c r="AP1168" s="16">
        <v>0.53917050691244195</v>
      </c>
      <c r="AQ1168" s="16">
        <v>0.56666666666666698</v>
      </c>
      <c r="AR1168" s="16"/>
      <c r="AS1168" s="16">
        <v>0.58510638297872297</v>
      </c>
      <c r="AT1168" s="16">
        <v>0.51769911504424804</v>
      </c>
      <c r="AU1168" s="16"/>
      <c r="AV1168" s="16">
        <v>0.493670886075949</v>
      </c>
      <c r="AW1168" s="16">
        <v>0.54620853080568699</v>
      </c>
      <c r="AX1168" s="16"/>
      <c r="AY1168" s="16">
        <v>0.48671497584541101</v>
      </c>
      <c r="AZ1168" s="16">
        <v>0.59591836734693904</v>
      </c>
      <c r="BA1168" s="16"/>
      <c r="BB1168" s="16">
        <v>0.56862745098039202</v>
      </c>
      <c r="BC1168" s="16">
        <v>0.48549618320610699</v>
      </c>
      <c r="BD1168" s="16"/>
      <c r="BE1168" s="16">
        <v>0.33333333333333298</v>
      </c>
      <c r="BF1168" s="16">
        <v>0.46745562130177498</v>
      </c>
      <c r="BG1168" s="16">
        <v>0.59342560553633195</v>
      </c>
      <c r="BH1168" s="16">
        <v>0.59148936170212796</v>
      </c>
    </row>
    <row r="1169" spans="2:60" x14ac:dyDescent="0.25">
      <c r="B1169" t="s">
        <v>533</v>
      </c>
      <c r="C1169" s="16">
        <v>0.44309559939302001</v>
      </c>
      <c r="D1169" s="16">
        <v>0.48062015503875999</v>
      </c>
      <c r="E1169" s="16">
        <v>0.50349650349650399</v>
      </c>
      <c r="F1169" s="16">
        <v>0.47368421052631599</v>
      </c>
      <c r="G1169" s="16">
        <v>0.431034482758621</v>
      </c>
      <c r="H1169" s="16">
        <v>0.36666666666666697</v>
      </c>
      <c r="I1169" s="16">
        <v>0.419047619047619</v>
      </c>
      <c r="J1169" s="16">
        <v>0.21052631578947401</v>
      </c>
      <c r="K1169" s="16">
        <v>0.43835616438356201</v>
      </c>
      <c r="L1169" s="16">
        <v>0.36666666666666697</v>
      </c>
      <c r="M1169" s="16">
        <v>0.44318181818181801</v>
      </c>
      <c r="N1169" s="16">
        <v>0.36274509803921601</v>
      </c>
      <c r="O1169" s="16">
        <v>0.56666666666666698</v>
      </c>
      <c r="P1169" s="16">
        <v>0.4</v>
      </c>
      <c r="Q1169" s="16">
        <v>0.46511627906976699</v>
      </c>
      <c r="R1169" s="16">
        <v>0.25925925925925902</v>
      </c>
      <c r="S1169" s="16">
        <v>0.51098901098901095</v>
      </c>
      <c r="T1169" s="16">
        <v>0.394230769230769</v>
      </c>
      <c r="U1169" s="16"/>
      <c r="V1169" s="16">
        <v>0.46239554317548698</v>
      </c>
      <c r="W1169" s="16">
        <v>0.427027027027027</v>
      </c>
      <c r="X1169" s="16">
        <v>0.471830985915493</v>
      </c>
      <c r="Y1169" s="16">
        <v>0.41836734693877597</v>
      </c>
      <c r="Z1169" s="16"/>
      <c r="AA1169" s="16">
        <v>0.44619422572178502</v>
      </c>
      <c r="AB1169" s="16">
        <v>0.42682926829268297</v>
      </c>
      <c r="AC1169" s="16">
        <v>0.42857142857142899</v>
      </c>
      <c r="AD1169" s="16">
        <v>0.41085271317829503</v>
      </c>
      <c r="AE1169" s="16">
        <v>0.47058823529411797</v>
      </c>
      <c r="AF1169" s="16">
        <v>0.46808510638297901</v>
      </c>
      <c r="AG1169" s="16">
        <v>0.39583333333333298</v>
      </c>
      <c r="AH1169" s="16">
        <v>0.51219512195121997</v>
      </c>
      <c r="AI1169" s="16">
        <v>0.45283018867924502</v>
      </c>
      <c r="AJ1169" s="16"/>
      <c r="AK1169" s="16">
        <v>0.42131979695431498</v>
      </c>
      <c r="AL1169" s="16">
        <v>0.475728155339806</v>
      </c>
      <c r="AM1169" s="16">
        <v>0.46534653465346498</v>
      </c>
      <c r="AN1169" s="16">
        <v>0.42320819112628</v>
      </c>
      <c r="AO1169" s="16">
        <v>0.43617021276595702</v>
      </c>
      <c r="AP1169" s="16">
        <v>0.41013824884792599</v>
      </c>
      <c r="AQ1169" s="16">
        <v>0.473333333333333</v>
      </c>
      <c r="AR1169" s="16"/>
      <c r="AS1169" s="16">
        <v>0.430851063829787</v>
      </c>
      <c r="AT1169" s="16">
        <v>0.44513274336283198</v>
      </c>
      <c r="AU1169" s="16"/>
      <c r="AV1169" s="16">
        <v>0.45780590717299602</v>
      </c>
      <c r="AW1169" s="16">
        <v>0.434834123222749</v>
      </c>
      <c r="AX1169" s="16"/>
      <c r="AY1169" s="16">
        <v>0.45772946859903402</v>
      </c>
      <c r="AZ1169" s="16">
        <v>0.41836734693877597</v>
      </c>
      <c r="BA1169" s="16"/>
      <c r="BB1169" s="16">
        <v>0.453996983408748</v>
      </c>
      <c r="BC1169" s="16">
        <v>0.43206106870229</v>
      </c>
      <c r="BD1169" s="16"/>
      <c r="BE1169" s="16">
        <v>0.30909090909090903</v>
      </c>
      <c r="BF1169" s="16">
        <v>0.47928994082840198</v>
      </c>
      <c r="BG1169" s="16">
        <v>0.46712802768166101</v>
      </c>
      <c r="BH1169" s="16">
        <v>0.42553191489361702</v>
      </c>
    </row>
    <row r="1170" spans="2:60" x14ac:dyDescent="0.25">
      <c r="B1170" t="s">
        <v>534</v>
      </c>
      <c r="C1170" s="16">
        <v>0.360394537177542</v>
      </c>
      <c r="D1170" s="16">
        <v>0.39534883720930197</v>
      </c>
      <c r="E1170" s="16">
        <v>0.34965034965035002</v>
      </c>
      <c r="F1170" s="16">
        <v>0.46315789473684199</v>
      </c>
      <c r="G1170" s="16">
        <v>0.39655172413793099</v>
      </c>
      <c r="H1170" s="16">
        <v>0.233333333333333</v>
      </c>
      <c r="I1170" s="16">
        <v>0.38095238095238099</v>
      </c>
      <c r="J1170" s="16">
        <v>0.26315789473684198</v>
      </c>
      <c r="K1170" s="16">
        <v>0.38356164383561597</v>
      </c>
      <c r="L1170" s="16">
        <v>0.36666666666666697</v>
      </c>
      <c r="M1170" s="16">
        <v>0.43181818181818199</v>
      </c>
      <c r="N1170" s="16">
        <v>0.29411764705882398</v>
      </c>
      <c r="O1170" s="16">
        <v>0.4</v>
      </c>
      <c r="P1170" s="16">
        <v>0.28333333333333299</v>
      </c>
      <c r="Q1170" s="16">
        <v>0.27906976744186002</v>
      </c>
      <c r="R1170" s="16">
        <v>0.407407407407407</v>
      </c>
      <c r="S1170" s="16">
        <v>0.340659340659341</v>
      </c>
      <c r="T1170" s="16">
        <v>0.32692307692307698</v>
      </c>
      <c r="U1170" s="16"/>
      <c r="V1170" s="16">
        <v>0.42061281337047401</v>
      </c>
      <c r="W1170" s="16">
        <v>0.37837837837837801</v>
      </c>
      <c r="X1170" s="16">
        <v>0.33450704225352101</v>
      </c>
      <c r="Y1170" s="16">
        <v>0.32448979591836702</v>
      </c>
      <c r="Z1170" s="16"/>
      <c r="AA1170" s="16">
        <v>0.42519685039370098</v>
      </c>
      <c r="AB1170" s="16">
        <v>0.39024390243902402</v>
      </c>
      <c r="AC1170" s="16">
        <v>0.30357142857142899</v>
      </c>
      <c r="AD1170" s="16">
        <v>0.37984496124030998</v>
      </c>
      <c r="AE1170" s="16">
        <v>0.310924369747899</v>
      </c>
      <c r="AF1170" s="16">
        <v>0.340425531914894</v>
      </c>
      <c r="AG1170" s="16">
        <v>0.30208333333333298</v>
      </c>
      <c r="AH1170" s="16">
        <v>0.292682926829268</v>
      </c>
      <c r="AI1170" s="16">
        <v>0.36792452830188699</v>
      </c>
      <c r="AJ1170" s="16"/>
      <c r="AK1170" s="16">
        <v>0.41116751269035501</v>
      </c>
      <c r="AL1170" s="16">
        <v>0.33009708737864102</v>
      </c>
      <c r="AM1170" s="16">
        <v>0.34653465346534701</v>
      </c>
      <c r="AN1170" s="16">
        <v>0.35153583617747403</v>
      </c>
      <c r="AO1170" s="16">
        <v>0.31382978723404298</v>
      </c>
      <c r="AP1170" s="16">
        <v>0.35483870967741898</v>
      </c>
      <c r="AQ1170" s="16">
        <v>0.38</v>
      </c>
      <c r="AR1170" s="16"/>
      <c r="AS1170" s="16">
        <v>0.34574468085106402</v>
      </c>
      <c r="AT1170" s="16">
        <v>0.36283185840707999</v>
      </c>
      <c r="AU1170" s="16"/>
      <c r="AV1170" s="16">
        <v>0.38396624472573798</v>
      </c>
      <c r="AW1170" s="16">
        <v>0.34715639810426502</v>
      </c>
      <c r="AX1170" s="16"/>
      <c r="AY1170" s="16">
        <v>0.38164251207729499</v>
      </c>
      <c r="AZ1170" s="16">
        <v>0.32448979591836702</v>
      </c>
      <c r="BA1170" s="16"/>
      <c r="BB1170" s="16">
        <v>0.38914027149321301</v>
      </c>
      <c r="BC1170" s="16">
        <v>0.33129770992366397</v>
      </c>
      <c r="BD1170" s="16"/>
      <c r="BE1170" s="16">
        <v>0.32727272727272699</v>
      </c>
      <c r="BF1170" s="16">
        <v>0.36982248520710098</v>
      </c>
      <c r="BG1170" s="16">
        <v>0.36851211072664403</v>
      </c>
      <c r="BH1170" s="16">
        <v>0.34893617021276602</v>
      </c>
    </row>
    <row r="1171" spans="2:60" x14ac:dyDescent="0.25">
      <c r="B1171" t="s">
        <v>535</v>
      </c>
      <c r="C1171" s="16">
        <v>0.35584218512898302</v>
      </c>
      <c r="D1171" s="16">
        <v>0.372093023255814</v>
      </c>
      <c r="E1171" s="16">
        <v>0.37762237762237799</v>
      </c>
      <c r="F1171" s="16">
        <v>0.42105263157894701</v>
      </c>
      <c r="G1171" s="16">
        <v>0.22413793103448301</v>
      </c>
      <c r="H1171" s="16">
        <v>0.3</v>
      </c>
      <c r="I1171" s="16">
        <v>0.40952380952381001</v>
      </c>
      <c r="J1171" s="16">
        <v>0.36842105263157898</v>
      </c>
      <c r="K1171" s="16">
        <v>0.42465753424657499</v>
      </c>
      <c r="L1171" s="16">
        <v>0.46666666666666701</v>
      </c>
      <c r="M1171" s="16">
        <v>0.375</v>
      </c>
      <c r="N1171" s="16">
        <v>0.30392156862745101</v>
      </c>
      <c r="O1171" s="16">
        <v>0.3</v>
      </c>
      <c r="P1171" s="16">
        <v>0.28333333333333299</v>
      </c>
      <c r="Q1171" s="16">
        <v>0.34883720930232598</v>
      </c>
      <c r="R1171" s="16">
        <v>0.22222222222222199</v>
      </c>
      <c r="S1171" s="16">
        <v>0.379120879120879</v>
      </c>
      <c r="T1171" s="16">
        <v>0.28846153846153799</v>
      </c>
      <c r="U1171" s="16"/>
      <c r="V1171" s="16">
        <v>0.38718662952646199</v>
      </c>
      <c r="W1171" s="16">
        <v>0.302702702702703</v>
      </c>
      <c r="X1171" s="16">
        <v>0.352112676056338</v>
      </c>
      <c r="Y1171" s="16">
        <v>0.35510204081632701</v>
      </c>
      <c r="Z1171" s="16"/>
      <c r="AA1171" s="16">
        <v>0.41732283464566899</v>
      </c>
      <c r="AB1171" s="16">
        <v>0.26829268292682901</v>
      </c>
      <c r="AC1171" s="16">
        <v>0.34821428571428598</v>
      </c>
      <c r="AD1171" s="16">
        <v>0.34108527131782901</v>
      </c>
      <c r="AE1171" s="16">
        <v>0.30252100840336099</v>
      </c>
      <c r="AF1171" s="16">
        <v>0.319148936170213</v>
      </c>
      <c r="AG1171" s="16">
        <v>0.34375</v>
      </c>
      <c r="AH1171" s="16">
        <v>0.41463414634146301</v>
      </c>
      <c r="AI1171" s="16">
        <v>0.39622641509433998</v>
      </c>
      <c r="AJ1171" s="16"/>
      <c r="AK1171" s="16">
        <v>0.37563451776649698</v>
      </c>
      <c r="AL1171" s="16">
        <v>0.34951456310679602</v>
      </c>
      <c r="AM1171" s="16">
        <v>0.34653465346534701</v>
      </c>
      <c r="AN1171" s="16">
        <v>0.33447098976109202</v>
      </c>
      <c r="AO1171" s="16">
        <v>0.39893617021276601</v>
      </c>
      <c r="AP1171" s="16">
        <v>0.38248847926267299</v>
      </c>
      <c r="AQ1171" s="16">
        <v>0.32</v>
      </c>
      <c r="AR1171" s="16"/>
      <c r="AS1171" s="16">
        <v>0.40425531914893598</v>
      </c>
      <c r="AT1171" s="16">
        <v>0.347787610619469</v>
      </c>
      <c r="AU1171" s="16"/>
      <c r="AV1171" s="16">
        <v>0.38396624472573798</v>
      </c>
      <c r="AW1171" s="16">
        <v>0.34004739336492901</v>
      </c>
      <c r="AX1171" s="16"/>
      <c r="AY1171" s="16">
        <v>0.356280193236715</v>
      </c>
      <c r="AZ1171" s="16">
        <v>0.35510204081632701</v>
      </c>
      <c r="BA1171" s="16"/>
      <c r="BB1171" s="16">
        <v>0.375565610859729</v>
      </c>
      <c r="BC1171" s="16">
        <v>0.33587786259542002</v>
      </c>
      <c r="BD1171" s="16"/>
      <c r="BE1171" s="16">
        <v>0.21212121212121199</v>
      </c>
      <c r="BF1171" s="16">
        <v>0.328402366863905</v>
      </c>
      <c r="BG1171" s="16">
        <v>0.36851211072664403</v>
      </c>
      <c r="BH1171" s="16">
        <v>0.46808510638297901</v>
      </c>
    </row>
    <row r="1172" spans="2:60" x14ac:dyDescent="0.25">
      <c r="B1172" t="s">
        <v>536</v>
      </c>
      <c r="C1172" s="16">
        <v>0.342185128983308</v>
      </c>
      <c r="D1172" s="16">
        <v>0.372093023255814</v>
      </c>
      <c r="E1172" s="16">
        <v>0.34265734265734299</v>
      </c>
      <c r="F1172" s="16">
        <v>0.35789473684210499</v>
      </c>
      <c r="G1172" s="16">
        <v>0.31034482758620702</v>
      </c>
      <c r="H1172" s="16">
        <v>0.36666666666666697</v>
      </c>
      <c r="I1172" s="16">
        <v>0.32380952380952399</v>
      </c>
      <c r="J1172" s="16">
        <v>0.47368421052631599</v>
      </c>
      <c r="K1172" s="16">
        <v>0.32876712328767099</v>
      </c>
      <c r="L1172" s="16">
        <v>0.33333333333333298</v>
      </c>
      <c r="M1172" s="16">
        <v>0.43181818181818199</v>
      </c>
      <c r="N1172" s="16">
        <v>0.25490196078431399</v>
      </c>
      <c r="O1172" s="16">
        <v>0.43333333333333302</v>
      </c>
      <c r="P1172" s="16">
        <v>0.28333333333333299</v>
      </c>
      <c r="Q1172" s="16">
        <v>0.27906976744186002</v>
      </c>
      <c r="R1172" s="16">
        <v>0.37037037037037002</v>
      </c>
      <c r="S1172" s="16">
        <v>0.35714285714285698</v>
      </c>
      <c r="T1172" s="16">
        <v>0.31730769230769201</v>
      </c>
      <c r="U1172" s="16"/>
      <c r="V1172" s="16">
        <v>0.39275766016713098</v>
      </c>
      <c r="W1172" s="16">
        <v>0.30810810810810801</v>
      </c>
      <c r="X1172" s="16">
        <v>0.30633802816901401</v>
      </c>
      <c r="Y1172" s="16">
        <v>0.33877551020408198</v>
      </c>
      <c r="Z1172" s="16"/>
      <c r="AA1172" s="16">
        <v>0.37532808398950102</v>
      </c>
      <c r="AB1172" s="16">
        <v>0.36585365853658502</v>
      </c>
      <c r="AC1172" s="16">
        <v>0.32142857142857101</v>
      </c>
      <c r="AD1172" s="16">
        <v>0.387596899224806</v>
      </c>
      <c r="AE1172" s="16">
        <v>0.35294117647058798</v>
      </c>
      <c r="AF1172" s="16">
        <v>0.28723404255319201</v>
      </c>
      <c r="AG1172" s="16">
        <v>0.25</v>
      </c>
      <c r="AH1172" s="16">
        <v>0.353658536585366</v>
      </c>
      <c r="AI1172" s="16">
        <v>0.35849056603773599</v>
      </c>
      <c r="AJ1172" s="16"/>
      <c r="AK1172" s="16">
        <v>0.34517766497461899</v>
      </c>
      <c r="AL1172" s="16">
        <v>0.30097087378640802</v>
      </c>
      <c r="AM1172" s="16">
        <v>0.32673267326732702</v>
      </c>
      <c r="AN1172" s="16">
        <v>0.32423208191126301</v>
      </c>
      <c r="AO1172" s="16">
        <v>0.35106382978723399</v>
      </c>
      <c r="AP1172" s="16">
        <v>0.35483870967741898</v>
      </c>
      <c r="AQ1172" s="16">
        <v>0.353333333333333</v>
      </c>
      <c r="AR1172" s="16"/>
      <c r="AS1172" s="16">
        <v>0.37234042553191499</v>
      </c>
      <c r="AT1172" s="16">
        <v>0.33716814159292002</v>
      </c>
      <c r="AU1172" s="16"/>
      <c r="AV1172" s="16">
        <v>0.360759493670886</v>
      </c>
      <c r="AW1172" s="16">
        <v>0.33175355450236999</v>
      </c>
      <c r="AX1172" s="16"/>
      <c r="AY1172" s="16">
        <v>0.344202898550725</v>
      </c>
      <c r="AZ1172" s="16">
        <v>0.33877551020408198</v>
      </c>
      <c r="BA1172" s="16"/>
      <c r="BB1172" s="16">
        <v>0.36048265460030199</v>
      </c>
      <c r="BC1172" s="16">
        <v>0.32366412213740497</v>
      </c>
      <c r="BD1172" s="16"/>
      <c r="BE1172" s="16">
        <v>0.31515151515151502</v>
      </c>
      <c r="BF1172" s="16">
        <v>0.31952662721893499</v>
      </c>
      <c r="BG1172" s="16">
        <v>0.36332179930795799</v>
      </c>
      <c r="BH1172" s="16">
        <v>0.34468085106383001</v>
      </c>
    </row>
    <row r="1173" spans="2:60" x14ac:dyDescent="0.25">
      <c r="B1173" t="s">
        <v>537</v>
      </c>
      <c r="C1173" s="16">
        <v>0.25037936267071298</v>
      </c>
      <c r="D1173" s="16">
        <v>0.32558139534883701</v>
      </c>
      <c r="E1173" s="16">
        <v>0.223776223776224</v>
      </c>
      <c r="F1173" s="16">
        <v>0.18947368421052599</v>
      </c>
      <c r="G1173" s="16">
        <v>0.17241379310344801</v>
      </c>
      <c r="H1173" s="16">
        <v>0.266666666666667</v>
      </c>
      <c r="I1173" s="16">
        <v>0.20952380952381</v>
      </c>
      <c r="J1173" s="16">
        <v>0.26315789473684198</v>
      </c>
      <c r="K1173" s="16">
        <v>0.19178082191780799</v>
      </c>
      <c r="L1173" s="16">
        <v>0.233333333333333</v>
      </c>
      <c r="M1173" s="16">
        <v>0.29545454545454503</v>
      </c>
      <c r="N1173" s="16">
        <v>0.27450980392156898</v>
      </c>
      <c r="O1173" s="16">
        <v>0.36666666666666697</v>
      </c>
      <c r="P1173" s="16">
        <v>0.133333333333333</v>
      </c>
      <c r="Q1173" s="16">
        <v>0.209302325581395</v>
      </c>
      <c r="R1173" s="16">
        <v>0.11111111111111099</v>
      </c>
      <c r="S1173" s="16">
        <v>0.32417582417582402</v>
      </c>
      <c r="T1173" s="16">
        <v>0.269230769230769</v>
      </c>
      <c r="U1173" s="16"/>
      <c r="V1173" s="16">
        <v>0.14484679665738201</v>
      </c>
      <c r="W1173" s="16">
        <v>0.25945945945945897</v>
      </c>
      <c r="X1173" s="16">
        <v>0.26056338028169002</v>
      </c>
      <c r="Y1173" s="16">
        <v>0.318367346938775</v>
      </c>
      <c r="Z1173" s="16"/>
      <c r="AA1173" s="16">
        <v>0.20209973753280799</v>
      </c>
      <c r="AB1173" s="16">
        <v>0.207317073170732</v>
      </c>
      <c r="AC1173" s="16">
        <v>0.24107142857142899</v>
      </c>
      <c r="AD1173" s="16">
        <v>0.24806201550387599</v>
      </c>
      <c r="AE1173" s="16">
        <v>0.26050420168067201</v>
      </c>
      <c r="AF1173" s="16">
        <v>0.29787234042553201</v>
      </c>
      <c r="AG1173" s="16">
        <v>0.27083333333333298</v>
      </c>
      <c r="AH1173" s="16">
        <v>0.36585365853658502</v>
      </c>
      <c r="AI1173" s="16">
        <v>0.41509433962264197</v>
      </c>
      <c r="AJ1173" s="16"/>
      <c r="AK1173" s="16">
        <v>0.21319796954314699</v>
      </c>
      <c r="AL1173" s="16">
        <v>0.20388349514563101</v>
      </c>
      <c r="AM1173" s="16">
        <v>0.22772277227722801</v>
      </c>
      <c r="AN1173" s="16">
        <v>0.21160409556314</v>
      </c>
      <c r="AO1173" s="16">
        <v>0.32446808510638298</v>
      </c>
      <c r="AP1173" s="16">
        <v>0.30875576036866398</v>
      </c>
      <c r="AQ1173" s="16">
        <v>0.28000000000000003</v>
      </c>
      <c r="AR1173" s="16"/>
      <c r="AS1173" s="16">
        <v>0.48404255319148898</v>
      </c>
      <c r="AT1173" s="16">
        <v>0.211504424778761</v>
      </c>
      <c r="AU1173" s="16"/>
      <c r="AV1173" s="16">
        <v>0.20253164556962</v>
      </c>
      <c r="AW1173" s="16">
        <v>0.27725118483412298</v>
      </c>
      <c r="AX1173" s="16"/>
      <c r="AY1173" s="16">
        <v>0.21014492753623201</v>
      </c>
      <c r="AZ1173" s="16">
        <v>0.318367346938775</v>
      </c>
      <c r="BA1173" s="16"/>
      <c r="BB1173" s="16">
        <v>0.31372549019607798</v>
      </c>
      <c r="BC1173" s="16">
        <v>0.18625954198473299</v>
      </c>
      <c r="BD1173" s="16"/>
      <c r="BE1173" s="16">
        <v>0.115151515151515</v>
      </c>
      <c r="BF1173" s="16">
        <v>0.118343195266272</v>
      </c>
      <c r="BG1173" s="16">
        <v>0.29584775086505199</v>
      </c>
      <c r="BH1173" s="16">
        <v>0.42553191489361702</v>
      </c>
    </row>
    <row r="1174" spans="2:60" x14ac:dyDescent="0.25">
      <c r="B1174" t="s">
        <v>99</v>
      </c>
      <c r="C1174" s="16">
        <v>4.5523520485584203E-3</v>
      </c>
      <c r="D1174" s="16">
        <v>7.7519379844961196E-3</v>
      </c>
      <c r="E1174" s="16">
        <v>0</v>
      </c>
      <c r="F1174" s="16">
        <v>0</v>
      </c>
      <c r="G1174" s="16">
        <v>0</v>
      </c>
      <c r="H1174" s="16">
        <v>0</v>
      </c>
      <c r="I1174" s="16">
        <v>9.5238095238095195E-3</v>
      </c>
      <c r="J1174" s="16">
        <v>0</v>
      </c>
      <c r="K1174" s="16">
        <v>0</v>
      </c>
      <c r="L1174" s="16">
        <v>3.3333333333333298E-2</v>
      </c>
      <c r="M1174" s="16">
        <v>0</v>
      </c>
      <c r="N1174" s="16">
        <v>0</v>
      </c>
      <c r="O1174" s="16">
        <v>0</v>
      </c>
      <c r="P1174" s="16">
        <v>0</v>
      </c>
      <c r="Q1174" s="16">
        <v>0</v>
      </c>
      <c r="R1174" s="16">
        <v>0</v>
      </c>
      <c r="S1174" s="16">
        <v>1.0989010989011E-2</v>
      </c>
      <c r="T1174" s="16">
        <v>9.6153846153846194E-3</v>
      </c>
      <c r="U1174" s="16"/>
      <c r="V1174" s="16">
        <v>8.3565459610027894E-3</v>
      </c>
      <c r="W1174" s="16">
        <v>0</v>
      </c>
      <c r="X1174" s="16">
        <v>3.5211267605633799E-3</v>
      </c>
      <c r="Y1174" s="16">
        <v>4.0816326530612197E-3</v>
      </c>
      <c r="Z1174" s="16"/>
      <c r="AA1174" s="16">
        <v>1.0498687664042E-2</v>
      </c>
      <c r="AB1174" s="16">
        <v>0</v>
      </c>
      <c r="AC1174" s="16">
        <v>0</v>
      </c>
      <c r="AD1174" s="16">
        <v>0</v>
      </c>
      <c r="AE1174" s="16">
        <v>0</v>
      </c>
      <c r="AF1174" s="16">
        <v>0</v>
      </c>
      <c r="AG1174" s="16">
        <v>0</v>
      </c>
      <c r="AH1174" s="16">
        <v>0</v>
      </c>
      <c r="AI1174" s="16">
        <v>0</v>
      </c>
      <c r="AJ1174" s="16"/>
      <c r="AK1174" s="16">
        <v>5.0761421319797002E-3</v>
      </c>
      <c r="AL1174" s="16">
        <v>9.7087378640776708E-3</v>
      </c>
      <c r="AM1174" s="16">
        <v>0</v>
      </c>
      <c r="AN1174" s="16">
        <v>6.8259385665529002E-3</v>
      </c>
      <c r="AO1174" s="16">
        <v>0</v>
      </c>
      <c r="AP1174" s="16">
        <v>0</v>
      </c>
      <c r="AQ1174" s="16">
        <v>6.6666666666666697E-3</v>
      </c>
      <c r="AR1174" s="16"/>
      <c r="AS1174" s="16">
        <v>0</v>
      </c>
      <c r="AT1174" s="16">
        <v>5.3097345132743397E-3</v>
      </c>
      <c r="AU1174" s="16"/>
      <c r="AV1174" s="16">
        <v>4.2194092827004199E-3</v>
      </c>
      <c r="AW1174" s="16">
        <v>4.739336492891E-3</v>
      </c>
      <c r="AX1174" s="16"/>
      <c r="AY1174" s="16">
        <v>4.8309178743961402E-3</v>
      </c>
      <c r="AZ1174" s="16">
        <v>4.0816326530612197E-3</v>
      </c>
      <c r="BA1174" s="16"/>
      <c r="BB1174" s="16">
        <v>4.5248868778280504E-3</v>
      </c>
      <c r="BC1174" s="16">
        <v>4.5801526717557297E-3</v>
      </c>
      <c r="BD1174" s="16"/>
      <c r="BE1174" s="16">
        <v>6.0606060606060597E-3</v>
      </c>
      <c r="BF1174" s="16">
        <v>5.9171597633136102E-3</v>
      </c>
      <c r="BG1174" s="16">
        <v>5.19031141868512E-3</v>
      </c>
      <c r="BH1174" s="16">
        <v>0</v>
      </c>
    </row>
    <row r="1175" spans="2:60" x14ac:dyDescent="0.25">
      <c r="B1175" t="s">
        <v>103</v>
      </c>
      <c r="C1175" s="16">
        <v>2.2761760242792101E-2</v>
      </c>
      <c r="D1175" s="16">
        <v>2.32558139534884E-2</v>
      </c>
      <c r="E1175" s="16">
        <v>0</v>
      </c>
      <c r="F1175" s="16">
        <v>2.1052631578947399E-2</v>
      </c>
      <c r="G1175" s="16">
        <v>5.1724137931034503E-2</v>
      </c>
      <c r="H1175" s="16">
        <v>0.1</v>
      </c>
      <c r="I1175" s="16">
        <v>1.9047619047619001E-2</v>
      </c>
      <c r="J1175" s="16">
        <v>0</v>
      </c>
      <c r="K1175" s="16">
        <v>1.3698630136986301E-2</v>
      </c>
      <c r="L1175" s="16">
        <v>3.3333333333333298E-2</v>
      </c>
      <c r="M1175" s="16">
        <v>2.27272727272727E-2</v>
      </c>
      <c r="N1175" s="16">
        <v>9.8039215686274508E-3</v>
      </c>
      <c r="O1175" s="16">
        <v>3.3333333333333298E-2</v>
      </c>
      <c r="P1175" s="16">
        <v>0.05</v>
      </c>
      <c r="Q1175" s="16">
        <v>2.32558139534884E-2</v>
      </c>
      <c r="R1175" s="16">
        <v>7.4074074074074098E-2</v>
      </c>
      <c r="S1175" s="16">
        <v>2.1978021978022001E-2</v>
      </c>
      <c r="T1175" s="16">
        <v>9.6153846153846194E-3</v>
      </c>
      <c r="U1175" s="16"/>
      <c r="V1175" s="16">
        <v>5.0139275766016698E-2</v>
      </c>
      <c r="W1175" s="16">
        <v>1.62162162162162E-2</v>
      </c>
      <c r="X1175" s="16">
        <v>1.7605633802816899E-2</v>
      </c>
      <c r="Y1175" s="16">
        <v>8.1632653061224497E-3</v>
      </c>
      <c r="Z1175" s="16"/>
      <c r="AA1175" s="16">
        <v>3.6745406824147002E-2</v>
      </c>
      <c r="AB1175" s="16">
        <v>2.4390243902439001E-2</v>
      </c>
      <c r="AC1175" s="16">
        <v>0</v>
      </c>
      <c r="AD1175" s="16">
        <v>7.7519379844961196E-3</v>
      </c>
      <c r="AE1175" s="16">
        <v>8.4033613445378096E-3</v>
      </c>
      <c r="AF1175" s="16">
        <v>2.1276595744680899E-2</v>
      </c>
      <c r="AG1175" s="16">
        <v>0</v>
      </c>
      <c r="AH1175" s="16">
        <v>1.21951219512195E-2</v>
      </c>
      <c r="AI1175" s="16">
        <v>0</v>
      </c>
      <c r="AJ1175" s="16"/>
      <c r="AK1175" s="16">
        <v>2.0304568527918801E-2</v>
      </c>
      <c r="AL1175" s="16">
        <v>2.9126213592233E-2</v>
      </c>
      <c r="AM1175" s="16">
        <v>2.9702970297029702E-2</v>
      </c>
      <c r="AN1175" s="16">
        <v>4.4368600682593899E-2</v>
      </c>
      <c r="AO1175" s="16">
        <v>5.31914893617021E-3</v>
      </c>
      <c r="AP1175" s="16">
        <v>4.6082949308755804E-3</v>
      </c>
      <c r="AQ1175" s="16">
        <v>6.6666666666666697E-3</v>
      </c>
      <c r="AR1175" s="16"/>
      <c r="AS1175" s="16">
        <v>5.31914893617021E-3</v>
      </c>
      <c r="AT1175" s="16">
        <v>2.5663716814159299E-2</v>
      </c>
      <c r="AU1175" s="16"/>
      <c r="AV1175" s="16">
        <v>1.8987341772151899E-2</v>
      </c>
      <c r="AW1175" s="16">
        <v>2.4881516587677701E-2</v>
      </c>
      <c r="AX1175" s="16"/>
      <c r="AY1175" s="16">
        <v>3.1400966183574901E-2</v>
      </c>
      <c r="AZ1175" s="16">
        <v>8.1632653061224497E-3</v>
      </c>
      <c r="BA1175" s="16"/>
      <c r="BB1175" s="16">
        <v>1.0558069381598799E-2</v>
      </c>
      <c r="BC1175" s="16">
        <v>3.5114503816793902E-2</v>
      </c>
      <c r="BD1175" s="16"/>
      <c r="BE1175" s="16">
        <v>0.13939393939393899</v>
      </c>
      <c r="BF1175" s="16">
        <v>1.18343195266272E-2</v>
      </c>
      <c r="BG1175" s="16">
        <v>5.19031141868512E-3</v>
      </c>
      <c r="BH1175" s="16">
        <v>0</v>
      </c>
    </row>
    <row r="1176" spans="2:60" x14ac:dyDescent="0.25">
      <c r="C1176" s="16"/>
      <c r="D1176" s="16"/>
      <c r="E1176" s="16"/>
      <c r="F1176" s="16"/>
      <c r="G1176" s="16"/>
      <c r="H1176" s="16"/>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c r="AX1176" s="16"/>
      <c r="AY1176" s="16"/>
      <c r="AZ1176" s="16"/>
      <c r="BA1176" s="16"/>
      <c r="BB1176" s="16"/>
      <c r="BC1176" s="16"/>
      <c r="BD1176" s="16"/>
      <c r="BE1176" s="16"/>
      <c r="BF1176" s="16"/>
      <c r="BG1176" s="16"/>
      <c r="BH1176" s="16"/>
    </row>
    <row r="1177" spans="2:60" x14ac:dyDescent="0.25">
      <c r="B1177" s="6" t="s">
        <v>539</v>
      </c>
      <c r="C1177" s="16"/>
      <c r="D1177" s="16"/>
      <c r="E1177" s="16"/>
      <c r="F1177" s="16"/>
      <c r="G1177" s="16"/>
      <c r="H1177" s="16"/>
      <c r="I1177" s="16"/>
      <c r="J1177" s="16"/>
      <c r="K1177" s="16"/>
      <c r="L1177" s="16"/>
      <c r="M1177" s="16"/>
      <c r="N1177" s="16"/>
      <c r="O1177" s="16"/>
      <c r="P1177" s="16"/>
      <c r="Q1177" s="16"/>
      <c r="R1177" s="16"/>
      <c r="S1177" s="16"/>
      <c r="T1177" s="16"/>
      <c r="U1177" s="16"/>
      <c r="V1177" s="16"/>
      <c r="W1177" s="16"/>
      <c r="X1177" s="16"/>
      <c r="Y1177" s="16"/>
      <c r="Z1177" s="16"/>
      <c r="AA1177" s="16"/>
      <c r="AB1177" s="16"/>
      <c r="AC1177" s="16"/>
      <c r="AD1177" s="16"/>
      <c r="AE1177" s="16"/>
      <c r="AF1177" s="16"/>
      <c r="AG1177" s="16"/>
      <c r="AH1177" s="16"/>
      <c r="AI1177" s="16"/>
      <c r="AJ1177" s="16"/>
      <c r="AK1177" s="16"/>
      <c r="AL1177" s="16"/>
      <c r="AM1177" s="16"/>
      <c r="AN1177" s="16"/>
      <c r="AO1177" s="16"/>
      <c r="AP1177" s="16"/>
      <c r="AQ1177" s="16"/>
      <c r="AR1177" s="16"/>
      <c r="AS1177" s="16"/>
      <c r="AT1177" s="16"/>
      <c r="AU1177" s="16"/>
      <c r="AV1177" s="16"/>
      <c r="AW1177" s="16"/>
      <c r="AX1177" s="16"/>
      <c r="AY1177" s="16"/>
      <c r="AZ1177" s="16"/>
      <c r="BA1177" s="16"/>
      <c r="BB1177" s="16"/>
      <c r="BC1177" s="16"/>
      <c r="BD1177" s="16"/>
      <c r="BE1177" s="16"/>
      <c r="BF1177" s="16"/>
      <c r="BG1177" s="16"/>
      <c r="BH1177" s="16"/>
    </row>
    <row r="1178" spans="2:60" x14ac:dyDescent="0.25">
      <c r="B1178" s="23" t="s">
        <v>79</v>
      </c>
      <c r="C1178" s="16"/>
      <c r="D1178" s="16"/>
      <c r="E1178" s="16"/>
      <c r="F1178" s="16"/>
      <c r="G1178" s="16"/>
      <c r="H1178" s="16"/>
      <c r="I1178" s="16"/>
      <c r="J1178" s="16"/>
      <c r="K1178" s="16"/>
      <c r="L1178" s="16"/>
      <c r="M1178" s="16"/>
      <c r="N1178" s="16"/>
      <c r="O1178" s="16"/>
      <c r="P1178" s="16"/>
      <c r="Q1178" s="16"/>
      <c r="R1178" s="16"/>
      <c r="S1178" s="16"/>
      <c r="T1178" s="16"/>
      <c r="U1178" s="16"/>
      <c r="V1178" s="16"/>
      <c r="W1178" s="16"/>
      <c r="X1178" s="16"/>
      <c r="Y1178" s="16"/>
      <c r="Z1178" s="16"/>
      <c r="AA1178" s="16"/>
      <c r="AB1178" s="16"/>
      <c r="AC1178" s="16"/>
      <c r="AD1178" s="16"/>
      <c r="AE1178" s="16"/>
      <c r="AF1178" s="16"/>
      <c r="AG1178" s="16"/>
      <c r="AH1178" s="16"/>
      <c r="AI1178" s="16"/>
      <c r="AJ1178" s="16"/>
      <c r="AK1178" s="16"/>
      <c r="AL1178" s="16"/>
      <c r="AM1178" s="16"/>
      <c r="AN1178" s="16"/>
      <c r="AO1178" s="16"/>
      <c r="AP1178" s="16"/>
      <c r="AQ1178" s="16"/>
      <c r="AR1178" s="16"/>
      <c r="AS1178" s="16"/>
      <c r="AT1178" s="16"/>
      <c r="AU1178" s="16"/>
      <c r="AV1178" s="16"/>
      <c r="AW1178" s="16"/>
      <c r="AX1178" s="16"/>
      <c r="AY1178" s="16"/>
      <c r="AZ1178" s="16"/>
      <c r="BA1178" s="16"/>
      <c r="BB1178" s="16"/>
      <c r="BC1178" s="16"/>
      <c r="BD1178" s="16"/>
      <c r="BE1178" s="16"/>
      <c r="BF1178" s="16"/>
      <c r="BG1178" s="16"/>
      <c r="BH1178" s="16"/>
    </row>
    <row r="1179" spans="2:60" x14ac:dyDescent="0.25">
      <c r="B1179" t="s">
        <v>537</v>
      </c>
      <c r="C1179" s="16">
        <v>0.25341426403641898</v>
      </c>
      <c r="D1179" s="16">
        <v>0.26356589147286802</v>
      </c>
      <c r="E1179" s="16">
        <v>0.29370629370629397</v>
      </c>
      <c r="F1179" s="16">
        <v>0.31578947368421101</v>
      </c>
      <c r="G1179" s="16">
        <v>0.36206896551724099</v>
      </c>
      <c r="H1179" s="16">
        <v>0.3</v>
      </c>
      <c r="I1179" s="16">
        <v>0.27619047619047599</v>
      </c>
      <c r="J1179" s="16">
        <v>5.2631578947368397E-2</v>
      </c>
      <c r="K1179" s="16">
        <v>0.232876712328767</v>
      </c>
      <c r="L1179" s="16">
        <v>0.16666666666666699</v>
      </c>
      <c r="M1179" s="16">
        <v>0.22727272727272699</v>
      </c>
      <c r="N1179" s="16">
        <v>0.21568627450980399</v>
      </c>
      <c r="O1179" s="16">
        <v>0.233333333333333</v>
      </c>
      <c r="P1179" s="16">
        <v>0.3</v>
      </c>
      <c r="Q1179" s="16">
        <v>0.116279069767442</v>
      </c>
      <c r="R1179" s="16">
        <v>0.148148148148148</v>
      </c>
      <c r="S1179" s="16">
        <v>0.21978021978022</v>
      </c>
      <c r="T1179" s="16">
        <v>0.28846153846153799</v>
      </c>
      <c r="U1179" s="16"/>
      <c r="V1179" s="16">
        <v>0.32311977715877399</v>
      </c>
      <c r="W1179" s="16">
        <v>0.21621621621621601</v>
      </c>
      <c r="X1179" s="16">
        <v>0.23943661971831001</v>
      </c>
      <c r="Y1179" s="16">
        <v>0.22448979591836701</v>
      </c>
      <c r="Z1179" s="16"/>
      <c r="AA1179" s="16">
        <v>0.26246719160104998</v>
      </c>
      <c r="AB1179" s="16">
        <v>0.28048780487804897</v>
      </c>
      <c r="AC1179" s="16">
        <v>0.33035714285714302</v>
      </c>
      <c r="AD1179" s="16">
        <v>0.27906976744186002</v>
      </c>
      <c r="AE1179" s="16">
        <v>0.22689075630252101</v>
      </c>
      <c r="AF1179" s="16">
        <v>0.23404255319148901</v>
      </c>
      <c r="AG1179" s="16">
        <v>0.22916666666666699</v>
      </c>
      <c r="AH1179" s="16">
        <v>0.12195121951219499</v>
      </c>
      <c r="AI1179" s="16">
        <v>0.20754716981132099</v>
      </c>
      <c r="AJ1179" s="16"/>
      <c r="AK1179" s="16">
        <v>0.25380710659898498</v>
      </c>
      <c r="AL1179" s="16">
        <v>0.26213592233009703</v>
      </c>
      <c r="AM1179" s="16">
        <v>0.24752475247524799</v>
      </c>
      <c r="AN1179" s="16">
        <v>0.25255972696245699</v>
      </c>
      <c r="AO1179" s="16">
        <v>0.22872340425531901</v>
      </c>
      <c r="AP1179" s="16">
        <v>0.225806451612903</v>
      </c>
      <c r="AQ1179" s="16">
        <v>0.28000000000000003</v>
      </c>
      <c r="AR1179" s="16"/>
      <c r="AS1179" s="16">
        <v>0.18617021276595699</v>
      </c>
      <c r="AT1179" s="16">
        <v>0.26460176991150403</v>
      </c>
      <c r="AU1179" s="16"/>
      <c r="AV1179" s="16">
        <v>0.24472573839662401</v>
      </c>
      <c r="AW1179" s="16">
        <v>0.25829383886255902</v>
      </c>
      <c r="AX1179" s="16"/>
      <c r="AY1179" s="16">
        <v>0.270531400966184</v>
      </c>
      <c r="AZ1179" s="16">
        <v>0.22448979591836701</v>
      </c>
      <c r="BA1179" s="16"/>
      <c r="BB1179" s="16">
        <v>0.220211161387632</v>
      </c>
      <c r="BC1179" s="16">
        <v>0.28702290076335901</v>
      </c>
      <c r="BD1179" s="16"/>
      <c r="BE1179" s="16">
        <v>0.31515151515151502</v>
      </c>
      <c r="BF1179" s="16">
        <v>0.32544378698224902</v>
      </c>
      <c r="BG1179" s="16">
        <v>0.24913494809688599</v>
      </c>
      <c r="BH1179" s="16">
        <v>0.11914893617021299</v>
      </c>
    </row>
    <row r="1180" spans="2:60" x14ac:dyDescent="0.25">
      <c r="B1180" t="s">
        <v>536</v>
      </c>
      <c r="C1180" s="16">
        <v>0.20561456752655499</v>
      </c>
      <c r="D1180" s="16">
        <v>0.201550387596899</v>
      </c>
      <c r="E1180" s="16">
        <v>0.195804195804196</v>
      </c>
      <c r="F1180" s="16">
        <v>0.21052631578947401</v>
      </c>
      <c r="G1180" s="16">
        <v>0.27586206896551702</v>
      </c>
      <c r="H1180" s="16">
        <v>0.266666666666667</v>
      </c>
      <c r="I1180" s="16">
        <v>0.24761904761904799</v>
      </c>
      <c r="J1180" s="16">
        <v>0.157894736842105</v>
      </c>
      <c r="K1180" s="16">
        <v>0.232876712328767</v>
      </c>
      <c r="L1180" s="16">
        <v>0.16666666666666699</v>
      </c>
      <c r="M1180" s="16">
        <v>0.18181818181818199</v>
      </c>
      <c r="N1180" s="16">
        <v>0.16666666666666699</v>
      </c>
      <c r="O1180" s="16">
        <v>6.6666666666666693E-2</v>
      </c>
      <c r="P1180" s="16">
        <v>0.18333333333333299</v>
      </c>
      <c r="Q1180" s="16">
        <v>0.186046511627907</v>
      </c>
      <c r="R1180" s="16">
        <v>0.11111111111111099</v>
      </c>
      <c r="S1180" s="16">
        <v>0.24175824175824201</v>
      </c>
      <c r="T1180" s="16">
        <v>0.20192307692307701</v>
      </c>
      <c r="U1180" s="16"/>
      <c r="V1180" s="16">
        <v>0.17827298050139301</v>
      </c>
      <c r="W1180" s="16">
        <v>0.232432432432432</v>
      </c>
      <c r="X1180" s="16">
        <v>0.20774647887323899</v>
      </c>
      <c r="Y1180" s="16">
        <v>0.214285714285714</v>
      </c>
      <c r="Z1180" s="16"/>
      <c r="AA1180" s="16">
        <v>0.181102362204724</v>
      </c>
      <c r="AB1180" s="16">
        <v>0.17073170731707299</v>
      </c>
      <c r="AC1180" s="16">
        <v>0.223214285714286</v>
      </c>
      <c r="AD1180" s="16">
        <v>0.209302325581395</v>
      </c>
      <c r="AE1180" s="16">
        <v>0.21008403361344499</v>
      </c>
      <c r="AF1180" s="16">
        <v>0.22340425531914901</v>
      </c>
      <c r="AG1180" s="16">
        <v>0.25</v>
      </c>
      <c r="AH1180" s="16">
        <v>0.18292682926829301</v>
      </c>
      <c r="AI1180" s="16">
        <v>0.235849056603774</v>
      </c>
      <c r="AJ1180" s="16"/>
      <c r="AK1180" s="16">
        <v>0.19289340101522801</v>
      </c>
      <c r="AL1180" s="16">
        <v>0.242718446601942</v>
      </c>
      <c r="AM1180" s="16">
        <v>0.18811881188118801</v>
      </c>
      <c r="AN1180" s="16">
        <v>0.19453924914675799</v>
      </c>
      <c r="AO1180" s="16">
        <v>0.22340425531914901</v>
      </c>
      <c r="AP1180" s="16">
        <v>0.17050691244239599</v>
      </c>
      <c r="AQ1180" s="16">
        <v>0.25333333333333302</v>
      </c>
      <c r="AR1180" s="16"/>
      <c r="AS1180" s="16">
        <v>0.26595744680851102</v>
      </c>
      <c r="AT1180" s="16">
        <v>0.195575221238938</v>
      </c>
      <c r="AU1180" s="16"/>
      <c r="AV1180" s="16">
        <v>0.16877637130801701</v>
      </c>
      <c r="AW1180" s="16">
        <v>0.226303317535545</v>
      </c>
      <c r="AX1180" s="16"/>
      <c r="AY1180" s="16">
        <v>0.20048309178744</v>
      </c>
      <c r="AZ1180" s="16">
        <v>0.214285714285714</v>
      </c>
      <c r="BA1180" s="16"/>
      <c r="BB1180" s="16">
        <v>0.21116138763197601</v>
      </c>
      <c r="BC1180" s="16">
        <v>0.2</v>
      </c>
      <c r="BD1180" s="16"/>
      <c r="BE1180" s="16">
        <v>0.21212121212121199</v>
      </c>
      <c r="BF1180" s="16">
        <v>0.19230769230769201</v>
      </c>
      <c r="BG1180" s="16">
        <v>0.21280276816609001</v>
      </c>
      <c r="BH1180" s="16">
        <v>0.20425531914893599</v>
      </c>
    </row>
    <row r="1181" spans="2:60" x14ac:dyDescent="0.25">
      <c r="B1181" t="s">
        <v>534</v>
      </c>
      <c r="C1181" s="16">
        <v>0.17071320182094099</v>
      </c>
      <c r="D1181" s="16">
        <v>0.201550387596899</v>
      </c>
      <c r="E1181" s="16">
        <v>0.20279720279720301</v>
      </c>
      <c r="F1181" s="16">
        <v>0.12631578947368399</v>
      </c>
      <c r="G1181" s="16">
        <v>0.18965517241379301</v>
      </c>
      <c r="H1181" s="16">
        <v>0.3</v>
      </c>
      <c r="I1181" s="16">
        <v>0.12380952380952399</v>
      </c>
      <c r="J1181" s="16">
        <v>0.157894736842105</v>
      </c>
      <c r="K1181" s="16">
        <v>0.164383561643836</v>
      </c>
      <c r="L1181" s="16">
        <v>0.1</v>
      </c>
      <c r="M1181" s="16">
        <v>0.13636363636363599</v>
      </c>
      <c r="N1181" s="16">
        <v>0.15686274509803899</v>
      </c>
      <c r="O1181" s="16">
        <v>0.16666666666666699</v>
      </c>
      <c r="P1181" s="16">
        <v>0.15</v>
      </c>
      <c r="Q1181" s="16">
        <v>0.13953488372093001</v>
      </c>
      <c r="R1181" s="16">
        <v>7.4074074074074098E-2</v>
      </c>
      <c r="S1181" s="16">
        <v>0.225274725274725</v>
      </c>
      <c r="T1181" s="16">
        <v>0.15384615384615399</v>
      </c>
      <c r="U1181" s="16"/>
      <c r="V1181" s="16">
        <v>0.122562674094708</v>
      </c>
      <c r="W1181" s="16">
        <v>0.162162162162162</v>
      </c>
      <c r="X1181" s="16">
        <v>0.19718309859154901</v>
      </c>
      <c r="Y1181" s="16">
        <v>0.19387755102040799</v>
      </c>
      <c r="Z1181" s="16"/>
      <c r="AA1181" s="16">
        <v>0.139107611548556</v>
      </c>
      <c r="AB1181" s="16">
        <v>0.17073170731707299</v>
      </c>
      <c r="AC1181" s="16">
        <v>0.16964285714285701</v>
      </c>
      <c r="AD1181" s="16">
        <v>0.178294573643411</v>
      </c>
      <c r="AE1181" s="16">
        <v>0.151260504201681</v>
      </c>
      <c r="AF1181" s="16">
        <v>0.13829787234042601</v>
      </c>
      <c r="AG1181" s="16">
        <v>0.25</v>
      </c>
      <c r="AH1181" s="16">
        <v>0.26829268292682901</v>
      </c>
      <c r="AI1181" s="16">
        <v>0.20754716981132099</v>
      </c>
      <c r="AJ1181" s="16"/>
      <c r="AK1181" s="16">
        <v>0.116751269035533</v>
      </c>
      <c r="AL1181" s="16">
        <v>0.25242718446601897</v>
      </c>
      <c r="AM1181" s="16">
        <v>0.20792079207920799</v>
      </c>
      <c r="AN1181" s="16">
        <v>0.133105802047782</v>
      </c>
      <c r="AO1181" s="16">
        <v>0.21808510638297901</v>
      </c>
      <c r="AP1181" s="16">
        <v>0.17972350230414699</v>
      </c>
      <c r="AQ1181" s="16">
        <v>0.18</v>
      </c>
      <c r="AR1181" s="16"/>
      <c r="AS1181" s="16">
        <v>0.25</v>
      </c>
      <c r="AT1181" s="16">
        <v>0.15752212389380499</v>
      </c>
      <c r="AU1181" s="16"/>
      <c r="AV1181" s="16">
        <v>0.13713080168776401</v>
      </c>
      <c r="AW1181" s="16">
        <v>0.18957345971563999</v>
      </c>
      <c r="AX1181" s="16"/>
      <c r="AY1181" s="16">
        <v>0.15700483091787401</v>
      </c>
      <c r="AZ1181" s="16">
        <v>0.19387755102040799</v>
      </c>
      <c r="BA1181" s="16"/>
      <c r="BB1181" s="16">
        <v>0.14630467571644001</v>
      </c>
      <c r="BC1181" s="16">
        <v>0.195419847328244</v>
      </c>
      <c r="BD1181" s="16"/>
      <c r="BE1181" s="16">
        <v>0.15757575757575801</v>
      </c>
      <c r="BF1181" s="16">
        <v>0.165680473372781</v>
      </c>
      <c r="BG1181" s="16">
        <v>0.18339100346020801</v>
      </c>
      <c r="BH1181" s="16">
        <v>0.157446808510638</v>
      </c>
    </row>
    <row r="1182" spans="2:60" x14ac:dyDescent="0.25">
      <c r="B1182" t="s">
        <v>535</v>
      </c>
      <c r="C1182" s="16">
        <v>0.17071320182094099</v>
      </c>
      <c r="D1182" s="16">
        <v>0.178294573643411</v>
      </c>
      <c r="E1182" s="16">
        <v>0.16783216783216801</v>
      </c>
      <c r="F1182" s="16">
        <v>0.221052631578947</v>
      </c>
      <c r="G1182" s="16">
        <v>0.20689655172413801</v>
      </c>
      <c r="H1182" s="16">
        <v>0.1</v>
      </c>
      <c r="I1182" s="16">
        <v>0.19047619047618999</v>
      </c>
      <c r="J1182" s="16">
        <v>0.105263157894737</v>
      </c>
      <c r="K1182" s="16">
        <v>0.24657534246575299</v>
      </c>
      <c r="L1182" s="16">
        <v>0.1</v>
      </c>
      <c r="M1182" s="16">
        <v>0.11363636363636399</v>
      </c>
      <c r="N1182" s="16">
        <v>0.13725490196078399</v>
      </c>
      <c r="O1182" s="16">
        <v>0.16666666666666699</v>
      </c>
      <c r="P1182" s="16">
        <v>0.16666666666666699</v>
      </c>
      <c r="Q1182" s="16">
        <v>0.162790697674419</v>
      </c>
      <c r="R1182" s="16">
        <v>0.11111111111111099</v>
      </c>
      <c r="S1182" s="16">
        <v>0.15384615384615399</v>
      </c>
      <c r="T1182" s="16">
        <v>0.21153846153846201</v>
      </c>
      <c r="U1182" s="16"/>
      <c r="V1182" s="16">
        <v>0.16434540389972099</v>
      </c>
      <c r="W1182" s="16">
        <v>0.14054054054054099</v>
      </c>
      <c r="X1182" s="16">
        <v>0.169014084507042</v>
      </c>
      <c r="Y1182" s="16">
        <v>0.187755102040816</v>
      </c>
      <c r="Z1182" s="16"/>
      <c r="AA1182" s="16">
        <v>0.14698162729658801</v>
      </c>
      <c r="AB1182" s="16">
        <v>0.146341463414634</v>
      </c>
      <c r="AC1182" s="16">
        <v>0.17857142857142899</v>
      </c>
      <c r="AD1182" s="16">
        <v>0.186046511627907</v>
      </c>
      <c r="AE1182" s="16">
        <v>0.159663865546218</v>
      </c>
      <c r="AF1182" s="16">
        <v>0.170212765957447</v>
      </c>
      <c r="AG1182" s="16">
        <v>0.19791666666666699</v>
      </c>
      <c r="AH1182" s="16">
        <v>9.7560975609756101E-2</v>
      </c>
      <c r="AI1182" s="16">
        <v>0.245283018867925</v>
      </c>
      <c r="AJ1182" s="16"/>
      <c r="AK1182" s="16">
        <v>0.121827411167513</v>
      </c>
      <c r="AL1182" s="16">
        <v>0.15533980582524301</v>
      </c>
      <c r="AM1182" s="16">
        <v>0.14851485148514901</v>
      </c>
      <c r="AN1182" s="16">
        <v>0.17747440273037501</v>
      </c>
      <c r="AO1182" s="16">
        <v>0.18617021276595699</v>
      </c>
      <c r="AP1182" s="16">
        <v>0.16589861751152099</v>
      </c>
      <c r="AQ1182" s="16">
        <v>0.206666666666667</v>
      </c>
      <c r="AR1182" s="16"/>
      <c r="AS1182" s="16">
        <v>0.24468085106383</v>
      </c>
      <c r="AT1182" s="16">
        <v>0.158407079646018</v>
      </c>
      <c r="AU1182" s="16"/>
      <c r="AV1182" s="16">
        <v>0.139240506329114</v>
      </c>
      <c r="AW1182" s="16">
        <v>0.18838862559241701</v>
      </c>
      <c r="AX1182" s="16"/>
      <c r="AY1182" s="16">
        <v>0.16062801932367099</v>
      </c>
      <c r="AZ1182" s="16">
        <v>0.187755102040816</v>
      </c>
      <c r="BA1182" s="16"/>
      <c r="BB1182" s="16">
        <v>0.17496229260935101</v>
      </c>
      <c r="BC1182" s="16">
        <v>0.166412213740458</v>
      </c>
      <c r="BD1182" s="16"/>
      <c r="BE1182" s="16">
        <v>0.2</v>
      </c>
      <c r="BF1182" s="16">
        <v>0.19230769230769201</v>
      </c>
      <c r="BG1182" s="16">
        <v>0.16782006920415199</v>
      </c>
      <c r="BH1182" s="16">
        <v>0.12765957446808501</v>
      </c>
    </row>
    <row r="1183" spans="2:60" x14ac:dyDescent="0.25">
      <c r="B1183" t="s">
        <v>533</v>
      </c>
      <c r="C1183" s="16">
        <v>0.14188163884673699</v>
      </c>
      <c r="D1183" s="16">
        <v>0.13178294573643401</v>
      </c>
      <c r="E1183" s="16">
        <v>7.69230769230769E-2</v>
      </c>
      <c r="F1183" s="16">
        <v>9.4736842105263203E-2</v>
      </c>
      <c r="G1183" s="16">
        <v>5.1724137931034503E-2</v>
      </c>
      <c r="H1183" s="16">
        <v>6.6666666666666693E-2</v>
      </c>
      <c r="I1183" s="16">
        <v>0.104761904761905</v>
      </c>
      <c r="J1183" s="16">
        <v>0.26315789473684198</v>
      </c>
      <c r="K1183" s="16">
        <v>0.164383561643836</v>
      </c>
      <c r="L1183" s="16">
        <v>0.2</v>
      </c>
      <c r="M1183" s="16">
        <v>0.170454545454545</v>
      </c>
      <c r="N1183" s="16">
        <v>0.15686274509803899</v>
      </c>
      <c r="O1183" s="16">
        <v>6.6666666666666693E-2</v>
      </c>
      <c r="P1183" s="16">
        <v>0.133333333333333</v>
      </c>
      <c r="Q1183" s="16">
        <v>0.13953488372093001</v>
      </c>
      <c r="R1183" s="16">
        <v>0.25925925925925902</v>
      </c>
      <c r="S1183" s="16">
        <v>0.164835164835165</v>
      </c>
      <c r="T1183" s="16">
        <v>0.25961538461538503</v>
      </c>
      <c r="U1183" s="16"/>
      <c r="V1183" s="16">
        <v>0.108635097493036</v>
      </c>
      <c r="W1183" s="16">
        <v>0.11891891891891899</v>
      </c>
      <c r="X1183" s="16">
        <v>0.16549295774647901</v>
      </c>
      <c r="Y1183" s="16">
        <v>0.161224489795918</v>
      </c>
      <c r="Z1183" s="16"/>
      <c r="AA1183" s="16">
        <v>0.12598425196850399</v>
      </c>
      <c r="AB1183" s="16">
        <v>0.15853658536585399</v>
      </c>
      <c r="AC1183" s="16">
        <v>0.160714285714286</v>
      </c>
      <c r="AD1183" s="16">
        <v>0.124031007751938</v>
      </c>
      <c r="AE1183" s="16">
        <v>0.14285714285714299</v>
      </c>
      <c r="AF1183" s="16">
        <v>9.5744680851063801E-2</v>
      </c>
      <c r="AG1183" s="16">
        <v>0.15625</v>
      </c>
      <c r="AH1183" s="16">
        <v>0.134146341463415</v>
      </c>
      <c r="AI1183" s="16">
        <v>0.235849056603774</v>
      </c>
      <c r="AJ1183" s="16"/>
      <c r="AK1183" s="16">
        <v>0.14213197969543101</v>
      </c>
      <c r="AL1183" s="16">
        <v>0.106796116504854</v>
      </c>
      <c r="AM1183" s="16">
        <v>0.198019801980198</v>
      </c>
      <c r="AN1183" s="16">
        <v>0.119453924914676</v>
      </c>
      <c r="AO1183" s="16">
        <v>0.14893617021276601</v>
      </c>
      <c r="AP1183" s="16">
        <v>0.17972350230414699</v>
      </c>
      <c r="AQ1183" s="16">
        <v>0.133333333333333</v>
      </c>
      <c r="AR1183" s="16"/>
      <c r="AS1183" s="16">
        <v>0.180851063829787</v>
      </c>
      <c r="AT1183" s="16">
        <v>0.135398230088496</v>
      </c>
      <c r="AU1183" s="16"/>
      <c r="AV1183" s="16">
        <v>0.126582278481013</v>
      </c>
      <c r="AW1183" s="16">
        <v>0.15047393364928899</v>
      </c>
      <c r="AX1183" s="16"/>
      <c r="AY1183" s="16">
        <v>0.13043478260869601</v>
      </c>
      <c r="AZ1183" s="16">
        <v>0.161224489795918</v>
      </c>
      <c r="BA1183" s="16"/>
      <c r="BB1183" s="16">
        <v>0.15233785822021101</v>
      </c>
      <c r="BC1183" s="16">
        <v>0.13129770992366399</v>
      </c>
      <c r="BD1183" s="16"/>
      <c r="BE1183" s="16">
        <v>0.12121212121212099</v>
      </c>
      <c r="BF1183" s="16">
        <v>0.118343195266272</v>
      </c>
      <c r="BG1183" s="16">
        <v>0.15916955017300999</v>
      </c>
      <c r="BH1183" s="16">
        <v>0.14893617021276601</v>
      </c>
    </row>
    <row r="1184" spans="2:60" x14ac:dyDescent="0.25">
      <c r="B1184" t="s">
        <v>530</v>
      </c>
      <c r="C1184" s="16">
        <v>9.40819423368741E-2</v>
      </c>
      <c r="D1184" s="16">
        <v>9.3023255813953501E-2</v>
      </c>
      <c r="E1184" s="16">
        <v>9.0909090909090898E-2</v>
      </c>
      <c r="F1184" s="16">
        <v>0.105263157894737</v>
      </c>
      <c r="G1184" s="16">
        <v>8.6206896551724102E-2</v>
      </c>
      <c r="H1184" s="16">
        <v>3.3333333333333298E-2</v>
      </c>
      <c r="I1184" s="16">
        <v>0.104761904761905</v>
      </c>
      <c r="J1184" s="16">
        <v>0.105263157894737</v>
      </c>
      <c r="K1184" s="16">
        <v>4.1095890410958902E-2</v>
      </c>
      <c r="L1184" s="16">
        <v>0.133333333333333</v>
      </c>
      <c r="M1184" s="16">
        <v>5.6818181818181802E-2</v>
      </c>
      <c r="N1184" s="16">
        <v>0.10784313725490199</v>
      </c>
      <c r="O1184" s="16">
        <v>3.3333333333333298E-2</v>
      </c>
      <c r="P1184" s="16">
        <v>6.6666666666666693E-2</v>
      </c>
      <c r="Q1184" s="16">
        <v>4.6511627906976702E-2</v>
      </c>
      <c r="R1184" s="16">
        <v>0</v>
      </c>
      <c r="S1184" s="16">
        <v>0.115384615384615</v>
      </c>
      <c r="T1184" s="16">
        <v>0.18269230769230799</v>
      </c>
      <c r="U1184" s="16"/>
      <c r="V1184" s="16">
        <v>0.10027855153203299</v>
      </c>
      <c r="W1184" s="16">
        <v>6.4864864864864896E-2</v>
      </c>
      <c r="X1184" s="16">
        <v>8.8028169014084501E-2</v>
      </c>
      <c r="Y1184" s="16">
        <v>0.104081632653061</v>
      </c>
      <c r="Z1184" s="16"/>
      <c r="AA1184" s="16">
        <v>0.115485564304462</v>
      </c>
      <c r="AB1184" s="16">
        <v>6.0975609756097601E-2</v>
      </c>
      <c r="AC1184" s="16">
        <v>5.3571428571428603E-2</v>
      </c>
      <c r="AD1184" s="16">
        <v>8.5271317829457405E-2</v>
      </c>
      <c r="AE1184" s="16">
        <v>0.13445378151260501</v>
      </c>
      <c r="AF1184" s="16">
        <v>7.4468085106383003E-2</v>
      </c>
      <c r="AG1184" s="16">
        <v>9.375E-2</v>
      </c>
      <c r="AH1184" s="16">
        <v>9.7560975609756101E-2</v>
      </c>
      <c r="AI1184" s="16">
        <v>7.5471698113207503E-2</v>
      </c>
      <c r="AJ1184" s="16"/>
      <c r="AK1184" s="16">
        <v>8.1218274111675107E-2</v>
      </c>
      <c r="AL1184" s="16">
        <v>8.7378640776699004E-2</v>
      </c>
      <c r="AM1184" s="16">
        <v>0.118811881188119</v>
      </c>
      <c r="AN1184" s="16">
        <v>0.102389078498294</v>
      </c>
      <c r="AO1184" s="16">
        <v>0.10638297872340401</v>
      </c>
      <c r="AP1184" s="16">
        <v>9.2165898617511496E-2</v>
      </c>
      <c r="AQ1184" s="16">
        <v>0.06</v>
      </c>
      <c r="AR1184" s="16"/>
      <c r="AS1184" s="16">
        <v>9.0425531914893595E-2</v>
      </c>
      <c r="AT1184" s="16">
        <v>9.4690265486725697E-2</v>
      </c>
      <c r="AU1184" s="16"/>
      <c r="AV1184" s="16">
        <v>6.7510548523206704E-2</v>
      </c>
      <c r="AW1184" s="16">
        <v>0.109004739336493</v>
      </c>
      <c r="AX1184" s="16"/>
      <c r="AY1184" s="16">
        <v>8.8164251207729499E-2</v>
      </c>
      <c r="AZ1184" s="16">
        <v>0.104081632653061</v>
      </c>
      <c r="BA1184" s="16"/>
      <c r="BB1184" s="16">
        <v>8.7481146304675697E-2</v>
      </c>
      <c r="BC1184" s="16">
        <v>0.10076335877862599</v>
      </c>
      <c r="BD1184" s="16"/>
      <c r="BE1184" s="16">
        <v>9.6969696969696997E-2</v>
      </c>
      <c r="BF1184" s="16">
        <v>0.103550295857988</v>
      </c>
      <c r="BG1184" s="16">
        <v>7.4394463667820099E-2</v>
      </c>
      <c r="BH1184" s="16">
        <v>0.12765957446808501</v>
      </c>
    </row>
    <row r="1185" spans="2:60" x14ac:dyDescent="0.25">
      <c r="B1185" t="s">
        <v>531</v>
      </c>
      <c r="C1185" s="16">
        <v>9.33232169954476E-2</v>
      </c>
      <c r="D1185" s="16">
        <v>8.5271317829457405E-2</v>
      </c>
      <c r="E1185" s="16">
        <v>7.69230769230769E-2</v>
      </c>
      <c r="F1185" s="16">
        <v>9.4736842105263203E-2</v>
      </c>
      <c r="G1185" s="16">
        <v>0.20689655172413801</v>
      </c>
      <c r="H1185" s="16">
        <v>0</v>
      </c>
      <c r="I1185" s="16">
        <v>8.5714285714285701E-2</v>
      </c>
      <c r="J1185" s="16">
        <v>0.105263157894737</v>
      </c>
      <c r="K1185" s="16">
        <v>8.2191780821917804E-2</v>
      </c>
      <c r="L1185" s="16">
        <v>6.6666666666666693E-2</v>
      </c>
      <c r="M1185" s="16">
        <v>0.125</v>
      </c>
      <c r="N1185" s="16">
        <v>0.10784313725490199</v>
      </c>
      <c r="O1185" s="16">
        <v>3.3333333333333298E-2</v>
      </c>
      <c r="P1185" s="16">
        <v>0.1</v>
      </c>
      <c r="Q1185" s="16">
        <v>6.9767441860465101E-2</v>
      </c>
      <c r="R1185" s="16">
        <v>0.11111111111111099</v>
      </c>
      <c r="S1185" s="16">
        <v>6.5934065934065894E-2</v>
      </c>
      <c r="T1185" s="16">
        <v>0.134615384615385</v>
      </c>
      <c r="U1185" s="16"/>
      <c r="V1185" s="16">
        <v>9.7493036211699205E-2</v>
      </c>
      <c r="W1185" s="16">
        <v>0.135135135135135</v>
      </c>
      <c r="X1185" s="16">
        <v>0.109154929577465</v>
      </c>
      <c r="Y1185" s="16">
        <v>6.5306122448979598E-2</v>
      </c>
      <c r="Z1185" s="16"/>
      <c r="AA1185" s="16">
        <v>0.110236220472441</v>
      </c>
      <c r="AB1185" s="16">
        <v>7.3170731707317097E-2</v>
      </c>
      <c r="AC1185" s="16">
        <v>0.160714285714286</v>
      </c>
      <c r="AD1185" s="16">
        <v>6.2015503875968998E-2</v>
      </c>
      <c r="AE1185" s="16">
        <v>0.159663865546218</v>
      </c>
      <c r="AF1185" s="16">
        <v>0.10638297872340401</v>
      </c>
      <c r="AG1185" s="16">
        <v>8.3333333333333301E-2</v>
      </c>
      <c r="AH1185" s="16">
        <v>4.8780487804878099E-2</v>
      </c>
      <c r="AI1185" s="16">
        <v>4.71698113207547E-2</v>
      </c>
      <c r="AJ1185" s="16"/>
      <c r="AK1185" s="16">
        <v>0.10659898477157401</v>
      </c>
      <c r="AL1185" s="16">
        <v>6.7961165048543701E-2</v>
      </c>
      <c r="AM1185" s="16">
        <v>0.10891089108910899</v>
      </c>
      <c r="AN1185" s="16">
        <v>7.8498293515358405E-2</v>
      </c>
      <c r="AO1185" s="16">
        <v>9.0425531914893595E-2</v>
      </c>
      <c r="AP1185" s="16">
        <v>0.105990783410138</v>
      </c>
      <c r="AQ1185" s="16">
        <v>0.12666666666666701</v>
      </c>
      <c r="AR1185" s="16"/>
      <c r="AS1185" s="16">
        <v>0.10638297872340401</v>
      </c>
      <c r="AT1185" s="16">
        <v>9.1150442477876098E-2</v>
      </c>
      <c r="AU1185" s="16"/>
      <c r="AV1185" s="16">
        <v>8.4388185654008394E-2</v>
      </c>
      <c r="AW1185" s="16">
        <v>9.8341232227488196E-2</v>
      </c>
      <c r="AX1185" s="16"/>
      <c r="AY1185" s="16">
        <v>0.109903381642512</v>
      </c>
      <c r="AZ1185" s="16">
        <v>6.5306122448979598E-2</v>
      </c>
      <c r="BA1185" s="16"/>
      <c r="BB1185" s="16">
        <v>0.10105580693816001</v>
      </c>
      <c r="BC1185" s="16">
        <v>8.5496183206106899E-2</v>
      </c>
      <c r="BD1185" s="16"/>
      <c r="BE1185" s="16">
        <v>9.6969696969696997E-2</v>
      </c>
      <c r="BF1185" s="16">
        <v>0.115384615384615</v>
      </c>
      <c r="BG1185" s="16">
        <v>8.3044982698961906E-2</v>
      </c>
      <c r="BH1185" s="16">
        <v>8.0851063829787198E-2</v>
      </c>
    </row>
    <row r="1186" spans="2:60" x14ac:dyDescent="0.25">
      <c r="B1186" t="s">
        <v>529</v>
      </c>
      <c r="C1186" s="16">
        <v>8.4977238239757197E-2</v>
      </c>
      <c r="D1186" s="16">
        <v>4.6511627906976702E-2</v>
      </c>
      <c r="E1186" s="16">
        <v>0.132867132867133</v>
      </c>
      <c r="F1186" s="16">
        <v>5.2631578947368397E-2</v>
      </c>
      <c r="G1186" s="16">
        <v>0.20689655172413801</v>
      </c>
      <c r="H1186" s="16">
        <v>0.1</v>
      </c>
      <c r="I1186" s="16">
        <v>6.6666666666666693E-2</v>
      </c>
      <c r="J1186" s="16">
        <v>0</v>
      </c>
      <c r="K1186" s="16">
        <v>0.10958904109589</v>
      </c>
      <c r="L1186" s="16">
        <v>6.6666666666666693E-2</v>
      </c>
      <c r="M1186" s="16">
        <v>6.8181818181818205E-2</v>
      </c>
      <c r="N1186" s="16">
        <v>7.8431372549019607E-2</v>
      </c>
      <c r="O1186" s="16">
        <v>6.6666666666666693E-2</v>
      </c>
      <c r="P1186" s="16">
        <v>8.3333333333333301E-2</v>
      </c>
      <c r="Q1186" s="16">
        <v>9.3023255813953501E-2</v>
      </c>
      <c r="R1186" s="16">
        <v>3.7037037037037E-2</v>
      </c>
      <c r="S1186" s="16">
        <v>6.5934065934065894E-2</v>
      </c>
      <c r="T1186" s="16">
        <v>0.115384615384615</v>
      </c>
      <c r="U1186" s="16"/>
      <c r="V1186" s="16">
        <v>8.9136490250696407E-2</v>
      </c>
      <c r="W1186" s="16">
        <v>9.1891891891891897E-2</v>
      </c>
      <c r="X1186" s="16">
        <v>0.105633802816901</v>
      </c>
      <c r="Y1186" s="16">
        <v>6.7346938775510207E-2</v>
      </c>
      <c r="Z1186" s="16"/>
      <c r="AA1186" s="16">
        <v>9.1863517060367494E-2</v>
      </c>
      <c r="AB1186" s="16">
        <v>0.109756097560976</v>
      </c>
      <c r="AC1186" s="16">
        <v>0.125</v>
      </c>
      <c r="AD1186" s="16">
        <v>7.7519379844961198E-2</v>
      </c>
      <c r="AE1186" s="16">
        <v>0.13445378151260501</v>
      </c>
      <c r="AF1186" s="16">
        <v>3.1914893617021302E-2</v>
      </c>
      <c r="AG1186" s="16">
        <v>7.2916666666666699E-2</v>
      </c>
      <c r="AH1186" s="16">
        <v>6.0975609756097601E-2</v>
      </c>
      <c r="AI1186" s="16">
        <v>7.5471698113207503E-2</v>
      </c>
      <c r="AJ1186" s="16"/>
      <c r="AK1186" s="16">
        <v>7.6142131979695396E-2</v>
      </c>
      <c r="AL1186" s="16">
        <v>8.7378640776699004E-2</v>
      </c>
      <c r="AM1186" s="16">
        <v>8.9108910891089105E-2</v>
      </c>
      <c r="AN1186" s="16">
        <v>6.8259385665528999E-2</v>
      </c>
      <c r="AO1186" s="16">
        <v>0.10638297872340401</v>
      </c>
      <c r="AP1186" s="16">
        <v>8.2949308755760398E-2</v>
      </c>
      <c r="AQ1186" s="16">
        <v>0.12</v>
      </c>
      <c r="AR1186" s="16"/>
      <c r="AS1186" s="16">
        <v>0.10106382978723399</v>
      </c>
      <c r="AT1186" s="16">
        <v>8.2300884955752204E-2</v>
      </c>
      <c r="AU1186" s="16"/>
      <c r="AV1186" s="16">
        <v>5.90717299578059E-2</v>
      </c>
      <c r="AW1186" s="16">
        <v>9.9526066350710901E-2</v>
      </c>
      <c r="AX1186" s="16"/>
      <c r="AY1186" s="16">
        <v>9.5410628019323707E-2</v>
      </c>
      <c r="AZ1186" s="16">
        <v>6.7346938775510207E-2</v>
      </c>
      <c r="BA1186" s="16"/>
      <c r="BB1186" s="16">
        <v>8.7481146304675697E-2</v>
      </c>
      <c r="BC1186" s="16">
        <v>8.2442748091603096E-2</v>
      </c>
      <c r="BD1186" s="16"/>
      <c r="BE1186" s="16">
        <v>7.8787878787878796E-2</v>
      </c>
      <c r="BF1186" s="16">
        <v>8.5798816568047304E-2</v>
      </c>
      <c r="BG1186" s="16">
        <v>8.6505190311418706E-2</v>
      </c>
      <c r="BH1186" s="16">
        <v>8.5106382978723402E-2</v>
      </c>
    </row>
    <row r="1187" spans="2:60" x14ac:dyDescent="0.25">
      <c r="B1187" t="s">
        <v>532</v>
      </c>
      <c r="C1187" s="16">
        <v>7.8148710166919599E-2</v>
      </c>
      <c r="D1187" s="16">
        <v>6.2015503875968998E-2</v>
      </c>
      <c r="E1187" s="16">
        <v>7.69230769230769E-2</v>
      </c>
      <c r="F1187" s="16">
        <v>0.105263157894737</v>
      </c>
      <c r="G1187" s="16">
        <v>0.13793103448275901</v>
      </c>
      <c r="H1187" s="16">
        <v>3.3333333333333298E-2</v>
      </c>
      <c r="I1187" s="16">
        <v>5.7142857142857099E-2</v>
      </c>
      <c r="J1187" s="16">
        <v>5.2631578947368397E-2</v>
      </c>
      <c r="K1187" s="16">
        <v>5.4794520547945202E-2</v>
      </c>
      <c r="L1187" s="16">
        <v>3.3333333333333298E-2</v>
      </c>
      <c r="M1187" s="16">
        <v>0.102272727272727</v>
      </c>
      <c r="N1187" s="16">
        <v>5.8823529411764698E-2</v>
      </c>
      <c r="O1187" s="16">
        <v>6.6666666666666693E-2</v>
      </c>
      <c r="P1187" s="16">
        <v>8.3333333333333301E-2</v>
      </c>
      <c r="Q1187" s="16">
        <v>0.162790697674419</v>
      </c>
      <c r="R1187" s="16">
        <v>7.4074074074074098E-2</v>
      </c>
      <c r="S1187" s="16">
        <v>8.2417582417582402E-2</v>
      </c>
      <c r="T1187" s="16">
        <v>6.7307692307692304E-2</v>
      </c>
      <c r="U1187" s="16"/>
      <c r="V1187" s="16">
        <v>0.13091922005570999</v>
      </c>
      <c r="W1187" s="16">
        <v>7.0270270270270302E-2</v>
      </c>
      <c r="X1187" s="16">
        <v>5.63380281690141E-2</v>
      </c>
      <c r="Y1187" s="16">
        <v>5.5102040816326497E-2</v>
      </c>
      <c r="Z1187" s="16"/>
      <c r="AA1187" s="16">
        <v>0.115485564304462</v>
      </c>
      <c r="AB1187" s="16">
        <v>8.5365853658536606E-2</v>
      </c>
      <c r="AC1187" s="16">
        <v>8.9285714285714302E-2</v>
      </c>
      <c r="AD1187" s="16">
        <v>6.2015503875968998E-2</v>
      </c>
      <c r="AE1187" s="16">
        <v>7.5630252100840303E-2</v>
      </c>
      <c r="AF1187" s="16">
        <v>5.31914893617021E-2</v>
      </c>
      <c r="AG1187" s="16">
        <v>2.0833333333333301E-2</v>
      </c>
      <c r="AH1187" s="16">
        <v>7.3170731707317097E-2</v>
      </c>
      <c r="AI1187" s="16">
        <v>5.6603773584905703E-2</v>
      </c>
      <c r="AJ1187" s="16"/>
      <c r="AK1187" s="16">
        <v>0.121827411167513</v>
      </c>
      <c r="AL1187" s="16">
        <v>8.7378640776699004E-2</v>
      </c>
      <c r="AM1187" s="16">
        <v>5.9405940594059403E-2</v>
      </c>
      <c r="AN1187" s="16">
        <v>5.8020477815699703E-2</v>
      </c>
      <c r="AO1187" s="16">
        <v>6.9148936170212796E-2</v>
      </c>
      <c r="AP1187" s="16">
        <v>7.3732718894009203E-2</v>
      </c>
      <c r="AQ1187" s="16">
        <v>9.3333333333333296E-2</v>
      </c>
      <c r="AR1187" s="16"/>
      <c r="AS1187" s="16">
        <v>9.0425531914893595E-2</v>
      </c>
      <c r="AT1187" s="16">
        <v>7.61061946902655E-2</v>
      </c>
      <c r="AU1187" s="16"/>
      <c r="AV1187" s="16">
        <v>8.8607594936708903E-2</v>
      </c>
      <c r="AW1187" s="16">
        <v>7.2274881516587702E-2</v>
      </c>
      <c r="AX1187" s="16"/>
      <c r="AY1187" s="16">
        <v>9.1787439613526603E-2</v>
      </c>
      <c r="AZ1187" s="16">
        <v>5.5102040816326497E-2</v>
      </c>
      <c r="BA1187" s="16"/>
      <c r="BB1187" s="16">
        <v>7.69230769230769E-2</v>
      </c>
      <c r="BC1187" s="16">
        <v>7.9389312977099197E-2</v>
      </c>
      <c r="BD1187" s="16"/>
      <c r="BE1187" s="16">
        <v>0.115151515151515</v>
      </c>
      <c r="BF1187" s="16">
        <v>0.115384615384615</v>
      </c>
      <c r="BG1187" s="16">
        <v>6.0553633217993098E-2</v>
      </c>
      <c r="BH1187" s="16">
        <v>4.2553191489361701E-2</v>
      </c>
    </row>
    <row r="1188" spans="2:60" x14ac:dyDescent="0.25">
      <c r="B1188" t="s">
        <v>528</v>
      </c>
      <c r="C1188" s="16">
        <v>6.9044006069802696E-2</v>
      </c>
      <c r="D1188" s="16">
        <v>6.2015503875968998E-2</v>
      </c>
      <c r="E1188" s="16">
        <v>5.5944055944055902E-2</v>
      </c>
      <c r="F1188" s="16">
        <v>8.42105263157895E-2</v>
      </c>
      <c r="G1188" s="16">
        <v>8.6206896551724102E-2</v>
      </c>
      <c r="H1188" s="16">
        <v>6.6666666666666693E-2</v>
      </c>
      <c r="I1188" s="16">
        <v>6.6666666666666693E-2</v>
      </c>
      <c r="J1188" s="16">
        <v>0.157894736842105</v>
      </c>
      <c r="K1188" s="16">
        <v>9.5890410958904104E-2</v>
      </c>
      <c r="L1188" s="16">
        <v>0.1</v>
      </c>
      <c r="M1188" s="16">
        <v>5.6818181818181802E-2</v>
      </c>
      <c r="N1188" s="16">
        <v>3.9215686274509803E-2</v>
      </c>
      <c r="O1188" s="16">
        <v>6.6666666666666693E-2</v>
      </c>
      <c r="P1188" s="16">
        <v>6.6666666666666693E-2</v>
      </c>
      <c r="Q1188" s="16">
        <v>2.32558139534884E-2</v>
      </c>
      <c r="R1188" s="16">
        <v>3.7037037037037E-2</v>
      </c>
      <c r="S1188" s="16">
        <v>8.7912087912087905E-2</v>
      </c>
      <c r="T1188" s="16">
        <v>6.7307692307692304E-2</v>
      </c>
      <c r="U1188" s="16"/>
      <c r="V1188" s="16">
        <v>4.17827298050139E-2</v>
      </c>
      <c r="W1188" s="16">
        <v>9.1891891891891897E-2</v>
      </c>
      <c r="X1188" s="16">
        <v>7.3943661971830998E-2</v>
      </c>
      <c r="Y1188" s="16">
        <v>7.7551020408163293E-2</v>
      </c>
      <c r="Z1188" s="16"/>
      <c r="AA1188" s="16">
        <v>6.8241469816273007E-2</v>
      </c>
      <c r="AB1188" s="16">
        <v>3.65853658536585E-2</v>
      </c>
      <c r="AC1188" s="16">
        <v>8.9285714285714302E-2</v>
      </c>
      <c r="AD1188" s="16">
        <v>9.3023255813953501E-2</v>
      </c>
      <c r="AE1188" s="16">
        <v>6.7226890756302504E-2</v>
      </c>
      <c r="AF1188" s="16">
        <v>8.5106382978723402E-2</v>
      </c>
      <c r="AG1188" s="16">
        <v>0.104166666666667</v>
      </c>
      <c r="AH1188" s="16">
        <v>6.0975609756097601E-2</v>
      </c>
      <c r="AI1188" s="16">
        <v>6.6037735849056603E-2</v>
      </c>
      <c r="AJ1188" s="16"/>
      <c r="AK1188" s="16">
        <v>5.0761421319797002E-2</v>
      </c>
      <c r="AL1188" s="16">
        <v>8.7378640776699004E-2</v>
      </c>
      <c r="AM1188" s="16">
        <v>0.10891089108910899</v>
      </c>
      <c r="AN1188" s="16">
        <v>4.0955631399317398E-2</v>
      </c>
      <c r="AO1188" s="16">
        <v>9.0425531914893595E-2</v>
      </c>
      <c r="AP1188" s="16">
        <v>9.6774193548387094E-2</v>
      </c>
      <c r="AQ1188" s="16">
        <v>6.6666666666666693E-2</v>
      </c>
      <c r="AR1188" s="16"/>
      <c r="AS1188" s="16">
        <v>9.5744680851063801E-2</v>
      </c>
      <c r="AT1188" s="16">
        <v>6.4601769911504403E-2</v>
      </c>
      <c r="AU1188" s="16"/>
      <c r="AV1188" s="16">
        <v>6.9620253164557E-2</v>
      </c>
      <c r="AW1188" s="16">
        <v>6.8720379146919405E-2</v>
      </c>
      <c r="AX1188" s="16"/>
      <c r="AY1188" s="16">
        <v>6.4009661835748799E-2</v>
      </c>
      <c r="AZ1188" s="16">
        <v>7.7551020408163293E-2</v>
      </c>
      <c r="BA1188" s="16"/>
      <c r="BB1188" s="16">
        <v>7.8431372549019607E-2</v>
      </c>
      <c r="BC1188" s="16">
        <v>5.9541984732824398E-2</v>
      </c>
      <c r="BD1188" s="16"/>
      <c r="BE1188" s="16">
        <v>4.8484848484848499E-2</v>
      </c>
      <c r="BF1188" s="16">
        <v>4.7337278106508902E-2</v>
      </c>
      <c r="BG1188" s="16">
        <v>6.5743944636678195E-2</v>
      </c>
      <c r="BH1188" s="16">
        <v>0.123404255319149</v>
      </c>
    </row>
    <row r="1189" spans="2:60" x14ac:dyDescent="0.25">
      <c r="B1189" t="s">
        <v>527</v>
      </c>
      <c r="C1189" s="16">
        <v>5.31107738998483E-2</v>
      </c>
      <c r="D1189" s="16">
        <v>3.1007751937984499E-2</v>
      </c>
      <c r="E1189" s="16">
        <v>5.5944055944055902E-2</v>
      </c>
      <c r="F1189" s="16">
        <v>5.2631578947368397E-2</v>
      </c>
      <c r="G1189" s="16">
        <v>0.10344827586206901</v>
      </c>
      <c r="H1189" s="16">
        <v>3.3333333333333298E-2</v>
      </c>
      <c r="I1189" s="16">
        <v>5.7142857142857099E-2</v>
      </c>
      <c r="J1189" s="16">
        <v>0</v>
      </c>
      <c r="K1189" s="16">
        <v>4.1095890410958902E-2</v>
      </c>
      <c r="L1189" s="16">
        <v>3.3333333333333298E-2</v>
      </c>
      <c r="M1189" s="16">
        <v>2.27272727272727E-2</v>
      </c>
      <c r="N1189" s="16">
        <v>6.8627450980392204E-2</v>
      </c>
      <c r="O1189" s="16">
        <v>0</v>
      </c>
      <c r="P1189" s="16">
        <v>6.6666666666666693E-2</v>
      </c>
      <c r="Q1189" s="16">
        <v>0.116279069767442</v>
      </c>
      <c r="R1189" s="16">
        <v>0</v>
      </c>
      <c r="S1189" s="16">
        <v>7.1428571428571397E-2</v>
      </c>
      <c r="T1189" s="16">
        <v>4.80769230769231E-2</v>
      </c>
      <c r="U1189" s="16"/>
      <c r="V1189" s="16">
        <v>4.4568245125348203E-2</v>
      </c>
      <c r="W1189" s="16">
        <v>5.4054054054054099E-2</v>
      </c>
      <c r="X1189" s="16">
        <v>4.2253521126760597E-2</v>
      </c>
      <c r="Y1189" s="16">
        <v>6.5306122448979598E-2</v>
      </c>
      <c r="Z1189" s="16"/>
      <c r="AA1189" s="16">
        <v>6.0367454068241497E-2</v>
      </c>
      <c r="AB1189" s="16">
        <v>2.4390243902439001E-2</v>
      </c>
      <c r="AC1189" s="16">
        <v>8.0357142857142905E-2</v>
      </c>
      <c r="AD1189" s="16">
        <v>3.8759689922480599E-2</v>
      </c>
      <c r="AE1189" s="16">
        <v>3.3613445378151301E-2</v>
      </c>
      <c r="AF1189" s="16">
        <v>7.4468085106383003E-2</v>
      </c>
      <c r="AG1189" s="16">
        <v>6.25E-2</v>
      </c>
      <c r="AH1189" s="16">
        <v>8.5365853658536606E-2</v>
      </c>
      <c r="AI1189" s="16">
        <v>4.71698113207547E-2</v>
      </c>
      <c r="AJ1189" s="16"/>
      <c r="AK1189" s="16">
        <v>4.5685279187817299E-2</v>
      </c>
      <c r="AL1189" s="16">
        <v>4.85436893203883E-2</v>
      </c>
      <c r="AM1189" s="16">
        <v>6.9306930693069299E-2</v>
      </c>
      <c r="AN1189" s="16">
        <v>4.4368600682593899E-2</v>
      </c>
      <c r="AO1189" s="16">
        <v>5.31914893617021E-2</v>
      </c>
      <c r="AP1189" s="16">
        <v>7.83410138248848E-2</v>
      </c>
      <c r="AQ1189" s="16">
        <v>0.06</v>
      </c>
      <c r="AR1189" s="16"/>
      <c r="AS1189" s="16">
        <v>0.12765957446808501</v>
      </c>
      <c r="AT1189" s="16">
        <v>4.0707964601769897E-2</v>
      </c>
      <c r="AU1189" s="16"/>
      <c r="AV1189" s="16">
        <v>3.7974683544303799E-2</v>
      </c>
      <c r="AW1189" s="16">
        <v>6.1611374407582901E-2</v>
      </c>
      <c r="AX1189" s="16"/>
      <c r="AY1189" s="16">
        <v>4.5893719806763301E-2</v>
      </c>
      <c r="AZ1189" s="16">
        <v>6.5306122448979598E-2</v>
      </c>
      <c r="BA1189" s="16"/>
      <c r="BB1189" s="16">
        <v>5.8823529411764698E-2</v>
      </c>
      <c r="BC1189" s="16">
        <v>4.7328244274809202E-2</v>
      </c>
      <c r="BD1189" s="16"/>
      <c r="BE1189" s="16">
        <v>3.6363636363636397E-2</v>
      </c>
      <c r="BF1189" s="16">
        <v>3.8461538461538498E-2</v>
      </c>
      <c r="BG1189" s="16">
        <v>5.0173010380622801E-2</v>
      </c>
      <c r="BH1189" s="16">
        <v>9.3617021276595699E-2</v>
      </c>
    </row>
    <row r="1190" spans="2:60" x14ac:dyDescent="0.25">
      <c r="B1190" t="s">
        <v>99</v>
      </c>
      <c r="C1190" s="16">
        <v>1.5174506828528099E-2</v>
      </c>
      <c r="D1190" s="16">
        <v>7.7519379844961196E-3</v>
      </c>
      <c r="E1190" s="16">
        <v>6.9930069930069904E-3</v>
      </c>
      <c r="F1190" s="16">
        <v>1.05263157894737E-2</v>
      </c>
      <c r="G1190" s="16">
        <v>0</v>
      </c>
      <c r="H1190" s="16">
        <v>0</v>
      </c>
      <c r="I1190" s="16">
        <v>2.8571428571428598E-2</v>
      </c>
      <c r="J1190" s="16">
        <v>5.2631578947368397E-2</v>
      </c>
      <c r="K1190" s="16">
        <v>0</v>
      </c>
      <c r="L1190" s="16">
        <v>0</v>
      </c>
      <c r="M1190" s="16">
        <v>6.8181818181818205E-2</v>
      </c>
      <c r="N1190" s="16">
        <v>1.9607843137254902E-2</v>
      </c>
      <c r="O1190" s="16">
        <v>0</v>
      </c>
      <c r="P1190" s="16">
        <v>0</v>
      </c>
      <c r="Q1190" s="16">
        <v>0</v>
      </c>
      <c r="R1190" s="16">
        <v>0</v>
      </c>
      <c r="S1190" s="16">
        <v>2.1978021978022001E-2</v>
      </c>
      <c r="T1190" s="16">
        <v>9.6153846153846194E-3</v>
      </c>
      <c r="U1190" s="16"/>
      <c r="V1190" s="16">
        <v>2.7855153203342601E-3</v>
      </c>
      <c r="W1190" s="16">
        <v>2.7027027027027001E-2</v>
      </c>
      <c r="X1190" s="16">
        <v>1.4084507042253501E-2</v>
      </c>
      <c r="Y1190" s="16">
        <v>2.04081632653061E-2</v>
      </c>
      <c r="Z1190" s="16"/>
      <c r="AA1190" s="16">
        <v>1.5748031496062999E-2</v>
      </c>
      <c r="AB1190" s="16">
        <v>2.4390243902439001E-2</v>
      </c>
      <c r="AC1190" s="16">
        <v>8.9285714285714298E-3</v>
      </c>
      <c r="AD1190" s="16">
        <v>7.7519379844961196E-3</v>
      </c>
      <c r="AE1190" s="16">
        <v>1.6806722689075598E-2</v>
      </c>
      <c r="AF1190" s="16">
        <v>5.31914893617021E-2</v>
      </c>
      <c r="AG1190" s="16">
        <v>2.0833333333333301E-2</v>
      </c>
      <c r="AH1190" s="16">
        <v>1.21951219512195E-2</v>
      </c>
      <c r="AI1190" s="16">
        <v>0</v>
      </c>
      <c r="AJ1190" s="16"/>
      <c r="AK1190" s="16">
        <v>2.0304568527918801E-2</v>
      </c>
      <c r="AL1190" s="16">
        <v>9.7087378640776708E-3</v>
      </c>
      <c r="AM1190" s="16">
        <v>2.9702970297029702E-2</v>
      </c>
      <c r="AN1190" s="16">
        <v>1.36518771331058E-2</v>
      </c>
      <c r="AO1190" s="16">
        <v>5.31914893617021E-3</v>
      </c>
      <c r="AP1190" s="16">
        <v>1.8433179723502301E-2</v>
      </c>
      <c r="AQ1190" s="16">
        <v>0.02</v>
      </c>
      <c r="AR1190" s="16"/>
      <c r="AS1190" s="16">
        <v>3.1914893617021302E-2</v>
      </c>
      <c r="AT1190" s="16">
        <v>1.23893805309735E-2</v>
      </c>
      <c r="AU1190" s="16"/>
      <c r="AV1190" s="16">
        <v>6.3291139240506302E-3</v>
      </c>
      <c r="AW1190" s="16">
        <v>2.0142180094786698E-2</v>
      </c>
      <c r="AX1190" s="16"/>
      <c r="AY1190" s="16">
        <v>1.20772946859903E-2</v>
      </c>
      <c r="AZ1190" s="16">
        <v>2.04081632653061E-2</v>
      </c>
      <c r="BA1190" s="16"/>
      <c r="BB1190" s="16">
        <v>1.9607843137254902E-2</v>
      </c>
      <c r="BC1190" s="16">
        <v>1.0687022900763401E-2</v>
      </c>
      <c r="BD1190" s="16"/>
      <c r="BE1190" s="16">
        <v>0</v>
      </c>
      <c r="BF1190" s="16">
        <v>5.9171597633136102E-3</v>
      </c>
      <c r="BG1190" s="16">
        <v>1.73010380622837E-2</v>
      </c>
      <c r="BH1190" s="16">
        <v>3.4042553191489397E-2</v>
      </c>
    </row>
    <row r="1191" spans="2:60" x14ac:dyDescent="0.25">
      <c r="B1191" t="s">
        <v>103</v>
      </c>
      <c r="C1191" s="16">
        <v>0.24962063732928699</v>
      </c>
      <c r="D1191" s="16">
        <v>0.28682170542635699</v>
      </c>
      <c r="E1191" s="16">
        <v>0.31468531468531502</v>
      </c>
      <c r="F1191" s="16">
        <v>0.221052631578947</v>
      </c>
      <c r="G1191" s="16">
        <v>0.22413793103448301</v>
      </c>
      <c r="H1191" s="16">
        <v>0.2</v>
      </c>
      <c r="I1191" s="16">
        <v>0.266666666666667</v>
      </c>
      <c r="J1191" s="16">
        <v>0.36842105263157898</v>
      </c>
      <c r="K1191" s="16">
        <v>0.24657534246575299</v>
      </c>
      <c r="L1191" s="16">
        <v>0.266666666666667</v>
      </c>
      <c r="M1191" s="16">
        <v>0.204545454545455</v>
      </c>
      <c r="N1191" s="16">
        <v>0.28431372549019601</v>
      </c>
      <c r="O1191" s="16">
        <v>0.33333333333333298</v>
      </c>
      <c r="P1191" s="16">
        <v>0.3</v>
      </c>
      <c r="Q1191" s="16">
        <v>0.32558139534883701</v>
      </c>
      <c r="R1191" s="16">
        <v>0.296296296296296</v>
      </c>
      <c r="S1191" s="16">
        <v>0.19780219780219799</v>
      </c>
      <c r="T1191" s="16">
        <v>0.125</v>
      </c>
      <c r="U1191" s="16"/>
      <c r="V1191" s="16">
        <v>0.28969359331476302</v>
      </c>
      <c r="W1191" s="16">
        <v>0.22162162162162199</v>
      </c>
      <c r="X1191" s="16">
        <v>0.242957746478873</v>
      </c>
      <c r="Y1191" s="16">
        <v>0.23469387755102</v>
      </c>
      <c r="Z1191" s="16"/>
      <c r="AA1191" s="16">
        <v>0.26246719160104998</v>
      </c>
      <c r="AB1191" s="16">
        <v>0.19512195121951201</v>
      </c>
      <c r="AC1191" s="16">
        <v>0.125</v>
      </c>
      <c r="AD1191" s="16">
        <v>0.209302325581395</v>
      </c>
      <c r="AE1191" s="16">
        <v>0.218487394957983</v>
      </c>
      <c r="AF1191" s="16">
        <v>0.23404255319148901</v>
      </c>
      <c r="AG1191" s="16">
        <v>0.22916666666666699</v>
      </c>
      <c r="AH1191" s="16">
        <v>0.32926829268292701</v>
      </c>
      <c r="AI1191" s="16">
        <v>0.22641509433962301</v>
      </c>
      <c r="AJ1191" s="16"/>
      <c r="AK1191" s="16">
        <v>0.26395939086294401</v>
      </c>
      <c r="AL1191" s="16">
        <v>0.16504854368932001</v>
      </c>
      <c r="AM1191" s="16">
        <v>0.237623762376238</v>
      </c>
      <c r="AN1191" s="16">
        <v>0.33788395904436902</v>
      </c>
      <c r="AO1191" s="16">
        <v>0.21276595744680901</v>
      </c>
      <c r="AP1191" s="16">
        <v>0.19354838709677399</v>
      </c>
      <c r="AQ1191" s="16">
        <v>0.193333333333333</v>
      </c>
      <c r="AR1191" s="16"/>
      <c r="AS1191" s="16">
        <v>0.13297872340425501</v>
      </c>
      <c r="AT1191" s="16">
        <v>0.26902654867256598</v>
      </c>
      <c r="AU1191" s="16"/>
      <c r="AV1191" s="16">
        <v>0.29957805907173002</v>
      </c>
      <c r="AW1191" s="16">
        <v>0.22156398104265401</v>
      </c>
      <c r="AX1191" s="16"/>
      <c r="AY1191" s="16">
        <v>0.258454106280193</v>
      </c>
      <c r="AZ1191" s="16">
        <v>0.23469387755102</v>
      </c>
      <c r="BA1191" s="16"/>
      <c r="BB1191" s="16">
        <v>0.22926093514328799</v>
      </c>
      <c r="BC1191" s="16">
        <v>0.27022900763358798</v>
      </c>
      <c r="BD1191" s="16"/>
      <c r="BE1191" s="16">
        <v>0.351515151515152</v>
      </c>
      <c r="BF1191" s="16">
        <v>0.23668639053254401</v>
      </c>
      <c r="BG1191" s="16">
        <v>0.24048442906574399</v>
      </c>
      <c r="BH1191" s="16">
        <v>0.21702127659574499</v>
      </c>
    </row>
    <row r="1192" spans="2:60" x14ac:dyDescent="0.25">
      <c r="C1192" s="16"/>
      <c r="D1192" s="16"/>
      <c r="E1192" s="16"/>
      <c r="F1192" s="16"/>
      <c r="G1192" s="16"/>
      <c r="H1192" s="16"/>
      <c r="I1192" s="16"/>
      <c r="J1192" s="16"/>
      <c r="K1192" s="16"/>
      <c r="L1192" s="16"/>
      <c r="M1192" s="16"/>
      <c r="N1192" s="16"/>
      <c r="O1192" s="16"/>
      <c r="P1192" s="16"/>
      <c r="Q1192" s="16"/>
      <c r="R1192" s="16"/>
      <c r="S1192" s="16"/>
      <c r="T1192" s="16"/>
      <c r="U1192" s="16"/>
      <c r="V1192" s="16"/>
      <c r="W1192" s="16"/>
      <c r="X1192" s="16"/>
      <c r="Y1192" s="16"/>
      <c r="Z1192" s="16"/>
      <c r="AA1192" s="16"/>
      <c r="AB1192" s="16"/>
      <c r="AC1192" s="16"/>
      <c r="AD1192" s="16"/>
      <c r="AE1192" s="16"/>
      <c r="AF1192" s="16"/>
      <c r="AG1192" s="16"/>
      <c r="AH1192" s="16"/>
      <c r="AI1192" s="16"/>
      <c r="AJ1192" s="16"/>
      <c r="AK1192" s="16"/>
      <c r="AL1192" s="16"/>
      <c r="AM1192" s="16"/>
      <c r="AN1192" s="16"/>
      <c r="AO1192" s="16"/>
      <c r="AP1192" s="16"/>
      <c r="AQ1192" s="16"/>
      <c r="AR1192" s="16"/>
      <c r="AS1192" s="16"/>
      <c r="AT1192" s="16"/>
      <c r="AU1192" s="16"/>
      <c r="AV1192" s="16"/>
      <c r="AW1192" s="16"/>
      <c r="AX1192" s="16"/>
      <c r="AY1192" s="16"/>
      <c r="AZ1192" s="16"/>
      <c r="BA1192" s="16"/>
      <c r="BB1192" s="16"/>
      <c r="BC1192" s="16"/>
      <c r="BD1192" s="16"/>
      <c r="BE1192" s="16"/>
      <c r="BF1192" s="16"/>
      <c r="BG1192" s="16"/>
      <c r="BH1192" s="16"/>
    </row>
    <row r="1193" spans="2:60" x14ac:dyDescent="0.25">
      <c r="B1193" s="6" t="s">
        <v>547</v>
      </c>
      <c r="C1193" s="16"/>
      <c r="D1193" s="16"/>
      <c r="E1193" s="16"/>
      <c r="F1193" s="16"/>
      <c r="G1193" s="16"/>
      <c r="H1193" s="16"/>
      <c r="I1193" s="16"/>
      <c r="J1193" s="16"/>
      <c r="K1193" s="16"/>
      <c r="L1193" s="16"/>
      <c r="M1193" s="16"/>
      <c r="N1193" s="16"/>
      <c r="O1193" s="16"/>
      <c r="P1193" s="16"/>
      <c r="Q1193" s="16"/>
      <c r="R1193" s="16"/>
      <c r="S1193" s="16"/>
      <c r="T1193" s="16"/>
      <c r="U1193" s="16"/>
      <c r="V1193" s="16"/>
      <c r="W1193" s="16"/>
      <c r="X1193" s="16"/>
      <c r="Y1193" s="16"/>
      <c r="Z1193" s="16"/>
      <c r="AA1193" s="16"/>
      <c r="AB1193" s="16"/>
      <c r="AC1193" s="16"/>
      <c r="AD1193" s="16"/>
      <c r="AE1193" s="16"/>
      <c r="AF1193" s="16"/>
      <c r="AG1193" s="16"/>
      <c r="AH1193" s="16"/>
      <c r="AI1193" s="16"/>
      <c r="AJ1193" s="16"/>
      <c r="AK1193" s="16"/>
      <c r="AL1193" s="16"/>
      <c r="AM1193" s="16"/>
      <c r="AN1193" s="16"/>
      <c r="AO1193" s="16"/>
      <c r="AP1193" s="16"/>
      <c r="AQ1193" s="16"/>
      <c r="AR1193" s="16"/>
      <c r="AS1193" s="16"/>
      <c r="AT1193" s="16"/>
      <c r="AU1193" s="16"/>
      <c r="AV1193" s="16"/>
      <c r="AW1193" s="16"/>
      <c r="AX1193" s="16"/>
      <c r="AY1193" s="16"/>
      <c r="AZ1193" s="16"/>
      <c r="BA1193" s="16"/>
      <c r="BB1193" s="16"/>
      <c r="BC1193" s="16"/>
      <c r="BD1193" s="16"/>
      <c r="BE1193" s="16"/>
      <c r="BF1193" s="16"/>
      <c r="BG1193" s="16"/>
      <c r="BH1193" s="16"/>
    </row>
    <row r="1194" spans="2:60" x14ac:dyDescent="0.25">
      <c r="B1194" s="23" t="s">
        <v>79</v>
      </c>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c r="AF1194" s="16"/>
      <c r="AG1194" s="16"/>
      <c r="AH1194" s="16"/>
      <c r="AI1194" s="16"/>
      <c r="AJ1194" s="16"/>
      <c r="AK1194" s="16"/>
      <c r="AL1194" s="16"/>
      <c r="AM1194" s="16"/>
      <c r="AN1194" s="16"/>
      <c r="AO1194" s="16"/>
      <c r="AP1194" s="16"/>
      <c r="AQ1194" s="16"/>
      <c r="AR1194" s="16"/>
      <c r="AS1194" s="16"/>
      <c r="AT1194" s="16"/>
      <c r="AU1194" s="16"/>
      <c r="AV1194" s="16"/>
      <c r="AW1194" s="16"/>
      <c r="AX1194" s="16"/>
      <c r="AY1194" s="16"/>
      <c r="AZ1194" s="16"/>
      <c r="BA1194" s="16"/>
      <c r="BB1194" s="16"/>
      <c r="BC1194" s="16"/>
      <c r="BD1194" s="16"/>
      <c r="BE1194" s="16"/>
      <c r="BF1194" s="16"/>
      <c r="BG1194" s="16"/>
      <c r="BH1194" s="16"/>
    </row>
    <row r="1195" spans="2:60" x14ac:dyDescent="0.25">
      <c r="B1195" t="s">
        <v>540</v>
      </c>
      <c r="C1195" s="16">
        <v>0.54704097116843697</v>
      </c>
      <c r="D1195" s="16">
        <v>0.50387596899224796</v>
      </c>
      <c r="E1195" s="16">
        <v>0.52447552447552404</v>
      </c>
      <c r="F1195" s="16">
        <v>0.52631578947368396</v>
      </c>
      <c r="G1195" s="16">
        <v>0.568965517241379</v>
      </c>
      <c r="H1195" s="16">
        <v>0.6</v>
      </c>
      <c r="I1195" s="16">
        <v>0.6</v>
      </c>
      <c r="J1195" s="16">
        <v>0.78947368421052599</v>
      </c>
      <c r="K1195" s="16">
        <v>0.42465753424657499</v>
      </c>
      <c r="L1195" s="16">
        <v>0.6</v>
      </c>
      <c r="M1195" s="16">
        <v>0.52272727272727304</v>
      </c>
      <c r="N1195" s="16">
        <v>0.52941176470588203</v>
      </c>
      <c r="O1195" s="16">
        <v>0.63333333333333297</v>
      </c>
      <c r="P1195" s="16">
        <v>0.58333333333333304</v>
      </c>
      <c r="Q1195" s="16">
        <v>0.48837209302325602</v>
      </c>
      <c r="R1195" s="16">
        <v>0.44444444444444398</v>
      </c>
      <c r="S1195" s="16">
        <v>0.60439560439560402</v>
      </c>
      <c r="T1195" s="16">
        <v>0.53846153846153799</v>
      </c>
      <c r="U1195" s="16"/>
      <c r="V1195" s="16">
        <v>0.35933147632312001</v>
      </c>
      <c r="W1195" s="16">
        <v>0.56756756756756799</v>
      </c>
      <c r="X1195" s="16">
        <v>0.59859154929577496</v>
      </c>
      <c r="Y1195" s="16">
        <v>0.64693877551020396</v>
      </c>
      <c r="Z1195" s="16"/>
      <c r="AA1195" s="16">
        <v>0.35695538057742798</v>
      </c>
      <c r="AB1195" s="16">
        <v>0.62195121951219501</v>
      </c>
      <c r="AC1195" s="16">
        <v>0.61607142857142905</v>
      </c>
      <c r="AD1195" s="16">
        <v>0.53488372093023295</v>
      </c>
      <c r="AE1195" s="16">
        <v>0.52100840336134502</v>
      </c>
      <c r="AF1195" s="16">
        <v>0.69148936170212805</v>
      </c>
      <c r="AG1195" s="16">
        <v>0.75</v>
      </c>
      <c r="AH1195" s="16">
        <v>0.62195121951219501</v>
      </c>
      <c r="AI1195" s="16">
        <v>0.66981132075471705</v>
      </c>
      <c r="AJ1195" s="16"/>
      <c r="AK1195" s="16">
        <v>0.50761421319796995</v>
      </c>
      <c r="AL1195" s="16">
        <v>0.51456310679611605</v>
      </c>
      <c r="AM1195" s="16">
        <v>0.50495049504950495</v>
      </c>
      <c r="AN1195" s="16">
        <v>0.54607508532423199</v>
      </c>
      <c r="AO1195" s="16">
        <v>0.57978723404255295</v>
      </c>
      <c r="AP1195" s="16">
        <v>0.57603686635944695</v>
      </c>
      <c r="AQ1195" s="16">
        <v>0.56000000000000005</v>
      </c>
      <c r="AR1195" s="16"/>
      <c r="AS1195" s="16">
        <v>0.62765957446808496</v>
      </c>
      <c r="AT1195" s="16">
        <v>0.533628318584071</v>
      </c>
      <c r="AU1195" s="16"/>
      <c r="AV1195" s="16">
        <v>0.493670886075949</v>
      </c>
      <c r="AW1195" s="16">
        <v>0.57701421800947905</v>
      </c>
      <c r="AX1195" s="16"/>
      <c r="AY1195" s="16">
        <v>0.48792270531401</v>
      </c>
      <c r="AZ1195" s="16">
        <v>0.64693877551020396</v>
      </c>
      <c r="BA1195" s="16"/>
      <c r="BB1195" s="16">
        <v>0.565610859728507</v>
      </c>
      <c r="BC1195" s="16">
        <v>0.52824427480916003</v>
      </c>
      <c r="BD1195" s="16"/>
      <c r="BE1195" s="16">
        <v>0.351515151515152</v>
      </c>
      <c r="BF1195" s="16">
        <v>0.49408284023668603</v>
      </c>
      <c r="BG1195" s="16">
        <v>0.61764705882352899</v>
      </c>
      <c r="BH1195" s="16">
        <v>0.587234042553191</v>
      </c>
    </row>
    <row r="1196" spans="2:60" x14ac:dyDescent="0.25">
      <c r="B1196" t="s">
        <v>541</v>
      </c>
      <c r="C1196" s="16">
        <v>0.457511380880121</v>
      </c>
      <c r="D1196" s="16">
        <v>0.403100775193798</v>
      </c>
      <c r="E1196" s="16">
        <v>0.41958041958042003</v>
      </c>
      <c r="F1196" s="16">
        <v>0.557894736842105</v>
      </c>
      <c r="G1196" s="16">
        <v>0.39655172413793099</v>
      </c>
      <c r="H1196" s="16">
        <v>0.5</v>
      </c>
      <c r="I1196" s="16">
        <v>0.50476190476190497</v>
      </c>
      <c r="J1196" s="16">
        <v>0.63157894736842102</v>
      </c>
      <c r="K1196" s="16">
        <v>0.32876712328767099</v>
      </c>
      <c r="L1196" s="16">
        <v>0.43333333333333302</v>
      </c>
      <c r="M1196" s="16">
        <v>0.53409090909090895</v>
      </c>
      <c r="N1196" s="16">
        <v>0.42156862745098</v>
      </c>
      <c r="O1196" s="16">
        <v>0.4</v>
      </c>
      <c r="P1196" s="16">
        <v>0.45</v>
      </c>
      <c r="Q1196" s="16">
        <v>0.48837209302325602</v>
      </c>
      <c r="R1196" s="16">
        <v>0.48148148148148101</v>
      </c>
      <c r="S1196" s="16">
        <v>0.48901098901098899</v>
      </c>
      <c r="T1196" s="16">
        <v>0.44230769230769201</v>
      </c>
      <c r="U1196" s="16"/>
      <c r="V1196" s="16">
        <v>0.36490250696378801</v>
      </c>
      <c r="W1196" s="16">
        <v>0.464864864864865</v>
      </c>
      <c r="X1196" s="16">
        <v>0.49647887323943701</v>
      </c>
      <c r="Y1196" s="16">
        <v>0.5</v>
      </c>
      <c r="Z1196" s="16"/>
      <c r="AA1196" s="16">
        <v>0.34645669291338599</v>
      </c>
      <c r="AB1196" s="16">
        <v>0.48780487804877998</v>
      </c>
      <c r="AC1196" s="16">
        <v>0.4375</v>
      </c>
      <c r="AD1196" s="16">
        <v>0.57364341085271298</v>
      </c>
      <c r="AE1196" s="16">
        <v>0.42016806722689098</v>
      </c>
      <c r="AF1196" s="16">
        <v>0.53191489361702105</v>
      </c>
      <c r="AG1196" s="16">
        <v>0.46875</v>
      </c>
      <c r="AH1196" s="16">
        <v>0.54878048780487798</v>
      </c>
      <c r="AI1196" s="16">
        <v>0.5</v>
      </c>
      <c r="AJ1196" s="16"/>
      <c r="AK1196" s="16">
        <v>0.36040609137055801</v>
      </c>
      <c r="AL1196" s="16">
        <v>0.40776699029126201</v>
      </c>
      <c r="AM1196" s="16">
        <v>0.41584158415841599</v>
      </c>
      <c r="AN1196" s="16">
        <v>0.54948805460750805</v>
      </c>
      <c r="AO1196" s="16">
        <v>0.47872340425531901</v>
      </c>
      <c r="AP1196" s="16">
        <v>0.41474654377880199</v>
      </c>
      <c r="AQ1196" s="16">
        <v>0.46666666666666701</v>
      </c>
      <c r="AR1196" s="16"/>
      <c r="AS1196" s="16">
        <v>0.39893617021276601</v>
      </c>
      <c r="AT1196" s="16">
        <v>0.46725663716814198</v>
      </c>
      <c r="AU1196" s="16"/>
      <c r="AV1196" s="16">
        <v>0.474683544303797</v>
      </c>
      <c r="AW1196" s="16">
        <v>0.44786729857819901</v>
      </c>
      <c r="AX1196" s="16"/>
      <c r="AY1196" s="16">
        <v>0.43236714975845397</v>
      </c>
      <c r="AZ1196" s="16">
        <v>0.5</v>
      </c>
      <c r="BA1196" s="16"/>
      <c r="BB1196" s="16">
        <v>0.42835595776772201</v>
      </c>
      <c r="BC1196" s="16">
        <v>0.48702290076335902</v>
      </c>
      <c r="BD1196" s="16"/>
      <c r="BE1196" s="16">
        <v>0.33939393939393903</v>
      </c>
      <c r="BF1196" s="16">
        <v>0.45266272189349099</v>
      </c>
      <c r="BG1196" s="16">
        <v>0.51038062283736996</v>
      </c>
      <c r="BH1196" s="16">
        <v>0.41702127659574501</v>
      </c>
    </row>
    <row r="1197" spans="2:60" x14ac:dyDescent="0.25">
      <c r="B1197" t="s">
        <v>542</v>
      </c>
      <c r="C1197" s="16">
        <v>0.33839150227617598</v>
      </c>
      <c r="D1197" s="16">
        <v>0.39534883720930197</v>
      </c>
      <c r="E1197" s="16">
        <v>0.39860139860139898</v>
      </c>
      <c r="F1197" s="16">
        <v>0.4</v>
      </c>
      <c r="G1197" s="16">
        <v>0.31034482758620702</v>
      </c>
      <c r="H1197" s="16">
        <v>0.2</v>
      </c>
      <c r="I1197" s="16">
        <v>0.266666666666667</v>
      </c>
      <c r="J1197" s="16">
        <v>0.26315789473684198</v>
      </c>
      <c r="K1197" s="16">
        <v>0.32876712328767099</v>
      </c>
      <c r="L1197" s="16">
        <v>0.46666666666666701</v>
      </c>
      <c r="M1197" s="16">
        <v>0.36363636363636398</v>
      </c>
      <c r="N1197" s="16">
        <v>0.29411764705882398</v>
      </c>
      <c r="O1197" s="16">
        <v>0.33333333333333298</v>
      </c>
      <c r="P1197" s="16">
        <v>0.21666666666666701</v>
      </c>
      <c r="Q1197" s="16">
        <v>0.39534883720930197</v>
      </c>
      <c r="R1197" s="16">
        <v>0.37037037037037002</v>
      </c>
      <c r="S1197" s="16">
        <v>0.35714285714285698</v>
      </c>
      <c r="T1197" s="16">
        <v>0.269230769230769</v>
      </c>
      <c r="U1197" s="16"/>
      <c r="V1197" s="16">
        <v>0.39554317548746498</v>
      </c>
      <c r="W1197" s="16">
        <v>0.356756756756757</v>
      </c>
      <c r="X1197" s="16">
        <v>0.36971830985915499</v>
      </c>
      <c r="Y1197" s="16">
        <v>0.27142857142857102</v>
      </c>
      <c r="Z1197" s="16"/>
      <c r="AA1197" s="16">
        <v>0.39895013123359602</v>
      </c>
      <c r="AB1197" s="16">
        <v>0.439024390243902</v>
      </c>
      <c r="AC1197" s="16">
        <v>0.375</v>
      </c>
      <c r="AD1197" s="16">
        <v>0.34883720930232598</v>
      </c>
      <c r="AE1197" s="16">
        <v>0.42857142857142899</v>
      </c>
      <c r="AF1197" s="16">
        <v>0.26595744680851102</v>
      </c>
      <c r="AG1197" s="16">
        <v>0.32291666666666702</v>
      </c>
      <c r="AH1197" s="16">
        <v>0.292682926829268</v>
      </c>
      <c r="AI1197" s="16">
        <v>0.20754716981132099</v>
      </c>
      <c r="AJ1197" s="16"/>
      <c r="AK1197" s="16">
        <v>0.33502538071066001</v>
      </c>
      <c r="AL1197" s="16">
        <v>0.41747572815534001</v>
      </c>
      <c r="AM1197" s="16">
        <v>0.40594059405940602</v>
      </c>
      <c r="AN1197" s="16">
        <v>0.32081911262798601</v>
      </c>
      <c r="AO1197" s="16">
        <v>0.33510638297872303</v>
      </c>
      <c r="AP1197" s="16">
        <v>0.29953917050691198</v>
      </c>
      <c r="AQ1197" s="16">
        <v>0.39333333333333298</v>
      </c>
      <c r="AR1197" s="16"/>
      <c r="AS1197" s="16">
        <v>0.27659574468085102</v>
      </c>
      <c r="AT1197" s="16">
        <v>0.34867256637168098</v>
      </c>
      <c r="AU1197" s="16"/>
      <c r="AV1197" s="16">
        <v>0.38185654008438802</v>
      </c>
      <c r="AW1197" s="16">
        <v>0.31398104265402799</v>
      </c>
      <c r="AX1197" s="16"/>
      <c r="AY1197" s="16">
        <v>0.37801932367149799</v>
      </c>
      <c r="AZ1197" s="16">
        <v>0.27142857142857102</v>
      </c>
      <c r="BA1197" s="16"/>
      <c r="BB1197" s="16">
        <v>0.32126696832579199</v>
      </c>
      <c r="BC1197" s="16">
        <v>0.355725190839695</v>
      </c>
      <c r="BD1197" s="16"/>
      <c r="BE1197" s="16">
        <v>0.27878787878787897</v>
      </c>
      <c r="BF1197" s="16">
        <v>0.378698224852071</v>
      </c>
      <c r="BG1197" s="16">
        <v>0.32006920415224899</v>
      </c>
      <c r="BH1197" s="16">
        <v>0.36170212765957399</v>
      </c>
    </row>
    <row r="1198" spans="2:60" x14ac:dyDescent="0.25">
      <c r="B1198" t="s">
        <v>543</v>
      </c>
      <c r="C1198" s="16">
        <v>0.31942336874051602</v>
      </c>
      <c r="D1198" s="16">
        <v>0.34883720930232598</v>
      </c>
      <c r="E1198" s="16">
        <v>0.30769230769230799</v>
      </c>
      <c r="F1198" s="16">
        <v>0.231578947368421</v>
      </c>
      <c r="G1198" s="16">
        <v>0.34482758620689702</v>
      </c>
      <c r="H1198" s="16">
        <v>0.266666666666667</v>
      </c>
      <c r="I1198" s="16">
        <v>0.38095238095238099</v>
      </c>
      <c r="J1198" s="16">
        <v>0.105263157894737</v>
      </c>
      <c r="K1198" s="16">
        <v>0.28767123287671198</v>
      </c>
      <c r="L1198" s="16">
        <v>0.33333333333333298</v>
      </c>
      <c r="M1198" s="16">
        <v>0.375</v>
      </c>
      <c r="N1198" s="16">
        <v>0.32352941176470601</v>
      </c>
      <c r="O1198" s="16">
        <v>0.1</v>
      </c>
      <c r="P1198" s="16">
        <v>0.25</v>
      </c>
      <c r="Q1198" s="16">
        <v>0.32558139534883701</v>
      </c>
      <c r="R1198" s="16">
        <v>0.44444444444444398</v>
      </c>
      <c r="S1198" s="16">
        <v>0.38461538461538503</v>
      </c>
      <c r="T1198" s="16">
        <v>0.27884615384615402</v>
      </c>
      <c r="U1198" s="16"/>
      <c r="V1198" s="16">
        <v>0.23676880222841201</v>
      </c>
      <c r="W1198" s="16">
        <v>0.26486486486486499</v>
      </c>
      <c r="X1198" s="16">
        <v>0.33450704225352101</v>
      </c>
      <c r="Y1198" s="16">
        <v>0.39183673469387797</v>
      </c>
      <c r="Z1198" s="16"/>
      <c r="AA1198" s="16">
        <v>0.244094488188976</v>
      </c>
      <c r="AB1198" s="16">
        <v>0.219512195121951</v>
      </c>
      <c r="AC1198" s="16">
        <v>0.32142857142857101</v>
      </c>
      <c r="AD1198" s="16">
        <v>0.39534883720930197</v>
      </c>
      <c r="AE1198" s="16">
        <v>0.38655462184874001</v>
      </c>
      <c r="AF1198" s="16">
        <v>0.42553191489361702</v>
      </c>
      <c r="AG1198" s="16">
        <v>0.40625</v>
      </c>
      <c r="AH1198" s="16">
        <v>0.439024390243902</v>
      </c>
      <c r="AI1198" s="16">
        <v>0.35849056603773599</v>
      </c>
      <c r="AJ1198" s="16"/>
      <c r="AK1198" s="16">
        <v>0.25888324873096402</v>
      </c>
      <c r="AL1198" s="16">
        <v>0.29126213592233002</v>
      </c>
      <c r="AM1198" s="16">
        <v>0.33663366336633699</v>
      </c>
      <c r="AN1198" s="16">
        <v>0.273037542662116</v>
      </c>
      <c r="AO1198" s="16">
        <v>0.38297872340425498</v>
      </c>
      <c r="AP1198" s="16">
        <v>0.42396313364055299</v>
      </c>
      <c r="AQ1198" s="16">
        <v>0.34</v>
      </c>
      <c r="AR1198" s="16"/>
      <c r="AS1198" s="16">
        <v>0.45212765957446799</v>
      </c>
      <c r="AT1198" s="16">
        <v>0.29734513274336299</v>
      </c>
      <c r="AU1198" s="16"/>
      <c r="AV1198" s="16">
        <v>0.30168776371307998</v>
      </c>
      <c r="AW1198" s="16">
        <v>0.32938388625592402</v>
      </c>
      <c r="AX1198" s="16"/>
      <c r="AY1198" s="16">
        <v>0.27657004830917897</v>
      </c>
      <c r="AZ1198" s="16">
        <v>0.39183673469387797</v>
      </c>
      <c r="BA1198" s="16"/>
      <c r="BB1198" s="16">
        <v>0.36349924585218701</v>
      </c>
      <c r="BC1198" s="16">
        <v>0.27480916030534402</v>
      </c>
      <c r="BD1198" s="16"/>
      <c r="BE1198" s="16">
        <v>9.0909090909090898E-2</v>
      </c>
      <c r="BF1198" s="16">
        <v>0.224852071005917</v>
      </c>
      <c r="BG1198" s="16">
        <v>0.39619377162629799</v>
      </c>
      <c r="BH1198" s="16">
        <v>0.42978723404255298</v>
      </c>
    </row>
    <row r="1199" spans="2:60" x14ac:dyDescent="0.25">
      <c r="B1199" t="s">
        <v>544</v>
      </c>
      <c r="C1199" s="16">
        <v>0.27465857359635798</v>
      </c>
      <c r="D1199" s="16">
        <v>0.30232558139534899</v>
      </c>
      <c r="E1199" s="16">
        <v>0.21678321678321699</v>
      </c>
      <c r="F1199" s="16">
        <v>0.28421052631578902</v>
      </c>
      <c r="G1199" s="16">
        <v>0.22413793103448301</v>
      </c>
      <c r="H1199" s="16">
        <v>0.233333333333333</v>
      </c>
      <c r="I1199" s="16">
        <v>0.25714285714285701</v>
      </c>
      <c r="J1199" s="16">
        <v>0.31578947368421101</v>
      </c>
      <c r="K1199" s="16">
        <v>0.41095890410958902</v>
      </c>
      <c r="L1199" s="16">
        <v>0.36666666666666697</v>
      </c>
      <c r="M1199" s="16">
        <v>0.26136363636363602</v>
      </c>
      <c r="N1199" s="16">
        <v>0.34313725490196101</v>
      </c>
      <c r="O1199" s="16">
        <v>0.2</v>
      </c>
      <c r="P1199" s="16">
        <v>0.16666666666666699</v>
      </c>
      <c r="Q1199" s="16">
        <v>0.372093023255814</v>
      </c>
      <c r="R1199" s="16">
        <v>0.25925925925925902</v>
      </c>
      <c r="S1199" s="16">
        <v>0.28021978021978</v>
      </c>
      <c r="T1199" s="16">
        <v>0.22115384615384601</v>
      </c>
      <c r="U1199" s="16"/>
      <c r="V1199" s="16">
        <v>0.26183844011142099</v>
      </c>
      <c r="W1199" s="16">
        <v>0.33513513513513499</v>
      </c>
      <c r="X1199" s="16">
        <v>0.25352112676056299</v>
      </c>
      <c r="Y1199" s="16">
        <v>0.27346938775510199</v>
      </c>
      <c r="Z1199" s="16"/>
      <c r="AA1199" s="16">
        <v>0.33858267716535401</v>
      </c>
      <c r="AB1199" s="16">
        <v>0.26829268292682901</v>
      </c>
      <c r="AC1199" s="16">
        <v>0.23214285714285701</v>
      </c>
      <c r="AD1199" s="16">
        <v>0.24806201550387599</v>
      </c>
      <c r="AE1199" s="16">
        <v>0.24369747899159699</v>
      </c>
      <c r="AF1199" s="16">
        <v>0.25531914893617003</v>
      </c>
      <c r="AG1199" s="16">
        <v>0.22916666666666699</v>
      </c>
      <c r="AH1199" s="16">
        <v>0.353658536585366</v>
      </c>
      <c r="AI1199" s="16">
        <v>0.26415094339622602</v>
      </c>
      <c r="AJ1199" s="16"/>
      <c r="AK1199" s="16">
        <v>0.31979695431472099</v>
      </c>
      <c r="AL1199" s="16">
        <v>0.26213592233009703</v>
      </c>
      <c r="AM1199" s="16">
        <v>0.287128712871287</v>
      </c>
      <c r="AN1199" s="16">
        <v>0.24914675767918101</v>
      </c>
      <c r="AO1199" s="16">
        <v>0.28191489361702099</v>
      </c>
      <c r="AP1199" s="16">
        <v>0.29032258064516098</v>
      </c>
      <c r="AQ1199" s="16">
        <v>0.24</v>
      </c>
      <c r="AR1199" s="16"/>
      <c r="AS1199" s="16">
        <v>0.30319148936170198</v>
      </c>
      <c r="AT1199" s="16">
        <v>0.26991150442477901</v>
      </c>
      <c r="AU1199" s="16"/>
      <c r="AV1199" s="16">
        <v>0.29535864978902998</v>
      </c>
      <c r="AW1199" s="16">
        <v>0.26303317535545001</v>
      </c>
      <c r="AX1199" s="16"/>
      <c r="AY1199" s="16">
        <v>0.27536231884057999</v>
      </c>
      <c r="AZ1199" s="16">
        <v>0.27346938775510199</v>
      </c>
      <c r="BA1199" s="16"/>
      <c r="BB1199" s="16">
        <v>0.28355957767722501</v>
      </c>
      <c r="BC1199" s="16">
        <v>0.26564885496183199</v>
      </c>
      <c r="BD1199" s="16"/>
      <c r="BE1199" s="16">
        <v>0.15151515151515199</v>
      </c>
      <c r="BF1199" s="16">
        <v>0.27810650887574001</v>
      </c>
      <c r="BG1199" s="16">
        <v>0.29584775086505199</v>
      </c>
      <c r="BH1199" s="16">
        <v>0.30638297872340398</v>
      </c>
    </row>
    <row r="1200" spans="2:60" x14ac:dyDescent="0.25">
      <c r="B1200" t="s">
        <v>545</v>
      </c>
      <c r="C1200" s="16">
        <v>0.19954476479514399</v>
      </c>
      <c r="D1200" s="16">
        <v>0.170542635658915</v>
      </c>
      <c r="E1200" s="16">
        <v>0.15384615384615399</v>
      </c>
      <c r="F1200" s="16">
        <v>0.13684210526315799</v>
      </c>
      <c r="G1200" s="16">
        <v>0.18965517241379301</v>
      </c>
      <c r="H1200" s="16">
        <v>0.266666666666667</v>
      </c>
      <c r="I1200" s="16">
        <v>0.14285714285714299</v>
      </c>
      <c r="J1200" s="16">
        <v>0.157894736842105</v>
      </c>
      <c r="K1200" s="16">
        <v>0.123287671232877</v>
      </c>
      <c r="L1200" s="16">
        <v>0.1</v>
      </c>
      <c r="M1200" s="16">
        <v>0.18181818181818199</v>
      </c>
      <c r="N1200" s="16">
        <v>0.18627450980392199</v>
      </c>
      <c r="O1200" s="16">
        <v>0.16666666666666699</v>
      </c>
      <c r="P1200" s="16">
        <v>0.266666666666667</v>
      </c>
      <c r="Q1200" s="16">
        <v>0.209302325581395</v>
      </c>
      <c r="R1200" s="16">
        <v>0</v>
      </c>
      <c r="S1200" s="16">
        <v>0.28021978021978</v>
      </c>
      <c r="T1200" s="16">
        <v>0.394230769230769</v>
      </c>
      <c r="U1200" s="16"/>
      <c r="V1200" s="16">
        <v>5.2924791086351002E-2</v>
      </c>
      <c r="W1200" s="16">
        <v>0.18918918918918901</v>
      </c>
      <c r="X1200" s="16">
        <v>0.22887323943662</v>
      </c>
      <c r="Y1200" s="16">
        <v>0.29387755102040802</v>
      </c>
      <c r="Z1200" s="16"/>
      <c r="AA1200" s="16">
        <v>0.13123359580052499</v>
      </c>
      <c r="AB1200" s="16">
        <v>0.15853658536585399</v>
      </c>
      <c r="AC1200" s="16">
        <v>0.28571428571428598</v>
      </c>
      <c r="AD1200" s="16">
        <v>0.13953488372093001</v>
      </c>
      <c r="AE1200" s="16">
        <v>0.22689075630252101</v>
      </c>
      <c r="AF1200" s="16">
        <v>0.329787234042553</v>
      </c>
      <c r="AG1200" s="16">
        <v>0.1875</v>
      </c>
      <c r="AH1200" s="16">
        <v>0.24390243902438999</v>
      </c>
      <c r="AI1200" s="16">
        <v>0.320754716981132</v>
      </c>
      <c r="AJ1200" s="16"/>
      <c r="AK1200" s="16">
        <v>0.111675126903553</v>
      </c>
      <c r="AL1200" s="16">
        <v>0.17475728155339801</v>
      </c>
      <c r="AM1200" s="16">
        <v>0.18811881188118801</v>
      </c>
      <c r="AN1200" s="16">
        <v>0.136518771331058</v>
      </c>
      <c r="AO1200" s="16">
        <v>0.29787234042553201</v>
      </c>
      <c r="AP1200" s="16">
        <v>0.28110599078340998</v>
      </c>
      <c r="AQ1200" s="16">
        <v>0.266666666666667</v>
      </c>
      <c r="AR1200" s="16"/>
      <c r="AS1200" s="16">
        <v>0.41489361702127697</v>
      </c>
      <c r="AT1200" s="16">
        <v>0.16371681415929201</v>
      </c>
      <c r="AU1200" s="16"/>
      <c r="AV1200" s="16">
        <v>0.139240506329114</v>
      </c>
      <c r="AW1200" s="16">
        <v>0.23341232227488201</v>
      </c>
      <c r="AX1200" s="16"/>
      <c r="AY1200" s="16">
        <v>0.143719806763285</v>
      </c>
      <c r="AZ1200" s="16">
        <v>0.29387755102040802</v>
      </c>
      <c r="BA1200" s="16"/>
      <c r="BB1200" s="16">
        <v>0.27903469079939702</v>
      </c>
      <c r="BC1200" s="16">
        <v>0.119083969465649</v>
      </c>
      <c r="BD1200" s="16"/>
      <c r="BE1200" s="16">
        <v>3.6363636363636397E-2</v>
      </c>
      <c r="BF1200" s="16">
        <v>7.9881656804733706E-2</v>
      </c>
      <c r="BG1200" s="16">
        <v>0.25605536332179901</v>
      </c>
      <c r="BH1200" s="16">
        <v>0.34893617021276602</v>
      </c>
    </row>
    <row r="1201" spans="2:60" x14ac:dyDescent="0.25">
      <c r="B1201" t="s">
        <v>546</v>
      </c>
      <c r="C1201" s="16">
        <v>0.19347496206373299</v>
      </c>
      <c r="D1201" s="16">
        <v>0.162790697674419</v>
      </c>
      <c r="E1201" s="16">
        <v>0.24475524475524499</v>
      </c>
      <c r="F1201" s="16">
        <v>0.2</v>
      </c>
      <c r="G1201" s="16">
        <v>0.20689655172413801</v>
      </c>
      <c r="H1201" s="16">
        <v>0.1</v>
      </c>
      <c r="I1201" s="16">
        <v>0.12380952380952399</v>
      </c>
      <c r="J1201" s="16">
        <v>0.157894736842105</v>
      </c>
      <c r="K1201" s="16">
        <v>0.27397260273972601</v>
      </c>
      <c r="L1201" s="16">
        <v>0.1</v>
      </c>
      <c r="M1201" s="16">
        <v>0.13636363636363599</v>
      </c>
      <c r="N1201" s="16">
        <v>0.21568627450980399</v>
      </c>
      <c r="O1201" s="16">
        <v>0.233333333333333</v>
      </c>
      <c r="P1201" s="16">
        <v>0.16666666666666699</v>
      </c>
      <c r="Q1201" s="16">
        <v>0.209302325581395</v>
      </c>
      <c r="R1201" s="16">
        <v>0.11111111111111099</v>
      </c>
      <c r="S1201" s="16">
        <v>0.164835164835165</v>
      </c>
      <c r="T1201" s="16">
        <v>0.31730769230769201</v>
      </c>
      <c r="U1201" s="16"/>
      <c r="V1201" s="16">
        <v>0.22562674094707499</v>
      </c>
      <c r="W1201" s="16">
        <v>0.18918918918918901</v>
      </c>
      <c r="X1201" s="16">
        <v>0.20774647887323899</v>
      </c>
      <c r="Y1201" s="16">
        <v>0.16326530612244899</v>
      </c>
      <c r="Z1201" s="16"/>
      <c r="AA1201" s="16">
        <v>0.23622047244094499</v>
      </c>
      <c r="AB1201" s="16">
        <v>0.18292682926829301</v>
      </c>
      <c r="AC1201" s="16">
        <v>0.16964285714285701</v>
      </c>
      <c r="AD1201" s="16">
        <v>0.217054263565891</v>
      </c>
      <c r="AE1201" s="16">
        <v>0.17647058823529399</v>
      </c>
      <c r="AF1201" s="16">
        <v>0.14893617021276601</v>
      </c>
      <c r="AG1201" s="16">
        <v>0.1875</v>
      </c>
      <c r="AH1201" s="16">
        <v>0.17073170731707299</v>
      </c>
      <c r="AI1201" s="16">
        <v>0.21698113207547201</v>
      </c>
      <c r="AJ1201" s="16"/>
      <c r="AK1201" s="16">
        <v>0.19289340101522801</v>
      </c>
      <c r="AL1201" s="16">
        <v>0.242718446601942</v>
      </c>
      <c r="AM1201" s="16">
        <v>0.18811881188118801</v>
      </c>
      <c r="AN1201" s="16">
        <v>0.136518771331058</v>
      </c>
      <c r="AO1201" s="16">
        <v>0.21808510638297901</v>
      </c>
      <c r="AP1201" s="16">
        <v>0.25345622119815697</v>
      </c>
      <c r="AQ1201" s="16">
        <v>0.18</v>
      </c>
      <c r="AR1201" s="16"/>
      <c r="AS1201" s="16">
        <v>0.29255319148936199</v>
      </c>
      <c r="AT1201" s="16">
        <v>0.17699115044247801</v>
      </c>
      <c r="AU1201" s="16"/>
      <c r="AV1201" s="16">
        <v>0.16877637130801701</v>
      </c>
      <c r="AW1201" s="16">
        <v>0.20734597156398099</v>
      </c>
      <c r="AX1201" s="16"/>
      <c r="AY1201" s="16">
        <v>0.211352657004831</v>
      </c>
      <c r="AZ1201" s="16">
        <v>0.16326530612244899</v>
      </c>
      <c r="BA1201" s="16"/>
      <c r="BB1201" s="16">
        <v>0.22171945701357501</v>
      </c>
      <c r="BC1201" s="16">
        <v>0.164885496183206</v>
      </c>
      <c r="BD1201" s="16"/>
      <c r="BE1201" s="16">
        <v>0.18181818181818199</v>
      </c>
      <c r="BF1201" s="16">
        <v>0.18047337278106501</v>
      </c>
      <c r="BG1201" s="16">
        <v>0.17474048442906601</v>
      </c>
      <c r="BH1201" s="16">
        <v>0.268085106382979</v>
      </c>
    </row>
    <row r="1202" spans="2:60" x14ac:dyDescent="0.25">
      <c r="B1202" t="s">
        <v>99</v>
      </c>
      <c r="C1202" s="16">
        <v>6.8285280728376304E-3</v>
      </c>
      <c r="D1202" s="16">
        <v>7.7519379844961196E-3</v>
      </c>
      <c r="E1202" s="16">
        <v>1.3986013986014E-2</v>
      </c>
      <c r="F1202" s="16">
        <v>2.1052631578947399E-2</v>
      </c>
      <c r="G1202" s="16">
        <v>0</v>
      </c>
      <c r="H1202" s="16">
        <v>0</v>
      </c>
      <c r="I1202" s="16">
        <v>9.5238095238095195E-3</v>
      </c>
      <c r="J1202" s="16">
        <v>0</v>
      </c>
      <c r="K1202" s="16">
        <v>2.7397260273972601E-2</v>
      </c>
      <c r="L1202" s="16">
        <v>0</v>
      </c>
      <c r="M1202" s="16">
        <v>0</v>
      </c>
      <c r="N1202" s="16">
        <v>0</v>
      </c>
      <c r="O1202" s="16">
        <v>0</v>
      </c>
      <c r="P1202" s="16">
        <v>1.6666666666666701E-2</v>
      </c>
      <c r="Q1202" s="16">
        <v>0</v>
      </c>
      <c r="R1202" s="16">
        <v>0</v>
      </c>
      <c r="S1202" s="16">
        <v>0</v>
      </c>
      <c r="T1202" s="16">
        <v>0</v>
      </c>
      <c r="U1202" s="16"/>
      <c r="V1202" s="16">
        <v>1.39275766016713E-2</v>
      </c>
      <c r="W1202" s="16">
        <v>5.40540540540541E-3</v>
      </c>
      <c r="X1202" s="16">
        <v>3.5211267605633799E-3</v>
      </c>
      <c r="Y1202" s="16">
        <v>4.0816326530612197E-3</v>
      </c>
      <c r="Z1202" s="16"/>
      <c r="AA1202" s="16">
        <v>1.31233595800525E-2</v>
      </c>
      <c r="AB1202" s="16">
        <v>0</v>
      </c>
      <c r="AC1202" s="16">
        <v>8.9285714285714298E-3</v>
      </c>
      <c r="AD1202" s="16">
        <v>1.5503875968992199E-2</v>
      </c>
      <c r="AE1202" s="16">
        <v>0</v>
      </c>
      <c r="AF1202" s="16">
        <v>0</v>
      </c>
      <c r="AG1202" s="16">
        <v>1.0416666666666701E-2</v>
      </c>
      <c r="AH1202" s="16">
        <v>0</v>
      </c>
      <c r="AI1202" s="16">
        <v>0</v>
      </c>
      <c r="AJ1202" s="16"/>
      <c r="AK1202" s="16">
        <v>2.0304568527918801E-2</v>
      </c>
      <c r="AL1202" s="16">
        <v>2.9126213592233E-2</v>
      </c>
      <c r="AM1202" s="16">
        <v>0</v>
      </c>
      <c r="AN1202" s="16">
        <v>3.4129692832764501E-3</v>
      </c>
      <c r="AO1202" s="16">
        <v>0</v>
      </c>
      <c r="AP1202" s="16">
        <v>0</v>
      </c>
      <c r="AQ1202" s="16">
        <v>6.6666666666666697E-3</v>
      </c>
      <c r="AR1202" s="16"/>
      <c r="AS1202" s="16">
        <v>0</v>
      </c>
      <c r="AT1202" s="16">
        <v>7.9646017699115008E-3</v>
      </c>
      <c r="AU1202" s="16"/>
      <c r="AV1202" s="16">
        <v>4.2194092827004199E-3</v>
      </c>
      <c r="AW1202" s="16">
        <v>8.2938388625592406E-3</v>
      </c>
      <c r="AX1202" s="16"/>
      <c r="AY1202" s="16">
        <v>8.4541062801932396E-3</v>
      </c>
      <c r="AZ1202" s="16">
        <v>4.0816326530612197E-3</v>
      </c>
      <c r="BA1202" s="16"/>
      <c r="BB1202" s="16">
        <v>6.0331825037707402E-3</v>
      </c>
      <c r="BC1202" s="16">
        <v>7.63358778625954E-3</v>
      </c>
      <c r="BD1202" s="16"/>
      <c r="BE1202" s="16">
        <v>6.0606060606060597E-3</v>
      </c>
      <c r="BF1202" s="16">
        <v>2.07100591715976E-2</v>
      </c>
      <c r="BG1202" s="16">
        <v>1.7301038062283701E-3</v>
      </c>
      <c r="BH1202" s="16">
        <v>0</v>
      </c>
    </row>
    <row r="1203" spans="2:60" x14ac:dyDescent="0.25">
      <c r="B1203" t="s">
        <v>103</v>
      </c>
      <c r="C1203" s="16">
        <v>3.5660091047041001E-2</v>
      </c>
      <c r="D1203" s="16">
        <v>4.6511627906976702E-2</v>
      </c>
      <c r="E1203" s="16">
        <v>1.3986013986014E-2</v>
      </c>
      <c r="F1203" s="16">
        <v>3.1578947368421102E-2</v>
      </c>
      <c r="G1203" s="16">
        <v>6.8965517241379296E-2</v>
      </c>
      <c r="H1203" s="16">
        <v>6.6666666666666693E-2</v>
      </c>
      <c r="I1203" s="16">
        <v>4.7619047619047603E-2</v>
      </c>
      <c r="J1203" s="16">
        <v>5.2631578947368397E-2</v>
      </c>
      <c r="K1203" s="16">
        <v>5.4794520547945202E-2</v>
      </c>
      <c r="L1203" s="16">
        <v>0</v>
      </c>
      <c r="M1203" s="16">
        <v>3.4090909090909102E-2</v>
      </c>
      <c r="N1203" s="16">
        <v>3.9215686274509803E-2</v>
      </c>
      <c r="O1203" s="16">
        <v>6.6666666666666693E-2</v>
      </c>
      <c r="P1203" s="16">
        <v>6.6666666666666693E-2</v>
      </c>
      <c r="Q1203" s="16">
        <v>2.32558139534884E-2</v>
      </c>
      <c r="R1203" s="16">
        <v>7.4074074074074098E-2</v>
      </c>
      <c r="S1203" s="16">
        <v>1.0989010989011E-2</v>
      </c>
      <c r="T1203" s="16">
        <v>1.9230769230769201E-2</v>
      </c>
      <c r="U1203" s="16"/>
      <c r="V1203" s="16">
        <v>8.9136490250696407E-2</v>
      </c>
      <c r="W1203" s="16">
        <v>1.62162162162162E-2</v>
      </c>
      <c r="X1203" s="16">
        <v>1.4084507042253501E-2</v>
      </c>
      <c r="Y1203" s="16">
        <v>1.6326530612244899E-2</v>
      </c>
      <c r="Z1203" s="16"/>
      <c r="AA1203" s="16">
        <v>6.5616797900262494E-2</v>
      </c>
      <c r="AB1203" s="16">
        <v>0</v>
      </c>
      <c r="AC1203" s="16">
        <v>2.6785714285714302E-2</v>
      </c>
      <c r="AD1203" s="16">
        <v>7.7519379844961196E-3</v>
      </c>
      <c r="AE1203" s="16">
        <v>8.4033613445378096E-3</v>
      </c>
      <c r="AF1203" s="16">
        <v>0</v>
      </c>
      <c r="AG1203" s="16">
        <v>1.0416666666666701E-2</v>
      </c>
      <c r="AH1203" s="16">
        <v>1.21951219512195E-2</v>
      </c>
      <c r="AI1203" s="16">
        <v>1.88679245283019E-2</v>
      </c>
      <c r="AJ1203" s="16"/>
      <c r="AK1203" s="16">
        <v>5.0761421319797002E-2</v>
      </c>
      <c r="AL1203" s="16">
        <v>1.94174757281553E-2</v>
      </c>
      <c r="AM1203" s="16">
        <v>3.9603960396039598E-2</v>
      </c>
      <c r="AN1203" s="16">
        <v>4.4368600682593899E-2</v>
      </c>
      <c r="AO1203" s="16">
        <v>5.31914893617021E-3</v>
      </c>
      <c r="AP1203" s="16">
        <v>1.8433179723502301E-2</v>
      </c>
      <c r="AQ1203" s="16">
        <v>1.3333333333333299E-2</v>
      </c>
      <c r="AR1203" s="16"/>
      <c r="AS1203" s="16">
        <v>5.31914893617021E-3</v>
      </c>
      <c r="AT1203" s="16">
        <v>4.0707964601769897E-2</v>
      </c>
      <c r="AU1203" s="16"/>
      <c r="AV1203" s="16">
        <v>4.2194092827004197E-2</v>
      </c>
      <c r="AW1203" s="16">
        <v>3.1990521327014201E-2</v>
      </c>
      <c r="AX1203" s="16"/>
      <c r="AY1203" s="16">
        <v>4.7101449275362299E-2</v>
      </c>
      <c r="AZ1203" s="16">
        <v>1.6326530612244899E-2</v>
      </c>
      <c r="BA1203" s="16"/>
      <c r="BB1203" s="16">
        <v>2.4132730015082999E-2</v>
      </c>
      <c r="BC1203" s="16">
        <v>4.7328244274809202E-2</v>
      </c>
      <c r="BD1203" s="16"/>
      <c r="BE1203" s="16">
        <v>0.2</v>
      </c>
      <c r="BF1203" s="16">
        <v>2.6627218934911202E-2</v>
      </c>
      <c r="BG1203" s="16">
        <v>6.9204152249135002E-3</v>
      </c>
      <c r="BH1203" s="16">
        <v>4.2553191489361703E-3</v>
      </c>
    </row>
    <row r="1204" spans="2:60" x14ac:dyDescent="0.25">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c r="BF1204" s="16"/>
      <c r="BG1204" s="16"/>
      <c r="BH1204" s="16"/>
    </row>
    <row r="1205" spans="2:60" x14ac:dyDescent="0.25">
      <c r="B1205" s="6" t="s">
        <v>548</v>
      </c>
      <c r="C1205" s="16"/>
      <c r="D1205" s="16"/>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c r="AF1205" s="16"/>
      <c r="AG1205" s="16"/>
      <c r="AH1205" s="16"/>
      <c r="AI1205" s="16"/>
      <c r="AJ1205" s="16"/>
      <c r="AK1205" s="16"/>
      <c r="AL1205" s="16"/>
      <c r="AM1205" s="16"/>
      <c r="AN1205" s="16"/>
      <c r="AO1205" s="16"/>
      <c r="AP1205" s="16"/>
      <c r="AQ1205" s="16"/>
      <c r="AR1205" s="16"/>
      <c r="AS1205" s="16"/>
      <c r="AT1205" s="16"/>
      <c r="AU1205" s="16"/>
      <c r="AV1205" s="16"/>
      <c r="AW1205" s="16"/>
      <c r="AX1205" s="16"/>
      <c r="AY1205" s="16"/>
      <c r="AZ1205" s="16"/>
      <c r="BA1205" s="16"/>
      <c r="BB1205" s="16"/>
      <c r="BC1205" s="16"/>
      <c r="BD1205" s="16"/>
      <c r="BE1205" s="16"/>
      <c r="BF1205" s="16"/>
      <c r="BG1205" s="16"/>
      <c r="BH1205" s="16"/>
    </row>
    <row r="1206" spans="2:60" x14ac:dyDescent="0.25">
      <c r="B1206" s="23" t="s">
        <v>79</v>
      </c>
      <c r="C1206" s="16"/>
      <c r="D1206" s="16"/>
      <c r="E1206" s="16"/>
      <c r="F1206" s="16"/>
      <c r="G1206" s="16"/>
      <c r="H1206" s="16"/>
      <c r="I1206" s="16"/>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row>
    <row r="1207" spans="2:60" x14ac:dyDescent="0.25">
      <c r="B1207" t="s">
        <v>481</v>
      </c>
      <c r="C1207" s="16">
        <v>7.8907435508346002E-2</v>
      </c>
      <c r="D1207" s="16">
        <v>3.8759689922480599E-2</v>
      </c>
      <c r="E1207" s="16">
        <v>9.0909090909090898E-2</v>
      </c>
      <c r="F1207" s="16">
        <v>0.12631578947368399</v>
      </c>
      <c r="G1207" s="16">
        <v>6.8965517241379296E-2</v>
      </c>
      <c r="H1207" s="16">
        <v>0.1</v>
      </c>
      <c r="I1207" s="16">
        <v>8.5714285714285701E-2</v>
      </c>
      <c r="J1207" s="16">
        <v>0.105263157894737</v>
      </c>
      <c r="K1207" s="16">
        <v>0.10958904109589</v>
      </c>
      <c r="L1207" s="16">
        <v>6.6666666666666693E-2</v>
      </c>
      <c r="M1207" s="16">
        <v>0.11363636363636399</v>
      </c>
      <c r="N1207" s="16">
        <v>4.9019607843137303E-2</v>
      </c>
      <c r="O1207" s="16">
        <v>6.6666666666666693E-2</v>
      </c>
      <c r="P1207" s="16">
        <v>0.05</v>
      </c>
      <c r="Q1207" s="16">
        <v>0.13953488372093001</v>
      </c>
      <c r="R1207" s="16">
        <v>0.11111111111111099</v>
      </c>
      <c r="S1207" s="16">
        <v>7.69230769230769E-2</v>
      </c>
      <c r="T1207" s="16">
        <v>2.8846153846153799E-2</v>
      </c>
      <c r="U1207" s="16"/>
      <c r="V1207" s="16">
        <v>7.52089136490251E-2</v>
      </c>
      <c r="W1207" s="16">
        <v>8.6486486486486505E-2</v>
      </c>
      <c r="X1207" s="16">
        <v>8.0985915492957694E-2</v>
      </c>
      <c r="Y1207" s="16">
        <v>7.7551020408163293E-2</v>
      </c>
      <c r="Z1207" s="16"/>
      <c r="AA1207" s="16">
        <v>8.3989501312335998E-2</v>
      </c>
      <c r="AB1207" s="16">
        <v>4.8780487804878099E-2</v>
      </c>
      <c r="AC1207" s="16">
        <v>6.25E-2</v>
      </c>
      <c r="AD1207" s="16">
        <v>7.7519379844961198E-2</v>
      </c>
      <c r="AE1207" s="16">
        <v>5.8823529411764698E-2</v>
      </c>
      <c r="AF1207" s="16">
        <v>7.4468085106383003E-2</v>
      </c>
      <c r="AG1207" s="16">
        <v>0.104166666666667</v>
      </c>
      <c r="AH1207" s="16">
        <v>0.134146341463415</v>
      </c>
      <c r="AI1207" s="16">
        <v>9.4339622641509399E-2</v>
      </c>
      <c r="AJ1207" s="16"/>
      <c r="AK1207" s="16">
        <v>9.6446700507614197E-2</v>
      </c>
      <c r="AL1207" s="16">
        <v>7.7669902912621394E-2</v>
      </c>
      <c r="AM1207" s="16">
        <v>0.16831683168316799</v>
      </c>
      <c r="AN1207" s="16">
        <v>4.7781569965870303E-2</v>
      </c>
      <c r="AO1207" s="16">
        <v>6.3829787234042507E-2</v>
      </c>
      <c r="AP1207" s="16">
        <v>7.83410138248848E-2</v>
      </c>
      <c r="AQ1207" s="16">
        <v>8.6666666666666697E-2</v>
      </c>
      <c r="AR1207" s="16"/>
      <c r="AS1207" s="16">
        <v>0.111702127659574</v>
      </c>
      <c r="AT1207" s="16">
        <v>7.3451327433628297E-2</v>
      </c>
      <c r="AU1207" s="16"/>
      <c r="AV1207" s="16">
        <v>6.3291139240506306E-2</v>
      </c>
      <c r="AW1207" s="16">
        <v>8.7677725118483402E-2</v>
      </c>
      <c r="AX1207" s="16"/>
      <c r="AY1207" s="16">
        <v>7.9710144927536197E-2</v>
      </c>
      <c r="AZ1207" s="16">
        <v>7.7551020408163293E-2</v>
      </c>
      <c r="BA1207" s="16"/>
      <c r="BB1207" s="16">
        <v>8.4464555052790394E-2</v>
      </c>
      <c r="BC1207" s="16">
        <v>7.3282442748091606E-2</v>
      </c>
      <c r="BD1207" s="16"/>
      <c r="BE1207" s="16">
        <v>6.0606060606060601E-2</v>
      </c>
      <c r="BF1207" s="16">
        <v>5.9171597633136098E-2</v>
      </c>
      <c r="BG1207" s="16">
        <v>8.3044982698961906E-2</v>
      </c>
      <c r="BH1207" s="16">
        <v>0.11063829787234</v>
      </c>
    </row>
    <row r="1208" spans="2:60" x14ac:dyDescent="0.25">
      <c r="B1208" t="s">
        <v>482</v>
      </c>
      <c r="C1208" s="16">
        <v>0.39908952959028798</v>
      </c>
      <c r="D1208" s="16">
        <v>0.51162790697674398</v>
      </c>
      <c r="E1208" s="16">
        <v>0.34265734265734299</v>
      </c>
      <c r="F1208" s="16">
        <v>0.30526315789473701</v>
      </c>
      <c r="G1208" s="16">
        <v>0.48275862068965503</v>
      </c>
      <c r="H1208" s="16">
        <v>0.33333333333333298</v>
      </c>
      <c r="I1208" s="16">
        <v>0.38095238095238099</v>
      </c>
      <c r="J1208" s="16">
        <v>0.21052631578947401</v>
      </c>
      <c r="K1208" s="16">
        <v>0.31506849315068503</v>
      </c>
      <c r="L1208" s="16">
        <v>0.43333333333333302</v>
      </c>
      <c r="M1208" s="16">
        <v>0.48863636363636398</v>
      </c>
      <c r="N1208" s="16">
        <v>0.47058823529411797</v>
      </c>
      <c r="O1208" s="16">
        <v>0.36666666666666697</v>
      </c>
      <c r="P1208" s="16">
        <v>0.36666666666666697</v>
      </c>
      <c r="Q1208" s="16">
        <v>0.372093023255814</v>
      </c>
      <c r="R1208" s="16">
        <v>0.33333333333333298</v>
      </c>
      <c r="S1208" s="16">
        <v>0.39010989010989</v>
      </c>
      <c r="T1208" s="16">
        <v>0.42307692307692302</v>
      </c>
      <c r="U1208" s="16"/>
      <c r="V1208" s="16">
        <v>0.32033426183843999</v>
      </c>
      <c r="W1208" s="16">
        <v>0.4</v>
      </c>
      <c r="X1208" s="16">
        <v>0.45774647887323899</v>
      </c>
      <c r="Y1208" s="16">
        <v>0.42244897959183703</v>
      </c>
      <c r="Z1208" s="16"/>
      <c r="AA1208" s="16">
        <v>0.34120734908136502</v>
      </c>
      <c r="AB1208" s="16">
        <v>0.40243902439024398</v>
      </c>
      <c r="AC1208" s="16">
        <v>0.41071428571428598</v>
      </c>
      <c r="AD1208" s="16">
        <v>0.34108527131782901</v>
      </c>
      <c r="AE1208" s="16">
        <v>0.40336134453781503</v>
      </c>
      <c r="AF1208" s="16">
        <v>0.51063829787234005</v>
      </c>
      <c r="AG1208" s="16">
        <v>0.4375</v>
      </c>
      <c r="AH1208" s="16">
        <v>0.45121951219512202</v>
      </c>
      <c r="AI1208" s="16">
        <v>0.54716981132075504</v>
      </c>
      <c r="AJ1208" s="16"/>
      <c r="AK1208" s="16">
        <v>0.40101522842639598</v>
      </c>
      <c r="AL1208" s="16">
        <v>0.40776699029126201</v>
      </c>
      <c r="AM1208" s="16">
        <v>0.34653465346534701</v>
      </c>
      <c r="AN1208" s="16">
        <v>0.33788395904436902</v>
      </c>
      <c r="AO1208" s="16">
        <v>0.43617021276595702</v>
      </c>
      <c r="AP1208" s="16">
        <v>0.43778801843317999</v>
      </c>
      <c r="AQ1208" s="16">
        <v>0.42</v>
      </c>
      <c r="AR1208" s="16"/>
      <c r="AS1208" s="16">
        <v>0.41489361702127697</v>
      </c>
      <c r="AT1208" s="16">
        <v>0.39646017699114999</v>
      </c>
      <c r="AU1208" s="16"/>
      <c r="AV1208" s="16">
        <v>0.36286919831223602</v>
      </c>
      <c r="AW1208" s="16">
        <v>0.41943127962085303</v>
      </c>
      <c r="AX1208" s="16"/>
      <c r="AY1208" s="16">
        <v>0.385265700483092</v>
      </c>
      <c r="AZ1208" s="16">
        <v>0.42244897959183703</v>
      </c>
      <c r="BA1208" s="16"/>
      <c r="BB1208" s="16">
        <v>0.43137254901960798</v>
      </c>
      <c r="BC1208" s="16">
        <v>0.36641221374045801</v>
      </c>
      <c r="BD1208" s="16"/>
      <c r="BE1208" s="16">
        <v>0.266666666666667</v>
      </c>
      <c r="BF1208" s="16">
        <v>0.34023668639053301</v>
      </c>
      <c r="BG1208" s="16">
        <v>0.449826989619377</v>
      </c>
      <c r="BH1208" s="16">
        <v>0.45531914893616998</v>
      </c>
    </row>
    <row r="1209" spans="2:60" x14ac:dyDescent="0.25">
      <c r="B1209" t="s">
        <v>483</v>
      </c>
      <c r="C1209" s="16">
        <v>0.29135053110773901</v>
      </c>
      <c r="D1209" s="16">
        <v>0.24031007751937999</v>
      </c>
      <c r="E1209" s="16">
        <v>0.30069930069930101</v>
      </c>
      <c r="F1209" s="16">
        <v>0.336842105263158</v>
      </c>
      <c r="G1209" s="16">
        <v>0.25862068965517199</v>
      </c>
      <c r="H1209" s="16">
        <v>0.16666666666666699</v>
      </c>
      <c r="I1209" s="16">
        <v>0.33333333333333298</v>
      </c>
      <c r="J1209" s="16">
        <v>0.21052631578947401</v>
      </c>
      <c r="K1209" s="16">
        <v>0.38356164383561597</v>
      </c>
      <c r="L1209" s="16">
        <v>0.36666666666666697</v>
      </c>
      <c r="M1209" s="16">
        <v>0.23863636363636401</v>
      </c>
      <c r="N1209" s="16">
        <v>0.24509803921568599</v>
      </c>
      <c r="O1209" s="16">
        <v>0.3</v>
      </c>
      <c r="P1209" s="16">
        <v>0.31666666666666698</v>
      </c>
      <c r="Q1209" s="16">
        <v>0.30232558139534899</v>
      </c>
      <c r="R1209" s="16">
        <v>0.22222222222222199</v>
      </c>
      <c r="S1209" s="16">
        <v>0.31318681318681302</v>
      </c>
      <c r="T1209" s="16">
        <v>0.28846153846153799</v>
      </c>
      <c r="U1209" s="16"/>
      <c r="V1209" s="16">
        <v>0.33426183844011098</v>
      </c>
      <c r="W1209" s="16">
        <v>0.31351351351351398</v>
      </c>
      <c r="X1209" s="16">
        <v>0.26056338028169002</v>
      </c>
      <c r="Y1209" s="16">
        <v>0.26938775510204099</v>
      </c>
      <c r="Z1209" s="16"/>
      <c r="AA1209" s="16">
        <v>0.325459317585302</v>
      </c>
      <c r="AB1209" s="16">
        <v>0.32926829268292701</v>
      </c>
      <c r="AC1209" s="16">
        <v>0.25892857142857101</v>
      </c>
      <c r="AD1209" s="16">
        <v>0.31782945736434098</v>
      </c>
      <c r="AE1209" s="16">
        <v>0.26890756302521002</v>
      </c>
      <c r="AF1209" s="16">
        <v>0.24468085106383</v>
      </c>
      <c r="AG1209" s="16">
        <v>0.23958333333333301</v>
      </c>
      <c r="AH1209" s="16">
        <v>0.25609756097560998</v>
      </c>
      <c r="AI1209" s="16">
        <v>0.22641509433962301</v>
      </c>
      <c r="AJ1209" s="16"/>
      <c r="AK1209" s="16">
        <v>0.28426395939086302</v>
      </c>
      <c r="AL1209" s="16">
        <v>0.33009708737864102</v>
      </c>
      <c r="AM1209" s="16">
        <v>0.26732673267326701</v>
      </c>
      <c r="AN1209" s="16">
        <v>0.38907849829351498</v>
      </c>
      <c r="AO1209" s="16">
        <v>0.29255319148936199</v>
      </c>
      <c r="AP1209" s="16">
        <v>0.244239631336406</v>
      </c>
      <c r="AQ1209" s="16">
        <v>0.193333333333333</v>
      </c>
      <c r="AR1209" s="16"/>
      <c r="AS1209" s="16">
        <v>0.22872340425531901</v>
      </c>
      <c r="AT1209" s="16">
        <v>0.301769911504425</v>
      </c>
      <c r="AU1209" s="16"/>
      <c r="AV1209" s="16">
        <v>0.29324894514767902</v>
      </c>
      <c r="AW1209" s="16">
        <v>0.29028436018957299</v>
      </c>
      <c r="AX1209" s="16"/>
      <c r="AY1209" s="16">
        <v>0.30434782608695699</v>
      </c>
      <c r="AZ1209" s="16">
        <v>0.26938775510204099</v>
      </c>
      <c r="BA1209" s="16"/>
      <c r="BB1209" s="16">
        <v>0.256410256410256</v>
      </c>
      <c r="BC1209" s="16">
        <v>0.32671755725190799</v>
      </c>
      <c r="BD1209" s="16"/>
      <c r="BE1209" s="16">
        <v>0.35757575757575799</v>
      </c>
      <c r="BF1209" s="16">
        <v>0.34319526627218899</v>
      </c>
      <c r="BG1209" s="16">
        <v>0.26989619377162599</v>
      </c>
      <c r="BH1209" s="16">
        <v>0.22553191489361701</v>
      </c>
    </row>
    <row r="1210" spans="2:60" x14ac:dyDescent="0.25">
      <c r="B1210" t="s">
        <v>484</v>
      </c>
      <c r="C1210" s="16">
        <v>0.15705614567526599</v>
      </c>
      <c r="D1210" s="16">
        <v>0.124031007751938</v>
      </c>
      <c r="E1210" s="16">
        <v>0.13986013986014001</v>
      </c>
      <c r="F1210" s="16">
        <v>0.18947368421052599</v>
      </c>
      <c r="G1210" s="16">
        <v>0.10344827586206901</v>
      </c>
      <c r="H1210" s="16">
        <v>0.4</v>
      </c>
      <c r="I1210" s="16">
        <v>0.114285714285714</v>
      </c>
      <c r="J1210" s="16">
        <v>0.21052631578947401</v>
      </c>
      <c r="K1210" s="16">
        <v>0.10958904109589</v>
      </c>
      <c r="L1210" s="16">
        <v>6.6666666666666693E-2</v>
      </c>
      <c r="M1210" s="16">
        <v>0.125</v>
      </c>
      <c r="N1210" s="16">
        <v>0.20588235294117599</v>
      </c>
      <c r="O1210" s="16">
        <v>0.2</v>
      </c>
      <c r="P1210" s="16">
        <v>0.15</v>
      </c>
      <c r="Q1210" s="16">
        <v>0.116279069767442</v>
      </c>
      <c r="R1210" s="16">
        <v>0.33333333333333298</v>
      </c>
      <c r="S1210" s="16">
        <v>0.17032967032967</v>
      </c>
      <c r="T1210" s="16">
        <v>0.16346153846153799</v>
      </c>
      <c r="U1210" s="16"/>
      <c r="V1210" s="16">
        <v>0.11142061281337</v>
      </c>
      <c r="W1210" s="16">
        <v>0.151351351351351</v>
      </c>
      <c r="X1210" s="16">
        <v>0.18661971830985899</v>
      </c>
      <c r="Y1210" s="16">
        <v>0.17551020408163301</v>
      </c>
      <c r="Z1210" s="16"/>
      <c r="AA1210" s="16">
        <v>0.102362204724409</v>
      </c>
      <c r="AB1210" s="16">
        <v>0.207317073170732</v>
      </c>
      <c r="AC1210" s="16">
        <v>0.23214285714285701</v>
      </c>
      <c r="AD1210" s="16">
        <v>0.224806201550388</v>
      </c>
      <c r="AE1210" s="16">
        <v>0.22689075630252101</v>
      </c>
      <c r="AF1210" s="16">
        <v>0.14893617021276601</v>
      </c>
      <c r="AG1210" s="16">
        <v>0.15625</v>
      </c>
      <c r="AH1210" s="16">
        <v>0.12195121951219499</v>
      </c>
      <c r="AI1210" s="16">
        <v>0.113207547169811</v>
      </c>
      <c r="AJ1210" s="16"/>
      <c r="AK1210" s="16">
        <v>0.101522842639594</v>
      </c>
      <c r="AL1210" s="16">
        <v>0.14563106796116501</v>
      </c>
      <c r="AM1210" s="16">
        <v>0.18811881188118801</v>
      </c>
      <c r="AN1210" s="16">
        <v>0.136518771331058</v>
      </c>
      <c r="AO1210" s="16">
        <v>0.175531914893617</v>
      </c>
      <c r="AP1210" s="16">
        <v>0.19354838709677399</v>
      </c>
      <c r="AQ1210" s="16">
        <v>0.18</v>
      </c>
      <c r="AR1210" s="16"/>
      <c r="AS1210" s="16">
        <v>0.18617021276595699</v>
      </c>
      <c r="AT1210" s="16">
        <v>0.152212389380531</v>
      </c>
      <c r="AU1210" s="16"/>
      <c r="AV1210" s="16">
        <v>0.18143459915611801</v>
      </c>
      <c r="AW1210" s="16">
        <v>0.143364928909953</v>
      </c>
      <c r="AX1210" s="16"/>
      <c r="AY1210" s="16">
        <v>0.14613526570048299</v>
      </c>
      <c r="AZ1210" s="16">
        <v>0.17551020408163301</v>
      </c>
      <c r="BA1210" s="16"/>
      <c r="BB1210" s="16">
        <v>0.17496229260935101</v>
      </c>
      <c r="BC1210" s="16">
        <v>0.13893129770992399</v>
      </c>
      <c r="BD1210" s="16"/>
      <c r="BE1210" s="16">
        <v>7.8787878787878796E-2</v>
      </c>
      <c r="BF1210" s="16">
        <v>0.171597633136095</v>
      </c>
      <c r="BG1210" s="16">
        <v>0.16608996539792401</v>
      </c>
      <c r="BH1210" s="16">
        <v>0.16170212765957401</v>
      </c>
    </row>
    <row r="1211" spans="2:60" x14ac:dyDescent="0.25">
      <c r="B1211" t="s">
        <v>485</v>
      </c>
      <c r="C1211" s="16">
        <v>2.42792109256449E-2</v>
      </c>
      <c r="D1211" s="16">
        <v>3.8759689922480599E-2</v>
      </c>
      <c r="E1211" s="16">
        <v>2.7972027972028E-2</v>
      </c>
      <c r="F1211" s="16">
        <v>0</v>
      </c>
      <c r="G1211" s="16">
        <v>3.4482758620689703E-2</v>
      </c>
      <c r="H1211" s="16">
        <v>0</v>
      </c>
      <c r="I1211" s="16">
        <v>4.7619047619047603E-2</v>
      </c>
      <c r="J1211" s="16">
        <v>0.157894736842105</v>
      </c>
      <c r="K1211" s="16">
        <v>1.3698630136986301E-2</v>
      </c>
      <c r="L1211" s="16">
        <v>3.3333333333333298E-2</v>
      </c>
      <c r="M1211" s="16">
        <v>0</v>
      </c>
      <c r="N1211" s="16">
        <v>9.8039215686274508E-3</v>
      </c>
      <c r="O1211" s="16">
        <v>0</v>
      </c>
      <c r="P1211" s="16">
        <v>3.3333333333333298E-2</v>
      </c>
      <c r="Q1211" s="16">
        <v>0</v>
      </c>
      <c r="R1211" s="16">
        <v>0</v>
      </c>
      <c r="S1211" s="16">
        <v>1.6483516483516501E-2</v>
      </c>
      <c r="T1211" s="16">
        <v>4.80769230769231E-2</v>
      </c>
      <c r="U1211" s="16"/>
      <c r="V1211" s="16">
        <v>1.1142061281337001E-2</v>
      </c>
      <c r="W1211" s="16">
        <v>3.24324324324324E-2</v>
      </c>
      <c r="X1211" s="16">
        <v>0</v>
      </c>
      <c r="Y1211" s="16">
        <v>4.4897959183673501E-2</v>
      </c>
      <c r="Z1211" s="16"/>
      <c r="AA1211" s="16">
        <v>1.5748031496062999E-2</v>
      </c>
      <c r="AB1211" s="16">
        <v>0</v>
      </c>
      <c r="AC1211" s="16">
        <v>3.5714285714285698E-2</v>
      </c>
      <c r="AD1211" s="16">
        <v>3.1007751937984499E-2</v>
      </c>
      <c r="AE1211" s="16">
        <v>3.3613445378151301E-2</v>
      </c>
      <c r="AF1211" s="16">
        <v>2.1276595744680899E-2</v>
      </c>
      <c r="AG1211" s="16">
        <v>5.2083333333333301E-2</v>
      </c>
      <c r="AH1211" s="16">
        <v>3.65853658536585E-2</v>
      </c>
      <c r="AI1211" s="16">
        <v>9.4339622641509396E-3</v>
      </c>
      <c r="AJ1211" s="16"/>
      <c r="AK1211" s="16">
        <v>2.5380710659898501E-2</v>
      </c>
      <c r="AL1211" s="16">
        <v>0</v>
      </c>
      <c r="AM1211" s="16">
        <v>1.9801980198019799E-2</v>
      </c>
      <c r="AN1211" s="16">
        <v>1.02389078498294E-2</v>
      </c>
      <c r="AO1211" s="16">
        <v>1.0638297872340399E-2</v>
      </c>
      <c r="AP1211" s="16">
        <v>2.76497695852535E-2</v>
      </c>
      <c r="AQ1211" s="16">
        <v>9.3333333333333296E-2</v>
      </c>
      <c r="AR1211" s="16"/>
      <c r="AS1211" s="16">
        <v>4.2553191489361701E-2</v>
      </c>
      <c r="AT1211" s="16">
        <v>2.12389380530973E-2</v>
      </c>
      <c r="AU1211" s="16"/>
      <c r="AV1211" s="16">
        <v>2.9535864978902999E-2</v>
      </c>
      <c r="AW1211" s="16">
        <v>2.1327014218009501E-2</v>
      </c>
      <c r="AX1211" s="16"/>
      <c r="AY1211" s="16">
        <v>1.20772946859903E-2</v>
      </c>
      <c r="AZ1211" s="16">
        <v>4.4897959183673501E-2</v>
      </c>
      <c r="BA1211" s="16"/>
      <c r="BB1211" s="16">
        <v>2.8657616892910999E-2</v>
      </c>
      <c r="BC1211" s="16">
        <v>1.9847328244274799E-2</v>
      </c>
      <c r="BD1211" s="16"/>
      <c r="BE1211" s="16">
        <v>6.0606060606060597E-3</v>
      </c>
      <c r="BF1211" s="16">
        <v>2.3668639053254399E-2</v>
      </c>
      <c r="BG1211" s="16">
        <v>2.42214532871972E-2</v>
      </c>
      <c r="BH1211" s="16">
        <v>3.8297872340425497E-2</v>
      </c>
    </row>
    <row r="1212" spans="2:60" x14ac:dyDescent="0.25">
      <c r="B1212" t="s">
        <v>77</v>
      </c>
      <c r="C1212" s="16">
        <v>4.9317147192716203E-2</v>
      </c>
      <c r="D1212" s="16">
        <v>4.6511627906976702E-2</v>
      </c>
      <c r="E1212" s="16">
        <v>9.7902097902097904E-2</v>
      </c>
      <c r="F1212" s="16">
        <v>4.2105263157894701E-2</v>
      </c>
      <c r="G1212" s="16">
        <v>5.1724137931034503E-2</v>
      </c>
      <c r="H1212" s="16">
        <v>0</v>
      </c>
      <c r="I1212" s="16">
        <v>3.8095238095238099E-2</v>
      </c>
      <c r="J1212" s="16">
        <v>0.105263157894737</v>
      </c>
      <c r="K1212" s="16">
        <v>6.8493150684931503E-2</v>
      </c>
      <c r="L1212" s="16">
        <v>3.3333333333333298E-2</v>
      </c>
      <c r="M1212" s="16">
        <v>3.4090909090909102E-2</v>
      </c>
      <c r="N1212" s="16">
        <v>1.9607843137254902E-2</v>
      </c>
      <c r="O1212" s="16">
        <v>6.6666666666666693E-2</v>
      </c>
      <c r="P1212" s="16">
        <v>8.3333333333333301E-2</v>
      </c>
      <c r="Q1212" s="16">
        <v>6.9767441860465101E-2</v>
      </c>
      <c r="R1212" s="16">
        <v>0</v>
      </c>
      <c r="S1212" s="16">
        <v>3.2967032967033003E-2</v>
      </c>
      <c r="T1212" s="16">
        <v>4.80769230769231E-2</v>
      </c>
      <c r="U1212" s="16"/>
      <c r="V1212" s="16">
        <v>0.14763231197771601</v>
      </c>
      <c r="W1212" s="16">
        <v>1.62162162162162E-2</v>
      </c>
      <c r="X1212" s="16">
        <v>1.4084507042253501E-2</v>
      </c>
      <c r="Y1212" s="16">
        <v>1.02040816326531E-2</v>
      </c>
      <c r="Z1212" s="16"/>
      <c r="AA1212" s="16">
        <v>0.13123359580052499</v>
      </c>
      <c r="AB1212" s="16">
        <v>1.21951219512195E-2</v>
      </c>
      <c r="AC1212" s="16">
        <v>0</v>
      </c>
      <c r="AD1212" s="16">
        <v>7.7519379844961196E-3</v>
      </c>
      <c r="AE1212" s="16">
        <v>8.4033613445378096E-3</v>
      </c>
      <c r="AF1212" s="16">
        <v>0</v>
      </c>
      <c r="AG1212" s="16">
        <v>1.0416666666666701E-2</v>
      </c>
      <c r="AH1212" s="16">
        <v>0</v>
      </c>
      <c r="AI1212" s="16">
        <v>9.4339622641509396E-3</v>
      </c>
      <c r="AJ1212" s="16"/>
      <c r="AK1212" s="16">
        <v>9.13705583756345E-2</v>
      </c>
      <c r="AL1212" s="16">
        <v>3.8834951456310697E-2</v>
      </c>
      <c r="AM1212" s="16">
        <v>9.9009900990098994E-3</v>
      </c>
      <c r="AN1212" s="16">
        <v>7.8498293515358405E-2</v>
      </c>
      <c r="AO1212" s="16">
        <v>2.1276595744680899E-2</v>
      </c>
      <c r="AP1212" s="16">
        <v>1.8433179723502301E-2</v>
      </c>
      <c r="AQ1212" s="16">
        <v>2.66666666666667E-2</v>
      </c>
      <c r="AR1212" s="16"/>
      <c r="AS1212" s="16">
        <v>1.5957446808510599E-2</v>
      </c>
      <c r="AT1212" s="16">
        <v>5.4867256637168099E-2</v>
      </c>
      <c r="AU1212" s="16"/>
      <c r="AV1212" s="16">
        <v>6.9620253164557E-2</v>
      </c>
      <c r="AW1212" s="16">
        <v>3.7914691943128E-2</v>
      </c>
      <c r="AX1212" s="16"/>
      <c r="AY1212" s="16">
        <v>7.2463768115942004E-2</v>
      </c>
      <c r="AZ1212" s="16">
        <v>1.02040816326531E-2</v>
      </c>
      <c r="BA1212" s="16"/>
      <c r="BB1212" s="16">
        <v>2.4132730015082999E-2</v>
      </c>
      <c r="BC1212" s="16">
        <v>7.48091603053435E-2</v>
      </c>
      <c r="BD1212" s="16"/>
      <c r="BE1212" s="16">
        <v>0.23030303030303001</v>
      </c>
      <c r="BF1212" s="16">
        <v>6.2130177514792898E-2</v>
      </c>
      <c r="BG1212" s="16">
        <v>6.9204152249135002E-3</v>
      </c>
      <c r="BH1212" s="16">
        <v>8.5106382978723406E-3</v>
      </c>
    </row>
    <row r="1213" spans="2:60" x14ac:dyDescent="0.25">
      <c r="C1213" s="16"/>
      <c r="D1213" s="16"/>
      <c r="E1213" s="16"/>
      <c r="F1213" s="16"/>
      <c r="G1213" s="16"/>
      <c r="H1213" s="16"/>
      <c r="I1213" s="16"/>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c r="AX1213" s="16"/>
      <c r="AY1213" s="16"/>
      <c r="AZ1213" s="16"/>
      <c r="BA1213" s="16"/>
      <c r="BB1213" s="16"/>
      <c r="BC1213" s="16"/>
      <c r="BD1213" s="16"/>
      <c r="BE1213" s="16"/>
      <c r="BF1213" s="16"/>
      <c r="BG1213" s="16"/>
      <c r="BH1213" s="16"/>
    </row>
    <row r="1214" spans="2:60" x14ac:dyDescent="0.25">
      <c r="B1214" s="6" t="s">
        <v>554</v>
      </c>
      <c r="C1214" s="16"/>
      <c r="D1214" s="16"/>
      <c r="E1214" s="16"/>
      <c r="F1214" s="16"/>
      <c r="G1214" s="16"/>
      <c r="H1214" s="16"/>
      <c r="I1214" s="16"/>
      <c r="J1214" s="16"/>
      <c r="K1214" s="16"/>
      <c r="L1214" s="16"/>
      <c r="M1214" s="16"/>
      <c r="N1214" s="16"/>
      <c r="O1214" s="16"/>
      <c r="P1214" s="16"/>
      <c r="Q1214" s="16"/>
      <c r="R1214" s="16"/>
      <c r="S1214" s="16"/>
      <c r="T1214" s="16"/>
      <c r="U1214" s="16"/>
      <c r="V1214" s="16"/>
      <c r="W1214" s="16"/>
      <c r="X1214" s="16"/>
      <c r="Y1214" s="16"/>
      <c r="Z1214" s="16"/>
      <c r="AA1214" s="16"/>
      <c r="AB1214" s="16"/>
      <c r="AC1214" s="16"/>
      <c r="AD1214" s="16"/>
      <c r="AE1214" s="16"/>
      <c r="AF1214" s="16"/>
      <c r="AG1214" s="16"/>
      <c r="AH1214" s="16"/>
      <c r="AI1214" s="16"/>
      <c r="AJ1214" s="16"/>
      <c r="AK1214" s="16"/>
      <c r="AL1214" s="16"/>
      <c r="AM1214" s="16"/>
      <c r="AN1214" s="16"/>
      <c r="AO1214" s="16"/>
      <c r="AP1214" s="16"/>
      <c r="AQ1214" s="16"/>
      <c r="AR1214" s="16"/>
      <c r="AS1214" s="16"/>
      <c r="AT1214" s="16"/>
      <c r="AU1214" s="16"/>
      <c r="AV1214" s="16"/>
      <c r="AW1214" s="16"/>
      <c r="AX1214" s="16"/>
      <c r="AY1214" s="16"/>
      <c r="AZ1214" s="16"/>
      <c r="BA1214" s="16"/>
      <c r="BB1214" s="16"/>
      <c r="BC1214" s="16"/>
      <c r="BD1214" s="16"/>
      <c r="BE1214" s="16"/>
      <c r="BF1214" s="16"/>
      <c r="BG1214" s="16"/>
      <c r="BH1214" s="16"/>
    </row>
    <row r="1215" spans="2:60" x14ac:dyDescent="0.25">
      <c r="B1215" s="23" t="s">
        <v>714</v>
      </c>
      <c r="C1215" s="16"/>
      <c r="D1215" s="16"/>
      <c r="E1215" s="16"/>
      <c r="F1215" s="16"/>
      <c r="G1215" s="16"/>
      <c r="H1215" s="16"/>
      <c r="I1215" s="16"/>
      <c r="J1215" s="16"/>
      <c r="K1215" s="16"/>
      <c r="L1215" s="16"/>
      <c r="M1215" s="16"/>
      <c r="N1215" s="16"/>
      <c r="O1215" s="16"/>
      <c r="P1215" s="16"/>
      <c r="Q1215" s="16"/>
      <c r="R1215" s="16"/>
      <c r="S1215" s="16"/>
      <c r="T1215" s="16"/>
      <c r="U1215" s="16"/>
      <c r="V1215" s="16"/>
      <c r="W1215" s="16"/>
      <c r="X1215" s="16"/>
      <c r="Y1215" s="16"/>
      <c r="Z1215" s="16"/>
      <c r="AA1215" s="16"/>
      <c r="AB1215" s="16"/>
      <c r="AC1215" s="16"/>
      <c r="AD1215" s="16"/>
      <c r="AE1215" s="16"/>
      <c r="AF1215" s="16"/>
      <c r="AG1215" s="16"/>
      <c r="AH1215" s="16"/>
      <c r="AI1215" s="16"/>
      <c r="AJ1215" s="16"/>
      <c r="AK1215" s="16"/>
      <c r="AL1215" s="16"/>
      <c r="AM1215" s="16"/>
      <c r="AN1215" s="16"/>
      <c r="AO1215" s="16"/>
      <c r="AP1215" s="16"/>
      <c r="AQ1215" s="16"/>
      <c r="AR1215" s="16"/>
      <c r="AS1215" s="16"/>
      <c r="AT1215" s="16"/>
      <c r="AU1215" s="16"/>
      <c r="AV1215" s="16"/>
      <c r="AW1215" s="16"/>
      <c r="AX1215" s="16"/>
      <c r="AY1215" s="16"/>
      <c r="AZ1215" s="16"/>
      <c r="BA1215" s="16"/>
      <c r="BB1215" s="16"/>
      <c r="BC1215" s="16"/>
      <c r="BD1215" s="16"/>
      <c r="BE1215" s="16"/>
      <c r="BF1215" s="16"/>
      <c r="BG1215" s="16"/>
      <c r="BH1215" s="16"/>
    </row>
    <row r="1216" spans="2:60" x14ac:dyDescent="0.25">
      <c r="B1216" t="s">
        <v>549</v>
      </c>
      <c r="C1216" s="16">
        <v>0.41428571428571398</v>
      </c>
      <c r="D1216" s="16">
        <v>0.45070422535211302</v>
      </c>
      <c r="E1216" s="16">
        <v>0.40322580645161299</v>
      </c>
      <c r="F1216" s="16">
        <v>0.41463414634146301</v>
      </c>
      <c r="G1216" s="16">
        <v>0.5625</v>
      </c>
      <c r="H1216" s="16">
        <v>0.38461538461538503</v>
      </c>
      <c r="I1216" s="16">
        <v>0.44897959183673503</v>
      </c>
      <c r="J1216" s="16">
        <v>0.33333333333333298</v>
      </c>
      <c r="K1216" s="16">
        <v>0.35483870967741898</v>
      </c>
      <c r="L1216" s="16">
        <v>0.133333333333333</v>
      </c>
      <c r="M1216" s="16">
        <v>0.45283018867924502</v>
      </c>
      <c r="N1216" s="16">
        <v>0.39622641509433998</v>
      </c>
      <c r="O1216" s="16">
        <v>0.46153846153846201</v>
      </c>
      <c r="P1216" s="16">
        <v>0.28000000000000003</v>
      </c>
      <c r="Q1216" s="16">
        <v>0.54545454545454497</v>
      </c>
      <c r="R1216" s="16">
        <v>0.16666666666666699</v>
      </c>
      <c r="S1216" s="16">
        <v>0.41176470588235298</v>
      </c>
      <c r="T1216" s="16">
        <v>0.42553191489361702</v>
      </c>
      <c r="U1216" s="16"/>
      <c r="V1216" s="16">
        <v>0.20422535211267601</v>
      </c>
      <c r="W1216" s="16">
        <v>0.3</v>
      </c>
      <c r="X1216" s="16">
        <v>0.53594771241830097</v>
      </c>
      <c r="Y1216" s="16">
        <v>0.50204081632653097</v>
      </c>
      <c r="Z1216" s="16"/>
      <c r="AA1216" s="16">
        <v>0.265432098765432</v>
      </c>
      <c r="AB1216" s="16">
        <v>0.37837837837837801</v>
      </c>
      <c r="AC1216" s="16">
        <v>0.47169811320754701</v>
      </c>
      <c r="AD1216" s="16">
        <v>0.51851851851851805</v>
      </c>
      <c r="AE1216" s="16">
        <v>0.41818181818181799</v>
      </c>
      <c r="AF1216" s="16">
        <v>0.472727272727273</v>
      </c>
      <c r="AG1216" s="16">
        <v>0.53846153846153799</v>
      </c>
      <c r="AH1216" s="16">
        <v>0.39583333333333298</v>
      </c>
      <c r="AI1216" s="16">
        <v>0.55882352941176505</v>
      </c>
      <c r="AJ1216" s="16"/>
      <c r="AK1216" s="16">
        <v>0.32653061224489799</v>
      </c>
      <c r="AL1216" s="16">
        <v>0.4</v>
      </c>
      <c r="AM1216" s="16">
        <v>0.40384615384615402</v>
      </c>
      <c r="AN1216" s="16">
        <v>0.36283185840707999</v>
      </c>
      <c r="AO1216" s="16">
        <v>0.52127659574468099</v>
      </c>
      <c r="AP1216" s="16">
        <v>0.39285714285714302</v>
      </c>
      <c r="AQ1216" s="16">
        <v>0.52631578947368396</v>
      </c>
      <c r="AR1216" s="16"/>
      <c r="AS1216" s="16">
        <v>0.62626262626262597</v>
      </c>
      <c r="AT1216" s="16">
        <v>0.37476459510357801</v>
      </c>
      <c r="AU1216" s="16"/>
      <c r="AV1216" s="16">
        <v>0.396039603960396</v>
      </c>
      <c r="AW1216" s="16">
        <v>0.42289719626168198</v>
      </c>
      <c r="AX1216" s="16"/>
      <c r="AY1216" s="16">
        <v>0.35844155844155801</v>
      </c>
      <c r="AZ1216" s="16">
        <v>0.50204081632653097</v>
      </c>
      <c r="BA1216" s="16"/>
      <c r="BB1216" s="16">
        <v>0.44152046783625698</v>
      </c>
      <c r="BC1216" s="16">
        <v>0.38194444444444398</v>
      </c>
      <c r="BD1216" s="16"/>
      <c r="BE1216" s="16">
        <v>9.2592592592592601E-2</v>
      </c>
      <c r="BF1216" s="16">
        <v>0.31851851851851898</v>
      </c>
      <c r="BG1216" s="16">
        <v>0.43831168831168799</v>
      </c>
      <c r="BH1216" s="16">
        <v>0.58646616541353402</v>
      </c>
    </row>
    <row r="1217" spans="2:60" x14ac:dyDescent="0.25">
      <c r="B1217" t="s">
        <v>550</v>
      </c>
      <c r="C1217" s="16">
        <v>0.39365079365079397</v>
      </c>
      <c r="D1217" s="16">
        <v>0.40845070422535201</v>
      </c>
      <c r="E1217" s="16">
        <v>0.41935483870967699</v>
      </c>
      <c r="F1217" s="16">
        <v>0.39024390243902402</v>
      </c>
      <c r="G1217" s="16">
        <v>0.375</v>
      </c>
      <c r="H1217" s="16">
        <v>0.230769230769231</v>
      </c>
      <c r="I1217" s="16">
        <v>0.48979591836734698</v>
      </c>
      <c r="J1217" s="16">
        <v>0.33333333333333298</v>
      </c>
      <c r="K1217" s="16">
        <v>0.51612903225806495</v>
      </c>
      <c r="L1217" s="16">
        <v>0.266666666666667</v>
      </c>
      <c r="M1217" s="16">
        <v>0.50943396226415105</v>
      </c>
      <c r="N1217" s="16">
        <v>0.245283018867925</v>
      </c>
      <c r="O1217" s="16">
        <v>0.30769230769230799</v>
      </c>
      <c r="P1217" s="16">
        <v>0.36</v>
      </c>
      <c r="Q1217" s="16">
        <v>0.36363636363636398</v>
      </c>
      <c r="R1217" s="16">
        <v>0.41666666666666702</v>
      </c>
      <c r="S1217" s="16">
        <v>0.41176470588235298</v>
      </c>
      <c r="T1217" s="16">
        <v>0.319148936170213</v>
      </c>
      <c r="U1217" s="16"/>
      <c r="V1217" s="16">
        <v>0.28169014084506999</v>
      </c>
      <c r="W1217" s="16">
        <v>0.46666666666666701</v>
      </c>
      <c r="X1217" s="16">
        <v>0.34640522875816998</v>
      </c>
      <c r="Y1217" s="16">
        <v>0.46122448979591801</v>
      </c>
      <c r="Z1217" s="16"/>
      <c r="AA1217" s="16">
        <v>0.33950617283950602</v>
      </c>
      <c r="AB1217" s="16">
        <v>0.43243243243243201</v>
      </c>
      <c r="AC1217" s="16">
        <v>0.339622641509434</v>
      </c>
      <c r="AD1217" s="16">
        <v>0.37037037037037002</v>
      </c>
      <c r="AE1217" s="16">
        <v>0.49090909090909102</v>
      </c>
      <c r="AF1217" s="16">
        <v>0.381818181818182</v>
      </c>
      <c r="AG1217" s="16">
        <v>0.5</v>
      </c>
      <c r="AH1217" s="16">
        <v>0.41666666666666702</v>
      </c>
      <c r="AI1217" s="16">
        <v>0.5</v>
      </c>
      <c r="AJ1217" s="16"/>
      <c r="AK1217" s="16">
        <v>0.37755102040816302</v>
      </c>
      <c r="AL1217" s="16">
        <v>0.26</v>
      </c>
      <c r="AM1217" s="16">
        <v>0.44230769230769201</v>
      </c>
      <c r="AN1217" s="16">
        <v>0.41592920353982299</v>
      </c>
      <c r="AO1217" s="16">
        <v>0.45744680851063801</v>
      </c>
      <c r="AP1217" s="16">
        <v>0.41071428571428598</v>
      </c>
      <c r="AQ1217" s="16">
        <v>0.42105263157894701</v>
      </c>
      <c r="AR1217" s="16"/>
      <c r="AS1217" s="16">
        <v>0.59595959595959602</v>
      </c>
      <c r="AT1217" s="16">
        <v>0.355932203389831</v>
      </c>
      <c r="AU1217" s="16"/>
      <c r="AV1217" s="16">
        <v>0.41089108910891098</v>
      </c>
      <c r="AW1217" s="16">
        <v>0.38551401869158902</v>
      </c>
      <c r="AX1217" s="16"/>
      <c r="AY1217" s="16">
        <v>0.35064935064935099</v>
      </c>
      <c r="AZ1217" s="16">
        <v>0.46122448979591801</v>
      </c>
      <c r="BA1217" s="16"/>
      <c r="BB1217" s="16">
        <v>0.41812865497076002</v>
      </c>
      <c r="BC1217" s="16">
        <v>0.36458333333333298</v>
      </c>
      <c r="BD1217" s="16"/>
      <c r="BE1217" s="16">
        <v>0.25925925925925902</v>
      </c>
      <c r="BF1217" s="16">
        <v>0.32592592592592601</v>
      </c>
      <c r="BG1217" s="16">
        <v>0.39610389610389601</v>
      </c>
      <c r="BH1217" s="16">
        <v>0.511278195488722</v>
      </c>
    </row>
    <row r="1218" spans="2:60" x14ac:dyDescent="0.25">
      <c r="B1218" t="s">
        <v>551</v>
      </c>
      <c r="C1218" s="16">
        <v>0.38095238095238099</v>
      </c>
      <c r="D1218" s="16">
        <v>0.42253521126760601</v>
      </c>
      <c r="E1218" s="16">
        <v>0.32258064516128998</v>
      </c>
      <c r="F1218" s="16">
        <v>0.41463414634146301</v>
      </c>
      <c r="G1218" s="16">
        <v>0.53125</v>
      </c>
      <c r="H1218" s="16">
        <v>0.38461538461538503</v>
      </c>
      <c r="I1218" s="16">
        <v>0.40816326530612201</v>
      </c>
      <c r="J1218" s="16">
        <v>0.33333333333333298</v>
      </c>
      <c r="K1218" s="16">
        <v>0.29032258064516098</v>
      </c>
      <c r="L1218" s="16">
        <v>0.46666666666666701</v>
      </c>
      <c r="M1218" s="16">
        <v>0.45283018867924502</v>
      </c>
      <c r="N1218" s="16">
        <v>0.339622641509434</v>
      </c>
      <c r="O1218" s="16">
        <v>0.30769230769230799</v>
      </c>
      <c r="P1218" s="16">
        <v>0.36</v>
      </c>
      <c r="Q1218" s="16">
        <v>0.22727272727272699</v>
      </c>
      <c r="R1218" s="16">
        <v>0.41666666666666702</v>
      </c>
      <c r="S1218" s="16">
        <v>0.376470588235294</v>
      </c>
      <c r="T1218" s="16">
        <v>0.340425531914894</v>
      </c>
      <c r="U1218" s="16"/>
      <c r="V1218" s="16">
        <v>0.25352112676056299</v>
      </c>
      <c r="W1218" s="16">
        <v>0.38888888888888901</v>
      </c>
      <c r="X1218" s="16">
        <v>0.37254901960784298</v>
      </c>
      <c r="Y1218" s="16">
        <v>0.45714285714285702</v>
      </c>
      <c r="Z1218" s="16"/>
      <c r="AA1218" s="16">
        <v>0.27777777777777801</v>
      </c>
      <c r="AB1218" s="16">
        <v>0.43243243243243201</v>
      </c>
      <c r="AC1218" s="16">
        <v>0.45283018867924502</v>
      </c>
      <c r="AD1218" s="16">
        <v>0.37037037037037002</v>
      </c>
      <c r="AE1218" s="16">
        <v>0.4</v>
      </c>
      <c r="AF1218" s="16">
        <v>0.472727272727273</v>
      </c>
      <c r="AG1218" s="16">
        <v>0.40384615384615402</v>
      </c>
      <c r="AH1218" s="16">
        <v>0.27083333333333298</v>
      </c>
      <c r="AI1218" s="16">
        <v>0.57352941176470595</v>
      </c>
      <c r="AJ1218" s="16"/>
      <c r="AK1218" s="16">
        <v>0.41836734693877597</v>
      </c>
      <c r="AL1218" s="16">
        <v>0.5</v>
      </c>
      <c r="AM1218" s="16">
        <v>0.30769230769230799</v>
      </c>
      <c r="AN1218" s="16">
        <v>0.27433628318584102</v>
      </c>
      <c r="AO1218" s="16">
        <v>0.42553191489361702</v>
      </c>
      <c r="AP1218" s="16">
        <v>0.45535714285714302</v>
      </c>
      <c r="AQ1218" s="16">
        <v>0.355263157894737</v>
      </c>
      <c r="AR1218" s="16"/>
      <c r="AS1218" s="16">
        <v>0.53535353535353503</v>
      </c>
      <c r="AT1218" s="16">
        <v>0.35216572504708099</v>
      </c>
      <c r="AU1218" s="16"/>
      <c r="AV1218" s="16">
        <v>0.32673267326732702</v>
      </c>
      <c r="AW1218" s="16">
        <v>0.40654205607476601</v>
      </c>
      <c r="AX1218" s="16"/>
      <c r="AY1218" s="16">
        <v>0.33246753246753202</v>
      </c>
      <c r="AZ1218" s="16">
        <v>0.45714285714285702</v>
      </c>
      <c r="BA1218" s="16"/>
      <c r="BB1218" s="16">
        <v>0.40058479532163699</v>
      </c>
      <c r="BC1218" s="16">
        <v>0.35763888888888901</v>
      </c>
      <c r="BD1218" s="16"/>
      <c r="BE1218" s="16">
        <v>0.18518518518518501</v>
      </c>
      <c r="BF1218" s="16">
        <v>0.31851851851851898</v>
      </c>
      <c r="BG1218" s="16">
        <v>0.42857142857142899</v>
      </c>
      <c r="BH1218" s="16">
        <v>0.41353383458646598</v>
      </c>
    </row>
    <row r="1219" spans="2:60" x14ac:dyDescent="0.25">
      <c r="B1219" t="s">
        <v>552</v>
      </c>
      <c r="C1219" s="16">
        <v>0.29523809523809502</v>
      </c>
      <c r="D1219" s="16">
        <v>0.36619718309859201</v>
      </c>
      <c r="E1219" s="16">
        <v>0.241935483870968</v>
      </c>
      <c r="F1219" s="16">
        <v>0.24390243902438999</v>
      </c>
      <c r="G1219" s="16">
        <v>0.21875</v>
      </c>
      <c r="H1219" s="16">
        <v>0.46153846153846201</v>
      </c>
      <c r="I1219" s="16">
        <v>0.32653061224489799</v>
      </c>
      <c r="J1219" s="16">
        <v>0.5</v>
      </c>
      <c r="K1219" s="16">
        <v>0.19354838709677399</v>
      </c>
      <c r="L1219" s="16">
        <v>0.33333333333333298</v>
      </c>
      <c r="M1219" s="16">
        <v>0.28301886792452802</v>
      </c>
      <c r="N1219" s="16">
        <v>0.35849056603773599</v>
      </c>
      <c r="O1219" s="16">
        <v>0.30769230769230799</v>
      </c>
      <c r="P1219" s="16">
        <v>0.16</v>
      </c>
      <c r="Q1219" s="16">
        <v>0.36363636363636398</v>
      </c>
      <c r="R1219" s="16">
        <v>0.16666666666666699</v>
      </c>
      <c r="S1219" s="16">
        <v>0.30588235294117599</v>
      </c>
      <c r="T1219" s="16">
        <v>0.29787234042553201</v>
      </c>
      <c r="U1219" s="16"/>
      <c r="V1219" s="16">
        <v>0.147887323943662</v>
      </c>
      <c r="W1219" s="16">
        <v>0.233333333333333</v>
      </c>
      <c r="X1219" s="16">
        <v>0.36601307189542498</v>
      </c>
      <c r="Y1219" s="16">
        <v>0.35918367346938801</v>
      </c>
      <c r="Z1219" s="16"/>
      <c r="AA1219" s="16">
        <v>0.22222222222222199</v>
      </c>
      <c r="AB1219" s="16">
        <v>0.29729729729729698</v>
      </c>
      <c r="AC1219" s="16">
        <v>0.30188679245283001</v>
      </c>
      <c r="AD1219" s="16">
        <v>0.37037037037037002</v>
      </c>
      <c r="AE1219" s="16">
        <v>0.25454545454545502</v>
      </c>
      <c r="AF1219" s="16">
        <v>0.32727272727272699</v>
      </c>
      <c r="AG1219" s="16">
        <v>0.36538461538461497</v>
      </c>
      <c r="AH1219" s="16">
        <v>0.22916666666666699</v>
      </c>
      <c r="AI1219" s="16">
        <v>0.41176470588235298</v>
      </c>
      <c r="AJ1219" s="16"/>
      <c r="AK1219" s="16">
        <v>0.23469387755102</v>
      </c>
      <c r="AL1219" s="16">
        <v>0.32</v>
      </c>
      <c r="AM1219" s="16">
        <v>0.30769230769230799</v>
      </c>
      <c r="AN1219" s="16">
        <v>0.28318584070796499</v>
      </c>
      <c r="AO1219" s="16">
        <v>0.35106382978723399</v>
      </c>
      <c r="AP1219" s="16">
        <v>0.375</v>
      </c>
      <c r="AQ1219" s="16">
        <v>0.18421052631578899</v>
      </c>
      <c r="AR1219" s="16"/>
      <c r="AS1219" s="16">
        <v>0.37373737373737398</v>
      </c>
      <c r="AT1219" s="16">
        <v>0.28060263653484002</v>
      </c>
      <c r="AU1219" s="16"/>
      <c r="AV1219" s="16">
        <v>0.29702970297029702</v>
      </c>
      <c r="AW1219" s="16">
        <v>0.29439252336448601</v>
      </c>
      <c r="AX1219" s="16"/>
      <c r="AY1219" s="16">
        <v>0.25454545454545502</v>
      </c>
      <c r="AZ1219" s="16">
        <v>0.35918367346938801</v>
      </c>
      <c r="BA1219" s="16"/>
      <c r="BB1219" s="16">
        <v>0.30994152046783602</v>
      </c>
      <c r="BC1219" s="16">
        <v>0.27777777777777801</v>
      </c>
      <c r="BD1219" s="16"/>
      <c r="BE1219" s="16">
        <v>0.11111111111111099</v>
      </c>
      <c r="BF1219" s="16">
        <v>0.22222222222222199</v>
      </c>
      <c r="BG1219" s="16">
        <v>0.29870129870129902</v>
      </c>
      <c r="BH1219" s="16">
        <v>0.43609022556390997</v>
      </c>
    </row>
    <row r="1220" spans="2:60" x14ac:dyDescent="0.25">
      <c r="B1220" t="s">
        <v>553</v>
      </c>
      <c r="C1220" s="16">
        <v>0.103174603174603</v>
      </c>
      <c r="D1220" s="16">
        <v>8.4507042253521097E-2</v>
      </c>
      <c r="E1220" s="16">
        <v>0.19354838709677399</v>
      </c>
      <c r="F1220" s="16">
        <v>0.146341463414634</v>
      </c>
      <c r="G1220" s="16">
        <v>0.125</v>
      </c>
      <c r="H1220" s="16">
        <v>0.15384615384615399</v>
      </c>
      <c r="I1220" s="16">
        <v>6.1224489795918401E-2</v>
      </c>
      <c r="J1220" s="16">
        <v>0.16666666666666699</v>
      </c>
      <c r="K1220" s="16">
        <v>9.6774193548387094E-2</v>
      </c>
      <c r="L1220" s="16">
        <v>6.6666666666666693E-2</v>
      </c>
      <c r="M1220" s="16">
        <v>9.4339622641509399E-2</v>
      </c>
      <c r="N1220" s="16">
        <v>0.13207547169811301</v>
      </c>
      <c r="O1220" s="16">
        <v>7.69230769230769E-2</v>
      </c>
      <c r="P1220" s="16">
        <v>0.16</v>
      </c>
      <c r="Q1220" s="16">
        <v>0</v>
      </c>
      <c r="R1220" s="16">
        <v>0.16666666666666699</v>
      </c>
      <c r="S1220" s="16">
        <v>5.8823529411764698E-2</v>
      </c>
      <c r="T1220" s="16">
        <v>6.3829787234042507E-2</v>
      </c>
      <c r="U1220" s="16"/>
      <c r="V1220" s="16">
        <v>0.33098591549295803</v>
      </c>
      <c r="W1220" s="16">
        <v>4.4444444444444398E-2</v>
      </c>
      <c r="X1220" s="16">
        <v>7.1895424836601302E-2</v>
      </c>
      <c r="Y1220" s="16">
        <v>1.2244897959183701E-2</v>
      </c>
      <c r="Z1220" s="16"/>
      <c r="AA1220" s="16">
        <v>0.234567901234568</v>
      </c>
      <c r="AB1220" s="16">
        <v>0.135135135135135</v>
      </c>
      <c r="AC1220" s="16">
        <v>0.113207547169811</v>
      </c>
      <c r="AD1220" s="16">
        <v>5.5555555555555601E-2</v>
      </c>
      <c r="AE1220" s="16">
        <v>0</v>
      </c>
      <c r="AF1220" s="16">
        <v>3.6363636363636397E-2</v>
      </c>
      <c r="AG1220" s="16">
        <v>1.9230769230769201E-2</v>
      </c>
      <c r="AH1220" s="16">
        <v>8.3333333333333301E-2</v>
      </c>
      <c r="AI1220" s="16">
        <v>0</v>
      </c>
      <c r="AJ1220" s="16"/>
      <c r="AK1220" s="16">
        <v>0.183673469387755</v>
      </c>
      <c r="AL1220" s="16">
        <v>0.1</v>
      </c>
      <c r="AM1220" s="16">
        <v>9.6153846153846201E-2</v>
      </c>
      <c r="AN1220" s="16">
        <v>0.17699115044247801</v>
      </c>
      <c r="AO1220" s="16">
        <v>2.1276595744680899E-2</v>
      </c>
      <c r="AP1220" s="16">
        <v>2.6785714285714302E-2</v>
      </c>
      <c r="AQ1220" s="16">
        <v>5.2631578947368397E-2</v>
      </c>
      <c r="AR1220" s="16"/>
      <c r="AS1220" s="16">
        <v>2.02020202020202E-2</v>
      </c>
      <c r="AT1220" s="16">
        <v>0.11864406779661001</v>
      </c>
      <c r="AU1220" s="16"/>
      <c r="AV1220" s="16">
        <v>0.118811881188119</v>
      </c>
      <c r="AW1220" s="16">
        <v>9.5794392523364497E-2</v>
      </c>
      <c r="AX1220" s="16"/>
      <c r="AY1220" s="16">
        <v>0.16103896103896101</v>
      </c>
      <c r="AZ1220" s="16">
        <v>1.2244897959183701E-2</v>
      </c>
      <c r="BA1220" s="16"/>
      <c r="BB1220" s="16">
        <v>0.105263157894737</v>
      </c>
      <c r="BC1220" s="16">
        <v>0.100694444444444</v>
      </c>
      <c r="BD1220" s="16"/>
      <c r="BE1220" s="16">
        <v>0.44444444444444398</v>
      </c>
      <c r="BF1220" s="16">
        <v>0.17037037037037001</v>
      </c>
      <c r="BG1220" s="16">
        <v>5.5194805194805199E-2</v>
      </c>
      <c r="BH1220" s="16">
        <v>7.5187969924812E-3</v>
      </c>
    </row>
    <row r="1221" spans="2:60" x14ac:dyDescent="0.25">
      <c r="B1221" t="s">
        <v>99</v>
      </c>
      <c r="C1221" s="16">
        <v>6.3492063492063501E-3</v>
      </c>
      <c r="D1221" s="16">
        <v>1.4084507042253501E-2</v>
      </c>
      <c r="E1221" s="16">
        <v>1.6129032258064498E-2</v>
      </c>
      <c r="F1221" s="16">
        <v>0</v>
      </c>
      <c r="G1221" s="16">
        <v>0</v>
      </c>
      <c r="H1221" s="16">
        <v>0</v>
      </c>
      <c r="I1221" s="16">
        <v>0</v>
      </c>
      <c r="J1221" s="16">
        <v>0</v>
      </c>
      <c r="K1221" s="16">
        <v>3.2258064516128997E-2</v>
      </c>
      <c r="L1221" s="16">
        <v>0</v>
      </c>
      <c r="M1221" s="16">
        <v>0</v>
      </c>
      <c r="N1221" s="16">
        <v>0</v>
      </c>
      <c r="O1221" s="16">
        <v>0</v>
      </c>
      <c r="P1221" s="16">
        <v>0</v>
      </c>
      <c r="Q1221" s="16">
        <v>0</v>
      </c>
      <c r="R1221" s="16">
        <v>0</v>
      </c>
      <c r="S1221" s="16">
        <v>1.1764705882352899E-2</v>
      </c>
      <c r="T1221" s="16">
        <v>0</v>
      </c>
      <c r="U1221" s="16"/>
      <c r="V1221" s="16">
        <v>7.0422535211267599E-3</v>
      </c>
      <c r="W1221" s="16">
        <v>0</v>
      </c>
      <c r="X1221" s="16">
        <v>1.30718954248366E-2</v>
      </c>
      <c r="Y1221" s="16">
        <v>4.0816326530612197E-3</v>
      </c>
      <c r="Z1221" s="16"/>
      <c r="AA1221" s="16">
        <v>6.17283950617284E-3</v>
      </c>
      <c r="AB1221" s="16">
        <v>0</v>
      </c>
      <c r="AC1221" s="16">
        <v>0</v>
      </c>
      <c r="AD1221" s="16">
        <v>0</v>
      </c>
      <c r="AE1221" s="16">
        <v>0</v>
      </c>
      <c r="AF1221" s="16">
        <v>0</v>
      </c>
      <c r="AG1221" s="16">
        <v>1.9230769230769201E-2</v>
      </c>
      <c r="AH1221" s="16">
        <v>0</v>
      </c>
      <c r="AI1221" s="16">
        <v>1.4705882352941201E-2</v>
      </c>
      <c r="AJ1221" s="16"/>
      <c r="AK1221" s="16">
        <v>1.02040816326531E-2</v>
      </c>
      <c r="AL1221" s="16">
        <v>0</v>
      </c>
      <c r="AM1221" s="16">
        <v>1.9230769230769201E-2</v>
      </c>
      <c r="AN1221" s="16">
        <v>0</v>
      </c>
      <c r="AO1221" s="16">
        <v>0</v>
      </c>
      <c r="AP1221" s="16">
        <v>8.9285714285714298E-3</v>
      </c>
      <c r="AQ1221" s="16">
        <v>0</v>
      </c>
      <c r="AR1221" s="16"/>
      <c r="AS1221" s="16">
        <v>0</v>
      </c>
      <c r="AT1221" s="16">
        <v>7.5329566854990598E-3</v>
      </c>
      <c r="AU1221" s="16"/>
      <c r="AV1221" s="16">
        <v>4.9504950495049497E-3</v>
      </c>
      <c r="AW1221" s="16">
        <v>7.0093457943925198E-3</v>
      </c>
      <c r="AX1221" s="16"/>
      <c r="AY1221" s="16">
        <v>7.7922077922077896E-3</v>
      </c>
      <c r="AZ1221" s="16">
        <v>4.0816326530612197E-3</v>
      </c>
      <c r="BA1221" s="16"/>
      <c r="BB1221" s="16">
        <v>5.8479532163742704E-3</v>
      </c>
      <c r="BC1221" s="16">
        <v>6.9444444444444397E-3</v>
      </c>
      <c r="BD1221" s="16"/>
      <c r="BE1221" s="16">
        <v>1.85185185185185E-2</v>
      </c>
      <c r="BF1221" s="16">
        <v>2.2222222222222199E-2</v>
      </c>
      <c r="BG1221" s="16">
        <v>0</v>
      </c>
      <c r="BH1221" s="16">
        <v>0</v>
      </c>
    </row>
    <row r="1222" spans="2:60" x14ac:dyDescent="0.25">
      <c r="C1222" s="16"/>
      <c r="D1222" s="16"/>
      <c r="E1222" s="16"/>
      <c r="F1222" s="16"/>
      <c r="G1222" s="16"/>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c r="AX1222" s="16"/>
      <c r="AY1222" s="16"/>
      <c r="AZ1222" s="16"/>
      <c r="BA1222" s="16"/>
      <c r="BB1222" s="16"/>
      <c r="BC1222" s="16"/>
      <c r="BD1222" s="16"/>
      <c r="BE1222" s="16"/>
      <c r="BF1222" s="16"/>
      <c r="BG1222" s="16"/>
      <c r="BH1222" s="16"/>
    </row>
    <row r="1223" spans="2:60" x14ac:dyDescent="0.25">
      <c r="B1223" s="6" t="s">
        <v>557</v>
      </c>
      <c r="C1223" s="16"/>
      <c r="D1223" s="16"/>
      <c r="E1223" s="16"/>
      <c r="F1223" s="16"/>
      <c r="G1223" s="16"/>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c r="AX1223" s="16"/>
      <c r="AY1223" s="16"/>
      <c r="AZ1223" s="16"/>
      <c r="BA1223" s="16"/>
      <c r="BB1223" s="16"/>
      <c r="BC1223" s="16"/>
      <c r="BD1223" s="16"/>
      <c r="BE1223" s="16"/>
      <c r="BF1223" s="16"/>
      <c r="BG1223" s="16"/>
      <c r="BH1223" s="16"/>
    </row>
    <row r="1224" spans="2:60" x14ac:dyDescent="0.25">
      <c r="B1224" s="23" t="s">
        <v>79</v>
      </c>
      <c r="C1224" s="16"/>
      <c r="D1224" s="16"/>
      <c r="E1224" s="16"/>
      <c r="F1224" s="16"/>
      <c r="G1224" s="16"/>
      <c r="H1224" s="16"/>
      <c r="I1224" s="16"/>
      <c r="J1224" s="16"/>
      <c r="K1224" s="16"/>
      <c r="L1224" s="16"/>
      <c r="M1224" s="16"/>
      <c r="N1224" s="16"/>
      <c r="O1224" s="16"/>
      <c r="P1224" s="16"/>
      <c r="Q1224" s="16"/>
      <c r="R1224" s="16"/>
      <c r="S1224" s="16"/>
      <c r="T1224" s="16"/>
      <c r="U1224" s="16"/>
      <c r="V1224" s="16"/>
      <c r="W1224" s="16"/>
      <c r="X1224" s="16"/>
      <c r="Y1224" s="16"/>
      <c r="Z1224" s="16"/>
      <c r="AA1224" s="16"/>
      <c r="AB1224" s="16"/>
      <c r="AC1224" s="16"/>
      <c r="AD1224" s="16"/>
      <c r="AE1224" s="16"/>
      <c r="AF1224" s="16"/>
      <c r="AG1224" s="16"/>
      <c r="AH1224" s="16"/>
      <c r="AI1224" s="16"/>
      <c r="AJ1224" s="16"/>
      <c r="AK1224" s="16"/>
      <c r="AL1224" s="16"/>
      <c r="AM1224" s="16"/>
      <c r="AN1224" s="16"/>
      <c r="AO1224" s="16"/>
      <c r="AP1224" s="16"/>
      <c r="AQ1224" s="16"/>
      <c r="AR1224" s="16"/>
      <c r="AS1224" s="16"/>
      <c r="AT1224" s="16"/>
      <c r="AU1224" s="16"/>
      <c r="AV1224" s="16"/>
      <c r="AW1224" s="16"/>
      <c r="AX1224" s="16"/>
      <c r="AY1224" s="16"/>
      <c r="AZ1224" s="16"/>
      <c r="BA1224" s="16"/>
      <c r="BB1224" s="16"/>
      <c r="BC1224" s="16"/>
      <c r="BD1224" s="16"/>
      <c r="BE1224" s="16"/>
      <c r="BF1224" s="16"/>
      <c r="BG1224" s="16"/>
      <c r="BH1224" s="16"/>
    </row>
    <row r="1225" spans="2:60" x14ac:dyDescent="0.25">
      <c r="B1225" t="s">
        <v>555</v>
      </c>
      <c r="C1225" s="16">
        <v>0.49013657056145699</v>
      </c>
      <c r="D1225" s="16">
        <v>0.55813953488372103</v>
      </c>
      <c r="E1225" s="16">
        <v>0.42657342657342701</v>
      </c>
      <c r="F1225" s="16">
        <v>0.41052631578947402</v>
      </c>
      <c r="G1225" s="16">
        <v>0.46551724137931</v>
      </c>
      <c r="H1225" s="16">
        <v>0.36666666666666697</v>
      </c>
      <c r="I1225" s="16">
        <v>0.43809523809523798</v>
      </c>
      <c r="J1225" s="16">
        <v>0.52631578947368396</v>
      </c>
      <c r="K1225" s="16">
        <v>0.41095890410958902</v>
      </c>
      <c r="L1225" s="16">
        <v>0.46666666666666701</v>
      </c>
      <c r="M1225" s="16">
        <v>0.45454545454545497</v>
      </c>
      <c r="N1225" s="16">
        <v>0.51960784313725505</v>
      </c>
      <c r="O1225" s="16">
        <v>0.43333333333333302</v>
      </c>
      <c r="P1225" s="16">
        <v>0.51666666666666705</v>
      </c>
      <c r="Q1225" s="16">
        <v>0.44186046511627902</v>
      </c>
      <c r="R1225" s="16">
        <v>0.296296296296296</v>
      </c>
      <c r="S1225" s="16">
        <v>0.63186813186813195</v>
      </c>
      <c r="T1225" s="16">
        <v>0.54807692307692302</v>
      </c>
      <c r="U1225" s="16"/>
      <c r="V1225" s="16">
        <v>8.6350974930362104E-2</v>
      </c>
      <c r="W1225" s="16">
        <v>0.427027027027027</v>
      </c>
      <c r="X1225" s="16">
        <v>0.60915492957746498</v>
      </c>
      <c r="Y1225" s="16">
        <v>0.74081632653061202</v>
      </c>
      <c r="Z1225" s="16"/>
      <c r="AA1225" s="16">
        <v>0.19947506561679801</v>
      </c>
      <c r="AB1225" s="16">
        <v>0.46341463414634099</v>
      </c>
      <c r="AC1225" s="16">
        <v>0.58035714285714302</v>
      </c>
      <c r="AD1225" s="16">
        <v>0.54263565891472898</v>
      </c>
      <c r="AE1225" s="16">
        <v>0.58823529411764697</v>
      </c>
      <c r="AF1225" s="16">
        <v>0.71276595744680804</v>
      </c>
      <c r="AG1225" s="16">
        <v>0.69791666666666696</v>
      </c>
      <c r="AH1225" s="16">
        <v>0.75609756097560998</v>
      </c>
      <c r="AI1225" s="16">
        <v>0.87735849056603799</v>
      </c>
      <c r="AJ1225" s="16"/>
      <c r="AK1225" s="16">
        <v>0.25888324873096402</v>
      </c>
      <c r="AL1225" s="16">
        <v>0.485436893203884</v>
      </c>
      <c r="AM1225" s="16">
        <v>0.48514851485148502</v>
      </c>
      <c r="AN1225" s="16">
        <v>0.37542662116040998</v>
      </c>
      <c r="AO1225" s="16">
        <v>0.70212765957446799</v>
      </c>
      <c r="AP1225" s="16">
        <v>0.64516129032258096</v>
      </c>
      <c r="AQ1225" s="16">
        <v>0.6</v>
      </c>
      <c r="AR1225" s="16"/>
      <c r="AS1225" s="16">
        <v>0.840425531914894</v>
      </c>
      <c r="AT1225" s="16">
        <v>0.43185840707964601</v>
      </c>
      <c r="AU1225" s="16"/>
      <c r="AV1225" s="16">
        <v>0.40717299578059102</v>
      </c>
      <c r="AW1225" s="16">
        <v>0.53672985781990501</v>
      </c>
      <c r="AX1225" s="16"/>
      <c r="AY1225" s="16">
        <v>0.34178743961352698</v>
      </c>
      <c r="AZ1225" s="16">
        <v>0.74081632653061202</v>
      </c>
      <c r="BA1225" s="16"/>
      <c r="BB1225" s="16">
        <v>0.59577677224736003</v>
      </c>
      <c r="BC1225" s="16">
        <v>0.38320610687022899</v>
      </c>
      <c r="BD1225" s="16"/>
      <c r="BE1225" s="16">
        <v>4.8484848484848499E-2</v>
      </c>
      <c r="BF1225" s="16">
        <v>0.25739644970414199</v>
      </c>
      <c r="BG1225" s="16">
        <v>0.61591695501730104</v>
      </c>
      <c r="BH1225" s="16">
        <v>0.82553191489361699</v>
      </c>
    </row>
    <row r="1226" spans="2:60" x14ac:dyDescent="0.25">
      <c r="B1226" t="s">
        <v>556</v>
      </c>
      <c r="C1226" s="16">
        <v>0.45371775417298899</v>
      </c>
      <c r="D1226" s="16">
        <v>0.51937984496124001</v>
      </c>
      <c r="E1226" s="16">
        <v>0.36363636363636398</v>
      </c>
      <c r="F1226" s="16">
        <v>0.4</v>
      </c>
      <c r="G1226" s="16">
        <v>0.431034482758621</v>
      </c>
      <c r="H1226" s="16">
        <v>0.5</v>
      </c>
      <c r="I1226" s="16">
        <v>0.476190476190476</v>
      </c>
      <c r="J1226" s="16">
        <v>0.42105263157894701</v>
      </c>
      <c r="K1226" s="16">
        <v>0.36986301369863001</v>
      </c>
      <c r="L1226" s="16">
        <v>0.43333333333333302</v>
      </c>
      <c r="M1226" s="16">
        <v>0.44318181818181801</v>
      </c>
      <c r="N1226" s="16">
        <v>0.42156862745098</v>
      </c>
      <c r="O1226" s="16">
        <v>0.4</v>
      </c>
      <c r="P1226" s="16">
        <v>0.41666666666666702</v>
      </c>
      <c r="Q1226" s="16">
        <v>0.48837209302325602</v>
      </c>
      <c r="R1226" s="16">
        <v>0.18518518518518501</v>
      </c>
      <c r="S1226" s="16">
        <v>0.53846153846153799</v>
      </c>
      <c r="T1226" s="16">
        <v>0.57692307692307698</v>
      </c>
      <c r="U1226" s="16"/>
      <c r="V1226" s="16">
        <v>0.108635097493036</v>
      </c>
      <c r="W1226" s="16">
        <v>0.45945945945945899</v>
      </c>
      <c r="X1226" s="16">
        <v>0.528169014084507</v>
      </c>
      <c r="Y1226" s="16">
        <v>0.66122448979591797</v>
      </c>
      <c r="Z1226" s="16"/>
      <c r="AA1226" s="16">
        <v>0.22834645669291301</v>
      </c>
      <c r="AB1226" s="16">
        <v>0.47560975609756101</v>
      </c>
      <c r="AC1226" s="16">
        <v>0.53571428571428603</v>
      </c>
      <c r="AD1226" s="16">
        <v>0.48062015503875999</v>
      </c>
      <c r="AE1226" s="16">
        <v>0.53781512605042003</v>
      </c>
      <c r="AF1226" s="16">
        <v>0.54255319148936199</v>
      </c>
      <c r="AG1226" s="16">
        <v>0.66666666666666696</v>
      </c>
      <c r="AH1226" s="16">
        <v>0.59756097560975596</v>
      </c>
      <c r="AI1226" s="16">
        <v>0.69811320754716999</v>
      </c>
      <c r="AJ1226" s="16"/>
      <c r="AK1226" s="16">
        <v>0.269035532994924</v>
      </c>
      <c r="AL1226" s="16">
        <v>0.475728155339806</v>
      </c>
      <c r="AM1226" s="16">
        <v>0.40594059405940602</v>
      </c>
      <c r="AN1226" s="16">
        <v>0.35153583617747403</v>
      </c>
      <c r="AO1226" s="16">
        <v>0.62765957446808496</v>
      </c>
      <c r="AP1226" s="16">
        <v>0.58064516129032295</v>
      </c>
      <c r="AQ1226" s="16">
        <v>0.55333333333333301</v>
      </c>
      <c r="AR1226" s="16"/>
      <c r="AS1226" s="16">
        <v>0.79255319148936199</v>
      </c>
      <c r="AT1226" s="16">
        <v>0.39734513274336303</v>
      </c>
      <c r="AU1226" s="16"/>
      <c r="AV1226" s="16">
        <v>0.35864978902953598</v>
      </c>
      <c r="AW1226" s="16">
        <v>0.50710900473933695</v>
      </c>
      <c r="AX1226" s="16"/>
      <c r="AY1226" s="16">
        <v>0.33091787439613501</v>
      </c>
      <c r="AZ1226" s="16">
        <v>0.66122448979591797</v>
      </c>
      <c r="BA1226" s="16"/>
      <c r="BB1226" s="16">
        <v>0.59577677224736003</v>
      </c>
      <c r="BC1226" s="16">
        <v>0.30992366412213701</v>
      </c>
      <c r="BD1226" s="16"/>
      <c r="BE1226" s="16">
        <v>5.4545454545454501E-2</v>
      </c>
      <c r="BF1226" s="16">
        <v>0.26331360946745602</v>
      </c>
      <c r="BG1226" s="16">
        <v>0.55709342560553599</v>
      </c>
      <c r="BH1226" s="16">
        <v>0.75744680851063795</v>
      </c>
    </row>
    <row r="1227" spans="2:60" x14ac:dyDescent="0.25">
      <c r="B1227" t="s">
        <v>115</v>
      </c>
      <c r="C1227" s="16">
        <v>0.35584218512898302</v>
      </c>
      <c r="D1227" s="16">
        <v>0.26356589147286802</v>
      </c>
      <c r="E1227" s="16">
        <v>0.47552447552447602</v>
      </c>
      <c r="F1227" s="16">
        <v>0.442105263157895</v>
      </c>
      <c r="G1227" s="16">
        <v>0.36206896551724099</v>
      </c>
      <c r="H1227" s="16">
        <v>0.43333333333333302</v>
      </c>
      <c r="I1227" s="16">
        <v>0.371428571428571</v>
      </c>
      <c r="J1227" s="16">
        <v>0.36842105263157898</v>
      </c>
      <c r="K1227" s="16">
        <v>0.41095890410958902</v>
      </c>
      <c r="L1227" s="16">
        <v>0.36666666666666697</v>
      </c>
      <c r="M1227" s="16">
        <v>0.34090909090909099</v>
      </c>
      <c r="N1227" s="16">
        <v>0.33333333333333298</v>
      </c>
      <c r="O1227" s="16">
        <v>0.4</v>
      </c>
      <c r="P1227" s="16">
        <v>0.38333333333333303</v>
      </c>
      <c r="Q1227" s="16">
        <v>0.372093023255814</v>
      </c>
      <c r="R1227" s="16">
        <v>0.62962962962962998</v>
      </c>
      <c r="S1227" s="16">
        <v>0.23626373626373601</v>
      </c>
      <c r="T1227" s="16">
        <v>0.27884615384615402</v>
      </c>
      <c r="U1227" s="16"/>
      <c r="V1227" s="16">
        <v>0.83565459610027903</v>
      </c>
      <c r="W1227" s="16">
        <v>0.37297297297297299</v>
      </c>
      <c r="X1227" s="16">
        <v>0.20422535211267601</v>
      </c>
      <c r="Y1227" s="16">
        <v>8.5714285714285701E-2</v>
      </c>
      <c r="Z1227" s="16"/>
      <c r="AA1227" s="16">
        <v>0.68503937007874005</v>
      </c>
      <c r="AB1227" s="16">
        <v>0.31707317073170699</v>
      </c>
      <c r="AC1227" s="16">
        <v>0.25</v>
      </c>
      <c r="AD1227" s="16">
        <v>0.29457364341085301</v>
      </c>
      <c r="AE1227" s="16">
        <v>0.218487394957983</v>
      </c>
      <c r="AF1227" s="16">
        <v>0.159574468085106</v>
      </c>
      <c r="AG1227" s="16">
        <v>8.3333333333333301E-2</v>
      </c>
      <c r="AH1227" s="16">
        <v>6.0975609756097601E-2</v>
      </c>
      <c r="AI1227" s="16">
        <v>3.77358490566038E-2</v>
      </c>
      <c r="AJ1227" s="16"/>
      <c r="AK1227" s="16">
        <v>0.59390862944162404</v>
      </c>
      <c r="AL1227" s="16">
        <v>0.33009708737864102</v>
      </c>
      <c r="AM1227" s="16">
        <v>0.35643564356435598</v>
      </c>
      <c r="AN1227" s="16">
        <v>0.48464163822525602</v>
      </c>
      <c r="AO1227" s="16">
        <v>0.13829787234042601</v>
      </c>
      <c r="AP1227" s="16">
        <v>0.19354838709677399</v>
      </c>
      <c r="AQ1227" s="16">
        <v>0.24</v>
      </c>
      <c r="AR1227" s="16"/>
      <c r="AS1227" s="16">
        <v>3.1914893617021302E-2</v>
      </c>
      <c r="AT1227" s="16">
        <v>0.40973451327433602</v>
      </c>
      <c r="AU1227" s="16"/>
      <c r="AV1227" s="16">
        <v>0.468354430379747</v>
      </c>
      <c r="AW1227" s="16">
        <v>0.29265402843601901</v>
      </c>
      <c r="AX1227" s="16"/>
      <c r="AY1227" s="16">
        <v>0.51570048309178695</v>
      </c>
      <c r="AZ1227" s="16">
        <v>8.5714285714285701E-2</v>
      </c>
      <c r="BA1227" s="16"/>
      <c r="BB1227" s="16">
        <v>0.236802413273001</v>
      </c>
      <c r="BC1227" s="16">
        <v>0.47633587786259501</v>
      </c>
      <c r="BD1227" s="16"/>
      <c r="BE1227" s="16">
        <v>0.92121212121212104</v>
      </c>
      <c r="BF1227" s="16">
        <v>0.59171597633136097</v>
      </c>
      <c r="BG1227" s="16">
        <v>0.18512110726643599</v>
      </c>
      <c r="BH1227" s="16">
        <v>3.8297872340425497E-2</v>
      </c>
    </row>
    <row r="1228" spans="2:60" x14ac:dyDescent="0.25">
      <c r="C1228" s="16"/>
      <c r="D1228" s="16"/>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c r="BC1228" s="16"/>
      <c r="BD1228" s="16"/>
      <c r="BE1228" s="16"/>
      <c r="BF1228" s="16"/>
      <c r="BG1228" s="16"/>
      <c r="BH1228" s="16"/>
    </row>
    <row r="1229" spans="2:60" x14ac:dyDescent="0.25">
      <c r="B1229" s="6" t="s">
        <v>570</v>
      </c>
      <c r="C1229" s="16"/>
      <c r="D1229" s="16"/>
      <c r="E1229" s="16"/>
      <c r="F1229" s="16"/>
      <c r="G1229" s="16"/>
      <c r="H1229" s="16"/>
      <c r="I1229" s="16"/>
      <c r="J1229" s="16"/>
      <c r="K1229" s="16"/>
      <c r="L1229" s="16"/>
      <c r="M1229" s="16"/>
      <c r="N1229" s="16"/>
      <c r="O1229" s="16"/>
      <c r="P1229" s="16"/>
      <c r="Q1229" s="16"/>
      <c r="R1229" s="16"/>
      <c r="S1229" s="16"/>
      <c r="T1229" s="16"/>
      <c r="U1229" s="16"/>
      <c r="V1229" s="16"/>
      <c r="W1229" s="16"/>
      <c r="X1229" s="16"/>
      <c r="Y1229" s="16"/>
      <c r="Z1229" s="16"/>
      <c r="AA1229" s="16"/>
      <c r="AB1229" s="16"/>
      <c r="AC1229" s="16"/>
      <c r="AD1229" s="16"/>
      <c r="AE1229" s="16"/>
      <c r="AF1229" s="16"/>
      <c r="AG1229" s="16"/>
      <c r="AH1229" s="16"/>
      <c r="AI1229" s="16"/>
      <c r="AJ1229" s="16"/>
      <c r="AK1229" s="16"/>
      <c r="AL1229" s="16"/>
      <c r="AM1229" s="16"/>
      <c r="AN1229" s="16"/>
      <c r="AO1229" s="16"/>
      <c r="AP1229" s="16"/>
      <c r="AQ1229" s="16"/>
      <c r="AR1229" s="16"/>
      <c r="AS1229" s="16"/>
      <c r="AT1229" s="16"/>
      <c r="AU1229" s="16"/>
      <c r="AV1229" s="16"/>
      <c r="AW1229" s="16"/>
      <c r="AX1229" s="16"/>
      <c r="AY1229" s="16"/>
      <c r="AZ1229" s="16"/>
      <c r="BA1229" s="16"/>
      <c r="BB1229" s="16"/>
      <c r="BC1229" s="16"/>
      <c r="BD1229" s="16"/>
      <c r="BE1229" s="16"/>
      <c r="BF1229" s="16"/>
      <c r="BG1229" s="16"/>
      <c r="BH1229" s="16"/>
    </row>
    <row r="1230" spans="2:60" x14ac:dyDescent="0.25">
      <c r="B1230" s="23" t="s">
        <v>79</v>
      </c>
      <c r="C1230" s="16"/>
      <c r="D1230" s="16"/>
      <c r="E1230" s="16"/>
      <c r="F1230" s="16"/>
      <c r="G1230" s="16"/>
      <c r="H1230" s="16"/>
      <c r="I1230" s="16"/>
      <c r="J1230" s="16"/>
      <c r="K1230" s="16"/>
      <c r="L1230" s="16"/>
      <c r="M1230" s="16"/>
      <c r="N1230" s="16"/>
      <c r="O1230" s="16"/>
      <c r="P1230" s="16"/>
      <c r="Q1230" s="16"/>
      <c r="R1230" s="16"/>
      <c r="S1230" s="16"/>
      <c r="T1230" s="16"/>
      <c r="U1230" s="16"/>
      <c r="V1230" s="16"/>
      <c r="W1230" s="16"/>
      <c r="X1230" s="16"/>
      <c r="Y1230" s="16"/>
      <c r="Z1230" s="16"/>
      <c r="AA1230" s="16"/>
      <c r="AB1230" s="16"/>
      <c r="AC1230" s="16"/>
      <c r="AD1230" s="16"/>
      <c r="AE1230" s="16"/>
      <c r="AF1230" s="16"/>
      <c r="AG1230" s="16"/>
      <c r="AH1230" s="16"/>
      <c r="AI1230" s="16"/>
      <c r="AJ1230" s="16"/>
      <c r="AK1230" s="16"/>
      <c r="AL1230" s="16"/>
      <c r="AM1230" s="16"/>
      <c r="AN1230" s="16"/>
      <c r="AO1230" s="16"/>
      <c r="AP1230" s="16"/>
      <c r="AQ1230" s="16"/>
      <c r="AR1230" s="16"/>
      <c r="AS1230" s="16"/>
      <c r="AT1230" s="16"/>
      <c r="AU1230" s="16"/>
      <c r="AV1230" s="16"/>
      <c r="AW1230" s="16"/>
      <c r="AX1230" s="16"/>
      <c r="AY1230" s="16"/>
      <c r="AZ1230" s="16"/>
      <c r="BA1230" s="16"/>
      <c r="BB1230" s="16"/>
      <c r="BC1230" s="16"/>
      <c r="BD1230" s="16"/>
      <c r="BE1230" s="16"/>
      <c r="BF1230" s="16"/>
      <c r="BG1230" s="16"/>
      <c r="BH1230" s="16"/>
    </row>
    <row r="1231" spans="2:60" x14ac:dyDescent="0.25">
      <c r="B1231" t="s">
        <v>564</v>
      </c>
      <c r="C1231" s="16">
        <v>0.26327769347496199</v>
      </c>
      <c r="D1231" s="16">
        <v>0.24031007751937999</v>
      </c>
      <c r="E1231" s="16">
        <v>0.20979020979021001</v>
      </c>
      <c r="F1231" s="16">
        <v>0.26315789473684198</v>
      </c>
      <c r="G1231" s="16">
        <v>0.32758620689655199</v>
      </c>
      <c r="H1231" s="16">
        <v>0.1</v>
      </c>
      <c r="I1231" s="16">
        <v>0.25714285714285701</v>
      </c>
      <c r="J1231" s="16">
        <v>0.42105263157894701</v>
      </c>
      <c r="K1231" s="16">
        <v>0.27397260273972601</v>
      </c>
      <c r="L1231" s="16">
        <v>0.2</v>
      </c>
      <c r="M1231" s="16">
        <v>0.25</v>
      </c>
      <c r="N1231" s="16">
        <v>0.34313725490196101</v>
      </c>
      <c r="O1231" s="16">
        <v>0.4</v>
      </c>
      <c r="P1231" s="16">
        <v>0.266666666666667</v>
      </c>
      <c r="Q1231" s="16">
        <v>0.34883720930232598</v>
      </c>
      <c r="R1231" s="16">
        <v>0</v>
      </c>
      <c r="S1231" s="16">
        <v>0.29670329670329698</v>
      </c>
      <c r="T1231" s="16">
        <v>0.230769230769231</v>
      </c>
      <c r="U1231" s="16"/>
      <c r="V1231" s="16">
        <v>0.186629526462396</v>
      </c>
      <c r="W1231" s="16">
        <v>0.27027027027027001</v>
      </c>
      <c r="X1231" s="16">
        <v>0.26760563380281699</v>
      </c>
      <c r="Y1231" s="16">
        <v>0.314285714285714</v>
      </c>
      <c r="Z1231" s="16"/>
      <c r="AA1231" s="16">
        <v>0.23359580052493401</v>
      </c>
      <c r="AB1231" s="16">
        <v>0.17073170731707299</v>
      </c>
      <c r="AC1231" s="16">
        <v>0.27678571428571402</v>
      </c>
      <c r="AD1231" s="16">
        <v>0.31782945736434098</v>
      </c>
      <c r="AE1231" s="16">
        <v>0.29411764705882398</v>
      </c>
      <c r="AF1231" s="16">
        <v>0.20212765957446799</v>
      </c>
      <c r="AG1231" s="16">
        <v>0.23958333333333301</v>
      </c>
      <c r="AH1231" s="16">
        <v>0.32926829268292701</v>
      </c>
      <c r="AI1231" s="16">
        <v>0.37735849056603799</v>
      </c>
      <c r="AJ1231" s="16"/>
      <c r="AK1231" s="16">
        <v>0.25888324873096402</v>
      </c>
      <c r="AL1231" s="16">
        <v>0.242718446601942</v>
      </c>
      <c r="AM1231" s="16">
        <v>0.22772277227722801</v>
      </c>
      <c r="AN1231" s="16">
        <v>0.279863481228669</v>
      </c>
      <c r="AO1231" s="16">
        <v>0.29255319148936199</v>
      </c>
      <c r="AP1231" s="16">
        <v>0.28110599078340998</v>
      </c>
      <c r="AQ1231" s="16">
        <v>0.24</v>
      </c>
      <c r="AR1231" s="16"/>
      <c r="AS1231" s="16">
        <v>0.24468085106383</v>
      </c>
      <c r="AT1231" s="16">
        <v>0.26637168141592898</v>
      </c>
      <c r="AU1231" s="16"/>
      <c r="AV1231" s="16">
        <v>0.29746835443038</v>
      </c>
      <c r="AW1231" s="16">
        <v>0.244075829383886</v>
      </c>
      <c r="AX1231" s="16"/>
      <c r="AY1231" s="16">
        <v>0.23309178743961401</v>
      </c>
      <c r="AZ1231" s="16">
        <v>0.314285714285714</v>
      </c>
      <c r="BA1231" s="16"/>
      <c r="BB1231" s="16">
        <v>0.27450980392156898</v>
      </c>
      <c r="BC1231" s="16">
        <v>0.25190839694656503</v>
      </c>
      <c r="BD1231" s="16"/>
      <c r="BE1231" s="16">
        <v>0.15757575757575801</v>
      </c>
      <c r="BF1231" s="16">
        <v>0.26035502958579898</v>
      </c>
      <c r="BG1231" s="16">
        <v>0.280276816608997</v>
      </c>
      <c r="BH1231" s="16">
        <v>0.30212765957446802</v>
      </c>
    </row>
    <row r="1232" spans="2:60" x14ac:dyDescent="0.25">
      <c r="B1232" t="s">
        <v>565</v>
      </c>
      <c r="C1232" s="16">
        <v>0.22306525037936301</v>
      </c>
      <c r="D1232" s="16">
        <v>0.27906976744186002</v>
      </c>
      <c r="E1232" s="16">
        <v>0.16783216783216801</v>
      </c>
      <c r="F1232" s="16">
        <v>0.231578947368421</v>
      </c>
      <c r="G1232" s="16">
        <v>0.27586206896551702</v>
      </c>
      <c r="H1232" s="16">
        <v>0.133333333333333</v>
      </c>
      <c r="I1232" s="16">
        <v>0.114285714285714</v>
      </c>
      <c r="J1232" s="16">
        <v>0.157894736842105</v>
      </c>
      <c r="K1232" s="16">
        <v>0.20547945205479501</v>
      </c>
      <c r="L1232" s="16">
        <v>0.2</v>
      </c>
      <c r="M1232" s="16">
        <v>0.22727272727272699</v>
      </c>
      <c r="N1232" s="16">
        <v>0.24509803921568599</v>
      </c>
      <c r="O1232" s="16">
        <v>0.2</v>
      </c>
      <c r="P1232" s="16">
        <v>0.28333333333333299</v>
      </c>
      <c r="Q1232" s="16">
        <v>0.27906976744186002</v>
      </c>
      <c r="R1232" s="16">
        <v>0.22222222222222199</v>
      </c>
      <c r="S1232" s="16">
        <v>0.269230769230769</v>
      </c>
      <c r="T1232" s="16">
        <v>0.20192307692307701</v>
      </c>
      <c r="U1232" s="16"/>
      <c r="V1232" s="16">
        <v>0.128133704735376</v>
      </c>
      <c r="W1232" s="16">
        <v>0.2</v>
      </c>
      <c r="X1232" s="16">
        <v>0.26760563380281699</v>
      </c>
      <c r="Y1232" s="16">
        <v>0.27551020408163301</v>
      </c>
      <c r="Z1232" s="16"/>
      <c r="AA1232" s="16">
        <v>0.15748031496063</v>
      </c>
      <c r="AB1232" s="16">
        <v>0.31707317073170699</v>
      </c>
      <c r="AC1232" s="16">
        <v>0.24107142857142899</v>
      </c>
      <c r="AD1232" s="16">
        <v>0.24031007751937999</v>
      </c>
      <c r="AE1232" s="16">
        <v>0.17647058823529399</v>
      </c>
      <c r="AF1232" s="16">
        <v>0.29787234042553201</v>
      </c>
      <c r="AG1232" s="16">
        <v>0.22916666666666699</v>
      </c>
      <c r="AH1232" s="16">
        <v>0.25609756097560998</v>
      </c>
      <c r="AI1232" s="16">
        <v>0.330188679245283</v>
      </c>
      <c r="AJ1232" s="16"/>
      <c r="AK1232" s="16">
        <v>0.157360406091371</v>
      </c>
      <c r="AL1232" s="16">
        <v>0.29126213592233002</v>
      </c>
      <c r="AM1232" s="16">
        <v>0.287128712871287</v>
      </c>
      <c r="AN1232" s="16">
        <v>0.225255972696246</v>
      </c>
      <c r="AO1232" s="16">
        <v>0.27659574468085102</v>
      </c>
      <c r="AP1232" s="16">
        <v>0.216589861751152</v>
      </c>
      <c r="AQ1232" s="16">
        <v>0.2</v>
      </c>
      <c r="AR1232" s="16"/>
      <c r="AS1232" s="16">
        <v>0.30851063829787201</v>
      </c>
      <c r="AT1232" s="16">
        <v>0.208849557522124</v>
      </c>
      <c r="AU1232" s="16"/>
      <c r="AV1232" s="16">
        <v>0.20042194092827001</v>
      </c>
      <c r="AW1232" s="16">
        <v>0.23578199052132701</v>
      </c>
      <c r="AX1232" s="16"/>
      <c r="AY1232" s="16">
        <v>0.19202898550724601</v>
      </c>
      <c r="AZ1232" s="16">
        <v>0.27551020408163301</v>
      </c>
      <c r="BA1232" s="16"/>
      <c r="BB1232" s="16">
        <v>0.236802413273001</v>
      </c>
      <c r="BC1232" s="16">
        <v>0.20916030534351099</v>
      </c>
      <c r="BD1232" s="16"/>
      <c r="BE1232" s="16">
        <v>0.103030303030303</v>
      </c>
      <c r="BF1232" s="16">
        <v>0.171597633136095</v>
      </c>
      <c r="BG1232" s="16">
        <v>0.242214532871972</v>
      </c>
      <c r="BH1232" s="16">
        <v>0.33191489361702098</v>
      </c>
    </row>
    <row r="1233" spans="2:60" x14ac:dyDescent="0.25">
      <c r="B1233" t="s">
        <v>566</v>
      </c>
      <c r="C1233" s="16">
        <v>0.22230652503793599</v>
      </c>
      <c r="D1233" s="16">
        <v>0.224806201550388</v>
      </c>
      <c r="E1233" s="16">
        <v>0.286713286713287</v>
      </c>
      <c r="F1233" s="16">
        <v>0.21052631578947401</v>
      </c>
      <c r="G1233" s="16">
        <v>0.20689655172413801</v>
      </c>
      <c r="H1233" s="16">
        <v>0.233333333333333</v>
      </c>
      <c r="I1233" s="16">
        <v>0.20952380952381</v>
      </c>
      <c r="J1233" s="16">
        <v>0.21052631578947401</v>
      </c>
      <c r="K1233" s="16">
        <v>0.219178082191781</v>
      </c>
      <c r="L1233" s="16">
        <v>0.233333333333333</v>
      </c>
      <c r="M1233" s="16">
        <v>0.28409090909090901</v>
      </c>
      <c r="N1233" s="16">
        <v>0.16666666666666699</v>
      </c>
      <c r="O1233" s="16">
        <v>0.2</v>
      </c>
      <c r="P1233" s="16">
        <v>0.133333333333333</v>
      </c>
      <c r="Q1233" s="16">
        <v>0.186046511627907</v>
      </c>
      <c r="R1233" s="16">
        <v>0.33333333333333298</v>
      </c>
      <c r="S1233" s="16">
        <v>0.23626373626373601</v>
      </c>
      <c r="T1233" s="16">
        <v>0.18269230769230799</v>
      </c>
      <c r="U1233" s="16"/>
      <c r="V1233" s="16">
        <v>0.23676880222841201</v>
      </c>
      <c r="W1233" s="16">
        <v>0.286486486486487</v>
      </c>
      <c r="X1233" s="16">
        <v>0.20422535211267601</v>
      </c>
      <c r="Y1233" s="16">
        <v>0.19795918367346901</v>
      </c>
      <c r="Z1233" s="16"/>
      <c r="AA1233" s="16">
        <v>0.23097112860892399</v>
      </c>
      <c r="AB1233" s="16">
        <v>0.24390243902438999</v>
      </c>
      <c r="AC1233" s="16">
        <v>0.25</v>
      </c>
      <c r="AD1233" s="16">
        <v>0.162790697674419</v>
      </c>
      <c r="AE1233" s="16">
        <v>0.28571428571428598</v>
      </c>
      <c r="AF1233" s="16">
        <v>0.27659574468085102</v>
      </c>
      <c r="AG1233" s="16">
        <v>0.1875</v>
      </c>
      <c r="AH1233" s="16">
        <v>0.17073170731707299</v>
      </c>
      <c r="AI1233" s="16">
        <v>0.13207547169811301</v>
      </c>
      <c r="AJ1233" s="16"/>
      <c r="AK1233" s="16">
        <v>0.28934010152284301</v>
      </c>
      <c r="AL1233" s="16">
        <v>0.14563106796116501</v>
      </c>
      <c r="AM1233" s="16">
        <v>0.24752475247524799</v>
      </c>
      <c r="AN1233" s="16">
        <v>0.204778156996587</v>
      </c>
      <c r="AO1233" s="16">
        <v>0.170212765957447</v>
      </c>
      <c r="AP1233" s="16">
        <v>0.248847926267281</v>
      </c>
      <c r="AQ1233" s="16">
        <v>0.17333333333333301</v>
      </c>
      <c r="AR1233" s="16"/>
      <c r="AS1233" s="16">
        <v>0.175531914893617</v>
      </c>
      <c r="AT1233" s="16">
        <v>0.23008849557522101</v>
      </c>
      <c r="AU1233" s="16"/>
      <c r="AV1233" s="16">
        <v>0.221518987341772</v>
      </c>
      <c r="AW1233" s="16">
        <v>0.222748815165877</v>
      </c>
      <c r="AX1233" s="16"/>
      <c r="AY1233" s="16">
        <v>0.23671497584541101</v>
      </c>
      <c r="AZ1233" s="16">
        <v>0.19795918367346901</v>
      </c>
      <c r="BA1233" s="16"/>
      <c r="BB1233" s="16">
        <v>0.21568627450980399</v>
      </c>
      <c r="BC1233" s="16">
        <v>0.229007633587786</v>
      </c>
      <c r="BD1233" s="16"/>
      <c r="BE1233" s="16">
        <v>0.24242424242424199</v>
      </c>
      <c r="BF1233" s="16">
        <v>0.23372781065088799</v>
      </c>
      <c r="BG1233" s="16">
        <v>0.228373702422145</v>
      </c>
      <c r="BH1233" s="16">
        <v>0.17872340425531899</v>
      </c>
    </row>
    <row r="1234" spans="2:60" x14ac:dyDescent="0.25">
      <c r="B1234" t="s">
        <v>567</v>
      </c>
      <c r="C1234" s="16">
        <v>0.154779969650986</v>
      </c>
      <c r="D1234" s="16">
        <v>0.116279069767442</v>
      </c>
      <c r="E1234" s="16">
        <v>0.195804195804196</v>
      </c>
      <c r="F1234" s="16">
        <v>0.168421052631579</v>
      </c>
      <c r="G1234" s="16">
        <v>0.10344827586206901</v>
      </c>
      <c r="H1234" s="16">
        <v>0.16666666666666699</v>
      </c>
      <c r="I1234" s="16">
        <v>0.180952380952381</v>
      </c>
      <c r="J1234" s="16">
        <v>0.21052631578947401</v>
      </c>
      <c r="K1234" s="16">
        <v>0.19178082191780799</v>
      </c>
      <c r="L1234" s="16">
        <v>6.6666666666666693E-2</v>
      </c>
      <c r="M1234" s="16">
        <v>0.102272727272727</v>
      </c>
      <c r="N1234" s="16">
        <v>0.17647058823529399</v>
      </c>
      <c r="O1234" s="16">
        <v>0.133333333333333</v>
      </c>
      <c r="P1234" s="16">
        <v>8.3333333333333301E-2</v>
      </c>
      <c r="Q1234" s="16">
        <v>6.9767441860465101E-2</v>
      </c>
      <c r="R1234" s="16">
        <v>0.25925925925925902</v>
      </c>
      <c r="S1234" s="16">
        <v>0.13186813186813201</v>
      </c>
      <c r="T1234" s="16">
        <v>0.240384615384615</v>
      </c>
      <c r="U1234" s="16"/>
      <c r="V1234" s="16">
        <v>0.16434540389972099</v>
      </c>
      <c r="W1234" s="16">
        <v>0.135135135135135</v>
      </c>
      <c r="X1234" s="16">
        <v>0.190140845070423</v>
      </c>
      <c r="Y1234" s="16">
        <v>0.13469387755102</v>
      </c>
      <c r="Z1234" s="16"/>
      <c r="AA1234" s="16">
        <v>0.14960629921259799</v>
      </c>
      <c r="AB1234" s="16">
        <v>0.146341463414634</v>
      </c>
      <c r="AC1234" s="16">
        <v>0.14285714285714299</v>
      </c>
      <c r="AD1234" s="16">
        <v>0.15503875968992201</v>
      </c>
      <c r="AE1234" s="16">
        <v>0.21008403361344499</v>
      </c>
      <c r="AF1234" s="16">
        <v>0.14893617021276601</v>
      </c>
      <c r="AG1234" s="16">
        <v>0.19791666666666699</v>
      </c>
      <c r="AH1234" s="16">
        <v>0.18292682926829301</v>
      </c>
      <c r="AI1234" s="16">
        <v>0.113207547169811</v>
      </c>
      <c r="AJ1234" s="16"/>
      <c r="AK1234" s="16">
        <v>0.111675126903553</v>
      </c>
      <c r="AL1234" s="16">
        <v>0.18446601941747601</v>
      </c>
      <c r="AM1234" s="16">
        <v>0.17821782178217799</v>
      </c>
      <c r="AN1234" s="16">
        <v>0.119453924914676</v>
      </c>
      <c r="AO1234" s="16">
        <v>0.170212765957447</v>
      </c>
      <c r="AP1234" s="16">
        <v>0.18433179723502299</v>
      </c>
      <c r="AQ1234" s="16">
        <v>0.206666666666667</v>
      </c>
      <c r="AR1234" s="16"/>
      <c r="AS1234" s="16">
        <v>0.170212765957447</v>
      </c>
      <c r="AT1234" s="16">
        <v>0.152212389380531</v>
      </c>
      <c r="AU1234" s="16"/>
      <c r="AV1234" s="16">
        <v>0.13713080168776401</v>
      </c>
      <c r="AW1234" s="16">
        <v>0.16469194312796201</v>
      </c>
      <c r="AX1234" s="16"/>
      <c r="AY1234" s="16">
        <v>0.16666666666666699</v>
      </c>
      <c r="AZ1234" s="16">
        <v>0.13469387755102</v>
      </c>
      <c r="BA1234" s="16"/>
      <c r="BB1234" s="16">
        <v>0.15686274509803899</v>
      </c>
      <c r="BC1234" s="16">
        <v>0.15267175572519101</v>
      </c>
      <c r="BD1234" s="16"/>
      <c r="BE1234" s="16">
        <v>0.133333333333333</v>
      </c>
      <c r="BF1234" s="16">
        <v>0.177514792899408</v>
      </c>
      <c r="BG1234" s="16">
        <v>0.15397923875432501</v>
      </c>
      <c r="BH1234" s="16">
        <v>0.136170212765957</v>
      </c>
    </row>
    <row r="1235" spans="2:60" x14ac:dyDescent="0.25">
      <c r="B1235" t="s">
        <v>568</v>
      </c>
      <c r="C1235" s="16">
        <v>0.136570561456753</v>
      </c>
      <c r="D1235" s="16">
        <v>0.13953488372093001</v>
      </c>
      <c r="E1235" s="16">
        <v>0.13986013986014001</v>
      </c>
      <c r="F1235" s="16">
        <v>0.12631578947368399</v>
      </c>
      <c r="G1235" s="16">
        <v>8.6206896551724102E-2</v>
      </c>
      <c r="H1235" s="16">
        <v>0.36666666666666697</v>
      </c>
      <c r="I1235" s="16">
        <v>0.238095238095238</v>
      </c>
      <c r="J1235" s="16">
        <v>0</v>
      </c>
      <c r="K1235" s="16">
        <v>0.10958904109589</v>
      </c>
      <c r="L1235" s="16">
        <v>0.3</v>
      </c>
      <c r="M1235" s="16">
        <v>0.13636363636363599</v>
      </c>
      <c r="N1235" s="16">
        <v>6.8627450980392204E-2</v>
      </c>
      <c r="O1235" s="16">
        <v>6.6666666666666693E-2</v>
      </c>
      <c r="P1235" s="16">
        <v>0.233333333333333</v>
      </c>
      <c r="Q1235" s="16">
        <v>0.116279069767442</v>
      </c>
      <c r="R1235" s="16">
        <v>0.18518518518518501</v>
      </c>
      <c r="S1235" s="16">
        <v>6.5934065934065894E-2</v>
      </c>
      <c r="T1235" s="16">
        <v>0.144230769230769</v>
      </c>
      <c r="U1235" s="16"/>
      <c r="V1235" s="16">
        <v>0.28412256267409502</v>
      </c>
      <c r="W1235" s="16">
        <v>0.108108108108108</v>
      </c>
      <c r="X1235" s="16">
        <v>7.0422535211267595E-2</v>
      </c>
      <c r="Y1235" s="16">
        <v>7.7551020408163293E-2</v>
      </c>
      <c r="Z1235" s="16"/>
      <c r="AA1235" s="16">
        <v>0.22834645669291301</v>
      </c>
      <c r="AB1235" s="16">
        <v>0.12195121951219499</v>
      </c>
      <c r="AC1235" s="16">
        <v>8.9285714285714302E-2</v>
      </c>
      <c r="AD1235" s="16">
        <v>0.124031007751938</v>
      </c>
      <c r="AE1235" s="16">
        <v>3.3613445378151301E-2</v>
      </c>
      <c r="AF1235" s="16">
        <v>7.4468085106383003E-2</v>
      </c>
      <c r="AG1235" s="16">
        <v>0.14583333333333301</v>
      </c>
      <c r="AH1235" s="16">
        <v>6.0975609756097601E-2</v>
      </c>
      <c r="AI1235" s="16">
        <v>4.71698113207547E-2</v>
      </c>
      <c r="AJ1235" s="16"/>
      <c r="AK1235" s="16">
        <v>0.182741116751269</v>
      </c>
      <c r="AL1235" s="16">
        <v>0.13592233009708701</v>
      </c>
      <c r="AM1235" s="16">
        <v>5.9405940594059403E-2</v>
      </c>
      <c r="AN1235" s="16">
        <v>0.17064846416382301</v>
      </c>
      <c r="AO1235" s="16">
        <v>9.0425531914893595E-2</v>
      </c>
      <c r="AP1235" s="16">
        <v>6.9124423963133605E-2</v>
      </c>
      <c r="AQ1235" s="16">
        <v>0.18</v>
      </c>
      <c r="AR1235" s="16"/>
      <c r="AS1235" s="16">
        <v>0.10106382978723399</v>
      </c>
      <c r="AT1235" s="16">
        <v>0.142477876106195</v>
      </c>
      <c r="AU1235" s="16"/>
      <c r="AV1235" s="16">
        <v>0.14345991561181401</v>
      </c>
      <c r="AW1235" s="16">
        <v>0.13270142180094799</v>
      </c>
      <c r="AX1235" s="16"/>
      <c r="AY1235" s="16">
        <v>0.17149758454106301</v>
      </c>
      <c r="AZ1235" s="16">
        <v>7.7551020408163293E-2</v>
      </c>
      <c r="BA1235" s="16"/>
      <c r="BB1235" s="16">
        <v>0.11613876319758699</v>
      </c>
      <c r="BC1235" s="16">
        <v>0.157251908396947</v>
      </c>
      <c r="BD1235" s="16"/>
      <c r="BE1235" s="16">
        <v>0.36363636363636398</v>
      </c>
      <c r="BF1235" s="16">
        <v>0.15680473372781101</v>
      </c>
      <c r="BG1235" s="16">
        <v>9.5155709342560596E-2</v>
      </c>
      <c r="BH1235" s="16">
        <v>5.1063829787233998E-2</v>
      </c>
    </row>
    <row r="1236" spans="2:60" x14ac:dyDescent="0.25">
      <c r="C1236" s="16"/>
      <c r="D1236" s="16"/>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row>
    <row r="1237" spans="2:60" x14ac:dyDescent="0.25">
      <c r="B1237" s="6" t="s">
        <v>571</v>
      </c>
      <c r="C1237" s="16"/>
      <c r="D1237" s="16"/>
      <c r="E1237" s="16"/>
      <c r="F1237" s="16"/>
      <c r="G1237" s="16"/>
      <c r="H1237" s="16"/>
      <c r="I1237" s="16"/>
      <c r="J1237" s="16"/>
      <c r="K1237" s="16"/>
      <c r="L1237" s="16"/>
      <c r="M1237" s="16"/>
      <c r="N1237" s="16"/>
      <c r="O1237" s="16"/>
      <c r="P1237" s="16"/>
      <c r="Q1237" s="16"/>
      <c r="R1237" s="16"/>
      <c r="S1237" s="16"/>
      <c r="T1237" s="16"/>
      <c r="U1237" s="16"/>
      <c r="V1237" s="16"/>
      <c r="W1237" s="16"/>
      <c r="X1237" s="16"/>
      <c r="Y1237" s="16"/>
      <c r="Z1237" s="16"/>
      <c r="AA1237" s="16"/>
      <c r="AB1237" s="16"/>
      <c r="AC1237" s="16"/>
      <c r="AD1237" s="16"/>
      <c r="AE1237" s="16"/>
      <c r="AF1237" s="16"/>
      <c r="AG1237" s="16"/>
      <c r="AH1237" s="16"/>
      <c r="AI1237" s="16"/>
      <c r="AJ1237" s="16"/>
      <c r="AK1237" s="16"/>
      <c r="AL1237" s="16"/>
      <c r="AM1237" s="16"/>
      <c r="AN1237" s="16"/>
      <c r="AO1237" s="16"/>
      <c r="AP1237" s="16"/>
      <c r="AQ1237" s="16"/>
      <c r="AR1237" s="16"/>
      <c r="AS1237" s="16"/>
      <c r="AT1237" s="16"/>
      <c r="AU1237" s="16"/>
      <c r="AV1237" s="16"/>
      <c r="AW1237" s="16"/>
      <c r="AX1237" s="16"/>
      <c r="AY1237" s="16"/>
      <c r="AZ1237" s="16"/>
      <c r="BA1237" s="16"/>
      <c r="BB1237" s="16"/>
      <c r="BC1237" s="16"/>
      <c r="BD1237" s="16"/>
      <c r="BE1237" s="16"/>
      <c r="BF1237" s="16"/>
      <c r="BG1237" s="16"/>
      <c r="BH1237" s="16"/>
    </row>
    <row r="1238" spans="2:60" x14ac:dyDescent="0.25">
      <c r="B1238" s="23" t="s">
        <v>79</v>
      </c>
      <c r="C1238" s="16"/>
      <c r="D1238" s="16"/>
      <c r="E1238" s="16"/>
      <c r="F1238" s="16"/>
      <c r="G1238" s="16"/>
      <c r="H1238" s="16"/>
      <c r="I1238" s="16"/>
      <c r="J1238" s="16"/>
      <c r="K1238" s="16"/>
      <c r="L1238" s="16"/>
      <c r="M1238" s="16"/>
      <c r="N1238" s="16"/>
      <c r="O1238" s="16"/>
      <c r="P1238" s="16"/>
      <c r="Q1238" s="16"/>
      <c r="R1238" s="16"/>
      <c r="S1238" s="16"/>
      <c r="T1238" s="16"/>
      <c r="U1238" s="16"/>
      <c r="V1238" s="16"/>
      <c r="W1238" s="16"/>
      <c r="X1238" s="16"/>
      <c r="Y1238" s="16"/>
      <c r="Z1238" s="16"/>
      <c r="AA1238" s="16"/>
      <c r="AB1238" s="16"/>
      <c r="AC1238" s="16"/>
      <c r="AD1238" s="16"/>
      <c r="AE1238" s="16"/>
      <c r="AF1238" s="16"/>
      <c r="AG1238" s="16"/>
      <c r="AH1238" s="16"/>
      <c r="AI1238" s="16"/>
      <c r="AJ1238" s="16"/>
      <c r="AK1238" s="16"/>
      <c r="AL1238" s="16"/>
      <c r="AM1238" s="16"/>
      <c r="AN1238" s="16"/>
      <c r="AO1238" s="16"/>
      <c r="AP1238" s="16"/>
      <c r="AQ1238" s="16"/>
      <c r="AR1238" s="16"/>
      <c r="AS1238" s="16"/>
      <c r="AT1238" s="16"/>
      <c r="AU1238" s="16"/>
      <c r="AV1238" s="16"/>
      <c r="AW1238" s="16"/>
      <c r="AX1238" s="16"/>
      <c r="AY1238" s="16"/>
      <c r="AZ1238" s="16"/>
      <c r="BA1238" s="16"/>
      <c r="BB1238" s="16"/>
      <c r="BC1238" s="16"/>
      <c r="BD1238" s="16"/>
      <c r="BE1238" s="16"/>
      <c r="BF1238" s="16"/>
      <c r="BG1238" s="16"/>
      <c r="BH1238" s="16"/>
    </row>
    <row r="1239" spans="2:60" x14ac:dyDescent="0.25">
      <c r="B1239" t="s">
        <v>564</v>
      </c>
      <c r="C1239" s="16">
        <v>0.52731411229135094</v>
      </c>
      <c r="D1239" s="16">
        <v>0.62790697674418605</v>
      </c>
      <c r="E1239" s="16">
        <v>0.41258741258741299</v>
      </c>
      <c r="F1239" s="16">
        <v>0.53684210526315801</v>
      </c>
      <c r="G1239" s="16">
        <v>0.48275862068965503</v>
      </c>
      <c r="H1239" s="16">
        <v>0.33333333333333298</v>
      </c>
      <c r="I1239" s="16">
        <v>0.60952380952381002</v>
      </c>
      <c r="J1239" s="16">
        <v>0.42105263157894701</v>
      </c>
      <c r="K1239" s="16">
        <v>0.47945205479452102</v>
      </c>
      <c r="L1239" s="16">
        <v>0.53333333333333299</v>
      </c>
      <c r="M1239" s="16">
        <v>0.55681818181818199</v>
      </c>
      <c r="N1239" s="16">
        <v>0.60784313725490202</v>
      </c>
      <c r="O1239" s="16">
        <v>0.43333333333333302</v>
      </c>
      <c r="P1239" s="16">
        <v>0.45</v>
      </c>
      <c r="Q1239" s="16">
        <v>0.55813953488372103</v>
      </c>
      <c r="R1239" s="16">
        <v>0.55555555555555602</v>
      </c>
      <c r="S1239" s="16">
        <v>0.58241758241758201</v>
      </c>
      <c r="T1239" s="16">
        <v>0.45192307692307698</v>
      </c>
      <c r="U1239" s="16"/>
      <c r="V1239" s="16">
        <v>0.41782729805013902</v>
      </c>
      <c r="W1239" s="16">
        <v>0.59459459459459496</v>
      </c>
      <c r="X1239" s="16">
        <v>0.528169014084507</v>
      </c>
      <c r="Y1239" s="16">
        <v>0.58163265306122403</v>
      </c>
      <c r="Z1239" s="16"/>
      <c r="AA1239" s="16">
        <v>0.454068241469816</v>
      </c>
      <c r="AB1239" s="16">
        <v>0.48780487804877998</v>
      </c>
      <c r="AC1239" s="16">
        <v>0.50892857142857095</v>
      </c>
      <c r="AD1239" s="16">
        <v>0.53488372093023295</v>
      </c>
      <c r="AE1239" s="16">
        <v>0.58823529411764697</v>
      </c>
      <c r="AF1239" s="16">
        <v>0.54255319148936199</v>
      </c>
      <c r="AG1239" s="16">
        <v>0.48958333333333298</v>
      </c>
      <c r="AH1239" s="16">
        <v>0.60975609756097604</v>
      </c>
      <c r="AI1239" s="16">
        <v>0.69811320754716999</v>
      </c>
      <c r="AJ1239" s="16"/>
      <c r="AK1239" s="16">
        <v>0.54314720812182704</v>
      </c>
      <c r="AL1239" s="16">
        <v>0.44660194174757301</v>
      </c>
      <c r="AM1239" s="16">
        <v>0.41584158415841599</v>
      </c>
      <c r="AN1239" s="16">
        <v>0.51194539249146798</v>
      </c>
      <c r="AO1239" s="16">
        <v>0.54787234042553201</v>
      </c>
      <c r="AP1239" s="16">
        <v>0.59907834101382496</v>
      </c>
      <c r="AQ1239" s="16">
        <v>0.53333333333333299</v>
      </c>
      <c r="AR1239" s="16"/>
      <c r="AS1239" s="16">
        <v>0.54787234042553201</v>
      </c>
      <c r="AT1239" s="16">
        <v>0.52389380530973495</v>
      </c>
      <c r="AU1239" s="16"/>
      <c r="AV1239" s="16">
        <v>0.556962025316456</v>
      </c>
      <c r="AW1239" s="16">
        <v>0.51066350710900499</v>
      </c>
      <c r="AX1239" s="16"/>
      <c r="AY1239" s="16">
        <v>0.49516908212560401</v>
      </c>
      <c r="AZ1239" s="16">
        <v>0.58163265306122403</v>
      </c>
      <c r="BA1239" s="16"/>
      <c r="BB1239" s="16">
        <v>0.58220211161387603</v>
      </c>
      <c r="BC1239" s="16">
        <v>0.47175572519084003</v>
      </c>
      <c r="BD1239" s="16"/>
      <c r="BE1239" s="16">
        <v>0.351515151515152</v>
      </c>
      <c r="BF1239" s="16">
        <v>0.48520710059171601</v>
      </c>
      <c r="BG1239" s="16">
        <v>0.57266435986159203</v>
      </c>
      <c r="BH1239" s="16">
        <v>0.6</v>
      </c>
    </row>
    <row r="1240" spans="2:60" x14ac:dyDescent="0.25">
      <c r="B1240" t="s">
        <v>565</v>
      </c>
      <c r="C1240" s="16">
        <v>0.22458270106221501</v>
      </c>
      <c r="D1240" s="16">
        <v>0.13178294573643401</v>
      </c>
      <c r="E1240" s="16">
        <v>0.25174825174825199</v>
      </c>
      <c r="F1240" s="16">
        <v>0.25263157894736799</v>
      </c>
      <c r="G1240" s="16">
        <v>0.22413793103448301</v>
      </c>
      <c r="H1240" s="16">
        <v>0.4</v>
      </c>
      <c r="I1240" s="16">
        <v>0.19047619047618999</v>
      </c>
      <c r="J1240" s="16">
        <v>0.21052631578947401</v>
      </c>
      <c r="K1240" s="16">
        <v>0.164383561643836</v>
      </c>
      <c r="L1240" s="16">
        <v>0.3</v>
      </c>
      <c r="M1240" s="16">
        <v>0.25</v>
      </c>
      <c r="N1240" s="16">
        <v>0.27450980392156898</v>
      </c>
      <c r="O1240" s="16">
        <v>0.266666666666667</v>
      </c>
      <c r="P1240" s="16">
        <v>0.18333333333333299</v>
      </c>
      <c r="Q1240" s="16">
        <v>0.232558139534884</v>
      </c>
      <c r="R1240" s="16">
        <v>0.18518518518518501</v>
      </c>
      <c r="S1240" s="16">
        <v>0.23626373626373601</v>
      </c>
      <c r="T1240" s="16">
        <v>0.21153846153846201</v>
      </c>
      <c r="U1240" s="16"/>
      <c r="V1240" s="16">
        <v>0.245125348189415</v>
      </c>
      <c r="W1240" s="16">
        <v>0.19459459459459499</v>
      </c>
      <c r="X1240" s="16">
        <v>0.24647887323943701</v>
      </c>
      <c r="Y1240" s="16">
        <v>0.208163265306122</v>
      </c>
      <c r="Z1240" s="16"/>
      <c r="AA1240" s="16">
        <v>0.215223097112861</v>
      </c>
      <c r="AB1240" s="16">
        <v>0.28048780487804897</v>
      </c>
      <c r="AC1240" s="16">
        <v>0.25</v>
      </c>
      <c r="AD1240" s="16">
        <v>0.27906976744186002</v>
      </c>
      <c r="AE1240" s="16">
        <v>0.184873949579832</v>
      </c>
      <c r="AF1240" s="16">
        <v>0.19148936170212799</v>
      </c>
      <c r="AG1240" s="16">
        <v>0.27083333333333298</v>
      </c>
      <c r="AH1240" s="16">
        <v>0.19512195121951201</v>
      </c>
      <c r="AI1240" s="16">
        <v>0.169811320754717</v>
      </c>
      <c r="AJ1240" s="16"/>
      <c r="AK1240" s="16">
        <v>0.18781725888324899</v>
      </c>
      <c r="AL1240" s="16">
        <v>0.242718446601942</v>
      </c>
      <c r="AM1240" s="16">
        <v>0.29702970297029702</v>
      </c>
      <c r="AN1240" s="16">
        <v>0.23890784982935201</v>
      </c>
      <c r="AO1240" s="16">
        <v>0.26595744680851102</v>
      </c>
      <c r="AP1240" s="16">
        <v>0.18894009216589899</v>
      </c>
      <c r="AQ1240" s="16">
        <v>0.193333333333333</v>
      </c>
      <c r="AR1240" s="16"/>
      <c r="AS1240" s="16">
        <v>0.19680851063829799</v>
      </c>
      <c r="AT1240" s="16">
        <v>0.22920353982300901</v>
      </c>
      <c r="AU1240" s="16"/>
      <c r="AV1240" s="16">
        <v>0.20253164556962</v>
      </c>
      <c r="AW1240" s="16">
        <v>0.23696682464454999</v>
      </c>
      <c r="AX1240" s="16"/>
      <c r="AY1240" s="16">
        <v>0.23429951690821299</v>
      </c>
      <c r="AZ1240" s="16">
        <v>0.208163265306122</v>
      </c>
      <c r="BA1240" s="16"/>
      <c r="BB1240" s="16">
        <v>0.18853695324283601</v>
      </c>
      <c r="BC1240" s="16">
        <v>0.261068702290076</v>
      </c>
      <c r="BD1240" s="16"/>
      <c r="BE1240" s="16">
        <v>0.18181818181818199</v>
      </c>
      <c r="BF1240" s="16">
        <v>0.269230769230769</v>
      </c>
      <c r="BG1240" s="16">
        <v>0.22664359861591701</v>
      </c>
      <c r="BH1240" s="16">
        <v>0.18723404255319101</v>
      </c>
    </row>
    <row r="1241" spans="2:60" x14ac:dyDescent="0.25">
      <c r="B1241" t="s">
        <v>566</v>
      </c>
      <c r="C1241" s="16">
        <v>0.130500758725341</v>
      </c>
      <c r="D1241" s="16">
        <v>0.13178294573643401</v>
      </c>
      <c r="E1241" s="16">
        <v>0.18181818181818199</v>
      </c>
      <c r="F1241" s="16">
        <v>0.12631578947368399</v>
      </c>
      <c r="G1241" s="16">
        <v>0.18965517241379301</v>
      </c>
      <c r="H1241" s="16">
        <v>0.16666666666666699</v>
      </c>
      <c r="I1241" s="16">
        <v>6.6666666666666693E-2</v>
      </c>
      <c r="J1241" s="16">
        <v>0.21052631578947401</v>
      </c>
      <c r="K1241" s="16">
        <v>0.164383561643836</v>
      </c>
      <c r="L1241" s="16">
        <v>0.16666666666666699</v>
      </c>
      <c r="M1241" s="16">
        <v>0.11363636363636399</v>
      </c>
      <c r="N1241" s="16">
        <v>7.8431372549019607E-2</v>
      </c>
      <c r="O1241" s="16">
        <v>0.266666666666667</v>
      </c>
      <c r="P1241" s="16">
        <v>0.18333333333333299</v>
      </c>
      <c r="Q1241" s="16">
        <v>0.116279069767442</v>
      </c>
      <c r="R1241" s="16">
        <v>0.11111111111111099</v>
      </c>
      <c r="S1241" s="16">
        <v>6.0439560439560398E-2</v>
      </c>
      <c r="T1241" s="16">
        <v>0.16346153846153799</v>
      </c>
      <c r="U1241" s="16"/>
      <c r="V1241" s="16">
        <v>0.19498607242339799</v>
      </c>
      <c r="W1241" s="16">
        <v>0.124324324324324</v>
      </c>
      <c r="X1241" s="16">
        <v>0.154929577464789</v>
      </c>
      <c r="Y1241" s="16">
        <v>7.1428571428571397E-2</v>
      </c>
      <c r="Z1241" s="16"/>
      <c r="AA1241" s="16">
        <v>0.19422572178477701</v>
      </c>
      <c r="AB1241" s="16">
        <v>8.5365853658536606E-2</v>
      </c>
      <c r="AC1241" s="16">
        <v>0.151785714285714</v>
      </c>
      <c r="AD1241" s="16">
        <v>6.9767441860465101E-2</v>
      </c>
      <c r="AE1241" s="16">
        <v>0.126050420168067</v>
      </c>
      <c r="AF1241" s="16">
        <v>0.14893617021276601</v>
      </c>
      <c r="AG1241" s="16">
        <v>5.2083333333333301E-2</v>
      </c>
      <c r="AH1241" s="16">
        <v>9.7560975609756101E-2</v>
      </c>
      <c r="AI1241" s="16">
        <v>3.77358490566038E-2</v>
      </c>
      <c r="AJ1241" s="16"/>
      <c r="AK1241" s="16">
        <v>0.157360406091371</v>
      </c>
      <c r="AL1241" s="16">
        <v>0.15533980582524301</v>
      </c>
      <c r="AM1241" s="16">
        <v>9.9009900990099001E-2</v>
      </c>
      <c r="AN1241" s="16">
        <v>0.146757679180887</v>
      </c>
      <c r="AO1241" s="16">
        <v>0.10638297872340401</v>
      </c>
      <c r="AP1241" s="16">
        <v>0.105990783410138</v>
      </c>
      <c r="AQ1241" s="16">
        <v>0.11333333333333299</v>
      </c>
      <c r="AR1241" s="16"/>
      <c r="AS1241" s="16">
        <v>0.10638297872340401</v>
      </c>
      <c r="AT1241" s="16">
        <v>0.13451327433628299</v>
      </c>
      <c r="AU1241" s="16"/>
      <c r="AV1241" s="16">
        <v>0.145569620253165</v>
      </c>
      <c r="AW1241" s="16">
        <v>0.122037914691943</v>
      </c>
      <c r="AX1241" s="16"/>
      <c r="AY1241" s="16">
        <v>0.16545893719806801</v>
      </c>
      <c r="AZ1241" s="16">
        <v>7.1428571428571397E-2</v>
      </c>
      <c r="BA1241" s="16"/>
      <c r="BB1241" s="16">
        <v>0.111613876319759</v>
      </c>
      <c r="BC1241" s="16">
        <v>0.149618320610687</v>
      </c>
      <c r="BD1241" s="16"/>
      <c r="BE1241" s="16">
        <v>0.26060606060606101</v>
      </c>
      <c r="BF1241" s="16">
        <v>0.13609467455621299</v>
      </c>
      <c r="BG1241" s="16">
        <v>0.10899653979238801</v>
      </c>
      <c r="BH1241" s="16">
        <v>8.0851063829787198E-2</v>
      </c>
    </row>
    <row r="1242" spans="2:60" x14ac:dyDescent="0.25">
      <c r="B1242" t="s">
        <v>567</v>
      </c>
      <c r="C1242" s="16">
        <v>7.4355083459787599E-2</v>
      </c>
      <c r="D1242" s="16">
        <v>5.4263565891472902E-2</v>
      </c>
      <c r="E1242" s="16">
        <v>9.7902097902097904E-2</v>
      </c>
      <c r="F1242" s="16">
        <v>6.3157894736842093E-2</v>
      </c>
      <c r="G1242" s="16">
        <v>6.8965517241379296E-2</v>
      </c>
      <c r="H1242" s="16">
        <v>6.6666666666666693E-2</v>
      </c>
      <c r="I1242" s="16">
        <v>6.6666666666666693E-2</v>
      </c>
      <c r="J1242" s="16">
        <v>5.2631578947368397E-2</v>
      </c>
      <c r="K1242" s="16">
        <v>0.13698630136986301</v>
      </c>
      <c r="L1242" s="16">
        <v>0</v>
      </c>
      <c r="M1242" s="16">
        <v>4.5454545454545497E-2</v>
      </c>
      <c r="N1242" s="16">
        <v>1.9607843137254902E-2</v>
      </c>
      <c r="O1242" s="16">
        <v>3.3333333333333298E-2</v>
      </c>
      <c r="P1242" s="16">
        <v>0.116666666666667</v>
      </c>
      <c r="Q1242" s="16">
        <v>4.6511627906976702E-2</v>
      </c>
      <c r="R1242" s="16">
        <v>7.4074074074074098E-2</v>
      </c>
      <c r="S1242" s="16">
        <v>9.8901098901098897E-2</v>
      </c>
      <c r="T1242" s="16">
        <v>0.105769230769231</v>
      </c>
      <c r="U1242" s="16"/>
      <c r="V1242" s="16">
        <v>6.12813370473538E-2</v>
      </c>
      <c r="W1242" s="16">
        <v>8.1081081081081099E-2</v>
      </c>
      <c r="X1242" s="16">
        <v>4.5774647887323897E-2</v>
      </c>
      <c r="Y1242" s="16">
        <v>9.7959183673469397E-2</v>
      </c>
      <c r="Z1242" s="16"/>
      <c r="AA1242" s="16">
        <v>6.8241469816273007E-2</v>
      </c>
      <c r="AB1242" s="16">
        <v>0.12195121951219499</v>
      </c>
      <c r="AC1242" s="16">
        <v>7.1428571428571397E-2</v>
      </c>
      <c r="AD1242" s="16">
        <v>9.3023255813953501E-2</v>
      </c>
      <c r="AE1242" s="16">
        <v>5.8823529411764698E-2</v>
      </c>
      <c r="AF1242" s="16">
        <v>8.5106382978723402E-2</v>
      </c>
      <c r="AG1242" s="16">
        <v>0.125</v>
      </c>
      <c r="AH1242" s="16">
        <v>6.0975609756097601E-2</v>
      </c>
      <c r="AI1242" s="16">
        <v>5.6603773584905703E-2</v>
      </c>
      <c r="AJ1242" s="16"/>
      <c r="AK1242" s="16">
        <v>6.0913705583756299E-2</v>
      </c>
      <c r="AL1242" s="16">
        <v>8.7378640776699004E-2</v>
      </c>
      <c r="AM1242" s="16">
        <v>0.12871287128712899</v>
      </c>
      <c r="AN1242" s="16">
        <v>6.14334470989761E-2</v>
      </c>
      <c r="AO1242" s="16">
        <v>5.85106382978723E-2</v>
      </c>
      <c r="AP1242" s="16">
        <v>7.3732718894009203E-2</v>
      </c>
      <c r="AQ1242" s="16">
        <v>0.1</v>
      </c>
      <c r="AR1242" s="16"/>
      <c r="AS1242" s="16">
        <v>8.5106382978723402E-2</v>
      </c>
      <c r="AT1242" s="16">
        <v>7.25663716814159E-2</v>
      </c>
      <c r="AU1242" s="16"/>
      <c r="AV1242" s="16">
        <v>4.8523206751054801E-2</v>
      </c>
      <c r="AW1242" s="16">
        <v>8.8862559241706204E-2</v>
      </c>
      <c r="AX1242" s="16"/>
      <c r="AY1242" s="16">
        <v>6.0386473429951702E-2</v>
      </c>
      <c r="AZ1242" s="16">
        <v>9.7959183673469397E-2</v>
      </c>
      <c r="BA1242" s="16"/>
      <c r="BB1242" s="16">
        <v>7.99396681749623E-2</v>
      </c>
      <c r="BC1242" s="16">
        <v>6.8702290076335895E-2</v>
      </c>
      <c r="BD1242" s="16"/>
      <c r="BE1242" s="16">
        <v>8.4848484848484895E-2</v>
      </c>
      <c r="BF1242" s="16">
        <v>7.1005917159763302E-2</v>
      </c>
      <c r="BG1242" s="16">
        <v>6.9204152249134995E-2</v>
      </c>
      <c r="BH1242" s="16">
        <v>8.5106382978723402E-2</v>
      </c>
    </row>
    <row r="1243" spans="2:60" x14ac:dyDescent="0.25">
      <c r="B1243" t="s">
        <v>568</v>
      </c>
      <c r="C1243" s="16">
        <v>4.3247344461305001E-2</v>
      </c>
      <c r="D1243" s="16">
        <v>5.4263565891472902E-2</v>
      </c>
      <c r="E1243" s="16">
        <v>5.5944055944055902E-2</v>
      </c>
      <c r="F1243" s="16">
        <v>2.1052631578947399E-2</v>
      </c>
      <c r="G1243" s="16">
        <v>3.4482758620689703E-2</v>
      </c>
      <c r="H1243" s="16">
        <v>3.3333333333333298E-2</v>
      </c>
      <c r="I1243" s="16">
        <v>6.6666666666666693E-2</v>
      </c>
      <c r="J1243" s="16">
        <v>0.105263157894737</v>
      </c>
      <c r="K1243" s="16">
        <v>5.4794520547945202E-2</v>
      </c>
      <c r="L1243" s="16">
        <v>0</v>
      </c>
      <c r="M1243" s="16">
        <v>3.4090909090909102E-2</v>
      </c>
      <c r="N1243" s="16">
        <v>1.9607843137254902E-2</v>
      </c>
      <c r="O1243" s="16">
        <v>0</v>
      </c>
      <c r="P1243" s="16">
        <v>6.6666666666666693E-2</v>
      </c>
      <c r="Q1243" s="16">
        <v>4.6511627906976702E-2</v>
      </c>
      <c r="R1243" s="16">
        <v>7.4074074074074098E-2</v>
      </c>
      <c r="S1243" s="16">
        <v>2.1978021978022001E-2</v>
      </c>
      <c r="T1243" s="16">
        <v>6.7307692307692304E-2</v>
      </c>
      <c r="U1243" s="16"/>
      <c r="V1243" s="16">
        <v>8.0779944289693595E-2</v>
      </c>
      <c r="W1243" s="16">
        <v>5.40540540540541E-3</v>
      </c>
      <c r="X1243" s="16">
        <v>2.4647887323943699E-2</v>
      </c>
      <c r="Y1243" s="16">
        <v>4.08163265306122E-2</v>
      </c>
      <c r="Z1243" s="16"/>
      <c r="AA1243" s="16">
        <v>6.8241469816273007E-2</v>
      </c>
      <c r="AB1243" s="16">
        <v>2.4390243902439001E-2</v>
      </c>
      <c r="AC1243" s="16">
        <v>1.7857142857142901E-2</v>
      </c>
      <c r="AD1243" s="16">
        <v>2.32558139534884E-2</v>
      </c>
      <c r="AE1243" s="16">
        <v>4.20168067226891E-2</v>
      </c>
      <c r="AF1243" s="16">
        <v>3.1914893617021302E-2</v>
      </c>
      <c r="AG1243" s="16">
        <v>6.25E-2</v>
      </c>
      <c r="AH1243" s="16">
        <v>3.65853658536585E-2</v>
      </c>
      <c r="AI1243" s="16">
        <v>3.77358490566038E-2</v>
      </c>
      <c r="AJ1243" s="16"/>
      <c r="AK1243" s="16">
        <v>5.0761421319797002E-2</v>
      </c>
      <c r="AL1243" s="16">
        <v>6.7961165048543701E-2</v>
      </c>
      <c r="AM1243" s="16">
        <v>5.9405940594059403E-2</v>
      </c>
      <c r="AN1243" s="16">
        <v>4.0955631399317398E-2</v>
      </c>
      <c r="AO1243" s="16">
        <v>2.1276595744680899E-2</v>
      </c>
      <c r="AP1243" s="16">
        <v>3.2258064516128997E-2</v>
      </c>
      <c r="AQ1243" s="16">
        <v>0.06</v>
      </c>
      <c r="AR1243" s="16"/>
      <c r="AS1243" s="16">
        <v>6.3829787234042507E-2</v>
      </c>
      <c r="AT1243" s="16">
        <v>3.9823008849557501E-2</v>
      </c>
      <c r="AU1243" s="16"/>
      <c r="AV1243" s="16">
        <v>4.6413502109704602E-2</v>
      </c>
      <c r="AW1243" s="16">
        <v>4.14691943127962E-2</v>
      </c>
      <c r="AX1243" s="16"/>
      <c r="AY1243" s="16">
        <v>4.46859903381642E-2</v>
      </c>
      <c r="AZ1243" s="16">
        <v>4.08163265306122E-2</v>
      </c>
      <c r="BA1243" s="16"/>
      <c r="BB1243" s="16">
        <v>3.7707390648567103E-2</v>
      </c>
      <c r="BC1243" s="16">
        <v>4.8854961832061103E-2</v>
      </c>
      <c r="BD1243" s="16"/>
      <c r="BE1243" s="16">
        <v>0.12121212121212099</v>
      </c>
      <c r="BF1243" s="16">
        <v>3.8461538461538498E-2</v>
      </c>
      <c r="BG1243" s="16">
        <v>2.2491349480968901E-2</v>
      </c>
      <c r="BH1243" s="16">
        <v>4.6808510638297898E-2</v>
      </c>
    </row>
    <row r="1244" spans="2:60" x14ac:dyDescent="0.25">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c r="AX1244" s="16"/>
      <c r="AY1244" s="16"/>
      <c r="AZ1244" s="16"/>
      <c r="BA1244" s="16"/>
      <c r="BB1244" s="16"/>
      <c r="BC1244" s="16"/>
      <c r="BD1244" s="16"/>
      <c r="BE1244" s="16"/>
      <c r="BF1244" s="16"/>
      <c r="BG1244" s="16"/>
      <c r="BH1244" s="16"/>
    </row>
    <row r="1245" spans="2:60" x14ac:dyDescent="0.25">
      <c r="B1245" s="6" t="s">
        <v>572</v>
      </c>
      <c r="C1245" s="16"/>
      <c r="D1245" s="16"/>
      <c r="E1245" s="16"/>
      <c r="F1245" s="16"/>
      <c r="G1245" s="16"/>
      <c r="H1245" s="16"/>
      <c r="I1245" s="16"/>
      <c r="J1245" s="16"/>
      <c r="K1245" s="16"/>
      <c r="L1245" s="16"/>
      <c r="M1245" s="16"/>
      <c r="N1245" s="16"/>
      <c r="O1245" s="16"/>
      <c r="P1245" s="16"/>
      <c r="Q1245" s="16"/>
      <c r="R1245" s="16"/>
      <c r="S1245" s="16"/>
      <c r="T1245" s="16"/>
      <c r="U1245" s="16"/>
      <c r="V1245" s="16"/>
      <c r="W1245" s="16"/>
      <c r="X1245" s="16"/>
      <c r="Y1245" s="16"/>
      <c r="Z1245" s="16"/>
      <c r="AA1245" s="16"/>
      <c r="AB1245" s="16"/>
      <c r="AC1245" s="16"/>
      <c r="AD1245" s="16"/>
      <c r="AE1245" s="16"/>
      <c r="AF1245" s="16"/>
      <c r="AG1245" s="16"/>
      <c r="AH1245" s="16"/>
      <c r="AI1245" s="16"/>
      <c r="AJ1245" s="16"/>
      <c r="AK1245" s="16"/>
      <c r="AL1245" s="16"/>
      <c r="AM1245" s="16"/>
      <c r="AN1245" s="16"/>
      <c r="AO1245" s="16"/>
      <c r="AP1245" s="16"/>
      <c r="AQ1245" s="16"/>
      <c r="AR1245" s="16"/>
      <c r="AS1245" s="16"/>
      <c r="AT1245" s="16"/>
      <c r="AU1245" s="16"/>
      <c r="AV1245" s="16"/>
      <c r="AW1245" s="16"/>
      <c r="AX1245" s="16"/>
      <c r="AY1245" s="16"/>
      <c r="AZ1245" s="16"/>
      <c r="BA1245" s="16"/>
      <c r="BB1245" s="16"/>
      <c r="BC1245" s="16"/>
      <c r="BD1245" s="16"/>
      <c r="BE1245" s="16"/>
      <c r="BF1245" s="16"/>
      <c r="BG1245" s="16"/>
      <c r="BH1245" s="16"/>
    </row>
    <row r="1246" spans="2:60" x14ac:dyDescent="0.25">
      <c r="B1246" s="23" t="s">
        <v>79</v>
      </c>
      <c r="C1246" s="16"/>
      <c r="D1246" s="16"/>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c r="BH1246" s="16"/>
    </row>
    <row r="1247" spans="2:60" x14ac:dyDescent="0.25">
      <c r="B1247" t="s">
        <v>564</v>
      </c>
      <c r="C1247" s="16">
        <v>0.33004552352048599</v>
      </c>
      <c r="D1247" s="16">
        <v>0.30232558139534899</v>
      </c>
      <c r="E1247" s="16">
        <v>0.24475524475524499</v>
      </c>
      <c r="F1247" s="16">
        <v>0.326315789473684</v>
      </c>
      <c r="G1247" s="16">
        <v>0.22413793103448301</v>
      </c>
      <c r="H1247" s="16">
        <v>0.266666666666667</v>
      </c>
      <c r="I1247" s="16">
        <v>0.36190476190476201</v>
      </c>
      <c r="J1247" s="16">
        <v>0.26315789473684198</v>
      </c>
      <c r="K1247" s="16">
        <v>0.36986301369863001</v>
      </c>
      <c r="L1247" s="16">
        <v>0.33333333333333298</v>
      </c>
      <c r="M1247" s="16">
        <v>0.40909090909090901</v>
      </c>
      <c r="N1247" s="16">
        <v>0.35294117647058798</v>
      </c>
      <c r="O1247" s="16">
        <v>0.43333333333333302</v>
      </c>
      <c r="P1247" s="16">
        <v>0.31666666666666698</v>
      </c>
      <c r="Q1247" s="16">
        <v>0.32558139534883701</v>
      </c>
      <c r="R1247" s="16">
        <v>0.25925925925925902</v>
      </c>
      <c r="S1247" s="16">
        <v>0.41758241758241799</v>
      </c>
      <c r="T1247" s="16">
        <v>0.269230769230769</v>
      </c>
      <c r="U1247" s="16"/>
      <c r="V1247" s="16">
        <v>0.19498607242339799</v>
      </c>
      <c r="W1247" s="16">
        <v>0.31891891891891899</v>
      </c>
      <c r="X1247" s="16">
        <v>0.35915492957746498</v>
      </c>
      <c r="Y1247" s="16">
        <v>0.416326530612245</v>
      </c>
      <c r="Z1247" s="16"/>
      <c r="AA1247" s="16">
        <v>0.24671916010498701</v>
      </c>
      <c r="AB1247" s="16">
        <v>0.353658536585366</v>
      </c>
      <c r="AC1247" s="16">
        <v>0.33035714285714302</v>
      </c>
      <c r="AD1247" s="16">
        <v>0.36434108527131798</v>
      </c>
      <c r="AE1247" s="16">
        <v>0.34453781512604997</v>
      </c>
      <c r="AF1247" s="16">
        <v>0.35106382978723399</v>
      </c>
      <c r="AG1247" s="16">
        <v>0.36458333333333298</v>
      </c>
      <c r="AH1247" s="16">
        <v>0.46341463414634099</v>
      </c>
      <c r="AI1247" s="16">
        <v>0.53773584905660399</v>
      </c>
      <c r="AJ1247" s="16"/>
      <c r="AK1247" s="16">
        <v>0.26395939086294401</v>
      </c>
      <c r="AL1247" s="16">
        <v>0.27184466019417503</v>
      </c>
      <c r="AM1247" s="16">
        <v>0.316831683168317</v>
      </c>
      <c r="AN1247" s="16">
        <v>0.276450511945392</v>
      </c>
      <c r="AO1247" s="16">
        <v>0.44148936170212799</v>
      </c>
      <c r="AP1247" s="16">
        <v>0.41013824884792599</v>
      </c>
      <c r="AQ1247" s="16">
        <v>0.38666666666666699</v>
      </c>
      <c r="AR1247" s="16"/>
      <c r="AS1247" s="16">
        <v>0.50531914893617003</v>
      </c>
      <c r="AT1247" s="16">
        <v>0.30088495575221202</v>
      </c>
      <c r="AU1247" s="16"/>
      <c r="AV1247" s="16">
        <v>0.33122362869198302</v>
      </c>
      <c r="AW1247" s="16">
        <v>0.32938388625592402</v>
      </c>
      <c r="AX1247" s="16"/>
      <c r="AY1247" s="16">
        <v>0.278985507246377</v>
      </c>
      <c r="AZ1247" s="16">
        <v>0.416326530612245</v>
      </c>
      <c r="BA1247" s="16"/>
      <c r="BB1247" s="16">
        <v>0.40573152337858198</v>
      </c>
      <c r="BC1247" s="16">
        <v>0.25343511450381701</v>
      </c>
      <c r="BD1247" s="16"/>
      <c r="BE1247" s="16">
        <v>0.12727272727272701</v>
      </c>
      <c r="BF1247" s="16">
        <v>0.18047337278106501</v>
      </c>
      <c r="BG1247" s="16">
        <v>0.37370242214532901</v>
      </c>
      <c r="BH1247" s="16">
        <v>0.58297872340425505</v>
      </c>
    </row>
    <row r="1248" spans="2:60" x14ac:dyDescent="0.25">
      <c r="B1248" t="s">
        <v>565</v>
      </c>
      <c r="C1248" s="16">
        <v>0.24279210925644901</v>
      </c>
      <c r="D1248" s="16">
        <v>0.27131782945736399</v>
      </c>
      <c r="E1248" s="16">
        <v>0.21678321678321699</v>
      </c>
      <c r="F1248" s="16">
        <v>0.18947368421052599</v>
      </c>
      <c r="G1248" s="16">
        <v>0.32758620689655199</v>
      </c>
      <c r="H1248" s="16">
        <v>0.33333333333333298</v>
      </c>
      <c r="I1248" s="16">
        <v>0.180952380952381</v>
      </c>
      <c r="J1248" s="16">
        <v>0.31578947368421101</v>
      </c>
      <c r="K1248" s="16">
        <v>0.10958904109589</v>
      </c>
      <c r="L1248" s="16">
        <v>0.36666666666666697</v>
      </c>
      <c r="M1248" s="16">
        <v>0.29545454545454503</v>
      </c>
      <c r="N1248" s="16">
        <v>0.29411764705882398</v>
      </c>
      <c r="O1248" s="16">
        <v>0.133333333333333</v>
      </c>
      <c r="P1248" s="16">
        <v>0.266666666666667</v>
      </c>
      <c r="Q1248" s="16">
        <v>0.32558139534883701</v>
      </c>
      <c r="R1248" s="16">
        <v>0.22222222222222199</v>
      </c>
      <c r="S1248" s="16">
        <v>0.21978021978022</v>
      </c>
      <c r="T1248" s="16">
        <v>0.25961538461538503</v>
      </c>
      <c r="U1248" s="16"/>
      <c r="V1248" s="16">
        <v>0.23398328690807799</v>
      </c>
      <c r="W1248" s="16">
        <v>0.26486486486486499</v>
      </c>
      <c r="X1248" s="16">
        <v>0.26760563380281699</v>
      </c>
      <c r="Y1248" s="16">
        <v>0.22653061224489801</v>
      </c>
      <c r="Z1248" s="16"/>
      <c r="AA1248" s="16">
        <v>0.22309711286089201</v>
      </c>
      <c r="AB1248" s="16">
        <v>0.24390243902438999</v>
      </c>
      <c r="AC1248" s="16">
        <v>0.26785714285714302</v>
      </c>
      <c r="AD1248" s="16">
        <v>0.25581395348837199</v>
      </c>
      <c r="AE1248" s="16">
        <v>0.26890756302521002</v>
      </c>
      <c r="AF1248" s="16">
        <v>0.30851063829787201</v>
      </c>
      <c r="AG1248" s="16">
        <v>0.25</v>
      </c>
      <c r="AH1248" s="16">
        <v>0.30487804878048802</v>
      </c>
      <c r="AI1248" s="16">
        <v>0.113207547169811</v>
      </c>
      <c r="AJ1248" s="16"/>
      <c r="AK1248" s="16">
        <v>0.25380710659898498</v>
      </c>
      <c r="AL1248" s="16">
        <v>0.25242718446601897</v>
      </c>
      <c r="AM1248" s="16">
        <v>0.237623762376238</v>
      </c>
      <c r="AN1248" s="16">
        <v>0.290102389078498</v>
      </c>
      <c r="AO1248" s="16">
        <v>0.26063829787234</v>
      </c>
      <c r="AP1248" s="16">
        <v>0.216589861751152</v>
      </c>
      <c r="AQ1248" s="16">
        <v>0.193333333333333</v>
      </c>
      <c r="AR1248" s="16"/>
      <c r="AS1248" s="16">
        <v>0.23404255319148901</v>
      </c>
      <c r="AT1248" s="16">
        <v>0.24424778761061899</v>
      </c>
      <c r="AU1248" s="16"/>
      <c r="AV1248" s="16">
        <v>0.22573839662447301</v>
      </c>
      <c r="AW1248" s="16">
        <v>0.25236966824644602</v>
      </c>
      <c r="AX1248" s="16"/>
      <c r="AY1248" s="16">
        <v>0.25241545893719802</v>
      </c>
      <c r="AZ1248" s="16">
        <v>0.22653061224489801</v>
      </c>
      <c r="BA1248" s="16"/>
      <c r="BB1248" s="16">
        <v>0.22624434389140299</v>
      </c>
      <c r="BC1248" s="16">
        <v>0.25954198473282403</v>
      </c>
      <c r="BD1248" s="16"/>
      <c r="BE1248" s="16">
        <v>0.133333333333333</v>
      </c>
      <c r="BF1248" s="16">
        <v>0.26627218934911201</v>
      </c>
      <c r="BG1248" s="16">
        <v>0.28546712802768198</v>
      </c>
      <c r="BH1248" s="16">
        <v>0.17872340425531899</v>
      </c>
    </row>
    <row r="1249" spans="2:60" x14ac:dyDescent="0.25">
      <c r="B1249" t="s">
        <v>566</v>
      </c>
      <c r="C1249" s="16">
        <v>0.20182094081942301</v>
      </c>
      <c r="D1249" s="16">
        <v>0.232558139534884</v>
      </c>
      <c r="E1249" s="16">
        <v>0.27272727272727298</v>
      </c>
      <c r="F1249" s="16">
        <v>0.18947368421052599</v>
      </c>
      <c r="G1249" s="16">
        <v>0.17241379310344801</v>
      </c>
      <c r="H1249" s="16">
        <v>0.233333333333333</v>
      </c>
      <c r="I1249" s="16">
        <v>0.20952380952381</v>
      </c>
      <c r="J1249" s="16">
        <v>0.21052631578947401</v>
      </c>
      <c r="K1249" s="16">
        <v>0.232876712328767</v>
      </c>
      <c r="L1249" s="16">
        <v>0.16666666666666699</v>
      </c>
      <c r="M1249" s="16">
        <v>0.125</v>
      </c>
      <c r="N1249" s="16">
        <v>0.15686274509803899</v>
      </c>
      <c r="O1249" s="16">
        <v>0.266666666666667</v>
      </c>
      <c r="P1249" s="16">
        <v>0.18333333333333299</v>
      </c>
      <c r="Q1249" s="16">
        <v>0.27906976744186002</v>
      </c>
      <c r="R1249" s="16">
        <v>0.296296296296296</v>
      </c>
      <c r="S1249" s="16">
        <v>0.13186813186813201</v>
      </c>
      <c r="T1249" s="16">
        <v>0.230769230769231</v>
      </c>
      <c r="U1249" s="16"/>
      <c r="V1249" s="16">
        <v>0.253481894150418</v>
      </c>
      <c r="W1249" s="16">
        <v>0.232432432432432</v>
      </c>
      <c r="X1249" s="16">
        <v>0.19718309859154901</v>
      </c>
      <c r="Y1249" s="16">
        <v>0.155102040816327</v>
      </c>
      <c r="Z1249" s="16"/>
      <c r="AA1249" s="16">
        <v>0.24671916010498701</v>
      </c>
      <c r="AB1249" s="16">
        <v>0.23170731707317099</v>
      </c>
      <c r="AC1249" s="16">
        <v>0.1875</v>
      </c>
      <c r="AD1249" s="16">
        <v>0.170542635658915</v>
      </c>
      <c r="AE1249" s="16">
        <v>0.17647058823529399</v>
      </c>
      <c r="AF1249" s="16">
        <v>0.12765957446808501</v>
      </c>
      <c r="AG1249" s="16">
        <v>0.25</v>
      </c>
      <c r="AH1249" s="16">
        <v>0.109756097560976</v>
      </c>
      <c r="AI1249" s="16">
        <v>0.113207547169811</v>
      </c>
      <c r="AJ1249" s="16"/>
      <c r="AK1249" s="16">
        <v>0.23857868020304601</v>
      </c>
      <c r="AL1249" s="16">
        <v>0.223300970873786</v>
      </c>
      <c r="AM1249" s="16">
        <v>0.17821782178217799</v>
      </c>
      <c r="AN1249" s="16">
        <v>0.23208191126279901</v>
      </c>
      <c r="AO1249" s="16">
        <v>0.159574468085106</v>
      </c>
      <c r="AP1249" s="16">
        <v>0.17050691244239599</v>
      </c>
      <c r="AQ1249" s="16">
        <v>0.15333333333333299</v>
      </c>
      <c r="AR1249" s="16"/>
      <c r="AS1249" s="16">
        <v>7.9787234042553196E-2</v>
      </c>
      <c r="AT1249" s="16">
        <v>0.22212389380531</v>
      </c>
      <c r="AU1249" s="16"/>
      <c r="AV1249" s="16">
        <v>0.23839662447257401</v>
      </c>
      <c r="AW1249" s="16">
        <v>0.181279620853081</v>
      </c>
      <c r="AX1249" s="16"/>
      <c r="AY1249" s="16">
        <v>0.229468599033816</v>
      </c>
      <c r="AZ1249" s="16">
        <v>0.155102040816327</v>
      </c>
      <c r="BA1249" s="16"/>
      <c r="BB1249" s="16">
        <v>0.158371040723982</v>
      </c>
      <c r="BC1249" s="16">
        <v>0.24580152671755701</v>
      </c>
      <c r="BD1249" s="16"/>
      <c r="BE1249" s="16">
        <v>0.321212121212121</v>
      </c>
      <c r="BF1249" s="16">
        <v>0.23668639053254401</v>
      </c>
      <c r="BG1249" s="16">
        <v>0.18858131487889301</v>
      </c>
      <c r="BH1249" s="16">
        <v>0.102127659574468</v>
      </c>
    </row>
    <row r="1250" spans="2:60" x14ac:dyDescent="0.25">
      <c r="B1250" t="s">
        <v>567</v>
      </c>
      <c r="C1250" s="16">
        <v>0.12974203338391499</v>
      </c>
      <c r="D1250" s="16">
        <v>0.13953488372093001</v>
      </c>
      <c r="E1250" s="16">
        <v>0.14685314685314699</v>
      </c>
      <c r="F1250" s="16">
        <v>0.168421052631579</v>
      </c>
      <c r="G1250" s="16">
        <v>0.15517241379310301</v>
      </c>
      <c r="H1250" s="16">
        <v>6.6666666666666693E-2</v>
      </c>
      <c r="I1250" s="16">
        <v>0.12380952380952399</v>
      </c>
      <c r="J1250" s="16">
        <v>0.157894736842105</v>
      </c>
      <c r="K1250" s="16">
        <v>0.13698630136986301</v>
      </c>
      <c r="L1250" s="16">
        <v>6.6666666666666693E-2</v>
      </c>
      <c r="M1250" s="16">
        <v>0.102272727272727</v>
      </c>
      <c r="N1250" s="16">
        <v>0.10784313725490199</v>
      </c>
      <c r="O1250" s="16">
        <v>0.1</v>
      </c>
      <c r="P1250" s="16">
        <v>0.1</v>
      </c>
      <c r="Q1250" s="16">
        <v>2.32558139534884E-2</v>
      </c>
      <c r="R1250" s="16">
        <v>3.7037037037037E-2</v>
      </c>
      <c r="S1250" s="16">
        <v>0.164835164835165</v>
      </c>
      <c r="T1250" s="16">
        <v>0.15384615384615399</v>
      </c>
      <c r="U1250" s="16"/>
      <c r="V1250" s="16">
        <v>0.14206128133704701</v>
      </c>
      <c r="W1250" s="16">
        <v>0.11351351351351401</v>
      </c>
      <c r="X1250" s="16">
        <v>0.11971830985915501</v>
      </c>
      <c r="Y1250" s="16">
        <v>0.13265306122449</v>
      </c>
      <c r="Z1250" s="16"/>
      <c r="AA1250" s="16">
        <v>0.139107611548556</v>
      </c>
      <c r="AB1250" s="16">
        <v>9.7560975609756101E-2</v>
      </c>
      <c r="AC1250" s="16">
        <v>0.13392857142857101</v>
      </c>
      <c r="AD1250" s="16">
        <v>0.14728682170542601</v>
      </c>
      <c r="AE1250" s="16">
        <v>0.11764705882352899</v>
      </c>
      <c r="AF1250" s="16">
        <v>0.170212765957447</v>
      </c>
      <c r="AG1250" s="16">
        <v>7.2916666666666699E-2</v>
      </c>
      <c r="AH1250" s="16">
        <v>9.7560975609756101E-2</v>
      </c>
      <c r="AI1250" s="16">
        <v>0.160377358490566</v>
      </c>
      <c r="AJ1250" s="16"/>
      <c r="AK1250" s="16">
        <v>0.10659898477157401</v>
      </c>
      <c r="AL1250" s="16">
        <v>0.14563106796116501</v>
      </c>
      <c r="AM1250" s="16">
        <v>0.16831683168316799</v>
      </c>
      <c r="AN1250" s="16">
        <v>0.12286689419795201</v>
      </c>
      <c r="AO1250" s="16">
        <v>0.10638297872340401</v>
      </c>
      <c r="AP1250" s="16">
        <v>0.12903225806451599</v>
      </c>
      <c r="AQ1250" s="16">
        <v>0.14000000000000001</v>
      </c>
      <c r="AR1250" s="16"/>
      <c r="AS1250" s="16">
        <v>0.111702127659574</v>
      </c>
      <c r="AT1250" s="16">
        <v>0.132743362831858</v>
      </c>
      <c r="AU1250" s="16"/>
      <c r="AV1250" s="16">
        <v>0.116033755274262</v>
      </c>
      <c r="AW1250" s="16">
        <v>0.137440758293839</v>
      </c>
      <c r="AX1250" s="16"/>
      <c r="AY1250" s="16">
        <v>0.12801932367149799</v>
      </c>
      <c r="AZ1250" s="16">
        <v>0.13265306122449</v>
      </c>
      <c r="BA1250" s="16"/>
      <c r="BB1250" s="16">
        <v>0.128205128205128</v>
      </c>
      <c r="BC1250" s="16">
        <v>0.13129770992366399</v>
      </c>
      <c r="BD1250" s="16"/>
      <c r="BE1250" s="16">
        <v>0.133333333333333</v>
      </c>
      <c r="BF1250" s="16">
        <v>0.17455621301775101</v>
      </c>
      <c r="BG1250" s="16">
        <v>0.110726643598616</v>
      </c>
      <c r="BH1250" s="16">
        <v>0.11063829787234</v>
      </c>
    </row>
    <row r="1251" spans="2:60" x14ac:dyDescent="0.25">
      <c r="B1251" t="s">
        <v>568</v>
      </c>
      <c r="C1251" s="16">
        <v>9.5599393019726905E-2</v>
      </c>
      <c r="D1251" s="16">
        <v>5.4263565891472902E-2</v>
      </c>
      <c r="E1251" s="16">
        <v>0.11888111888111901</v>
      </c>
      <c r="F1251" s="16">
        <v>0.12631578947368399</v>
      </c>
      <c r="G1251" s="16">
        <v>0.12068965517241401</v>
      </c>
      <c r="H1251" s="16">
        <v>0.1</v>
      </c>
      <c r="I1251" s="16">
        <v>0.12380952380952399</v>
      </c>
      <c r="J1251" s="16">
        <v>5.2631578947368397E-2</v>
      </c>
      <c r="K1251" s="16">
        <v>0.150684931506849</v>
      </c>
      <c r="L1251" s="16">
        <v>6.6666666666666693E-2</v>
      </c>
      <c r="M1251" s="16">
        <v>6.8181818181818205E-2</v>
      </c>
      <c r="N1251" s="16">
        <v>8.8235294117647106E-2</v>
      </c>
      <c r="O1251" s="16">
        <v>6.6666666666666693E-2</v>
      </c>
      <c r="P1251" s="16">
        <v>0.133333333333333</v>
      </c>
      <c r="Q1251" s="16">
        <v>4.6511627906976702E-2</v>
      </c>
      <c r="R1251" s="16">
        <v>0.18518518518518501</v>
      </c>
      <c r="S1251" s="16">
        <v>6.5934065934065894E-2</v>
      </c>
      <c r="T1251" s="16">
        <v>8.6538461538461495E-2</v>
      </c>
      <c r="U1251" s="16"/>
      <c r="V1251" s="16">
        <v>0.17548746518105801</v>
      </c>
      <c r="W1251" s="16">
        <v>7.0270270270270302E-2</v>
      </c>
      <c r="X1251" s="16">
        <v>5.63380281690141E-2</v>
      </c>
      <c r="Y1251" s="16">
        <v>6.9387755102040802E-2</v>
      </c>
      <c r="Z1251" s="16"/>
      <c r="AA1251" s="16">
        <v>0.144356955380577</v>
      </c>
      <c r="AB1251" s="16">
        <v>7.3170731707317097E-2</v>
      </c>
      <c r="AC1251" s="16">
        <v>8.0357142857142905E-2</v>
      </c>
      <c r="AD1251" s="16">
        <v>6.2015503875968998E-2</v>
      </c>
      <c r="AE1251" s="16">
        <v>9.2436974789915999E-2</v>
      </c>
      <c r="AF1251" s="16">
        <v>4.2553191489361701E-2</v>
      </c>
      <c r="AG1251" s="16">
        <v>6.25E-2</v>
      </c>
      <c r="AH1251" s="16">
        <v>2.4390243902439001E-2</v>
      </c>
      <c r="AI1251" s="16">
        <v>7.5471698113207503E-2</v>
      </c>
      <c r="AJ1251" s="16"/>
      <c r="AK1251" s="16">
        <v>0.13705583756345199</v>
      </c>
      <c r="AL1251" s="16">
        <v>0.106796116504854</v>
      </c>
      <c r="AM1251" s="16">
        <v>9.9009900990099001E-2</v>
      </c>
      <c r="AN1251" s="16">
        <v>7.8498293515358405E-2</v>
      </c>
      <c r="AO1251" s="16">
        <v>3.1914893617021302E-2</v>
      </c>
      <c r="AP1251" s="16">
        <v>7.3732718894009203E-2</v>
      </c>
      <c r="AQ1251" s="16">
        <v>0.12666666666666701</v>
      </c>
      <c r="AR1251" s="16"/>
      <c r="AS1251" s="16">
        <v>6.9148936170212796E-2</v>
      </c>
      <c r="AT1251" s="16">
        <v>0.1</v>
      </c>
      <c r="AU1251" s="16"/>
      <c r="AV1251" s="16">
        <v>8.8607594936708903E-2</v>
      </c>
      <c r="AW1251" s="16">
        <v>9.9526066350710901E-2</v>
      </c>
      <c r="AX1251" s="16"/>
      <c r="AY1251" s="16">
        <v>0.11111111111111099</v>
      </c>
      <c r="AZ1251" s="16">
        <v>6.9387755102040802E-2</v>
      </c>
      <c r="BA1251" s="16"/>
      <c r="BB1251" s="16">
        <v>8.1447963800904993E-2</v>
      </c>
      <c r="BC1251" s="16">
        <v>0.109923664122137</v>
      </c>
      <c r="BD1251" s="16"/>
      <c r="BE1251" s="16">
        <v>0.28484848484848502</v>
      </c>
      <c r="BF1251" s="16">
        <v>0.14201183431952699</v>
      </c>
      <c r="BG1251" s="16">
        <v>4.1522491349481001E-2</v>
      </c>
      <c r="BH1251" s="16">
        <v>2.5531914893616999E-2</v>
      </c>
    </row>
    <row r="1252" spans="2:60" x14ac:dyDescent="0.25">
      <c r="C1252" s="16"/>
      <c r="D1252" s="16"/>
      <c r="E1252" s="16"/>
      <c r="F1252" s="16"/>
      <c r="G1252" s="16"/>
      <c r="H1252" s="16"/>
      <c r="I1252" s="16"/>
      <c r="J1252" s="16"/>
      <c r="K1252" s="16"/>
      <c r="L1252" s="16"/>
      <c r="M1252" s="16"/>
      <c r="N1252" s="16"/>
      <c r="O1252" s="16"/>
      <c r="P1252" s="16"/>
      <c r="Q1252" s="16"/>
      <c r="R1252" s="16"/>
      <c r="S1252" s="16"/>
      <c r="T1252" s="16"/>
      <c r="U1252" s="16"/>
      <c r="V1252" s="16"/>
      <c r="W1252" s="16"/>
      <c r="X1252" s="16"/>
      <c r="Y1252" s="16"/>
      <c r="Z1252" s="16"/>
      <c r="AA1252" s="16"/>
      <c r="AB1252" s="16"/>
      <c r="AC1252" s="16"/>
      <c r="AD1252" s="16"/>
      <c r="AE1252" s="16"/>
      <c r="AF1252" s="16"/>
      <c r="AG1252" s="16"/>
      <c r="AH1252" s="16"/>
      <c r="AI1252" s="16"/>
      <c r="AJ1252" s="16"/>
      <c r="AK1252" s="16"/>
      <c r="AL1252" s="16"/>
      <c r="AM1252" s="16"/>
      <c r="AN1252" s="16"/>
      <c r="AO1252" s="16"/>
      <c r="AP1252" s="16"/>
      <c r="AQ1252" s="16"/>
      <c r="AR1252" s="16"/>
      <c r="AS1252" s="16"/>
      <c r="AT1252" s="16"/>
      <c r="AU1252" s="16"/>
      <c r="AV1252" s="16"/>
      <c r="AW1252" s="16"/>
      <c r="AX1252" s="16"/>
      <c r="AY1252" s="16"/>
      <c r="AZ1252" s="16"/>
      <c r="BA1252" s="16"/>
      <c r="BB1252" s="16"/>
      <c r="BC1252" s="16"/>
      <c r="BD1252" s="16"/>
      <c r="BE1252" s="16"/>
      <c r="BF1252" s="16"/>
      <c r="BG1252" s="16"/>
      <c r="BH1252" s="16"/>
    </row>
    <row r="1253" spans="2:60" x14ac:dyDescent="0.25">
      <c r="B1253" s="6" t="s">
        <v>573</v>
      </c>
      <c r="C1253" s="16"/>
      <c r="D1253" s="16"/>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c r="AC1253" s="16"/>
      <c r="AD1253" s="16"/>
      <c r="AE1253" s="16"/>
      <c r="AF1253" s="16"/>
      <c r="AG1253" s="16"/>
      <c r="AH1253" s="16"/>
      <c r="AI1253" s="16"/>
      <c r="AJ1253" s="16"/>
      <c r="AK1253" s="16"/>
      <c r="AL1253" s="16"/>
      <c r="AM1253" s="16"/>
      <c r="AN1253" s="16"/>
      <c r="AO1253" s="16"/>
      <c r="AP1253" s="16"/>
      <c r="AQ1253" s="16"/>
      <c r="AR1253" s="16"/>
      <c r="AS1253" s="16"/>
      <c r="AT1253" s="16"/>
      <c r="AU1253" s="16"/>
      <c r="AV1253" s="16"/>
      <c r="AW1253" s="16"/>
      <c r="AX1253" s="16"/>
      <c r="AY1253" s="16"/>
      <c r="AZ1253" s="16"/>
      <c r="BA1253" s="16"/>
      <c r="BB1253" s="16"/>
      <c r="BC1253" s="16"/>
      <c r="BD1253" s="16"/>
      <c r="BE1253" s="16"/>
      <c r="BF1253" s="16"/>
      <c r="BG1253" s="16"/>
      <c r="BH1253" s="16"/>
    </row>
    <row r="1254" spans="2:60" x14ac:dyDescent="0.25">
      <c r="B1254" s="23" t="s">
        <v>79</v>
      </c>
      <c r="C1254" s="16"/>
      <c r="D1254" s="16"/>
      <c r="E1254" s="16"/>
      <c r="F1254" s="16"/>
      <c r="G1254" s="16"/>
      <c r="H1254" s="16"/>
      <c r="I1254" s="16"/>
      <c r="J1254" s="16"/>
      <c r="K1254" s="16"/>
      <c r="L1254" s="16"/>
      <c r="M1254" s="16"/>
      <c r="N1254" s="16"/>
      <c r="O1254" s="16"/>
      <c r="P1254" s="16"/>
      <c r="Q1254" s="16"/>
      <c r="R1254" s="16"/>
      <c r="S1254" s="16"/>
      <c r="T1254" s="16"/>
      <c r="U1254" s="16"/>
      <c r="V1254" s="16"/>
      <c r="W1254" s="16"/>
      <c r="X1254" s="16"/>
      <c r="Y1254" s="16"/>
      <c r="Z1254" s="16"/>
      <c r="AA1254" s="16"/>
      <c r="AB1254" s="16"/>
      <c r="AC1254" s="16"/>
      <c r="AD1254" s="16"/>
      <c r="AE1254" s="16"/>
      <c r="AF1254" s="16"/>
      <c r="AG1254" s="16"/>
      <c r="AH1254" s="16"/>
      <c r="AI1254" s="16"/>
      <c r="AJ1254" s="16"/>
      <c r="AK1254" s="16"/>
      <c r="AL1254" s="16"/>
      <c r="AM1254" s="16"/>
      <c r="AN1254" s="16"/>
      <c r="AO1254" s="16"/>
      <c r="AP1254" s="16"/>
      <c r="AQ1254" s="16"/>
      <c r="AR1254" s="16"/>
      <c r="AS1254" s="16"/>
      <c r="AT1254" s="16"/>
      <c r="AU1254" s="16"/>
      <c r="AV1254" s="16"/>
      <c r="AW1254" s="16"/>
      <c r="AX1254" s="16"/>
      <c r="AY1254" s="16"/>
      <c r="AZ1254" s="16"/>
      <c r="BA1254" s="16"/>
      <c r="BB1254" s="16"/>
      <c r="BC1254" s="16"/>
      <c r="BD1254" s="16"/>
      <c r="BE1254" s="16"/>
      <c r="BF1254" s="16"/>
      <c r="BG1254" s="16"/>
      <c r="BH1254" s="16"/>
    </row>
    <row r="1255" spans="2:60" x14ac:dyDescent="0.25">
      <c r="B1255" t="s">
        <v>564</v>
      </c>
      <c r="C1255" s="16">
        <v>0.24658573596358099</v>
      </c>
      <c r="D1255" s="16">
        <v>0.26356589147286802</v>
      </c>
      <c r="E1255" s="16">
        <v>0.23776223776223801</v>
      </c>
      <c r="F1255" s="16">
        <v>0.26315789473684198</v>
      </c>
      <c r="G1255" s="16">
        <v>0.22413793103448301</v>
      </c>
      <c r="H1255" s="16">
        <v>0.16666666666666699</v>
      </c>
      <c r="I1255" s="16">
        <v>0.30476190476190501</v>
      </c>
      <c r="J1255" s="16">
        <v>0.105263157894737</v>
      </c>
      <c r="K1255" s="16">
        <v>0.123287671232877</v>
      </c>
      <c r="L1255" s="16">
        <v>0.16666666666666699</v>
      </c>
      <c r="M1255" s="16">
        <v>0.38636363636363602</v>
      </c>
      <c r="N1255" s="16">
        <v>0.26470588235294101</v>
      </c>
      <c r="O1255" s="16">
        <v>0.36666666666666697</v>
      </c>
      <c r="P1255" s="16">
        <v>0.266666666666667</v>
      </c>
      <c r="Q1255" s="16">
        <v>0.186046511627907</v>
      </c>
      <c r="R1255" s="16">
        <v>0.148148148148148</v>
      </c>
      <c r="S1255" s="16">
        <v>0.25274725274725302</v>
      </c>
      <c r="T1255" s="16">
        <v>0.19230769230769201</v>
      </c>
      <c r="U1255" s="16"/>
      <c r="V1255" s="16">
        <v>0.11699164345403899</v>
      </c>
      <c r="W1255" s="16">
        <v>0.286486486486487</v>
      </c>
      <c r="X1255" s="16">
        <v>0.27112676056337998</v>
      </c>
      <c r="Y1255" s="16">
        <v>0.31224489795918398</v>
      </c>
      <c r="Z1255" s="16"/>
      <c r="AA1255" s="16">
        <v>0.167979002624672</v>
      </c>
      <c r="AB1255" s="16">
        <v>0.26829268292682901</v>
      </c>
      <c r="AC1255" s="16">
        <v>0.26785714285714302</v>
      </c>
      <c r="AD1255" s="16">
        <v>0.24806201550387599</v>
      </c>
      <c r="AE1255" s="16">
        <v>0.27731092436974802</v>
      </c>
      <c r="AF1255" s="16">
        <v>0.30851063829787201</v>
      </c>
      <c r="AG1255" s="16">
        <v>0.33333333333333298</v>
      </c>
      <c r="AH1255" s="16">
        <v>0.32926829268292701</v>
      </c>
      <c r="AI1255" s="16">
        <v>0.38679245283018898</v>
      </c>
      <c r="AJ1255" s="16"/>
      <c r="AK1255" s="16">
        <v>0.19796954314720799</v>
      </c>
      <c r="AL1255" s="16">
        <v>0.242718446601942</v>
      </c>
      <c r="AM1255" s="16">
        <v>0.198019801980198</v>
      </c>
      <c r="AN1255" s="16">
        <v>0.16723549488054601</v>
      </c>
      <c r="AO1255" s="16">
        <v>0.35106382978723399</v>
      </c>
      <c r="AP1255" s="16">
        <v>0.30414746543778798</v>
      </c>
      <c r="AQ1255" s="16">
        <v>0.32666666666666699</v>
      </c>
      <c r="AR1255" s="16"/>
      <c r="AS1255" s="16">
        <v>0.46276595744680799</v>
      </c>
      <c r="AT1255" s="16">
        <v>0.21061946902654899</v>
      </c>
      <c r="AU1255" s="16"/>
      <c r="AV1255" s="16">
        <v>0.20253164556962</v>
      </c>
      <c r="AW1255" s="16">
        <v>0.27132701421800898</v>
      </c>
      <c r="AX1255" s="16"/>
      <c r="AY1255" s="16">
        <v>0.20772946859903399</v>
      </c>
      <c r="AZ1255" s="16">
        <v>0.31224489795918398</v>
      </c>
      <c r="BA1255" s="16"/>
      <c r="BB1255" s="16">
        <v>0.33785822021116102</v>
      </c>
      <c r="BC1255" s="16">
        <v>0.15419847328244299</v>
      </c>
      <c r="BD1255" s="16"/>
      <c r="BE1255" s="16">
        <v>6.0606060606060601E-2</v>
      </c>
      <c r="BF1255" s="16">
        <v>0.133136094674556</v>
      </c>
      <c r="BG1255" s="16">
        <v>0.26989619377162599</v>
      </c>
      <c r="BH1255" s="16">
        <v>0.48510638297872299</v>
      </c>
    </row>
    <row r="1256" spans="2:60" x14ac:dyDescent="0.25">
      <c r="B1256" t="s">
        <v>565</v>
      </c>
      <c r="C1256" s="16">
        <v>0.18740515933232199</v>
      </c>
      <c r="D1256" s="16">
        <v>0.178294573643411</v>
      </c>
      <c r="E1256" s="16">
        <v>0.15384615384615399</v>
      </c>
      <c r="F1256" s="16">
        <v>9.4736842105263203E-2</v>
      </c>
      <c r="G1256" s="16">
        <v>0.20689655172413801</v>
      </c>
      <c r="H1256" s="16">
        <v>0.33333333333333298</v>
      </c>
      <c r="I1256" s="16">
        <v>0.114285714285714</v>
      </c>
      <c r="J1256" s="16">
        <v>0.36842105263157898</v>
      </c>
      <c r="K1256" s="16">
        <v>0.19178082191780799</v>
      </c>
      <c r="L1256" s="16">
        <v>0.266666666666667</v>
      </c>
      <c r="M1256" s="16">
        <v>0.102272727272727</v>
      </c>
      <c r="N1256" s="16">
        <v>0.26470588235294101</v>
      </c>
      <c r="O1256" s="16">
        <v>0.16666666666666699</v>
      </c>
      <c r="P1256" s="16">
        <v>0.16666666666666699</v>
      </c>
      <c r="Q1256" s="16">
        <v>0.186046511627907</v>
      </c>
      <c r="R1256" s="16">
        <v>0.296296296296296</v>
      </c>
      <c r="S1256" s="16">
        <v>0.23626373626373601</v>
      </c>
      <c r="T1256" s="16">
        <v>0.19230769230769201</v>
      </c>
      <c r="U1256" s="16"/>
      <c r="V1256" s="16">
        <v>0.11699164345403899</v>
      </c>
      <c r="W1256" s="16">
        <v>0.15675675675675699</v>
      </c>
      <c r="X1256" s="16">
        <v>0.21126760563380301</v>
      </c>
      <c r="Y1256" s="16">
        <v>0.236734693877551</v>
      </c>
      <c r="Z1256" s="16"/>
      <c r="AA1256" s="16">
        <v>0.13648293963254601</v>
      </c>
      <c r="AB1256" s="16">
        <v>0.24390243902438999</v>
      </c>
      <c r="AC1256" s="16">
        <v>0.16964285714285701</v>
      </c>
      <c r="AD1256" s="16">
        <v>0.209302325581395</v>
      </c>
      <c r="AE1256" s="16">
        <v>0.21008403361344499</v>
      </c>
      <c r="AF1256" s="16">
        <v>0.22340425531914901</v>
      </c>
      <c r="AG1256" s="16">
        <v>0.23958333333333301</v>
      </c>
      <c r="AH1256" s="16">
        <v>0.219512195121951</v>
      </c>
      <c r="AI1256" s="16">
        <v>0.26415094339622602</v>
      </c>
      <c r="AJ1256" s="16"/>
      <c r="AK1256" s="16">
        <v>0.17258883248731</v>
      </c>
      <c r="AL1256" s="16">
        <v>0.15533980582524301</v>
      </c>
      <c r="AM1256" s="16">
        <v>0.18811881188118801</v>
      </c>
      <c r="AN1256" s="16">
        <v>0.20136518771331099</v>
      </c>
      <c r="AO1256" s="16">
        <v>0.23936170212766</v>
      </c>
      <c r="AP1256" s="16">
        <v>0.221198156682028</v>
      </c>
      <c r="AQ1256" s="16">
        <v>0.14000000000000001</v>
      </c>
      <c r="AR1256" s="16"/>
      <c r="AS1256" s="16">
        <v>0.22872340425531901</v>
      </c>
      <c r="AT1256" s="16">
        <v>0.18053097345132699</v>
      </c>
      <c r="AU1256" s="16"/>
      <c r="AV1256" s="16">
        <v>0.17510548523206801</v>
      </c>
      <c r="AW1256" s="16">
        <v>0.19431279620853101</v>
      </c>
      <c r="AX1256" s="16"/>
      <c r="AY1256" s="16">
        <v>0.15821256038647299</v>
      </c>
      <c r="AZ1256" s="16">
        <v>0.236734693877551</v>
      </c>
      <c r="BA1256" s="16"/>
      <c r="BB1256" s="16">
        <v>0.194570135746606</v>
      </c>
      <c r="BC1256" s="16">
        <v>0.180152671755725</v>
      </c>
      <c r="BD1256" s="16"/>
      <c r="BE1256" s="16">
        <v>7.8787878787878796E-2</v>
      </c>
      <c r="BF1256" s="16">
        <v>0.133136094674556</v>
      </c>
      <c r="BG1256" s="16">
        <v>0.23010380622837401</v>
      </c>
      <c r="BH1256" s="16">
        <v>0.23829787234042599</v>
      </c>
    </row>
    <row r="1257" spans="2:60" x14ac:dyDescent="0.25">
      <c r="B1257" t="s">
        <v>566</v>
      </c>
      <c r="C1257" s="16">
        <v>0.20940819423368701</v>
      </c>
      <c r="D1257" s="16">
        <v>0.224806201550388</v>
      </c>
      <c r="E1257" s="16">
        <v>0.20279720279720301</v>
      </c>
      <c r="F1257" s="16">
        <v>0.2</v>
      </c>
      <c r="G1257" s="16">
        <v>0.27586206896551702</v>
      </c>
      <c r="H1257" s="16">
        <v>0.2</v>
      </c>
      <c r="I1257" s="16">
        <v>0.161904761904762</v>
      </c>
      <c r="J1257" s="16">
        <v>0.157894736842105</v>
      </c>
      <c r="K1257" s="16">
        <v>0.232876712328767</v>
      </c>
      <c r="L1257" s="16">
        <v>0.33333333333333298</v>
      </c>
      <c r="M1257" s="16">
        <v>0.26136363636363602</v>
      </c>
      <c r="N1257" s="16">
        <v>0.13725490196078399</v>
      </c>
      <c r="O1257" s="16">
        <v>0.16666666666666699</v>
      </c>
      <c r="P1257" s="16">
        <v>0.15</v>
      </c>
      <c r="Q1257" s="16">
        <v>0.27906976744186002</v>
      </c>
      <c r="R1257" s="16">
        <v>7.4074074074074098E-2</v>
      </c>
      <c r="S1257" s="16">
        <v>0.24175824175824201</v>
      </c>
      <c r="T1257" s="16">
        <v>0.20192307692307701</v>
      </c>
      <c r="U1257" s="16"/>
      <c r="V1257" s="16">
        <v>0.17548746518105801</v>
      </c>
      <c r="W1257" s="16">
        <v>0.22702702702702701</v>
      </c>
      <c r="X1257" s="16">
        <v>0.25352112676056299</v>
      </c>
      <c r="Y1257" s="16">
        <v>0.20204081632653101</v>
      </c>
      <c r="Z1257" s="16"/>
      <c r="AA1257" s="16">
        <v>0.17585301837270301</v>
      </c>
      <c r="AB1257" s="16">
        <v>0.219512195121951</v>
      </c>
      <c r="AC1257" s="16">
        <v>0.20535714285714299</v>
      </c>
      <c r="AD1257" s="16">
        <v>0.232558139534884</v>
      </c>
      <c r="AE1257" s="16">
        <v>0.252100840336134</v>
      </c>
      <c r="AF1257" s="16">
        <v>0.27659574468085102</v>
      </c>
      <c r="AG1257" s="16">
        <v>0.22916666666666699</v>
      </c>
      <c r="AH1257" s="16">
        <v>0.219512195121951</v>
      </c>
      <c r="AI1257" s="16">
        <v>0.10377358490565999</v>
      </c>
      <c r="AJ1257" s="16"/>
      <c r="AK1257" s="16">
        <v>0.19796954314720799</v>
      </c>
      <c r="AL1257" s="16">
        <v>0.29126213592233002</v>
      </c>
      <c r="AM1257" s="16">
        <v>0.25742574257425699</v>
      </c>
      <c r="AN1257" s="16">
        <v>0.19453924914675799</v>
      </c>
      <c r="AO1257" s="16">
        <v>0.175531914893617</v>
      </c>
      <c r="AP1257" s="16">
        <v>0.225806451612903</v>
      </c>
      <c r="AQ1257" s="16">
        <v>0.15333333333333299</v>
      </c>
      <c r="AR1257" s="16"/>
      <c r="AS1257" s="16">
        <v>0.14893617021276601</v>
      </c>
      <c r="AT1257" s="16">
        <v>0.21946902654867301</v>
      </c>
      <c r="AU1257" s="16"/>
      <c r="AV1257" s="16">
        <v>0.20675105485232101</v>
      </c>
      <c r="AW1257" s="16">
        <v>0.210900473933649</v>
      </c>
      <c r="AX1257" s="16"/>
      <c r="AY1257" s="16">
        <v>0.21376811594202899</v>
      </c>
      <c r="AZ1257" s="16">
        <v>0.20204081632653101</v>
      </c>
      <c r="BA1257" s="16"/>
      <c r="BB1257" s="16">
        <v>0.18552036199095001</v>
      </c>
      <c r="BC1257" s="16">
        <v>0.23358778625954199</v>
      </c>
      <c r="BD1257" s="16"/>
      <c r="BE1257" s="16">
        <v>0.19393939393939399</v>
      </c>
      <c r="BF1257" s="16">
        <v>0.201183431952663</v>
      </c>
      <c r="BG1257" s="16">
        <v>0.23356401384083</v>
      </c>
      <c r="BH1257" s="16">
        <v>0.170212765957447</v>
      </c>
    </row>
    <row r="1258" spans="2:60" x14ac:dyDescent="0.25">
      <c r="B1258" t="s">
        <v>567</v>
      </c>
      <c r="C1258" s="16">
        <v>0.14946889226100199</v>
      </c>
      <c r="D1258" s="16">
        <v>0.170542635658915</v>
      </c>
      <c r="E1258" s="16">
        <v>0.20279720279720301</v>
      </c>
      <c r="F1258" s="16">
        <v>0.17894736842105299</v>
      </c>
      <c r="G1258" s="16">
        <v>0.13793103448275901</v>
      </c>
      <c r="H1258" s="16">
        <v>0.1</v>
      </c>
      <c r="I1258" s="16">
        <v>0.14285714285714299</v>
      </c>
      <c r="J1258" s="16">
        <v>0.157894736842105</v>
      </c>
      <c r="K1258" s="16">
        <v>0.27397260273972601</v>
      </c>
      <c r="L1258" s="16">
        <v>0.133333333333333</v>
      </c>
      <c r="M1258" s="16">
        <v>7.9545454545454503E-2</v>
      </c>
      <c r="N1258" s="16">
        <v>8.8235294117647106E-2</v>
      </c>
      <c r="O1258" s="16">
        <v>0.2</v>
      </c>
      <c r="P1258" s="16">
        <v>0.15</v>
      </c>
      <c r="Q1258" s="16">
        <v>0.13953488372093001</v>
      </c>
      <c r="R1258" s="16">
        <v>0.148148148148148</v>
      </c>
      <c r="S1258" s="16">
        <v>8.7912087912087905E-2</v>
      </c>
      <c r="T1258" s="16">
        <v>0.18269230769230799</v>
      </c>
      <c r="U1258" s="16"/>
      <c r="V1258" s="16">
        <v>0.17548746518105801</v>
      </c>
      <c r="W1258" s="16">
        <v>0.151351351351351</v>
      </c>
      <c r="X1258" s="16">
        <v>0.14436619718309901</v>
      </c>
      <c r="Y1258" s="16">
        <v>0.13265306122449</v>
      </c>
      <c r="Z1258" s="16"/>
      <c r="AA1258" s="16">
        <v>0.18897637795275599</v>
      </c>
      <c r="AB1258" s="16">
        <v>8.5365853658536606E-2</v>
      </c>
      <c r="AC1258" s="16">
        <v>0.16964285714285701</v>
      </c>
      <c r="AD1258" s="16">
        <v>0.124031007751938</v>
      </c>
      <c r="AE1258" s="16">
        <v>0.10084033613445401</v>
      </c>
      <c r="AF1258" s="16">
        <v>0.14893617021276601</v>
      </c>
      <c r="AG1258" s="16">
        <v>0.114583333333333</v>
      </c>
      <c r="AH1258" s="16">
        <v>0.17073170731707299</v>
      </c>
      <c r="AI1258" s="16">
        <v>0.13207547169811301</v>
      </c>
      <c r="AJ1258" s="16"/>
      <c r="AK1258" s="16">
        <v>0.131979695431472</v>
      </c>
      <c r="AL1258" s="16">
        <v>0.15533980582524301</v>
      </c>
      <c r="AM1258" s="16">
        <v>0.25742574257425699</v>
      </c>
      <c r="AN1258" s="16">
        <v>0.150170648464164</v>
      </c>
      <c r="AO1258" s="16">
        <v>0.154255319148936</v>
      </c>
      <c r="AP1258" s="16">
        <v>0.119815668202765</v>
      </c>
      <c r="AQ1258" s="16">
        <v>0.133333333333333</v>
      </c>
      <c r="AR1258" s="16"/>
      <c r="AS1258" s="16">
        <v>0.10106382978723399</v>
      </c>
      <c r="AT1258" s="16">
        <v>0.15752212389380499</v>
      </c>
      <c r="AU1258" s="16"/>
      <c r="AV1258" s="16">
        <v>0.170886075949367</v>
      </c>
      <c r="AW1258" s="16">
        <v>0.137440758293839</v>
      </c>
      <c r="AX1258" s="16"/>
      <c r="AY1258" s="16">
        <v>0.15942028985507201</v>
      </c>
      <c r="AZ1258" s="16">
        <v>0.13265306122449</v>
      </c>
      <c r="BA1258" s="16"/>
      <c r="BB1258" s="16">
        <v>0.13423831070889899</v>
      </c>
      <c r="BC1258" s="16">
        <v>0.164885496183206</v>
      </c>
      <c r="BD1258" s="16"/>
      <c r="BE1258" s="16">
        <v>0.175757575757576</v>
      </c>
      <c r="BF1258" s="16">
        <v>0.165680473372781</v>
      </c>
      <c r="BG1258" s="16">
        <v>0.16608996539792401</v>
      </c>
      <c r="BH1258" s="16">
        <v>6.8085106382978697E-2</v>
      </c>
    </row>
    <row r="1259" spans="2:60" x14ac:dyDescent="0.25">
      <c r="B1259" t="s">
        <v>568</v>
      </c>
      <c r="C1259" s="16">
        <v>0.20713201820940799</v>
      </c>
      <c r="D1259" s="16">
        <v>0.162790697674419</v>
      </c>
      <c r="E1259" s="16">
        <v>0.20279720279720301</v>
      </c>
      <c r="F1259" s="16">
        <v>0.26315789473684198</v>
      </c>
      <c r="G1259" s="16">
        <v>0.15517241379310301</v>
      </c>
      <c r="H1259" s="16">
        <v>0.2</v>
      </c>
      <c r="I1259" s="16">
        <v>0.27619047619047599</v>
      </c>
      <c r="J1259" s="16">
        <v>0.21052631578947401</v>
      </c>
      <c r="K1259" s="16">
        <v>0.17808219178082199</v>
      </c>
      <c r="L1259" s="16">
        <v>0.1</v>
      </c>
      <c r="M1259" s="16">
        <v>0.170454545454545</v>
      </c>
      <c r="N1259" s="16">
        <v>0.24509803921568599</v>
      </c>
      <c r="O1259" s="16">
        <v>0.1</v>
      </c>
      <c r="P1259" s="16">
        <v>0.266666666666667</v>
      </c>
      <c r="Q1259" s="16">
        <v>0.209302325581395</v>
      </c>
      <c r="R1259" s="16">
        <v>0.33333333333333298</v>
      </c>
      <c r="S1259" s="16">
        <v>0.18131868131868101</v>
      </c>
      <c r="T1259" s="16">
        <v>0.230769230769231</v>
      </c>
      <c r="U1259" s="16"/>
      <c r="V1259" s="16">
        <v>0.41504178272980502</v>
      </c>
      <c r="W1259" s="16">
        <v>0.178378378378378</v>
      </c>
      <c r="X1259" s="16">
        <v>0.11971830985915501</v>
      </c>
      <c r="Y1259" s="16">
        <v>0.116326530612245</v>
      </c>
      <c r="Z1259" s="16"/>
      <c r="AA1259" s="16">
        <v>0.33070866141732302</v>
      </c>
      <c r="AB1259" s="16">
        <v>0.18292682926829301</v>
      </c>
      <c r="AC1259" s="16">
        <v>0.1875</v>
      </c>
      <c r="AD1259" s="16">
        <v>0.186046511627907</v>
      </c>
      <c r="AE1259" s="16">
        <v>0.159663865546218</v>
      </c>
      <c r="AF1259" s="16">
        <v>4.2553191489361701E-2</v>
      </c>
      <c r="AG1259" s="16">
        <v>8.3333333333333301E-2</v>
      </c>
      <c r="AH1259" s="16">
        <v>6.0975609756097601E-2</v>
      </c>
      <c r="AI1259" s="16">
        <v>0.113207547169811</v>
      </c>
      <c r="AJ1259" s="16"/>
      <c r="AK1259" s="16">
        <v>0.29949238578680198</v>
      </c>
      <c r="AL1259" s="16">
        <v>0.15533980582524301</v>
      </c>
      <c r="AM1259" s="16">
        <v>9.9009900990099001E-2</v>
      </c>
      <c r="AN1259" s="16">
        <v>0.286689419795222</v>
      </c>
      <c r="AO1259" s="16">
        <v>7.9787234042553196E-2</v>
      </c>
      <c r="AP1259" s="16">
        <v>0.12903225806451599</v>
      </c>
      <c r="AQ1259" s="16">
        <v>0.24666666666666701</v>
      </c>
      <c r="AR1259" s="16"/>
      <c r="AS1259" s="16">
        <v>5.85106382978723E-2</v>
      </c>
      <c r="AT1259" s="16">
        <v>0.231858407079646</v>
      </c>
      <c r="AU1259" s="16"/>
      <c r="AV1259" s="16">
        <v>0.24472573839662401</v>
      </c>
      <c r="AW1259" s="16">
        <v>0.18601895734597201</v>
      </c>
      <c r="AX1259" s="16"/>
      <c r="AY1259" s="16">
        <v>0.26086956521739102</v>
      </c>
      <c r="AZ1259" s="16">
        <v>0.116326530612245</v>
      </c>
      <c r="BA1259" s="16"/>
      <c r="BB1259" s="16">
        <v>0.147812971342383</v>
      </c>
      <c r="BC1259" s="16">
        <v>0.26717557251908403</v>
      </c>
      <c r="BD1259" s="16"/>
      <c r="BE1259" s="16">
        <v>0.49090909090909102</v>
      </c>
      <c r="BF1259" s="16">
        <v>0.366863905325444</v>
      </c>
      <c r="BG1259" s="16">
        <v>0.100346020761246</v>
      </c>
      <c r="BH1259" s="16">
        <v>3.8297872340425497E-2</v>
      </c>
    </row>
    <row r="1260" spans="2:60" x14ac:dyDescent="0.25">
      <c r="C1260" s="16"/>
      <c r="D1260" s="16"/>
      <c r="E1260" s="16"/>
      <c r="F1260" s="16"/>
      <c r="G1260" s="16"/>
      <c r="H1260" s="16"/>
      <c r="I1260" s="16"/>
      <c r="J1260" s="16"/>
      <c r="K1260" s="16"/>
      <c r="L1260" s="16"/>
      <c r="M1260" s="16"/>
      <c r="N1260" s="16"/>
      <c r="O1260" s="16"/>
      <c r="P1260" s="16"/>
      <c r="Q1260" s="16"/>
      <c r="R1260" s="16"/>
      <c r="S1260" s="16"/>
      <c r="T1260" s="16"/>
      <c r="U1260" s="16"/>
      <c r="V1260" s="16"/>
      <c r="W1260" s="16"/>
      <c r="X1260" s="16"/>
      <c r="Y1260" s="16"/>
      <c r="Z1260" s="16"/>
      <c r="AA1260" s="16"/>
      <c r="AB1260" s="16"/>
      <c r="AC1260" s="16"/>
      <c r="AD1260" s="16"/>
      <c r="AE1260" s="16"/>
      <c r="AF1260" s="16"/>
      <c r="AG1260" s="16"/>
      <c r="AH1260" s="16"/>
      <c r="AI1260" s="16"/>
      <c r="AJ1260" s="16"/>
      <c r="AK1260" s="16"/>
      <c r="AL1260" s="16"/>
      <c r="AM1260" s="16"/>
      <c r="AN1260" s="16"/>
      <c r="AO1260" s="16"/>
      <c r="AP1260" s="16"/>
      <c r="AQ1260" s="16"/>
      <c r="AR1260" s="16"/>
      <c r="AS1260" s="16"/>
      <c r="AT1260" s="16"/>
      <c r="AU1260" s="16"/>
      <c r="AV1260" s="16"/>
      <c r="AW1260" s="16"/>
      <c r="AX1260" s="16"/>
      <c r="AY1260" s="16"/>
      <c r="AZ1260" s="16"/>
      <c r="BA1260" s="16"/>
      <c r="BB1260" s="16"/>
      <c r="BC1260" s="16"/>
      <c r="BD1260" s="16"/>
      <c r="BE1260" s="16"/>
      <c r="BF1260" s="16"/>
      <c r="BG1260" s="16"/>
      <c r="BH1260" s="16"/>
    </row>
    <row r="1261" spans="2:60" x14ac:dyDescent="0.25">
      <c r="B1261" s="6" t="s">
        <v>574</v>
      </c>
      <c r="C1261" s="16"/>
      <c r="D1261" s="16"/>
      <c r="E1261" s="16"/>
      <c r="F1261" s="16"/>
      <c r="G1261" s="16"/>
      <c r="H1261" s="16"/>
      <c r="I1261" s="16"/>
      <c r="J1261" s="16"/>
      <c r="K1261" s="16"/>
      <c r="L1261" s="16"/>
      <c r="M1261" s="16"/>
      <c r="N1261" s="16"/>
      <c r="O1261" s="16"/>
      <c r="P1261" s="16"/>
      <c r="Q1261" s="16"/>
      <c r="R1261" s="16"/>
      <c r="S1261" s="16"/>
      <c r="T1261" s="16"/>
      <c r="U1261" s="16"/>
      <c r="V1261" s="16"/>
      <c r="W1261" s="16"/>
      <c r="X1261" s="16"/>
      <c r="Y1261" s="16"/>
      <c r="Z1261" s="16"/>
      <c r="AA1261" s="16"/>
      <c r="AB1261" s="16"/>
      <c r="AC1261" s="16"/>
      <c r="AD1261" s="16"/>
      <c r="AE1261" s="16"/>
      <c r="AF1261" s="16"/>
      <c r="AG1261" s="16"/>
      <c r="AH1261" s="16"/>
      <c r="AI1261" s="16"/>
      <c r="AJ1261" s="16"/>
      <c r="AK1261" s="16"/>
      <c r="AL1261" s="16"/>
      <c r="AM1261" s="16"/>
      <c r="AN1261" s="16"/>
      <c r="AO1261" s="16"/>
      <c r="AP1261" s="16"/>
      <c r="AQ1261" s="16"/>
      <c r="AR1261" s="16"/>
      <c r="AS1261" s="16"/>
      <c r="AT1261" s="16"/>
      <c r="AU1261" s="16"/>
      <c r="AV1261" s="16"/>
      <c r="AW1261" s="16"/>
      <c r="AX1261" s="16"/>
      <c r="AY1261" s="16"/>
      <c r="AZ1261" s="16"/>
      <c r="BA1261" s="16"/>
      <c r="BB1261" s="16"/>
      <c r="BC1261" s="16"/>
      <c r="BD1261" s="16"/>
      <c r="BE1261" s="16"/>
      <c r="BF1261" s="16"/>
      <c r="BG1261" s="16"/>
      <c r="BH1261" s="16"/>
    </row>
    <row r="1262" spans="2:60" x14ac:dyDescent="0.25">
      <c r="B1262" s="23" t="s">
        <v>79</v>
      </c>
      <c r="C1262" s="16"/>
      <c r="D1262" s="16"/>
      <c r="E1262" s="16"/>
      <c r="F1262" s="16"/>
      <c r="G1262" s="16"/>
      <c r="H1262" s="16"/>
      <c r="I1262" s="16"/>
      <c r="J1262" s="16"/>
      <c r="K1262" s="16"/>
      <c r="L1262" s="16"/>
      <c r="M1262" s="16"/>
      <c r="N1262" s="16"/>
      <c r="O1262" s="16"/>
      <c r="P1262" s="16"/>
      <c r="Q1262" s="16"/>
      <c r="R1262" s="16"/>
      <c r="S1262" s="16"/>
      <c r="T1262" s="16"/>
      <c r="U1262" s="16"/>
      <c r="V1262" s="16"/>
      <c r="W1262" s="16"/>
      <c r="X1262" s="16"/>
      <c r="Y1262" s="16"/>
      <c r="Z1262" s="16"/>
      <c r="AA1262" s="16"/>
      <c r="AB1262" s="16"/>
      <c r="AC1262" s="16"/>
      <c r="AD1262" s="16"/>
      <c r="AE1262" s="16"/>
      <c r="AF1262" s="16"/>
      <c r="AG1262" s="16"/>
      <c r="AH1262" s="16"/>
      <c r="AI1262" s="16"/>
      <c r="AJ1262" s="16"/>
      <c r="AK1262" s="16"/>
      <c r="AL1262" s="16"/>
      <c r="AM1262" s="16"/>
      <c r="AN1262" s="16"/>
      <c r="AO1262" s="16"/>
      <c r="AP1262" s="16"/>
      <c r="AQ1262" s="16"/>
      <c r="AR1262" s="16"/>
      <c r="AS1262" s="16"/>
      <c r="AT1262" s="16"/>
      <c r="AU1262" s="16"/>
      <c r="AV1262" s="16"/>
      <c r="AW1262" s="16"/>
      <c r="AX1262" s="16"/>
      <c r="AY1262" s="16"/>
      <c r="AZ1262" s="16"/>
      <c r="BA1262" s="16"/>
      <c r="BB1262" s="16"/>
      <c r="BC1262" s="16"/>
      <c r="BD1262" s="16"/>
      <c r="BE1262" s="16"/>
      <c r="BF1262" s="16"/>
      <c r="BG1262" s="16"/>
      <c r="BH1262" s="16"/>
    </row>
    <row r="1263" spans="2:60" x14ac:dyDescent="0.25">
      <c r="B1263" t="s">
        <v>564</v>
      </c>
      <c r="C1263" s="16">
        <v>0.26555386949924098</v>
      </c>
      <c r="D1263" s="16">
        <v>0.33333333333333298</v>
      </c>
      <c r="E1263" s="16">
        <v>0.20979020979021001</v>
      </c>
      <c r="F1263" s="16">
        <v>0.24210526315789499</v>
      </c>
      <c r="G1263" s="16">
        <v>0.15517241379310301</v>
      </c>
      <c r="H1263" s="16">
        <v>0.16666666666666699</v>
      </c>
      <c r="I1263" s="16">
        <v>0.238095238095238</v>
      </c>
      <c r="J1263" s="16">
        <v>0.31578947368421101</v>
      </c>
      <c r="K1263" s="16">
        <v>0.24657534246575299</v>
      </c>
      <c r="L1263" s="16">
        <v>0.3</v>
      </c>
      <c r="M1263" s="16">
        <v>0.32954545454545497</v>
      </c>
      <c r="N1263" s="16">
        <v>0.26470588235294101</v>
      </c>
      <c r="O1263" s="16">
        <v>0.3</v>
      </c>
      <c r="P1263" s="16">
        <v>0.28333333333333299</v>
      </c>
      <c r="Q1263" s="16">
        <v>0.418604651162791</v>
      </c>
      <c r="R1263" s="16">
        <v>0.33333333333333298</v>
      </c>
      <c r="S1263" s="16">
        <v>0.25824175824175799</v>
      </c>
      <c r="T1263" s="16">
        <v>0.25</v>
      </c>
      <c r="U1263" s="16"/>
      <c r="V1263" s="16">
        <v>0.28690807799442902</v>
      </c>
      <c r="W1263" s="16">
        <v>0.27567567567567602</v>
      </c>
      <c r="X1263" s="16">
        <v>0.24647887323943701</v>
      </c>
      <c r="Y1263" s="16">
        <v>0.25714285714285701</v>
      </c>
      <c r="Z1263" s="16"/>
      <c r="AA1263" s="16">
        <v>0.291338582677165</v>
      </c>
      <c r="AB1263" s="16">
        <v>0.292682926829268</v>
      </c>
      <c r="AC1263" s="16">
        <v>0.214285714285714</v>
      </c>
      <c r="AD1263" s="16">
        <v>0.34883720930232598</v>
      </c>
      <c r="AE1263" s="16">
        <v>0.218487394957983</v>
      </c>
      <c r="AF1263" s="16">
        <v>0.25531914893617003</v>
      </c>
      <c r="AG1263" s="16">
        <v>0.28125</v>
      </c>
      <c r="AH1263" s="16">
        <v>0.25609756097560998</v>
      </c>
      <c r="AI1263" s="16">
        <v>0.22641509433962301</v>
      </c>
      <c r="AJ1263" s="16"/>
      <c r="AK1263" s="16">
        <v>0.28934010152284301</v>
      </c>
      <c r="AL1263" s="16">
        <v>0.26213592233009703</v>
      </c>
      <c r="AM1263" s="16">
        <v>0.287128712871287</v>
      </c>
      <c r="AN1263" s="16">
        <v>0.25255972696245699</v>
      </c>
      <c r="AO1263" s="16">
        <v>0.27659574468085102</v>
      </c>
      <c r="AP1263" s="16">
        <v>0.248847926267281</v>
      </c>
      <c r="AQ1263" s="16">
        <v>0.3</v>
      </c>
      <c r="AR1263" s="16"/>
      <c r="AS1263" s="16">
        <v>0.27127659574468099</v>
      </c>
      <c r="AT1263" s="16">
        <v>0.26460176991150403</v>
      </c>
      <c r="AU1263" s="16"/>
      <c r="AV1263" s="16">
        <v>0.30590717299578102</v>
      </c>
      <c r="AW1263" s="16">
        <v>0.24289099526066399</v>
      </c>
      <c r="AX1263" s="16"/>
      <c r="AY1263" s="16">
        <v>0.270531400966184</v>
      </c>
      <c r="AZ1263" s="16">
        <v>0.25714285714285701</v>
      </c>
      <c r="BA1263" s="16"/>
      <c r="BB1263" s="16">
        <v>0.29260935143288103</v>
      </c>
      <c r="BC1263" s="16">
        <v>0.23816793893129801</v>
      </c>
      <c r="BD1263" s="16"/>
      <c r="BE1263" s="16">
        <v>0.163636363636364</v>
      </c>
      <c r="BF1263" s="16">
        <v>0.25147928994082802</v>
      </c>
      <c r="BG1263" s="16">
        <v>0.26643598615917002</v>
      </c>
      <c r="BH1263" s="16">
        <v>0.35319148936170203</v>
      </c>
    </row>
    <row r="1264" spans="2:60" x14ac:dyDescent="0.25">
      <c r="B1264" t="s">
        <v>565</v>
      </c>
      <c r="C1264" s="16">
        <v>0.22761760242792101</v>
      </c>
      <c r="D1264" s="16">
        <v>0.162790697674419</v>
      </c>
      <c r="E1264" s="16">
        <v>0.26573426573426601</v>
      </c>
      <c r="F1264" s="16">
        <v>0.231578947368421</v>
      </c>
      <c r="G1264" s="16">
        <v>0.25862068965517199</v>
      </c>
      <c r="H1264" s="16">
        <v>0.266666666666667</v>
      </c>
      <c r="I1264" s="16">
        <v>0.20952380952381</v>
      </c>
      <c r="J1264" s="16">
        <v>0.21052631578947401</v>
      </c>
      <c r="K1264" s="16">
        <v>0.26027397260273999</v>
      </c>
      <c r="L1264" s="16">
        <v>0.2</v>
      </c>
      <c r="M1264" s="16">
        <v>0.22727272727272699</v>
      </c>
      <c r="N1264" s="16">
        <v>0.26470588235294101</v>
      </c>
      <c r="O1264" s="16">
        <v>0.133333333333333</v>
      </c>
      <c r="P1264" s="16">
        <v>0.116666666666667</v>
      </c>
      <c r="Q1264" s="16">
        <v>0.25581395348837199</v>
      </c>
      <c r="R1264" s="16">
        <v>0.22222222222222199</v>
      </c>
      <c r="S1264" s="16">
        <v>0.25274725274725302</v>
      </c>
      <c r="T1264" s="16">
        <v>0.230769230769231</v>
      </c>
      <c r="U1264" s="16"/>
      <c r="V1264" s="16">
        <v>0.217270194986072</v>
      </c>
      <c r="W1264" s="16">
        <v>0.21081081081081099</v>
      </c>
      <c r="X1264" s="16">
        <v>0.24647887323943701</v>
      </c>
      <c r="Y1264" s="16">
        <v>0.23061224489795901</v>
      </c>
      <c r="Z1264" s="16"/>
      <c r="AA1264" s="16">
        <v>0.23622047244094499</v>
      </c>
      <c r="AB1264" s="16">
        <v>0.18292682926829301</v>
      </c>
      <c r="AC1264" s="16">
        <v>0.25892857142857101</v>
      </c>
      <c r="AD1264" s="16">
        <v>0.25581395348837199</v>
      </c>
      <c r="AE1264" s="16">
        <v>0.22689075630252101</v>
      </c>
      <c r="AF1264" s="16">
        <v>0.28723404255319201</v>
      </c>
      <c r="AG1264" s="16">
        <v>0.16666666666666699</v>
      </c>
      <c r="AH1264" s="16">
        <v>0.23170731707317099</v>
      </c>
      <c r="AI1264" s="16">
        <v>0.25471698113207503</v>
      </c>
      <c r="AJ1264" s="16"/>
      <c r="AK1264" s="16">
        <v>0.22842639593908601</v>
      </c>
      <c r="AL1264" s="16">
        <v>0.25242718446601897</v>
      </c>
      <c r="AM1264" s="16">
        <v>0.17821782178217799</v>
      </c>
      <c r="AN1264" s="16">
        <v>0.24914675767918101</v>
      </c>
      <c r="AO1264" s="16">
        <v>0.22872340425531901</v>
      </c>
      <c r="AP1264" s="16">
        <v>0.26728110599078297</v>
      </c>
      <c r="AQ1264" s="16">
        <v>0.15333333333333299</v>
      </c>
      <c r="AR1264" s="16"/>
      <c r="AS1264" s="16">
        <v>0.21808510638297901</v>
      </c>
      <c r="AT1264" s="16">
        <v>0.22920353982300901</v>
      </c>
      <c r="AU1264" s="16"/>
      <c r="AV1264" s="16">
        <v>0.24261603375527399</v>
      </c>
      <c r="AW1264" s="16">
        <v>0.21919431279620899</v>
      </c>
      <c r="AX1264" s="16"/>
      <c r="AY1264" s="16">
        <v>0.22584541062801899</v>
      </c>
      <c r="AZ1264" s="16">
        <v>0.23061224489795901</v>
      </c>
      <c r="BA1264" s="16"/>
      <c r="BB1264" s="16">
        <v>0.233785822021116</v>
      </c>
      <c r="BC1264" s="16">
        <v>0.221374045801527</v>
      </c>
      <c r="BD1264" s="16"/>
      <c r="BE1264" s="16">
        <v>0.18787878787878801</v>
      </c>
      <c r="BF1264" s="16">
        <v>0.21597633136094699</v>
      </c>
      <c r="BG1264" s="16">
        <v>0.245674740484429</v>
      </c>
      <c r="BH1264" s="16">
        <v>0.229787234042553</v>
      </c>
    </row>
    <row r="1265" spans="2:60" x14ac:dyDescent="0.25">
      <c r="B1265" t="s">
        <v>566</v>
      </c>
      <c r="C1265" s="16">
        <v>0.24962063732928699</v>
      </c>
      <c r="D1265" s="16">
        <v>0.31782945736434098</v>
      </c>
      <c r="E1265" s="16">
        <v>0.29370629370629397</v>
      </c>
      <c r="F1265" s="16">
        <v>0.221052631578947</v>
      </c>
      <c r="G1265" s="16">
        <v>0.27586206896551702</v>
      </c>
      <c r="H1265" s="16">
        <v>0.266666666666667</v>
      </c>
      <c r="I1265" s="16">
        <v>0.28571428571428598</v>
      </c>
      <c r="J1265" s="16">
        <v>0.105263157894737</v>
      </c>
      <c r="K1265" s="16">
        <v>0.26027397260273999</v>
      </c>
      <c r="L1265" s="16">
        <v>0.3</v>
      </c>
      <c r="M1265" s="16">
        <v>0.204545454545455</v>
      </c>
      <c r="N1265" s="16">
        <v>0.18627450980392199</v>
      </c>
      <c r="O1265" s="16">
        <v>0.36666666666666697</v>
      </c>
      <c r="P1265" s="16">
        <v>0.266666666666667</v>
      </c>
      <c r="Q1265" s="16">
        <v>0.209302325581395</v>
      </c>
      <c r="R1265" s="16">
        <v>0.22222222222222199</v>
      </c>
      <c r="S1265" s="16">
        <v>0.225274725274725</v>
      </c>
      <c r="T1265" s="16">
        <v>0.20192307692307701</v>
      </c>
      <c r="U1265" s="16"/>
      <c r="V1265" s="16">
        <v>0.192200557103064</v>
      </c>
      <c r="W1265" s="16">
        <v>0.26486486486486499</v>
      </c>
      <c r="X1265" s="16">
        <v>0.28873239436619702</v>
      </c>
      <c r="Y1265" s="16">
        <v>0.26326530612244903</v>
      </c>
      <c r="Z1265" s="16"/>
      <c r="AA1265" s="16">
        <v>0.220472440944882</v>
      </c>
      <c r="AB1265" s="16">
        <v>0.25609756097560998</v>
      </c>
      <c r="AC1265" s="16">
        <v>0.27678571428571402</v>
      </c>
      <c r="AD1265" s="16">
        <v>0.186046511627907</v>
      </c>
      <c r="AE1265" s="16">
        <v>0.30252100840336099</v>
      </c>
      <c r="AF1265" s="16">
        <v>0.21276595744680901</v>
      </c>
      <c r="AG1265" s="16">
        <v>0.34375</v>
      </c>
      <c r="AH1265" s="16">
        <v>0.28048780487804897</v>
      </c>
      <c r="AI1265" s="16">
        <v>0.245283018867925</v>
      </c>
      <c r="AJ1265" s="16"/>
      <c r="AK1265" s="16">
        <v>0.19796954314720799</v>
      </c>
      <c r="AL1265" s="16">
        <v>0.242718446601942</v>
      </c>
      <c r="AM1265" s="16">
        <v>0.287128712871287</v>
      </c>
      <c r="AN1265" s="16">
        <v>0.26962457337883999</v>
      </c>
      <c r="AO1265" s="16">
        <v>0.21276595744680901</v>
      </c>
      <c r="AP1265" s="16">
        <v>0.29493087557603698</v>
      </c>
      <c r="AQ1265" s="16">
        <v>0.25333333333333302</v>
      </c>
      <c r="AR1265" s="16"/>
      <c r="AS1265" s="16">
        <v>0.28723404255319201</v>
      </c>
      <c r="AT1265" s="16">
        <v>0.24336283185840701</v>
      </c>
      <c r="AU1265" s="16"/>
      <c r="AV1265" s="16">
        <v>0.221518987341772</v>
      </c>
      <c r="AW1265" s="16">
        <v>0.26540284360189598</v>
      </c>
      <c r="AX1265" s="16"/>
      <c r="AY1265" s="16">
        <v>0.241545893719807</v>
      </c>
      <c r="AZ1265" s="16">
        <v>0.26326530612244903</v>
      </c>
      <c r="BA1265" s="16"/>
      <c r="BB1265" s="16">
        <v>0.24434389140271501</v>
      </c>
      <c r="BC1265" s="16">
        <v>0.25496183206106898</v>
      </c>
      <c r="BD1265" s="16"/>
      <c r="BE1265" s="16">
        <v>0.248484848484848</v>
      </c>
      <c r="BF1265" s="16">
        <v>0.23964497041420099</v>
      </c>
      <c r="BG1265" s="16">
        <v>0.25605536332179901</v>
      </c>
      <c r="BH1265" s="16">
        <v>0.24680851063829801</v>
      </c>
    </row>
    <row r="1266" spans="2:60" x14ac:dyDescent="0.25">
      <c r="B1266" t="s">
        <v>567</v>
      </c>
      <c r="C1266" s="16">
        <v>0.13277693474962099</v>
      </c>
      <c r="D1266" s="16">
        <v>0.10077519379845</v>
      </c>
      <c r="E1266" s="16">
        <v>0.11888111888111901</v>
      </c>
      <c r="F1266" s="16">
        <v>0.18947368421052599</v>
      </c>
      <c r="G1266" s="16">
        <v>0.18965517241379301</v>
      </c>
      <c r="H1266" s="16">
        <v>0.133333333333333</v>
      </c>
      <c r="I1266" s="16">
        <v>0.133333333333333</v>
      </c>
      <c r="J1266" s="16">
        <v>0.21052631578947401</v>
      </c>
      <c r="K1266" s="16">
        <v>0.13698630136986301</v>
      </c>
      <c r="L1266" s="16">
        <v>6.6666666666666693E-2</v>
      </c>
      <c r="M1266" s="16">
        <v>0.102272727272727</v>
      </c>
      <c r="N1266" s="16">
        <v>0.12745098039215699</v>
      </c>
      <c r="O1266" s="16">
        <v>0.133333333333333</v>
      </c>
      <c r="P1266" s="16">
        <v>0.16666666666666699</v>
      </c>
      <c r="Q1266" s="16">
        <v>9.3023255813953501E-2</v>
      </c>
      <c r="R1266" s="16">
        <v>7.4074074074074098E-2</v>
      </c>
      <c r="S1266" s="16">
        <v>0.104395604395604</v>
      </c>
      <c r="T1266" s="16">
        <v>0.20192307692307701</v>
      </c>
      <c r="U1266" s="16"/>
      <c r="V1266" s="16">
        <v>0.13370473537604499</v>
      </c>
      <c r="W1266" s="16">
        <v>0.108108108108108</v>
      </c>
      <c r="X1266" s="16">
        <v>0.12323943661971801</v>
      </c>
      <c r="Y1266" s="16">
        <v>0.14693877551020401</v>
      </c>
      <c r="Z1266" s="16"/>
      <c r="AA1266" s="16">
        <v>0.110236220472441</v>
      </c>
      <c r="AB1266" s="16">
        <v>0.15853658536585399</v>
      </c>
      <c r="AC1266" s="16">
        <v>0.151785714285714</v>
      </c>
      <c r="AD1266" s="16">
        <v>9.3023255813953501E-2</v>
      </c>
      <c r="AE1266" s="16">
        <v>0.126050420168067</v>
      </c>
      <c r="AF1266" s="16">
        <v>0.13829787234042601</v>
      </c>
      <c r="AG1266" s="16">
        <v>0.17708333333333301</v>
      </c>
      <c r="AH1266" s="16">
        <v>0.134146341463415</v>
      </c>
      <c r="AI1266" s="16">
        <v>0.15094339622641501</v>
      </c>
      <c r="AJ1266" s="16"/>
      <c r="AK1266" s="16">
        <v>0.131979695431472</v>
      </c>
      <c r="AL1266" s="16">
        <v>0.16504854368932001</v>
      </c>
      <c r="AM1266" s="16">
        <v>0.158415841584158</v>
      </c>
      <c r="AN1266" s="16">
        <v>9.8976109215017094E-2</v>
      </c>
      <c r="AO1266" s="16">
        <v>0.111702127659574</v>
      </c>
      <c r="AP1266" s="16">
        <v>0.13824884792626699</v>
      </c>
      <c r="AQ1266" s="16">
        <v>0.15333333333333299</v>
      </c>
      <c r="AR1266" s="16"/>
      <c r="AS1266" s="16">
        <v>0.13297872340425501</v>
      </c>
      <c r="AT1266" s="16">
        <v>0.132743362831858</v>
      </c>
      <c r="AU1266" s="16"/>
      <c r="AV1266" s="16">
        <v>0.109704641350211</v>
      </c>
      <c r="AW1266" s="16">
        <v>0.145734597156398</v>
      </c>
      <c r="AX1266" s="16"/>
      <c r="AY1266" s="16">
        <v>0.12439613526569999</v>
      </c>
      <c r="AZ1266" s="16">
        <v>0.14693877551020401</v>
      </c>
      <c r="BA1266" s="16"/>
      <c r="BB1266" s="16">
        <v>0.131221719457014</v>
      </c>
      <c r="BC1266" s="16">
        <v>0.134351145038168</v>
      </c>
      <c r="BD1266" s="16"/>
      <c r="BE1266" s="16">
        <v>0.115151515151515</v>
      </c>
      <c r="BF1266" s="16">
        <v>0.14792899408283999</v>
      </c>
      <c r="BG1266" s="16">
        <v>0.13840830449826999</v>
      </c>
      <c r="BH1266" s="16">
        <v>0.11063829787234</v>
      </c>
    </row>
    <row r="1267" spans="2:60" x14ac:dyDescent="0.25">
      <c r="B1267" t="s">
        <v>568</v>
      </c>
      <c r="C1267" s="16">
        <v>0.12443095599393</v>
      </c>
      <c r="D1267" s="16">
        <v>8.5271317829457405E-2</v>
      </c>
      <c r="E1267" s="16">
        <v>0.111888111888112</v>
      </c>
      <c r="F1267" s="16">
        <v>0.115789473684211</v>
      </c>
      <c r="G1267" s="16">
        <v>0.12068965517241401</v>
      </c>
      <c r="H1267" s="16">
        <v>0.16666666666666699</v>
      </c>
      <c r="I1267" s="16">
        <v>0.133333333333333</v>
      </c>
      <c r="J1267" s="16">
        <v>0.157894736842105</v>
      </c>
      <c r="K1267" s="16">
        <v>9.5890410958904104E-2</v>
      </c>
      <c r="L1267" s="16">
        <v>0.133333333333333</v>
      </c>
      <c r="M1267" s="16">
        <v>0.13636363636363599</v>
      </c>
      <c r="N1267" s="16">
        <v>0.15686274509803899</v>
      </c>
      <c r="O1267" s="16">
        <v>6.6666666666666693E-2</v>
      </c>
      <c r="P1267" s="16">
        <v>0.16666666666666699</v>
      </c>
      <c r="Q1267" s="16">
        <v>2.32558139534884E-2</v>
      </c>
      <c r="R1267" s="16">
        <v>0.148148148148148</v>
      </c>
      <c r="S1267" s="16">
        <v>0.159340659340659</v>
      </c>
      <c r="T1267" s="16">
        <v>0.115384615384615</v>
      </c>
      <c r="U1267" s="16"/>
      <c r="V1267" s="16">
        <v>0.16991643454038999</v>
      </c>
      <c r="W1267" s="16">
        <v>0.14054054054054099</v>
      </c>
      <c r="X1267" s="16">
        <v>9.5070422535211294E-2</v>
      </c>
      <c r="Y1267" s="16">
        <v>0.102040816326531</v>
      </c>
      <c r="Z1267" s="16"/>
      <c r="AA1267" s="16">
        <v>0.14173228346456701</v>
      </c>
      <c r="AB1267" s="16">
        <v>0.109756097560976</v>
      </c>
      <c r="AC1267" s="16">
        <v>9.8214285714285698E-2</v>
      </c>
      <c r="AD1267" s="16">
        <v>0.116279069767442</v>
      </c>
      <c r="AE1267" s="16">
        <v>0.126050420168067</v>
      </c>
      <c r="AF1267" s="16">
        <v>0.10638297872340401</v>
      </c>
      <c r="AG1267" s="16">
        <v>3.125E-2</v>
      </c>
      <c r="AH1267" s="16">
        <v>9.7560975609756101E-2</v>
      </c>
      <c r="AI1267" s="16">
        <v>0.122641509433962</v>
      </c>
      <c r="AJ1267" s="16"/>
      <c r="AK1267" s="16">
        <v>0.15228426395939099</v>
      </c>
      <c r="AL1267" s="16">
        <v>7.7669902912621394E-2</v>
      </c>
      <c r="AM1267" s="16">
        <v>8.9108910891089105E-2</v>
      </c>
      <c r="AN1267" s="16">
        <v>0.12969283276450499</v>
      </c>
      <c r="AO1267" s="16">
        <v>0.170212765957447</v>
      </c>
      <c r="AP1267" s="16">
        <v>5.0691244239631297E-2</v>
      </c>
      <c r="AQ1267" s="16">
        <v>0.14000000000000001</v>
      </c>
      <c r="AR1267" s="16"/>
      <c r="AS1267" s="16">
        <v>9.0425531914893595E-2</v>
      </c>
      <c r="AT1267" s="16">
        <v>0.13008849557522101</v>
      </c>
      <c r="AU1267" s="16"/>
      <c r="AV1267" s="16">
        <v>0.120253164556962</v>
      </c>
      <c r="AW1267" s="16">
        <v>0.12677725118483399</v>
      </c>
      <c r="AX1267" s="16"/>
      <c r="AY1267" s="16">
        <v>0.13768115942028999</v>
      </c>
      <c r="AZ1267" s="16">
        <v>0.102040816326531</v>
      </c>
      <c r="BA1267" s="16"/>
      <c r="BB1267" s="16">
        <v>9.8039215686274495E-2</v>
      </c>
      <c r="BC1267" s="16">
        <v>0.15114503816793901</v>
      </c>
      <c r="BD1267" s="16"/>
      <c r="BE1267" s="16">
        <v>0.28484848484848502</v>
      </c>
      <c r="BF1267" s="16">
        <v>0.14497041420118301</v>
      </c>
      <c r="BG1267" s="16">
        <v>9.3425605536332196E-2</v>
      </c>
      <c r="BH1267" s="16">
        <v>5.95744680851064E-2</v>
      </c>
    </row>
    <row r="1268" spans="2:60" x14ac:dyDescent="0.25">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c r="BE1268" s="16"/>
      <c r="BF1268" s="16"/>
      <c r="BG1268" s="16"/>
      <c r="BH1268" s="16"/>
    </row>
    <row r="1269" spans="2:60" x14ac:dyDescent="0.25">
      <c r="B1269" s="6" t="s">
        <v>575</v>
      </c>
      <c r="C1269" s="16"/>
      <c r="D1269" s="16"/>
      <c r="E1269" s="16"/>
      <c r="F1269" s="16"/>
      <c r="G1269" s="16"/>
      <c r="H1269" s="16"/>
      <c r="I1269" s="16"/>
      <c r="J1269" s="16"/>
      <c r="K1269" s="16"/>
      <c r="L1269" s="16"/>
      <c r="M1269" s="16"/>
      <c r="N1269" s="16"/>
      <c r="O1269" s="16"/>
      <c r="P1269" s="16"/>
      <c r="Q1269" s="16"/>
      <c r="R1269" s="16"/>
      <c r="S1269" s="16"/>
      <c r="T1269" s="16"/>
      <c r="U1269" s="16"/>
      <c r="V1269" s="16"/>
      <c r="W1269" s="16"/>
      <c r="X1269" s="16"/>
      <c r="Y1269" s="16"/>
      <c r="Z1269" s="16"/>
      <c r="AA1269" s="16"/>
      <c r="AB1269" s="16"/>
      <c r="AC1269" s="16"/>
      <c r="AD1269" s="16"/>
      <c r="AE1269" s="16"/>
      <c r="AF1269" s="16"/>
      <c r="AG1269" s="16"/>
      <c r="AH1269" s="16"/>
      <c r="AI1269" s="16"/>
      <c r="AJ1269" s="16"/>
      <c r="AK1269" s="16"/>
      <c r="AL1269" s="16"/>
      <c r="AM1269" s="16"/>
      <c r="AN1269" s="16"/>
      <c r="AO1269" s="16"/>
      <c r="AP1269" s="16"/>
      <c r="AQ1269" s="16"/>
      <c r="AR1269" s="16"/>
      <c r="AS1269" s="16"/>
      <c r="AT1269" s="16"/>
      <c r="AU1269" s="16"/>
      <c r="AV1269" s="16"/>
      <c r="AW1269" s="16"/>
      <c r="AX1269" s="16"/>
      <c r="AY1269" s="16"/>
      <c r="AZ1269" s="16"/>
      <c r="BA1269" s="16"/>
      <c r="BB1269" s="16"/>
      <c r="BC1269" s="16"/>
      <c r="BD1269" s="16"/>
      <c r="BE1269" s="16"/>
      <c r="BF1269" s="16"/>
      <c r="BG1269" s="16"/>
      <c r="BH1269" s="16"/>
    </row>
    <row r="1270" spans="2:60" x14ac:dyDescent="0.25">
      <c r="B1270" s="23" t="s">
        <v>79</v>
      </c>
      <c r="C1270" s="16"/>
      <c r="D1270" s="16"/>
      <c r="E1270" s="16"/>
      <c r="F1270" s="16"/>
      <c r="G1270" s="16"/>
      <c r="H1270" s="16"/>
      <c r="I1270" s="16"/>
      <c r="J1270" s="16"/>
      <c r="K1270" s="16"/>
      <c r="L1270" s="16"/>
      <c r="M1270" s="16"/>
      <c r="N1270" s="16"/>
      <c r="O1270" s="16"/>
      <c r="P1270" s="16"/>
      <c r="Q1270" s="16"/>
      <c r="R1270" s="16"/>
      <c r="S1270" s="16"/>
      <c r="T1270" s="16"/>
      <c r="U1270" s="16"/>
      <c r="V1270" s="16"/>
      <c r="W1270" s="16"/>
      <c r="X1270" s="16"/>
      <c r="Y1270" s="16"/>
      <c r="Z1270" s="16"/>
      <c r="AA1270" s="16"/>
      <c r="AB1270" s="16"/>
      <c r="AC1270" s="16"/>
      <c r="AD1270" s="16"/>
      <c r="AE1270" s="16"/>
      <c r="AF1270" s="16"/>
      <c r="AG1270" s="16"/>
      <c r="AH1270" s="16"/>
      <c r="AI1270" s="16"/>
      <c r="AJ1270" s="16"/>
      <c r="AK1270" s="16"/>
      <c r="AL1270" s="16"/>
      <c r="AM1270" s="16"/>
      <c r="AN1270" s="16"/>
      <c r="AO1270" s="16"/>
      <c r="AP1270" s="16"/>
      <c r="AQ1270" s="16"/>
      <c r="AR1270" s="16"/>
      <c r="AS1270" s="16"/>
      <c r="AT1270" s="16"/>
      <c r="AU1270" s="16"/>
      <c r="AV1270" s="16"/>
      <c r="AW1270" s="16"/>
      <c r="AX1270" s="16"/>
      <c r="AY1270" s="16"/>
      <c r="AZ1270" s="16"/>
      <c r="BA1270" s="16"/>
      <c r="BB1270" s="16"/>
      <c r="BC1270" s="16"/>
      <c r="BD1270" s="16"/>
      <c r="BE1270" s="16"/>
      <c r="BF1270" s="16"/>
      <c r="BG1270" s="16"/>
      <c r="BH1270" s="16"/>
    </row>
    <row r="1271" spans="2:60" x14ac:dyDescent="0.25">
      <c r="B1271" t="s">
        <v>564</v>
      </c>
      <c r="C1271" s="16">
        <v>0.496965098634294</v>
      </c>
      <c r="D1271" s="16">
        <v>0.54263565891472898</v>
      </c>
      <c r="E1271" s="16">
        <v>0.51048951048951097</v>
      </c>
      <c r="F1271" s="16">
        <v>0.54736842105263195</v>
      </c>
      <c r="G1271" s="16">
        <v>0.48275862068965503</v>
      </c>
      <c r="H1271" s="16">
        <v>0.36666666666666697</v>
      </c>
      <c r="I1271" s="16">
        <v>0.49523809523809498</v>
      </c>
      <c r="J1271" s="16">
        <v>0.47368421052631599</v>
      </c>
      <c r="K1271" s="16">
        <v>0.465753424657534</v>
      </c>
      <c r="L1271" s="16">
        <v>0.5</v>
      </c>
      <c r="M1271" s="16">
        <v>0.48863636363636398</v>
      </c>
      <c r="N1271" s="16">
        <v>0.54901960784313697</v>
      </c>
      <c r="O1271" s="16">
        <v>0.36666666666666697</v>
      </c>
      <c r="P1271" s="16">
        <v>0.46666666666666701</v>
      </c>
      <c r="Q1271" s="16">
        <v>0.581395348837209</v>
      </c>
      <c r="R1271" s="16">
        <v>0.55555555555555602</v>
      </c>
      <c r="S1271" s="16">
        <v>0.46153846153846201</v>
      </c>
      <c r="T1271" s="16">
        <v>0.47115384615384598</v>
      </c>
      <c r="U1271" s="16"/>
      <c r="V1271" s="16">
        <v>0.56545961002785505</v>
      </c>
      <c r="W1271" s="16">
        <v>0.49189189189189197</v>
      </c>
      <c r="X1271" s="16">
        <v>0.47887323943662002</v>
      </c>
      <c r="Y1271" s="16">
        <v>0.45918367346938799</v>
      </c>
      <c r="Z1271" s="16"/>
      <c r="AA1271" s="16">
        <v>0.53280839895013099</v>
      </c>
      <c r="AB1271" s="16">
        <v>0.52439024390243905</v>
      </c>
      <c r="AC1271" s="16">
        <v>0.45535714285714302</v>
      </c>
      <c r="AD1271" s="16">
        <v>0.52713178294573604</v>
      </c>
      <c r="AE1271" s="16">
        <v>0.45378151260504201</v>
      </c>
      <c r="AF1271" s="16">
        <v>0.41489361702127697</v>
      </c>
      <c r="AG1271" s="16">
        <v>0.48958333333333298</v>
      </c>
      <c r="AH1271" s="16">
        <v>0.47560975609756101</v>
      </c>
      <c r="AI1271" s="16">
        <v>0.50943396226415105</v>
      </c>
      <c r="AJ1271" s="16"/>
      <c r="AK1271" s="16">
        <v>0.54314720812182704</v>
      </c>
      <c r="AL1271" s="16">
        <v>0.54368932038834905</v>
      </c>
      <c r="AM1271" s="16">
        <v>0.46534653465346498</v>
      </c>
      <c r="AN1271" s="16">
        <v>0.50511945392491497</v>
      </c>
      <c r="AO1271" s="16">
        <v>0.40425531914893598</v>
      </c>
      <c r="AP1271" s="16">
        <v>0.465437788018433</v>
      </c>
      <c r="AQ1271" s="16">
        <v>0.53333333333333299</v>
      </c>
      <c r="AR1271" s="16"/>
      <c r="AS1271" s="16">
        <v>0.409574468085106</v>
      </c>
      <c r="AT1271" s="16">
        <v>0.51150442477876101</v>
      </c>
      <c r="AU1271" s="16"/>
      <c r="AV1271" s="16">
        <v>0.58016877637130804</v>
      </c>
      <c r="AW1271" s="16">
        <v>0.45023696682464498</v>
      </c>
      <c r="AX1271" s="16"/>
      <c r="AY1271" s="16">
        <v>0.51932367149758496</v>
      </c>
      <c r="AZ1271" s="16">
        <v>0.45918367346938799</v>
      </c>
      <c r="BA1271" s="16"/>
      <c r="BB1271" s="16">
        <v>0.512820512820513</v>
      </c>
      <c r="BC1271" s="16">
        <v>0.480916030534351</v>
      </c>
      <c r="BD1271" s="16"/>
      <c r="BE1271" s="16">
        <v>0.52121212121212102</v>
      </c>
      <c r="BF1271" s="16">
        <v>0.54733727810650901</v>
      </c>
      <c r="BG1271" s="16">
        <v>0.45674740484429099</v>
      </c>
      <c r="BH1271" s="16">
        <v>0.50638297872340399</v>
      </c>
    </row>
    <row r="1272" spans="2:60" x14ac:dyDescent="0.25">
      <c r="B1272" t="s">
        <v>565</v>
      </c>
      <c r="C1272" s="16">
        <v>0.24886191198786001</v>
      </c>
      <c r="D1272" s="16">
        <v>0.201550387596899</v>
      </c>
      <c r="E1272" s="16">
        <v>0.25174825174825199</v>
      </c>
      <c r="F1272" s="16">
        <v>0.28421052631578902</v>
      </c>
      <c r="G1272" s="16">
        <v>0.25862068965517199</v>
      </c>
      <c r="H1272" s="16">
        <v>0.33333333333333298</v>
      </c>
      <c r="I1272" s="16">
        <v>0.24761904761904799</v>
      </c>
      <c r="J1272" s="16">
        <v>0.21052631578947401</v>
      </c>
      <c r="K1272" s="16">
        <v>0.31506849315068503</v>
      </c>
      <c r="L1272" s="16">
        <v>0.3</v>
      </c>
      <c r="M1272" s="16">
        <v>0.32954545454545497</v>
      </c>
      <c r="N1272" s="16">
        <v>0.27450980392156898</v>
      </c>
      <c r="O1272" s="16">
        <v>0.33333333333333298</v>
      </c>
      <c r="P1272" s="16">
        <v>0.15</v>
      </c>
      <c r="Q1272" s="16">
        <v>0.25581395348837199</v>
      </c>
      <c r="R1272" s="16">
        <v>0.25925925925925902</v>
      </c>
      <c r="S1272" s="16">
        <v>0.225274725274725</v>
      </c>
      <c r="T1272" s="16">
        <v>0.16346153846153799</v>
      </c>
      <c r="U1272" s="16"/>
      <c r="V1272" s="16">
        <v>0.23119777158774399</v>
      </c>
      <c r="W1272" s="16">
        <v>0.24324324324324301</v>
      </c>
      <c r="X1272" s="16">
        <v>0.264084507042254</v>
      </c>
      <c r="Y1272" s="16">
        <v>0.25510204081632698</v>
      </c>
      <c r="Z1272" s="16"/>
      <c r="AA1272" s="16">
        <v>0.23622047244094499</v>
      </c>
      <c r="AB1272" s="16">
        <v>0.207317073170732</v>
      </c>
      <c r="AC1272" s="16">
        <v>0.24107142857142899</v>
      </c>
      <c r="AD1272" s="16">
        <v>0.27131782945736399</v>
      </c>
      <c r="AE1272" s="16">
        <v>0.26050420168067201</v>
      </c>
      <c r="AF1272" s="16">
        <v>0.25531914893617003</v>
      </c>
      <c r="AG1272" s="16">
        <v>0.20833333333333301</v>
      </c>
      <c r="AH1272" s="16">
        <v>0.24390243902438999</v>
      </c>
      <c r="AI1272" s="16">
        <v>0.30188679245283001</v>
      </c>
      <c r="AJ1272" s="16"/>
      <c r="AK1272" s="16">
        <v>0.22335025380710699</v>
      </c>
      <c r="AL1272" s="16">
        <v>0.233009708737864</v>
      </c>
      <c r="AM1272" s="16">
        <v>0.27722772277227697</v>
      </c>
      <c r="AN1272" s="16">
        <v>0.26279863481228699</v>
      </c>
      <c r="AO1272" s="16">
        <v>0.28723404255319201</v>
      </c>
      <c r="AP1272" s="16">
        <v>0.244239631336406</v>
      </c>
      <c r="AQ1272" s="16">
        <v>0.22666666666666699</v>
      </c>
      <c r="AR1272" s="16"/>
      <c r="AS1272" s="16">
        <v>0.22872340425531901</v>
      </c>
      <c r="AT1272" s="16">
        <v>0.25221238938053098</v>
      </c>
      <c r="AU1272" s="16"/>
      <c r="AV1272" s="16">
        <v>0.215189873417722</v>
      </c>
      <c r="AW1272" s="16">
        <v>0.267772511848341</v>
      </c>
      <c r="AX1272" s="16"/>
      <c r="AY1272" s="16">
        <v>0.24516908212560401</v>
      </c>
      <c r="AZ1272" s="16">
        <v>0.25510204081632698</v>
      </c>
      <c r="BA1272" s="16"/>
      <c r="BB1272" s="16">
        <v>0.233785822021116</v>
      </c>
      <c r="BC1272" s="16">
        <v>0.26412213740458002</v>
      </c>
      <c r="BD1272" s="16"/>
      <c r="BE1272" s="16">
        <v>0.23030303030303001</v>
      </c>
      <c r="BF1272" s="16">
        <v>0.22189349112425999</v>
      </c>
      <c r="BG1272" s="16">
        <v>0.280276816608997</v>
      </c>
      <c r="BH1272" s="16">
        <v>0.22553191489361701</v>
      </c>
    </row>
    <row r="1273" spans="2:60" x14ac:dyDescent="0.25">
      <c r="B1273" t="s">
        <v>566</v>
      </c>
      <c r="C1273" s="16">
        <v>0.14188163884673699</v>
      </c>
      <c r="D1273" s="16">
        <v>0.14728682170542601</v>
      </c>
      <c r="E1273" s="16">
        <v>0.125874125874126</v>
      </c>
      <c r="F1273" s="16">
        <v>0.115789473684211</v>
      </c>
      <c r="G1273" s="16">
        <v>0.13793103448275901</v>
      </c>
      <c r="H1273" s="16">
        <v>0.133333333333333</v>
      </c>
      <c r="I1273" s="16">
        <v>0.114285714285714</v>
      </c>
      <c r="J1273" s="16">
        <v>0.21052631578947401</v>
      </c>
      <c r="K1273" s="16">
        <v>8.2191780821917804E-2</v>
      </c>
      <c r="L1273" s="16">
        <v>3.3333333333333298E-2</v>
      </c>
      <c r="M1273" s="16">
        <v>7.9545454545454503E-2</v>
      </c>
      <c r="N1273" s="16">
        <v>0.10784313725490199</v>
      </c>
      <c r="O1273" s="16">
        <v>0.2</v>
      </c>
      <c r="P1273" s="16">
        <v>0.31666666666666698</v>
      </c>
      <c r="Q1273" s="16">
        <v>6.9767441860465101E-2</v>
      </c>
      <c r="R1273" s="16">
        <v>0.11111111111111099</v>
      </c>
      <c r="S1273" s="16">
        <v>0.18131868131868101</v>
      </c>
      <c r="T1273" s="16">
        <v>0.21153846153846201</v>
      </c>
      <c r="U1273" s="16"/>
      <c r="V1273" s="16">
        <v>0.10306406685236801</v>
      </c>
      <c r="W1273" s="16">
        <v>0.15675675675675699</v>
      </c>
      <c r="X1273" s="16">
        <v>0.15845070422535201</v>
      </c>
      <c r="Y1273" s="16">
        <v>0.155102040816327</v>
      </c>
      <c r="Z1273" s="16"/>
      <c r="AA1273" s="16">
        <v>0.12598425196850399</v>
      </c>
      <c r="AB1273" s="16">
        <v>0.17073170731707299</v>
      </c>
      <c r="AC1273" s="16">
        <v>0.1875</v>
      </c>
      <c r="AD1273" s="16">
        <v>6.9767441860465101E-2</v>
      </c>
      <c r="AE1273" s="16">
        <v>0.19327731092437</v>
      </c>
      <c r="AF1273" s="16">
        <v>0.24468085106383</v>
      </c>
      <c r="AG1273" s="16">
        <v>0.13541666666666699</v>
      </c>
      <c r="AH1273" s="16">
        <v>0.109756097560976</v>
      </c>
      <c r="AI1273" s="16">
        <v>8.4905660377358499E-2</v>
      </c>
      <c r="AJ1273" s="16"/>
      <c r="AK1273" s="16">
        <v>0.131979695431472</v>
      </c>
      <c r="AL1273" s="16">
        <v>0.116504854368932</v>
      </c>
      <c r="AM1273" s="16">
        <v>0.118811881188119</v>
      </c>
      <c r="AN1273" s="16">
        <v>0.16040955631399301</v>
      </c>
      <c r="AO1273" s="16">
        <v>0.170212765957447</v>
      </c>
      <c r="AP1273" s="16">
        <v>0.15668202764976999</v>
      </c>
      <c r="AQ1273" s="16">
        <v>0.10666666666666701</v>
      </c>
      <c r="AR1273" s="16"/>
      <c r="AS1273" s="16">
        <v>0.18617021276595699</v>
      </c>
      <c r="AT1273" s="16">
        <v>0.13451327433628299</v>
      </c>
      <c r="AU1273" s="16"/>
      <c r="AV1273" s="16">
        <v>0.124472573839662</v>
      </c>
      <c r="AW1273" s="16">
        <v>0.151658767772512</v>
      </c>
      <c r="AX1273" s="16"/>
      <c r="AY1273" s="16">
        <v>0.13405797101449299</v>
      </c>
      <c r="AZ1273" s="16">
        <v>0.155102040816327</v>
      </c>
      <c r="BA1273" s="16"/>
      <c r="BB1273" s="16">
        <v>0.13725490196078399</v>
      </c>
      <c r="BC1273" s="16">
        <v>0.14656488549618299</v>
      </c>
      <c r="BD1273" s="16"/>
      <c r="BE1273" s="16">
        <v>0.145454545454545</v>
      </c>
      <c r="BF1273" s="16">
        <v>0.133136094674556</v>
      </c>
      <c r="BG1273" s="16">
        <v>0.14532871972318301</v>
      </c>
      <c r="BH1273" s="16">
        <v>0.14042553191489399</v>
      </c>
    </row>
    <row r="1274" spans="2:60" x14ac:dyDescent="0.25">
      <c r="B1274" t="s">
        <v>567</v>
      </c>
      <c r="C1274" s="16">
        <v>8.4977238239757197E-2</v>
      </c>
      <c r="D1274" s="16">
        <v>7.7519379844961198E-2</v>
      </c>
      <c r="E1274" s="16">
        <v>8.3916083916083906E-2</v>
      </c>
      <c r="F1274" s="16">
        <v>4.2105263157894701E-2</v>
      </c>
      <c r="G1274" s="16">
        <v>0.10344827586206901</v>
      </c>
      <c r="H1274" s="16">
        <v>0.1</v>
      </c>
      <c r="I1274" s="16">
        <v>8.5714285714285701E-2</v>
      </c>
      <c r="J1274" s="16">
        <v>0.105263157894737</v>
      </c>
      <c r="K1274" s="16">
        <v>0.13698630136986301</v>
      </c>
      <c r="L1274" s="16">
        <v>0.1</v>
      </c>
      <c r="M1274" s="16">
        <v>5.6818181818181802E-2</v>
      </c>
      <c r="N1274" s="16">
        <v>4.9019607843137303E-2</v>
      </c>
      <c r="O1274" s="16">
        <v>6.6666666666666693E-2</v>
      </c>
      <c r="P1274" s="16">
        <v>0.05</v>
      </c>
      <c r="Q1274" s="16">
        <v>2.32558139534884E-2</v>
      </c>
      <c r="R1274" s="16">
        <v>7.4074074074074098E-2</v>
      </c>
      <c r="S1274" s="16">
        <v>0.12637362637362601</v>
      </c>
      <c r="T1274" s="16">
        <v>0.115384615384615</v>
      </c>
      <c r="U1274" s="16"/>
      <c r="V1274" s="16">
        <v>6.9637883008356494E-2</v>
      </c>
      <c r="W1274" s="16">
        <v>8.6486486486486505E-2</v>
      </c>
      <c r="X1274" s="16">
        <v>7.3943661971830998E-2</v>
      </c>
      <c r="Y1274" s="16">
        <v>0.102040816326531</v>
      </c>
      <c r="Z1274" s="16"/>
      <c r="AA1274" s="16">
        <v>7.3490813648294004E-2</v>
      </c>
      <c r="AB1274" s="16">
        <v>6.0975609756097601E-2</v>
      </c>
      <c r="AC1274" s="16">
        <v>8.9285714285714302E-2</v>
      </c>
      <c r="AD1274" s="16">
        <v>0.108527131782946</v>
      </c>
      <c r="AE1274" s="16">
        <v>8.40336134453782E-2</v>
      </c>
      <c r="AF1274" s="16">
        <v>6.3829787234042507E-2</v>
      </c>
      <c r="AG1274" s="16">
        <v>0.13541666666666699</v>
      </c>
      <c r="AH1274" s="16">
        <v>0.109756097560976</v>
      </c>
      <c r="AI1274" s="16">
        <v>9.4339622641509399E-2</v>
      </c>
      <c r="AJ1274" s="16"/>
      <c r="AK1274" s="16">
        <v>7.1065989847715699E-2</v>
      </c>
      <c r="AL1274" s="16">
        <v>5.8252427184466E-2</v>
      </c>
      <c r="AM1274" s="16">
        <v>0.10891089108910899</v>
      </c>
      <c r="AN1274" s="16">
        <v>4.4368600682593899E-2</v>
      </c>
      <c r="AO1274" s="16">
        <v>0.117021276595745</v>
      </c>
      <c r="AP1274" s="16">
        <v>0.115207373271889</v>
      </c>
      <c r="AQ1274" s="16">
        <v>0.10666666666666701</v>
      </c>
      <c r="AR1274" s="16"/>
      <c r="AS1274" s="16">
        <v>0.13297872340425501</v>
      </c>
      <c r="AT1274" s="16">
        <v>7.6991150442477896E-2</v>
      </c>
      <c r="AU1274" s="16"/>
      <c r="AV1274" s="16">
        <v>5.6962025316455701E-2</v>
      </c>
      <c r="AW1274" s="16">
        <v>0.100710900473934</v>
      </c>
      <c r="AX1274" s="16"/>
      <c r="AY1274" s="16">
        <v>7.4879227053140096E-2</v>
      </c>
      <c r="AZ1274" s="16">
        <v>0.102040816326531</v>
      </c>
      <c r="BA1274" s="16"/>
      <c r="BB1274" s="16">
        <v>8.5972850678733004E-2</v>
      </c>
      <c r="BC1274" s="16">
        <v>8.3969465648855005E-2</v>
      </c>
      <c r="BD1274" s="16"/>
      <c r="BE1274" s="16">
        <v>5.4545454545454501E-2</v>
      </c>
      <c r="BF1274" s="16">
        <v>7.69230769230769E-2</v>
      </c>
      <c r="BG1274" s="16">
        <v>9.3425605536332196E-2</v>
      </c>
      <c r="BH1274" s="16">
        <v>9.7872340425531903E-2</v>
      </c>
    </row>
    <row r="1275" spans="2:60" x14ac:dyDescent="0.25">
      <c r="B1275" t="s">
        <v>568</v>
      </c>
      <c r="C1275" s="16">
        <v>2.7314112291350501E-2</v>
      </c>
      <c r="D1275" s="16">
        <v>3.1007751937984499E-2</v>
      </c>
      <c r="E1275" s="16">
        <v>2.7972027972028E-2</v>
      </c>
      <c r="F1275" s="16">
        <v>1.05263157894737E-2</v>
      </c>
      <c r="G1275" s="16">
        <v>1.72413793103448E-2</v>
      </c>
      <c r="H1275" s="16">
        <v>6.6666666666666693E-2</v>
      </c>
      <c r="I1275" s="16">
        <v>5.7142857142857099E-2</v>
      </c>
      <c r="J1275" s="16">
        <v>0</v>
      </c>
      <c r="K1275" s="16">
        <v>0</v>
      </c>
      <c r="L1275" s="16">
        <v>6.6666666666666693E-2</v>
      </c>
      <c r="M1275" s="16">
        <v>4.5454545454545497E-2</v>
      </c>
      <c r="N1275" s="16">
        <v>1.9607843137254902E-2</v>
      </c>
      <c r="O1275" s="16">
        <v>3.3333333333333298E-2</v>
      </c>
      <c r="P1275" s="16">
        <v>1.6666666666666701E-2</v>
      </c>
      <c r="Q1275" s="16">
        <v>6.9767441860465101E-2</v>
      </c>
      <c r="R1275" s="16">
        <v>0</v>
      </c>
      <c r="S1275" s="16">
        <v>5.4945054945054897E-3</v>
      </c>
      <c r="T1275" s="16">
        <v>3.8461538461538498E-2</v>
      </c>
      <c r="U1275" s="16"/>
      <c r="V1275" s="16">
        <v>3.06406685236769E-2</v>
      </c>
      <c r="W1275" s="16">
        <v>2.1621621621621599E-2</v>
      </c>
      <c r="X1275" s="16">
        <v>2.4647887323943699E-2</v>
      </c>
      <c r="Y1275" s="16">
        <v>2.8571428571428598E-2</v>
      </c>
      <c r="Z1275" s="16"/>
      <c r="AA1275" s="16">
        <v>3.1496062992125998E-2</v>
      </c>
      <c r="AB1275" s="16">
        <v>3.65853658536585E-2</v>
      </c>
      <c r="AC1275" s="16">
        <v>2.6785714285714302E-2</v>
      </c>
      <c r="AD1275" s="16">
        <v>2.32558139534884E-2</v>
      </c>
      <c r="AE1275" s="16">
        <v>8.4033613445378096E-3</v>
      </c>
      <c r="AF1275" s="16">
        <v>2.1276595744680899E-2</v>
      </c>
      <c r="AG1275" s="16">
        <v>3.125E-2</v>
      </c>
      <c r="AH1275" s="16">
        <v>6.0975609756097601E-2</v>
      </c>
      <c r="AI1275" s="16">
        <v>9.4339622641509396E-3</v>
      </c>
      <c r="AJ1275" s="16"/>
      <c r="AK1275" s="16">
        <v>3.0456852791878201E-2</v>
      </c>
      <c r="AL1275" s="16">
        <v>4.85436893203883E-2</v>
      </c>
      <c r="AM1275" s="16">
        <v>2.9702970297029702E-2</v>
      </c>
      <c r="AN1275" s="16">
        <v>2.7303754266211601E-2</v>
      </c>
      <c r="AO1275" s="16">
        <v>2.1276595744680899E-2</v>
      </c>
      <c r="AP1275" s="16">
        <v>1.8433179723502301E-2</v>
      </c>
      <c r="AQ1275" s="16">
        <v>2.66666666666667E-2</v>
      </c>
      <c r="AR1275" s="16"/>
      <c r="AS1275" s="16">
        <v>4.2553191489361701E-2</v>
      </c>
      <c r="AT1275" s="16">
        <v>2.4778761061946899E-2</v>
      </c>
      <c r="AU1275" s="16"/>
      <c r="AV1275" s="16">
        <v>2.3206751054852301E-2</v>
      </c>
      <c r="AW1275" s="16">
        <v>2.96208530805687E-2</v>
      </c>
      <c r="AX1275" s="16"/>
      <c r="AY1275" s="16">
        <v>2.6570048309178699E-2</v>
      </c>
      <c r="AZ1275" s="16">
        <v>2.8571428571428598E-2</v>
      </c>
      <c r="BA1275" s="16"/>
      <c r="BB1275" s="16">
        <v>3.0165912518853699E-2</v>
      </c>
      <c r="BC1275" s="16">
        <v>2.4427480916030499E-2</v>
      </c>
      <c r="BD1275" s="16"/>
      <c r="BE1275" s="16">
        <v>4.8484848484848499E-2</v>
      </c>
      <c r="BF1275" s="16">
        <v>2.07100591715976E-2</v>
      </c>
      <c r="BG1275" s="16">
        <v>2.42214532871972E-2</v>
      </c>
      <c r="BH1275" s="16">
        <v>2.97872340425532E-2</v>
      </c>
    </row>
    <row r="1276" spans="2:60" x14ac:dyDescent="0.25">
      <c r="C1276" s="16"/>
      <c r="D1276" s="16"/>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c r="AK1276" s="16"/>
      <c r="AL1276" s="16"/>
      <c r="AM1276" s="16"/>
      <c r="AN1276" s="16"/>
      <c r="AO1276" s="16"/>
      <c r="AP1276" s="16"/>
      <c r="AQ1276" s="16"/>
      <c r="AR1276" s="16"/>
      <c r="AS1276" s="16"/>
      <c r="AT1276" s="16"/>
      <c r="AU1276" s="16"/>
      <c r="AV1276" s="16"/>
      <c r="AW1276" s="16"/>
      <c r="AX1276" s="16"/>
      <c r="AY1276" s="16"/>
      <c r="AZ1276" s="16"/>
      <c r="BA1276" s="16"/>
      <c r="BB1276" s="16"/>
      <c r="BC1276" s="16"/>
      <c r="BD1276" s="16"/>
      <c r="BE1276" s="16"/>
      <c r="BF1276" s="16"/>
      <c r="BG1276" s="16"/>
      <c r="BH1276" s="16"/>
    </row>
    <row r="1277" spans="2:60" x14ac:dyDescent="0.25">
      <c r="B1277" s="6" t="s">
        <v>579</v>
      </c>
      <c r="C1277" s="16"/>
      <c r="D1277" s="16"/>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row>
    <row r="1278" spans="2:60" x14ac:dyDescent="0.25">
      <c r="B1278" s="23" t="s">
        <v>715</v>
      </c>
      <c r="C1278" s="16"/>
      <c r="D1278" s="16"/>
      <c r="E1278" s="16"/>
      <c r="F1278" s="16"/>
      <c r="G1278" s="16"/>
      <c r="H1278" s="16"/>
      <c r="I1278" s="16"/>
      <c r="J1278" s="16"/>
      <c r="K1278" s="16"/>
      <c r="L1278" s="16"/>
      <c r="M1278" s="16"/>
      <c r="N1278" s="16"/>
      <c r="O1278" s="16"/>
      <c r="P1278" s="16"/>
      <c r="Q1278" s="16"/>
      <c r="R1278" s="16"/>
      <c r="S1278" s="16"/>
      <c r="T1278" s="16"/>
      <c r="U1278" s="16"/>
      <c r="V1278" s="16"/>
      <c r="W1278" s="16"/>
      <c r="X1278" s="16"/>
      <c r="Y1278" s="16"/>
      <c r="Z1278" s="16"/>
      <c r="AA1278" s="16"/>
      <c r="AB1278" s="16"/>
      <c r="AC1278" s="16"/>
      <c r="AD1278" s="16"/>
      <c r="AE1278" s="16"/>
      <c r="AF1278" s="16"/>
      <c r="AG1278" s="16"/>
      <c r="AH1278" s="16"/>
      <c r="AI1278" s="16"/>
      <c r="AJ1278" s="16"/>
      <c r="AK1278" s="16"/>
      <c r="AL1278" s="16"/>
      <c r="AM1278" s="16"/>
      <c r="AN1278" s="16"/>
      <c r="AO1278" s="16"/>
      <c r="AP1278" s="16"/>
      <c r="AQ1278" s="16"/>
      <c r="AR1278" s="16"/>
      <c r="AS1278" s="16"/>
      <c r="AT1278" s="16"/>
      <c r="AU1278" s="16"/>
      <c r="AV1278" s="16"/>
      <c r="AW1278" s="16"/>
      <c r="AX1278" s="16"/>
      <c r="AY1278" s="16"/>
      <c r="AZ1278" s="16"/>
      <c r="BA1278" s="16"/>
      <c r="BB1278" s="16"/>
      <c r="BC1278" s="16"/>
      <c r="BD1278" s="16"/>
      <c r="BE1278" s="16"/>
      <c r="BF1278" s="16"/>
      <c r="BG1278" s="16"/>
      <c r="BH1278" s="16"/>
    </row>
    <row r="1279" spans="2:60" x14ac:dyDescent="0.25">
      <c r="B1279" t="s">
        <v>576</v>
      </c>
      <c r="C1279" s="16">
        <v>0.69345238095238104</v>
      </c>
      <c r="D1279" s="16">
        <v>0.81578947368421095</v>
      </c>
      <c r="E1279" s="16">
        <v>0.6</v>
      </c>
      <c r="F1279" s="16">
        <v>0.85</v>
      </c>
      <c r="G1279" s="16">
        <v>0.83333333333333304</v>
      </c>
      <c r="H1279" s="16">
        <v>0.6</v>
      </c>
      <c r="I1279" s="16">
        <v>0.68421052631578905</v>
      </c>
      <c r="J1279" s="16">
        <v>1</v>
      </c>
      <c r="K1279" s="16">
        <v>0.58823529411764697</v>
      </c>
      <c r="L1279" s="16">
        <v>0.8</v>
      </c>
      <c r="M1279" s="16">
        <v>0.63636363636363602</v>
      </c>
      <c r="N1279" s="16">
        <v>0.53125</v>
      </c>
      <c r="O1279" s="16">
        <v>0.57142857142857095</v>
      </c>
      <c r="P1279" s="16">
        <v>0.70588235294117696</v>
      </c>
      <c r="Q1279" s="16">
        <v>0.375</v>
      </c>
      <c r="R1279" s="16">
        <v>0.6</v>
      </c>
      <c r="S1279" s="16">
        <v>0.76712328767123295</v>
      </c>
      <c r="T1279" s="16">
        <v>0.64705882352941202</v>
      </c>
      <c r="U1279" s="16"/>
      <c r="V1279" s="16">
        <v>0.40625</v>
      </c>
      <c r="W1279" s="16">
        <v>0.74</v>
      </c>
      <c r="X1279" s="16">
        <v>0.71739130434782605</v>
      </c>
      <c r="Y1279" s="16">
        <v>0.72222222222222199</v>
      </c>
      <c r="Z1279" s="16"/>
      <c r="AA1279" s="16">
        <v>0.69642857142857095</v>
      </c>
      <c r="AB1279" s="16">
        <v>0.60869565217391297</v>
      </c>
      <c r="AC1279" s="16">
        <v>0.78571428571428603</v>
      </c>
      <c r="AD1279" s="16">
        <v>0.61111111111111105</v>
      </c>
      <c r="AE1279" s="16">
        <v>0.67441860465116299</v>
      </c>
      <c r="AF1279" s="16">
        <v>0.8125</v>
      </c>
      <c r="AG1279" s="16">
        <v>0.72499999999999998</v>
      </c>
      <c r="AH1279" s="16">
        <v>0.63636363636363602</v>
      </c>
      <c r="AI1279" s="16">
        <v>0.68571428571428605</v>
      </c>
      <c r="AJ1279" s="16"/>
      <c r="AK1279" s="16">
        <v>0.67857142857142905</v>
      </c>
      <c r="AL1279" s="16">
        <v>0.77777777777777801</v>
      </c>
      <c r="AM1279" s="16">
        <v>0.54166666666666696</v>
      </c>
      <c r="AN1279" s="16">
        <v>0.64444444444444404</v>
      </c>
      <c r="AO1279" s="16">
        <v>0.79220779220779203</v>
      </c>
      <c r="AP1279" s="16">
        <v>0.72368421052631604</v>
      </c>
      <c r="AQ1279" s="16">
        <v>0.64285714285714302</v>
      </c>
      <c r="AR1279" s="16"/>
      <c r="AS1279" s="16">
        <v>0.71578947368421098</v>
      </c>
      <c r="AT1279" s="16">
        <v>0.68464730290456399</v>
      </c>
      <c r="AU1279" s="16"/>
      <c r="AV1279" s="16">
        <v>0.63636363636363602</v>
      </c>
      <c r="AW1279" s="16">
        <v>0.70462633451957302</v>
      </c>
      <c r="AX1279" s="16"/>
      <c r="AY1279" s="16">
        <v>0.66666666666666696</v>
      </c>
      <c r="AZ1279" s="16">
        <v>0.72222222222222199</v>
      </c>
      <c r="BA1279" s="16"/>
      <c r="BB1279" s="16">
        <v>0.76415094339622602</v>
      </c>
      <c r="BC1279" s="16">
        <v>0.57258064516129004</v>
      </c>
      <c r="BD1279" s="16"/>
      <c r="BE1279" s="16">
        <v>0.27272727272727298</v>
      </c>
      <c r="BF1279" s="16">
        <v>0.57142857142857095</v>
      </c>
      <c r="BG1279" s="16">
        <v>0.68783068783068801</v>
      </c>
      <c r="BH1279" s="16">
        <v>0.82608695652173902</v>
      </c>
    </row>
    <row r="1280" spans="2:60" x14ac:dyDescent="0.25">
      <c r="B1280" t="s">
        <v>577</v>
      </c>
      <c r="C1280" s="16">
        <v>0.55059523809523803</v>
      </c>
      <c r="D1280" s="16">
        <v>0.52631578947368396</v>
      </c>
      <c r="E1280" s="16">
        <v>0.8</v>
      </c>
      <c r="F1280" s="16">
        <v>0.4</v>
      </c>
      <c r="G1280" s="16">
        <v>0.5</v>
      </c>
      <c r="H1280" s="16">
        <v>0.6</v>
      </c>
      <c r="I1280" s="16">
        <v>0.52631578947368396</v>
      </c>
      <c r="J1280" s="16">
        <v>1</v>
      </c>
      <c r="K1280" s="16">
        <v>0.58823529411764697</v>
      </c>
      <c r="L1280" s="16">
        <v>0.4</v>
      </c>
      <c r="M1280" s="16">
        <v>0.54545454545454497</v>
      </c>
      <c r="N1280" s="16">
        <v>0.5</v>
      </c>
      <c r="O1280" s="16">
        <v>0.71428571428571397</v>
      </c>
      <c r="P1280" s="16">
        <v>0.41176470588235298</v>
      </c>
      <c r="Q1280" s="16">
        <v>0.625</v>
      </c>
      <c r="R1280" s="16">
        <v>0.2</v>
      </c>
      <c r="S1280" s="16">
        <v>0.56164383561643805</v>
      </c>
      <c r="T1280" s="16">
        <v>0.64705882352941202</v>
      </c>
      <c r="U1280" s="16"/>
      <c r="V1280" s="16">
        <v>0.625</v>
      </c>
      <c r="W1280" s="16">
        <v>0.48</v>
      </c>
      <c r="X1280" s="16">
        <v>0.53260869565217395</v>
      </c>
      <c r="Y1280" s="16">
        <v>0.56790123456790098</v>
      </c>
      <c r="Z1280" s="16"/>
      <c r="AA1280" s="16">
        <v>0.46428571428571402</v>
      </c>
      <c r="AB1280" s="16">
        <v>0.565217391304348</v>
      </c>
      <c r="AC1280" s="16">
        <v>0.39285714285714302</v>
      </c>
      <c r="AD1280" s="16">
        <v>0.66666666666666696</v>
      </c>
      <c r="AE1280" s="16">
        <v>0.62790697674418605</v>
      </c>
      <c r="AF1280" s="16">
        <v>0.46875</v>
      </c>
      <c r="AG1280" s="16">
        <v>0.65</v>
      </c>
      <c r="AH1280" s="16">
        <v>0.59090909090909105</v>
      </c>
      <c r="AI1280" s="16">
        <v>0.54285714285714304</v>
      </c>
      <c r="AJ1280" s="16"/>
      <c r="AK1280" s="16">
        <v>0.42857142857142899</v>
      </c>
      <c r="AL1280" s="16">
        <v>0.44444444444444398</v>
      </c>
      <c r="AM1280" s="16">
        <v>0.70833333333333304</v>
      </c>
      <c r="AN1280" s="16">
        <v>0.48888888888888898</v>
      </c>
      <c r="AO1280" s="16">
        <v>0.506493506493506</v>
      </c>
      <c r="AP1280" s="16">
        <v>0.57894736842105299</v>
      </c>
      <c r="AQ1280" s="16">
        <v>0.64285714285714302</v>
      </c>
      <c r="AR1280" s="16"/>
      <c r="AS1280" s="16">
        <v>0.63157894736842102</v>
      </c>
      <c r="AT1280" s="16">
        <v>0.51867219917012497</v>
      </c>
      <c r="AU1280" s="16"/>
      <c r="AV1280" s="16">
        <v>0.63636363636363602</v>
      </c>
      <c r="AW1280" s="16">
        <v>0.53380782918149505</v>
      </c>
      <c r="AX1280" s="16"/>
      <c r="AY1280" s="16">
        <v>0.53448275862068995</v>
      </c>
      <c r="AZ1280" s="16">
        <v>0.56790123456790098</v>
      </c>
      <c r="BA1280" s="16"/>
      <c r="BB1280" s="16">
        <v>0.54245283018867896</v>
      </c>
      <c r="BC1280" s="16">
        <v>0.56451612903225801</v>
      </c>
      <c r="BD1280" s="16"/>
      <c r="BE1280" s="16">
        <v>0.72727272727272696</v>
      </c>
      <c r="BF1280" s="16">
        <v>0.52380952380952395</v>
      </c>
      <c r="BG1280" s="16">
        <v>0.544973544973545</v>
      </c>
      <c r="BH1280" s="16">
        <v>0.54347826086956497</v>
      </c>
    </row>
    <row r="1281" spans="2:60" x14ac:dyDescent="0.25">
      <c r="B1281" t="s">
        <v>578</v>
      </c>
      <c r="C1281" s="16">
        <v>1.4880952380952399E-2</v>
      </c>
      <c r="D1281" s="16">
        <v>0</v>
      </c>
      <c r="E1281" s="16">
        <v>0</v>
      </c>
      <c r="F1281" s="16">
        <v>0</v>
      </c>
      <c r="G1281" s="16">
        <v>0</v>
      </c>
      <c r="H1281" s="16">
        <v>0</v>
      </c>
      <c r="I1281" s="16">
        <v>0</v>
      </c>
      <c r="J1281" s="16">
        <v>0</v>
      </c>
      <c r="K1281" s="16">
        <v>0</v>
      </c>
      <c r="L1281" s="16">
        <v>0</v>
      </c>
      <c r="M1281" s="16">
        <v>0</v>
      </c>
      <c r="N1281" s="16">
        <v>6.25E-2</v>
      </c>
      <c r="O1281" s="16">
        <v>0</v>
      </c>
      <c r="P1281" s="16">
        <v>0</v>
      </c>
      <c r="Q1281" s="16">
        <v>0.125</v>
      </c>
      <c r="R1281" s="16">
        <v>0.2</v>
      </c>
      <c r="S1281" s="16">
        <v>0</v>
      </c>
      <c r="T1281" s="16">
        <v>2.9411764705882401E-2</v>
      </c>
      <c r="U1281" s="16"/>
      <c r="V1281" s="16">
        <v>3.125E-2</v>
      </c>
      <c r="W1281" s="16">
        <v>0.02</v>
      </c>
      <c r="X1281" s="16">
        <v>2.1739130434782601E-2</v>
      </c>
      <c r="Y1281" s="16">
        <v>6.17283950617284E-3</v>
      </c>
      <c r="Z1281" s="16"/>
      <c r="AA1281" s="16">
        <v>1.7857142857142901E-2</v>
      </c>
      <c r="AB1281" s="16">
        <v>0</v>
      </c>
      <c r="AC1281" s="16">
        <v>0</v>
      </c>
      <c r="AD1281" s="16">
        <v>2.7777777777777801E-2</v>
      </c>
      <c r="AE1281" s="16">
        <v>2.32558139534884E-2</v>
      </c>
      <c r="AF1281" s="16">
        <v>3.125E-2</v>
      </c>
      <c r="AG1281" s="16">
        <v>2.5000000000000001E-2</v>
      </c>
      <c r="AH1281" s="16">
        <v>0</v>
      </c>
      <c r="AI1281" s="16">
        <v>0</v>
      </c>
      <c r="AJ1281" s="16"/>
      <c r="AK1281" s="16">
        <v>3.5714285714285698E-2</v>
      </c>
      <c r="AL1281" s="16">
        <v>0</v>
      </c>
      <c r="AM1281" s="16">
        <v>0</v>
      </c>
      <c r="AN1281" s="16">
        <v>2.2222222222222199E-2</v>
      </c>
      <c r="AO1281" s="16">
        <v>1.2987012987013E-2</v>
      </c>
      <c r="AP1281" s="16">
        <v>1.3157894736842099E-2</v>
      </c>
      <c r="AQ1281" s="16">
        <v>1.7857142857142901E-2</v>
      </c>
      <c r="AR1281" s="16"/>
      <c r="AS1281" s="16">
        <v>0</v>
      </c>
      <c r="AT1281" s="16">
        <v>2.0746887966804999E-2</v>
      </c>
      <c r="AU1281" s="16"/>
      <c r="AV1281" s="16">
        <v>0</v>
      </c>
      <c r="AW1281" s="16">
        <v>1.7793594306049799E-2</v>
      </c>
      <c r="AX1281" s="16"/>
      <c r="AY1281" s="16">
        <v>2.2988505747126398E-2</v>
      </c>
      <c r="AZ1281" s="16">
        <v>6.17283950617284E-3</v>
      </c>
      <c r="BA1281" s="16"/>
      <c r="BB1281" s="16">
        <v>4.7169811320754698E-3</v>
      </c>
      <c r="BC1281" s="16">
        <v>3.2258064516128997E-2</v>
      </c>
      <c r="BD1281" s="16"/>
      <c r="BE1281" s="16">
        <v>0</v>
      </c>
      <c r="BF1281" s="16">
        <v>4.7619047619047603E-2</v>
      </c>
      <c r="BG1281" s="16">
        <v>1.58730158730159E-2</v>
      </c>
      <c r="BH1281" s="16">
        <v>0</v>
      </c>
    </row>
    <row r="1282" spans="2:60" x14ac:dyDescent="0.25">
      <c r="C1282" s="16"/>
      <c r="D1282" s="16"/>
      <c r="E1282" s="16"/>
      <c r="F1282" s="16"/>
      <c r="G1282" s="16"/>
      <c r="H1282" s="16"/>
      <c r="I1282" s="16"/>
      <c r="J1282" s="16"/>
      <c r="K1282" s="16"/>
      <c r="L1282" s="16"/>
      <c r="M1282" s="16"/>
      <c r="N1282" s="16"/>
      <c r="O1282" s="16"/>
      <c r="P1282" s="16"/>
      <c r="Q1282" s="16"/>
      <c r="R1282" s="16"/>
      <c r="S1282" s="16"/>
      <c r="T1282" s="16"/>
      <c r="U1282" s="16"/>
      <c r="V1282" s="16"/>
      <c r="W1282" s="16"/>
      <c r="X1282" s="16"/>
      <c r="Y1282" s="16"/>
      <c r="Z1282" s="16"/>
      <c r="AA1282" s="16"/>
      <c r="AB1282" s="16"/>
      <c r="AC1282" s="16"/>
      <c r="AD1282" s="16"/>
      <c r="AE1282" s="16"/>
      <c r="AF1282" s="16"/>
      <c r="AG1282" s="16"/>
      <c r="AH1282" s="16"/>
      <c r="AI1282" s="16"/>
      <c r="AJ1282" s="16"/>
      <c r="AK1282" s="16"/>
      <c r="AL1282" s="16"/>
      <c r="AM1282" s="16"/>
      <c r="AN1282" s="16"/>
      <c r="AO1282" s="16"/>
      <c r="AP1282" s="16"/>
      <c r="AQ1282" s="16"/>
      <c r="AR1282" s="16"/>
      <c r="AS1282" s="16"/>
      <c r="AT1282" s="16"/>
      <c r="AU1282" s="16"/>
      <c r="AV1282" s="16"/>
      <c r="AW1282" s="16"/>
      <c r="AX1282" s="16"/>
      <c r="AY1282" s="16"/>
      <c r="AZ1282" s="16"/>
      <c r="BA1282" s="16"/>
      <c r="BB1282" s="16"/>
      <c r="BC1282" s="16"/>
      <c r="BD1282" s="16"/>
      <c r="BE1282" s="16"/>
      <c r="BF1282" s="16"/>
      <c r="BG1282" s="16"/>
      <c r="BH1282" s="16"/>
    </row>
    <row r="1283" spans="2:60" x14ac:dyDescent="0.25">
      <c r="B1283" s="6" t="s">
        <v>591</v>
      </c>
      <c r="C1283" s="16"/>
      <c r="D1283" s="16"/>
      <c r="E1283" s="16"/>
      <c r="F1283" s="16"/>
      <c r="G1283" s="16"/>
      <c r="H1283" s="16"/>
      <c r="I1283" s="16"/>
      <c r="J1283" s="16"/>
      <c r="K1283" s="16"/>
      <c r="L1283" s="16"/>
      <c r="M1283" s="16"/>
      <c r="N1283" s="16"/>
      <c r="O1283" s="16"/>
      <c r="P1283" s="16"/>
      <c r="Q1283" s="16"/>
      <c r="R1283" s="16"/>
      <c r="S1283" s="16"/>
      <c r="T1283" s="16"/>
      <c r="U1283" s="16"/>
      <c r="V1283" s="16"/>
      <c r="W1283" s="16"/>
      <c r="X1283" s="16"/>
      <c r="Y1283" s="16"/>
      <c r="Z1283" s="16"/>
      <c r="AA1283" s="16"/>
      <c r="AB1283" s="16"/>
      <c r="AC1283" s="16"/>
      <c r="AD1283" s="16"/>
      <c r="AE1283" s="16"/>
      <c r="AF1283" s="16"/>
      <c r="AG1283" s="16"/>
      <c r="AH1283" s="16"/>
      <c r="AI1283" s="16"/>
      <c r="AJ1283" s="16"/>
      <c r="AK1283" s="16"/>
      <c r="AL1283" s="16"/>
      <c r="AM1283" s="16"/>
      <c r="AN1283" s="16"/>
      <c r="AO1283" s="16"/>
      <c r="AP1283" s="16"/>
      <c r="AQ1283" s="16"/>
      <c r="AR1283" s="16"/>
      <c r="AS1283" s="16"/>
      <c r="AT1283" s="16"/>
      <c r="AU1283" s="16"/>
      <c r="AV1283" s="16"/>
      <c r="AW1283" s="16"/>
      <c r="AX1283" s="16"/>
      <c r="AY1283" s="16"/>
      <c r="AZ1283" s="16"/>
      <c r="BA1283" s="16"/>
      <c r="BB1283" s="16"/>
      <c r="BC1283" s="16"/>
      <c r="BD1283" s="16"/>
      <c r="BE1283" s="16"/>
      <c r="BF1283" s="16"/>
      <c r="BG1283" s="16"/>
      <c r="BH1283" s="16"/>
    </row>
    <row r="1284" spans="2:60" x14ac:dyDescent="0.25">
      <c r="B1284" s="23" t="s">
        <v>715</v>
      </c>
      <c r="C1284" s="16"/>
      <c r="D1284" s="16"/>
      <c r="E1284" s="16"/>
      <c r="F1284" s="16"/>
      <c r="G1284" s="16"/>
      <c r="H1284" s="16"/>
      <c r="I1284" s="16"/>
      <c r="J1284" s="16"/>
      <c r="K1284" s="16"/>
      <c r="L1284" s="16"/>
      <c r="M1284" s="16"/>
      <c r="N1284" s="16"/>
      <c r="O1284" s="16"/>
      <c r="P1284" s="16"/>
      <c r="Q1284" s="16"/>
      <c r="R1284" s="16"/>
      <c r="S1284" s="16"/>
      <c r="T1284" s="16"/>
      <c r="U1284" s="16"/>
      <c r="V1284" s="16"/>
      <c r="W1284" s="16"/>
      <c r="X1284" s="16"/>
      <c r="Y1284" s="16"/>
      <c r="Z1284" s="16"/>
      <c r="AA1284" s="16"/>
      <c r="AB1284" s="16"/>
      <c r="AC1284" s="16"/>
      <c r="AD1284" s="16"/>
      <c r="AE1284" s="16"/>
      <c r="AF1284" s="16"/>
      <c r="AG1284" s="16"/>
      <c r="AH1284" s="16"/>
      <c r="AI1284" s="16"/>
      <c r="AJ1284" s="16"/>
      <c r="AK1284" s="16"/>
      <c r="AL1284" s="16"/>
      <c r="AM1284" s="16"/>
      <c r="AN1284" s="16"/>
      <c r="AO1284" s="16"/>
      <c r="AP1284" s="16"/>
      <c r="AQ1284" s="16"/>
      <c r="AR1284" s="16"/>
      <c r="AS1284" s="16"/>
      <c r="AT1284" s="16"/>
      <c r="AU1284" s="16"/>
      <c r="AV1284" s="16"/>
      <c r="AW1284" s="16"/>
      <c r="AX1284" s="16"/>
      <c r="AY1284" s="16"/>
      <c r="AZ1284" s="16"/>
      <c r="BA1284" s="16"/>
      <c r="BB1284" s="16"/>
      <c r="BC1284" s="16"/>
      <c r="BD1284" s="16"/>
      <c r="BE1284" s="16"/>
      <c r="BF1284" s="16"/>
      <c r="BG1284" s="16"/>
      <c r="BH1284" s="16"/>
    </row>
    <row r="1285" spans="2:60" x14ac:dyDescent="0.25">
      <c r="B1285" t="s">
        <v>580</v>
      </c>
      <c r="C1285" s="16">
        <v>1.4880952380952399E-2</v>
      </c>
      <c r="D1285" s="16">
        <v>2.6315789473684199E-2</v>
      </c>
      <c r="E1285" s="16">
        <v>0</v>
      </c>
      <c r="F1285" s="16">
        <v>0</v>
      </c>
      <c r="G1285" s="16">
        <v>0</v>
      </c>
      <c r="H1285" s="16">
        <v>0</v>
      </c>
      <c r="I1285" s="16">
        <v>0</v>
      </c>
      <c r="J1285" s="16">
        <v>0</v>
      </c>
      <c r="K1285" s="16">
        <v>5.8823529411764698E-2</v>
      </c>
      <c r="L1285" s="16">
        <v>0</v>
      </c>
      <c r="M1285" s="16">
        <v>4.5454545454545497E-2</v>
      </c>
      <c r="N1285" s="16">
        <v>3.125E-2</v>
      </c>
      <c r="O1285" s="16">
        <v>0</v>
      </c>
      <c r="P1285" s="16">
        <v>0</v>
      </c>
      <c r="Q1285" s="16">
        <v>0.125</v>
      </c>
      <c r="R1285" s="16">
        <v>0</v>
      </c>
      <c r="S1285" s="16">
        <v>0</v>
      </c>
      <c r="T1285" s="16">
        <v>0</v>
      </c>
      <c r="U1285" s="16"/>
      <c r="V1285" s="16">
        <v>6.25E-2</v>
      </c>
      <c r="W1285" s="16">
        <v>0.02</v>
      </c>
      <c r="X1285" s="16">
        <v>0</v>
      </c>
      <c r="Y1285" s="16">
        <v>1.2345679012345699E-2</v>
      </c>
      <c r="Z1285" s="16"/>
      <c r="AA1285" s="16">
        <v>5.3571428571428603E-2</v>
      </c>
      <c r="AB1285" s="16">
        <v>0</v>
      </c>
      <c r="AC1285" s="16">
        <v>0</v>
      </c>
      <c r="AD1285" s="16">
        <v>0</v>
      </c>
      <c r="AE1285" s="16">
        <v>0</v>
      </c>
      <c r="AF1285" s="16">
        <v>0</v>
      </c>
      <c r="AG1285" s="16">
        <v>0</v>
      </c>
      <c r="AH1285" s="16">
        <v>0</v>
      </c>
      <c r="AI1285" s="16">
        <v>5.7142857142857099E-2</v>
      </c>
      <c r="AJ1285" s="16"/>
      <c r="AK1285" s="16">
        <v>0.14285714285714299</v>
      </c>
      <c r="AL1285" s="16">
        <v>0</v>
      </c>
      <c r="AM1285" s="16">
        <v>0</v>
      </c>
      <c r="AN1285" s="16">
        <v>0</v>
      </c>
      <c r="AO1285" s="16">
        <v>0</v>
      </c>
      <c r="AP1285" s="16">
        <v>1.3157894736842099E-2</v>
      </c>
      <c r="AQ1285" s="16">
        <v>0</v>
      </c>
      <c r="AR1285" s="16"/>
      <c r="AS1285" s="16">
        <v>1.05263157894737E-2</v>
      </c>
      <c r="AT1285" s="16">
        <v>1.6597510373444001E-2</v>
      </c>
      <c r="AU1285" s="16"/>
      <c r="AV1285" s="16">
        <v>0</v>
      </c>
      <c r="AW1285" s="16">
        <v>1.7793594306049799E-2</v>
      </c>
      <c r="AX1285" s="16"/>
      <c r="AY1285" s="16">
        <v>1.72413793103448E-2</v>
      </c>
      <c r="AZ1285" s="16">
        <v>1.2345679012345699E-2</v>
      </c>
      <c r="BA1285" s="16"/>
      <c r="BB1285" s="16">
        <v>1.41509433962264E-2</v>
      </c>
      <c r="BC1285" s="16">
        <v>1.6129032258064498E-2</v>
      </c>
      <c r="BD1285" s="16"/>
      <c r="BE1285" s="16">
        <v>0</v>
      </c>
      <c r="BF1285" s="16">
        <v>2.3809523809523801E-2</v>
      </c>
      <c r="BG1285" s="16">
        <v>1.58730158730159E-2</v>
      </c>
      <c r="BH1285" s="16">
        <v>1.0869565217391301E-2</v>
      </c>
    </row>
    <row r="1286" spans="2:60" x14ac:dyDescent="0.25">
      <c r="B1286" t="s">
        <v>581</v>
      </c>
      <c r="C1286" s="16">
        <v>5.9523809523809503E-3</v>
      </c>
      <c r="D1286" s="16">
        <v>2.6315789473684199E-2</v>
      </c>
      <c r="E1286" s="16">
        <v>0</v>
      </c>
      <c r="F1286" s="16">
        <v>0</v>
      </c>
      <c r="G1286" s="16">
        <v>0</v>
      </c>
      <c r="H1286" s="16">
        <v>0</v>
      </c>
      <c r="I1286" s="16">
        <v>0</v>
      </c>
      <c r="J1286" s="16">
        <v>0</v>
      </c>
      <c r="K1286" s="16">
        <v>0</v>
      </c>
      <c r="L1286" s="16">
        <v>0</v>
      </c>
      <c r="M1286" s="16">
        <v>0</v>
      </c>
      <c r="N1286" s="16">
        <v>0</v>
      </c>
      <c r="O1286" s="16">
        <v>0</v>
      </c>
      <c r="P1286" s="16">
        <v>0</v>
      </c>
      <c r="Q1286" s="16">
        <v>0</v>
      </c>
      <c r="R1286" s="16">
        <v>0</v>
      </c>
      <c r="S1286" s="16">
        <v>0</v>
      </c>
      <c r="T1286" s="16">
        <v>2.9411764705882401E-2</v>
      </c>
      <c r="U1286" s="16"/>
      <c r="V1286" s="16">
        <v>0</v>
      </c>
      <c r="W1286" s="16">
        <v>0</v>
      </c>
      <c r="X1286" s="16">
        <v>1.0869565217391301E-2</v>
      </c>
      <c r="Y1286" s="16">
        <v>6.17283950617284E-3</v>
      </c>
      <c r="Z1286" s="16"/>
      <c r="AA1286" s="16">
        <v>0</v>
      </c>
      <c r="AB1286" s="16">
        <v>4.3478260869565202E-2</v>
      </c>
      <c r="AC1286" s="16">
        <v>0</v>
      </c>
      <c r="AD1286" s="16">
        <v>0</v>
      </c>
      <c r="AE1286" s="16">
        <v>0</v>
      </c>
      <c r="AF1286" s="16">
        <v>0</v>
      </c>
      <c r="AG1286" s="16">
        <v>0</v>
      </c>
      <c r="AH1286" s="16">
        <v>0</v>
      </c>
      <c r="AI1286" s="16">
        <v>2.8571428571428598E-2</v>
      </c>
      <c r="AJ1286" s="16"/>
      <c r="AK1286" s="16">
        <v>3.5714285714285698E-2</v>
      </c>
      <c r="AL1286" s="16">
        <v>5.5555555555555601E-2</v>
      </c>
      <c r="AM1286" s="16">
        <v>0</v>
      </c>
      <c r="AN1286" s="16">
        <v>0</v>
      </c>
      <c r="AO1286" s="16">
        <v>0</v>
      </c>
      <c r="AP1286" s="16">
        <v>0</v>
      </c>
      <c r="AQ1286" s="16">
        <v>0</v>
      </c>
      <c r="AR1286" s="16"/>
      <c r="AS1286" s="16">
        <v>1.05263157894737E-2</v>
      </c>
      <c r="AT1286" s="16">
        <v>4.1493775933610002E-3</v>
      </c>
      <c r="AU1286" s="16"/>
      <c r="AV1286" s="16">
        <v>0</v>
      </c>
      <c r="AW1286" s="16">
        <v>7.1174377224199302E-3</v>
      </c>
      <c r="AX1286" s="16"/>
      <c r="AY1286" s="16">
        <v>5.74712643678161E-3</v>
      </c>
      <c r="AZ1286" s="16">
        <v>6.17283950617284E-3</v>
      </c>
      <c r="BA1286" s="16"/>
      <c r="BB1286" s="16">
        <v>0</v>
      </c>
      <c r="BC1286" s="16">
        <v>1.6129032258064498E-2</v>
      </c>
      <c r="BD1286" s="16"/>
      <c r="BE1286" s="16">
        <v>9.0909090909090898E-2</v>
      </c>
      <c r="BF1286" s="16">
        <v>0</v>
      </c>
      <c r="BG1286" s="16">
        <v>5.2910052910052898E-3</v>
      </c>
      <c r="BH1286" s="16">
        <v>0</v>
      </c>
    </row>
    <row r="1287" spans="2:60" x14ac:dyDescent="0.25">
      <c r="B1287" t="s">
        <v>582</v>
      </c>
      <c r="C1287" s="16">
        <v>3.5714285714285698E-2</v>
      </c>
      <c r="D1287" s="16">
        <v>5.2631578947368397E-2</v>
      </c>
      <c r="E1287" s="16">
        <v>6.6666666666666693E-2</v>
      </c>
      <c r="F1287" s="16">
        <v>0.05</v>
      </c>
      <c r="G1287" s="16">
        <v>0.16666666666666699</v>
      </c>
      <c r="H1287" s="16">
        <v>0</v>
      </c>
      <c r="I1287" s="16">
        <v>5.2631578947368397E-2</v>
      </c>
      <c r="J1287" s="16">
        <v>0</v>
      </c>
      <c r="K1287" s="16">
        <v>0</v>
      </c>
      <c r="L1287" s="16">
        <v>0</v>
      </c>
      <c r="M1287" s="16">
        <v>9.0909090909090898E-2</v>
      </c>
      <c r="N1287" s="16">
        <v>3.125E-2</v>
      </c>
      <c r="O1287" s="16">
        <v>0</v>
      </c>
      <c r="P1287" s="16">
        <v>0</v>
      </c>
      <c r="Q1287" s="16">
        <v>0</v>
      </c>
      <c r="R1287" s="16">
        <v>0</v>
      </c>
      <c r="S1287" s="16">
        <v>1.3698630136986301E-2</v>
      </c>
      <c r="T1287" s="16">
        <v>2.9411764705882401E-2</v>
      </c>
      <c r="U1287" s="16"/>
      <c r="V1287" s="16">
        <v>3.125E-2</v>
      </c>
      <c r="W1287" s="16">
        <v>0.04</v>
      </c>
      <c r="X1287" s="16">
        <v>4.3478260869565202E-2</v>
      </c>
      <c r="Y1287" s="16">
        <v>3.0864197530864199E-2</v>
      </c>
      <c r="Z1287" s="16"/>
      <c r="AA1287" s="16">
        <v>5.3571428571428603E-2</v>
      </c>
      <c r="AB1287" s="16">
        <v>4.3478260869565202E-2</v>
      </c>
      <c r="AC1287" s="16">
        <v>0</v>
      </c>
      <c r="AD1287" s="16">
        <v>0</v>
      </c>
      <c r="AE1287" s="16">
        <v>0.116279069767442</v>
      </c>
      <c r="AF1287" s="16">
        <v>3.125E-2</v>
      </c>
      <c r="AG1287" s="16">
        <v>2.5000000000000001E-2</v>
      </c>
      <c r="AH1287" s="16">
        <v>4.5454545454545497E-2</v>
      </c>
      <c r="AI1287" s="16">
        <v>0</v>
      </c>
      <c r="AJ1287" s="16"/>
      <c r="AK1287" s="16">
        <v>7.1428571428571397E-2</v>
      </c>
      <c r="AL1287" s="16">
        <v>0.11111111111111099</v>
      </c>
      <c r="AM1287" s="16">
        <v>0.125</v>
      </c>
      <c r="AN1287" s="16">
        <v>4.4444444444444398E-2</v>
      </c>
      <c r="AO1287" s="16">
        <v>0</v>
      </c>
      <c r="AP1287" s="16">
        <v>3.94736842105263E-2</v>
      </c>
      <c r="AQ1287" s="16">
        <v>0</v>
      </c>
      <c r="AR1287" s="16"/>
      <c r="AS1287" s="16">
        <v>4.2105263157894701E-2</v>
      </c>
      <c r="AT1287" s="16">
        <v>3.3195020746888002E-2</v>
      </c>
      <c r="AU1287" s="16"/>
      <c r="AV1287" s="16">
        <v>1.8181818181818198E-2</v>
      </c>
      <c r="AW1287" s="16">
        <v>3.91459074733096E-2</v>
      </c>
      <c r="AX1287" s="16"/>
      <c r="AY1287" s="16">
        <v>4.0229885057471299E-2</v>
      </c>
      <c r="AZ1287" s="16">
        <v>3.0864197530864199E-2</v>
      </c>
      <c r="BA1287" s="16"/>
      <c r="BB1287" s="16">
        <v>3.3018867924528301E-2</v>
      </c>
      <c r="BC1287" s="16">
        <v>4.0322580645161303E-2</v>
      </c>
      <c r="BD1287" s="16"/>
      <c r="BE1287" s="16">
        <v>0</v>
      </c>
      <c r="BF1287" s="16">
        <v>4.7619047619047603E-2</v>
      </c>
      <c r="BG1287" s="16">
        <v>4.2328042328042298E-2</v>
      </c>
      <c r="BH1287" s="16">
        <v>2.1739130434782601E-2</v>
      </c>
    </row>
    <row r="1288" spans="2:60" x14ac:dyDescent="0.25">
      <c r="B1288" t="s">
        <v>583</v>
      </c>
      <c r="C1288" s="16">
        <v>3.8690476190476199E-2</v>
      </c>
      <c r="D1288" s="16">
        <v>7.8947368421052599E-2</v>
      </c>
      <c r="E1288" s="16">
        <v>0</v>
      </c>
      <c r="F1288" s="16">
        <v>0</v>
      </c>
      <c r="G1288" s="16">
        <v>8.3333333333333301E-2</v>
      </c>
      <c r="H1288" s="16">
        <v>0</v>
      </c>
      <c r="I1288" s="16">
        <v>0.105263157894737</v>
      </c>
      <c r="J1288" s="16">
        <v>0.5</v>
      </c>
      <c r="K1288" s="16">
        <v>0</v>
      </c>
      <c r="L1288" s="16">
        <v>0</v>
      </c>
      <c r="M1288" s="16">
        <v>0</v>
      </c>
      <c r="N1288" s="16">
        <v>0</v>
      </c>
      <c r="O1288" s="16">
        <v>0</v>
      </c>
      <c r="P1288" s="16">
        <v>0</v>
      </c>
      <c r="Q1288" s="16">
        <v>0.125</v>
      </c>
      <c r="R1288" s="16">
        <v>0</v>
      </c>
      <c r="S1288" s="16">
        <v>5.4794520547945202E-2</v>
      </c>
      <c r="T1288" s="16">
        <v>2.9411764705882401E-2</v>
      </c>
      <c r="U1288" s="16"/>
      <c r="V1288" s="16">
        <v>3.125E-2</v>
      </c>
      <c r="W1288" s="16">
        <v>0.06</v>
      </c>
      <c r="X1288" s="16">
        <v>2.1739130434782601E-2</v>
      </c>
      <c r="Y1288" s="16">
        <v>4.3209876543209902E-2</v>
      </c>
      <c r="Z1288" s="16"/>
      <c r="AA1288" s="16">
        <v>3.5714285714285698E-2</v>
      </c>
      <c r="AB1288" s="16">
        <v>4.3478260869565202E-2</v>
      </c>
      <c r="AC1288" s="16">
        <v>0.107142857142857</v>
      </c>
      <c r="AD1288" s="16">
        <v>8.3333333333333301E-2</v>
      </c>
      <c r="AE1288" s="16">
        <v>4.6511627906976702E-2</v>
      </c>
      <c r="AF1288" s="16">
        <v>3.125E-2</v>
      </c>
      <c r="AG1288" s="16">
        <v>2.5000000000000001E-2</v>
      </c>
      <c r="AH1288" s="16">
        <v>0</v>
      </c>
      <c r="AI1288" s="16">
        <v>0</v>
      </c>
      <c r="AJ1288" s="16"/>
      <c r="AK1288" s="16">
        <v>3.5714285714285698E-2</v>
      </c>
      <c r="AL1288" s="16">
        <v>0.16666666666666699</v>
      </c>
      <c r="AM1288" s="16">
        <v>4.1666666666666699E-2</v>
      </c>
      <c r="AN1288" s="16">
        <v>2.2222222222222199E-2</v>
      </c>
      <c r="AO1288" s="16">
        <v>5.1948051948052E-2</v>
      </c>
      <c r="AP1288" s="16">
        <v>2.6315789473684199E-2</v>
      </c>
      <c r="AQ1288" s="16">
        <v>1.7857142857142901E-2</v>
      </c>
      <c r="AR1288" s="16"/>
      <c r="AS1288" s="16">
        <v>2.1052631578947399E-2</v>
      </c>
      <c r="AT1288" s="16">
        <v>4.5643153526971E-2</v>
      </c>
      <c r="AU1288" s="16"/>
      <c r="AV1288" s="16">
        <v>5.4545454545454501E-2</v>
      </c>
      <c r="AW1288" s="16">
        <v>3.5587188612099599E-2</v>
      </c>
      <c r="AX1288" s="16"/>
      <c r="AY1288" s="16">
        <v>3.4482758620689703E-2</v>
      </c>
      <c r="AZ1288" s="16">
        <v>4.3209876543209902E-2</v>
      </c>
      <c r="BA1288" s="16"/>
      <c r="BB1288" s="16">
        <v>2.83018867924528E-2</v>
      </c>
      <c r="BC1288" s="16">
        <v>5.6451612903225798E-2</v>
      </c>
      <c r="BD1288" s="16"/>
      <c r="BE1288" s="16">
        <v>0.18181818181818199</v>
      </c>
      <c r="BF1288" s="16">
        <v>7.1428571428571397E-2</v>
      </c>
      <c r="BG1288" s="16">
        <v>1.58730158730159E-2</v>
      </c>
      <c r="BH1288" s="16">
        <v>5.4347826086956499E-2</v>
      </c>
    </row>
    <row r="1289" spans="2:60" x14ac:dyDescent="0.25">
      <c r="B1289" t="s">
        <v>584</v>
      </c>
      <c r="C1289" s="16">
        <v>5.0595238095238103E-2</v>
      </c>
      <c r="D1289" s="16">
        <v>5.2631578947368397E-2</v>
      </c>
      <c r="E1289" s="16">
        <v>6.6666666666666693E-2</v>
      </c>
      <c r="F1289" s="16">
        <v>0.05</v>
      </c>
      <c r="G1289" s="16">
        <v>0</v>
      </c>
      <c r="H1289" s="16">
        <v>0</v>
      </c>
      <c r="I1289" s="16">
        <v>0.105263157894737</v>
      </c>
      <c r="J1289" s="16">
        <v>0</v>
      </c>
      <c r="K1289" s="16">
        <v>5.8823529411764698E-2</v>
      </c>
      <c r="L1289" s="16">
        <v>0</v>
      </c>
      <c r="M1289" s="16">
        <v>0</v>
      </c>
      <c r="N1289" s="16">
        <v>3.125E-2</v>
      </c>
      <c r="O1289" s="16">
        <v>0</v>
      </c>
      <c r="P1289" s="16">
        <v>0.11764705882352899</v>
      </c>
      <c r="Q1289" s="16">
        <v>0</v>
      </c>
      <c r="R1289" s="16">
        <v>0.2</v>
      </c>
      <c r="S1289" s="16">
        <v>4.1095890410958902E-2</v>
      </c>
      <c r="T1289" s="16">
        <v>8.8235294117647106E-2</v>
      </c>
      <c r="U1289" s="16"/>
      <c r="V1289" s="16">
        <v>3.125E-2</v>
      </c>
      <c r="W1289" s="16">
        <v>0.08</v>
      </c>
      <c r="X1289" s="16">
        <v>6.5217391304347797E-2</v>
      </c>
      <c r="Y1289" s="16">
        <v>3.7037037037037E-2</v>
      </c>
      <c r="Z1289" s="16"/>
      <c r="AA1289" s="16">
        <v>8.9285714285714302E-2</v>
      </c>
      <c r="AB1289" s="16">
        <v>0</v>
      </c>
      <c r="AC1289" s="16">
        <v>0</v>
      </c>
      <c r="AD1289" s="16">
        <v>8.3333333333333301E-2</v>
      </c>
      <c r="AE1289" s="16">
        <v>6.9767441860465101E-2</v>
      </c>
      <c r="AF1289" s="16">
        <v>0</v>
      </c>
      <c r="AG1289" s="16">
        <v>0.05</v>
      </c>
      <c r="AH1289" s="16">
        <v>0</v>
      </c>
      <c r="AI1289" s="16">
        <v>8.5714285714285701E-2</v>
      </c>
      <c r="AJ1289" s="16"/>
      <c r="AK1289" s="16">
        <v>7.1428571428571397E-2</v>
      </c>
      <c r="AL1289" s="16">
        <v>0</v>
      </c>
      <c r="AM1289" s="16">
        <v>0.25</v>
      </c>
      <c r="AN1289" s="16">
        <v>6.6666666666666693E-2</v>
      </c>
      <c r="AO1289" s="16">
        <v>3.8961038961039002E-2</v>
      </c>
      <c r="AP1289" s="16">
        <v>1.3157894736842099E-2</v>
      </c>
      <c r="AQ1289" s="16">
        <v>3.5714285714285698E-2</v>
      </c>
      <c r="AR1289" s="16"/>
      <c r="AS1289" s="16">
        <v>4.2105263157894701E-2</v>
      </c>
      <c r="AT1289" s="16">
        <v>5.39419087136929E-2</v>
      </c>
      <c r="AU1289" s="16"/>
      <c r="AV1289" s="16">
        <v>9.0909090909090898E-2</v>
      </c>
      <c r="AW1289" s="16">
        <v>4.2704626334519602E-2</v>
      </c>
      <c r="AX1289" s="16"/>
      <c r="AY1289" s="16">
        <v>6.3218390804597693E-2</v>
      </c>
      <c r="AZ1289" s="16">
        <v>3.7037037037037E-2</v>
      </c>
      <c r="BA1289" s="16"/>
      <c r="BB1289" s="16">
        <v>2.3584905660377398E-2</v>
      </c>
      <c r="BC1289" s="16">
        <v>9.6774193548387094E-2</v>
      </c>
      <c r="BD1289" s="16"/>
      <c r="BE1289" s="16">
        <v>0.27272727272727298</v>
      </c>
      <c r="BF1289" s="16">
        <v>2.3809523809523801E-2</v>
      </c>
      <c r="BG1289" s="16">
        <v>5.29100529100529E-2</v>
      </c>
      <c r="BH1289" s="16">
        <v>3.2608695652173898E-2</v>
      </c>
    </row>
    <row r="1290" spans="2:60" x14ac:dyDescent="0.25">
      <c r="B1290" t="s">
        <v>585</v>
      </c>
      <c r="C1290" s="16">
        <v>0.110119047619048</v>
      </c>
      <c r="D1290" s="16">
        <v>5.2631578947368397E-2</v>
      </c>
      <c r="E1290" s="16">
        <v>0.266666666666667</v>
      </c>
      <c r="F1290" s="16">
        <v>0.15</v>
      </c>
      <c r="G1290" s="16">
        <v>0.16666666666666699</v>
      </c>
      <c r="H1290" s="16">
        <v>0</v>
      </c>
      <c r="I1290" s="16">
        <v>0.105263157894737</v>
      </c>
      <c r="J1290" s="16">
        <v>0.5</v>
      </c>
      <c r="K1290" s="16">
        <v>0.11764705882352899</v>
      </c>
      <c r="L1290" s="16">
        <v>0</v>
      </c>
      <c r="M1290" s="16">
        <v>0.18181818181818199</v>
      </c>
      <c r="N1290" s="16">
        <v>6.25E-2</v>
      </c>
      <c r="O1290" s="16">
        <v>0.42857142857142899</v>
      </c>
      <c r="P1290" s="16">
        <v>0</v>
      </c>
      <c r="Q1290" s="16">
        <v>0.125</v>
      </c>
      <c r="R1290" s="16">
        <v>0.2</v>
      </c>
      <c r="S1290" s="16">
        <v>0.10958904109589</v>
      </c>
      <c r="T1290" s="16">
        <v>5.8823529411764698E-2</v>
      </c>
      <c r="U1290" s="16"/>
      <c r="V1290" s="16">
        <v>0.21875</v>
      </c>
      <c r="W1290" s="16">
        <v>0.08</v>
      </c>
      <c r="X1290" s="16">
        <v>0.141304347826087</v>
      </c>
      <c r="Y1290" s="16">
        <v>8.0246913580246895E-2</v>
      </c>
      <c r="Z1290" s="16"/>
      <c r="AA1290" s="16">
        <v>0.125</v>
      </c>
      <c r="AB1290" s="16">
        <v>0.217391304347826</v>
      </c>
      <c r="AC1290" s="16">
        <v>0.107142857142857</v>
      </c>
      <c r="AD1290" s="16">
        <v>0.22222222222222199</v>
      </c>
      <c r="AE1290" s="16">
        <v>4.6511627906976702E-2</v>
      </c>
      <c r="AF1290" s="16">
        <v>6.25E-2</v>
      </c>
      <c r="AG1290" s="16">
        <v>7.4999999999999997E-2</v>
      </c>
      <c r="AH1290" s="16">
        <v>0.13636363636363599</v>
      </c>
      <c r="AI1290" s="16">
        <v>5.7142857142857099E-2</v>
      </c>
      <c r="AJ1290" s="16"/>
      <c r="AK1290" s="16">
        <v>7.1428571428571397E-2</v>
      </c>
      <c r="AL1290" s="16">
        <v>0.11111111111111099</v>
      </c>
      <c r="AM1290" s="16">
        <v>0.125</v>
      </c>
      <c r="AN1290" s="16">
        <v>0.266666666666667</v>
      </c>
      <c r="AO1290" s="16">
        <v>7.7922077922077906E-2</v>
      </c>
      <c r="AP1290" s="16">
        <v>0.118421052631579</v>
      </c>
      <c r="AQ1290" s="16">
        <v>3.5714285714285698E-2</v>
      </c>
      <c r="AR1290" s="16"/>
      <c r="AS1290" s="16">
        <v>0.105263157894737</v>
      </c>
      <c r="AT1290" s="16">
        <v>0.112033195020747</v>
      </c>
      <c r="AU1290" s="16"/>
      <c r="AV1290" s="16">
        <v>0.109090909090909</v>
      </c>
      <c r="AW1290" s="16">
        <v>0.110320284697509</v>
      </c>
      <c r="AX1290" s="16"/>
      <c r="AY1290" s="16">
        <v>0.13793103448275901</v>
      </c>
      <c r="AZ1290" s="16">
        <v>8.0246913580246895E-2</v>
      </c>
      <c r="BA1290" s="16"/>
      <c r="BB1290" s="16">
        <v>8.4905660377358499E-2</v>
      </c>
      <c r="BC1290" s="16">
        <v>0.15322580645161299</v>
      </c>
      <c r="BD1290" s="16"/>
      <c r="BE1290" s="16">
        <v>0.18181818181818199</v>
      </c>
      <c r="BF1290" s="16">
        <v>0.119047619047619</v>
      </c>
      <c r="BG1290" s="16">
        <v>0.11111111111111099</v>
      </c>
      <c r="BH1290" s="16">
        <v>9.7826086956521702E-2</v>
      </c>
    </row>
    <row r="1291" spans="2:60" x14ac:dyDescent="0.25">
      <c r="B1291" t="s">
        <v>586</v>
      </c>
      <c r="C1291" s="16">
        <v>0.139880952380952</v>
      </c>
      <c r="D1291" s="16">
        <v>0.157894736842105</v>
      </c>
      <c r="E1291" s="16">
        <v>6.6666666666666693E-2</v>
      </c>
      <c r="F1291" s="16">
        <v>0.25</v>
      </c>
      <c r="G1291" s="16">
        <v>0.16666666666666699</v>
      </c>
      <c r="H1291" s="16">
        <v>0</v>
      </c>
      <c r="I1291" s="16">
        <v>0.157894736842105</v>
      </c>
      <c r="J1291" s="16">
        <v>0</v>
      </c>
      <c r="K1291" s="16">
        <v>0</v>
      </c>
      <c r="L1291" s="16">
        <v>0</v>
      </c>
      <c r="M1291" s="16">
        <v>0.18181818181818199</v>
      </c>
      <c r="N1291" s="16">
        <v>0.21875</v>
      </c>
      <c r="O1291" s="16">
        <v>0</v>
      </c>
      <c r="P1291" s="16">
        <v>0.11764705882352899</v>
      </c>
      <c r="Q1291" s="16">
        <v>0</v>
      </c>
      <c r="R1291" s="16">
        <v>0</v>
      </c>
      <c r="S1291" s="16">
        <v>0.150684931506849</v>
      </c>
      <c r="T1291" s="16">
        <v>0.17647058823529399</v>
      </c>
      <c r="U1291" s="16"/>
      <c r="V1291" s="16">
        <v>0.125</v>
      </c>
      <c r="W1291" s="16">
        <v>0.14000000000000001</v>
      </c>
      <c r="X1291" s="16">
        <v>0.141304347826087</v>
      </c>
      <c r="Y1291" s="16">
        <v>0.141975308641975</v>
      </c>
      <c r="Z1291" s="16"/>
      <c r="AA1291" s="16">
        <v>0.14285714285714299</v>
      </c>
      <c r="AB1291" s="16">
        <v>4.3478260869565202E-2</v>
      </c>
      <c r="AC1291" s="16">
        <v>0.28571428571428598</v>
      </c>
      <c r="AD1291" s="16">
        <v>0.22222222222222199</v>
      </c>
      <c r="AE1291" s="16">
        <v>9.3023255813953501E-2</v>
      </c>
      <c r="AF1291" s="16">
        <v>0.15625</v>
      </c>
      <c r="AG1291" s="16">
        <v>0.15</v>
      </c>
      <c r="AH1291" s="16">
        <v>4.5454545454545497E-2</v>
      </c>
      <c r="AI1291" s="16">
        <v>0.14285714285714299</v>
      </c>
      <c r="AJ1291" s="16"/>
      <c r="AK1291" s="16">
        <v>0.25</v>
      </c>
      <c r="AL1291" s="16">
        <v>0.27777777777777801</v>
      </c>
      <c r="AM1291" s="16">
        <v>0.20833333333333301</v>
      </c>
      <c r="AN1291" s="16">
        <v>6.6666666666666693E-2</v>
      </c>
      <c r="AO1291" s="16">
        <v>0.19480519480519501</v>
      </c>
      <c r="AP1291" s="16">
        <v>0.118421052631579</v>
      </c>
      <c r="AQ1291" s="16">
        <v>3.5714285714285698E-2</v>
      </c>
      <c r="AR1291" s="16"/>
      <c r="AS1291" s="16">
        <v>0.168421052631579</v>
      </c>
      <c r="AT1291" s="16">
        <v>0.128630705394191</v>
      </c>
      <c r="AU1291" s="16"/>
      <c r="AV1291" s="16">
        <v>0.163636363636364</v>
      </c>
      <c r="AW1291" s="16">
        <v>0.13523131672597899</v>
      </c>
      <c r="AX1291" s="16"/>
      <c r="AY1291" s="16">
        <v>0.13793103448275901</v>
      </c>
      <c r="AZ1291" s="16">
        <v>0.141975308641975</v>
      </c>
      <c r="BA1291" s="16"/>
      <c r="BB1291" s="16">
        <v>0.14150943396226401</v>
      </c>
      <c r="BC1291" s="16">
        <v>0.13709677419354799</v>
      </c>
      <c r="BD1291" s="16"/>
      <c r="BE1291" s="16">
        <v>0</v>
      </c>
      <c r="BF1291" s="16">
        <v>0.14285714285714299</v>
      </c>
      <c r="BG1291" s="16">
        <v>0.148148148148148</v>
      </c>
      <c r="BH1291" s="16">
        <v>0.141304347826087</v>
      </c>
    </row>
    <row r="1292" spans="2:60" x14ac:dyDescent="0.25">
      <c r="B1292" t="s">
        <v>587</v>
      </c>
      <c r="C1292" s="16">
        <v>0.288690476190476</v>
      </c>
      <c r="D1292" s="16">
        <v>0.13157894736842099</v>
      </c>
      <c r="E1292" s="16">
        <v>0.4</v>
      </c>
      <c r="F1292" s="16">
        <v>0.25</v>
      </c>
      <c r="G1292" s="16">
        <v>0.16666666666666699</v>
      </c>
      <c r="H1292" s="16">
        <v>0.6</v>
      </c>
      <c r="I1292" s="16">
        <v>0.157894736842105</v>
      </c>
      <c r="J1292" s="16">
        <v>0</v>
      </c>
      <c r="K1292" s="16">
        <v>0.35294117647058798</v>
      </c>
      <c r="L1292" s="16">
        <v>0.8</v>
      </c>
      <c r="M1292" s="16">
        <v>0.27272727272727298</v>
      </c>
      <c r="N1292" s="16">
        <v>0.28125</v>
      </c>
      <c r="O1292" s="16">
        <v>0.42857142857142899</v>
      </c>
      <c r="P1292" s="16">
        <v>0.35294117647058798</v>
      </c>
      <c r="Q1292" s="16">
        <v>0.125</v>
      </c>
      <c r="R1292" s="16">
        <v>0.6</v>
      </c>
      <c r="S1292" s="16">
        <v>0.26027397260273999</v>
      </c>
      <c r="T1292" s="16">
        <v>0.38235294117647101</v>
      </c>
      <c r="U1292" s="16"/>
      <c r="V1292" s="16">
        <v>0.125</v>
      </c>
      <c r="W1292" s="16">
        <v>0.26</v>
      </c>
      <c r="X1292" s="16">
        <v>0.282608695652174</v>
      </c>
      <c r="Y1292" s="16">
        <v>0.33333333333333298</v>
      </c>
      <c r="Z1292" s="16"/>
      <c r="AA1292" s="16">
        <v>0.25</v>
      </c>
      <c r="AB1292" s="16">
        <v>0.30434782608695699</v>
      </c>
      <c r="AC1292" s="16">
        <v>0.25</v>
      </c>
      <c r="AD1292" s="16">
        <v>0.16666666666666699</v>
      </c>
      <c r="AE1292" s="16">
        <v>0.30232558139534899</v>
      </c>
      <c r="AF1292" s="16">
        <v>0.375</v>
      </c>
      <c r="AG1292" s="16">
        <v>0.35</v>
      </c>
      <c r="AH1292" s="16">
        <v>0.36363636363636398</v>
      </c>
      <c r="AI1292" s="16">
        <v>0.25714285714285701</v>
      </c>
      <c r="AJ1292" s="16"/>
      <c r="AK1292" s="16">
        <v>0.107142857142857</v>
      </c>
      <c r="AL1292" s="16">
        <v>0.11111111111111099</v>
      </c>
      <c r="AM1292" s="16">
        <v>0.125</v>
      </c>
      <c r="AN1292" s="16">
        <v>0.37777777777777799</v>
      </c>
      <c r="AO1292" s="16">
        <v>0.45454545454545497</v>
      </c>
      <c r="AP1292" s="16">
        <v>0.28947368421052599</v>
      </c>
      <c r="AQ1292" s="16">
        <v>0.23214285714285701</v>
      </c>
      <c r="AR1292" s="16"/>
      <c r="AS1292" s="16">
        <v>0.231578947368421</v>
      </c>
      <c r="AT1292" s="16">
        <v>0.31120331950207503</v>
      </c>
      <c r="AU1292" s="16"/>
      <c r="AV1292" s="16">
        <v>0.29090909090909101</v>
      </c>
      <c r="AW1292" s="16">
        <v>0.28825622775800702</v>
      </c>
      <c r="AX1292" s="16"/>
      <c r="AY1292" s="16">
        <v>0.247126436781609</v>
      </c>
      <c r="AZ1292" s="16">
        <v>0.33333333333333298</v>
      </c>
      <c r="BA1292" s="16"/>
      <c r="BB1292" s="16">
        <v>0.31603773584905698</v>
      </c>
      <c r="BC1292" s="16">
        <v>0.241935483870968</v>
      </c>
      <c r="BD1292" s="16"/>
      <c r="BE1292" s="16">
        <v>0.18181818181818199</v>
      </c>
      <c r="BF1292" s="16">
        <v>0.28571428571428598</v>
      </c>
      <c r="BG1292" s="16">
        <v>0.29100529100529099</v>
      </c>
      <c r="BH1292" s="16">
        <v>0.30434782608695699</v>
      </c>
    </row>
    <row r="1293" spans="2:60" x14ac:dyDescent="0.25">
      <c r="B1293" t="s">
        <v>588</v>
      </c>
      <c r="C1293" s="16">
        <v>0.19345238095238099</v>
      </c>
      <c r="D1293" s="16">
        <v>0.26315789473684198</v>
      </c>
      <c r="E1293" s="16">
        <v>6.6666666666666693E-2</v>
      </c>
      <c r="F1293" s="16">
        <v>0.2</v>
      </c>
      <c r="G1293" s="16">
        <v>8.3333333333333301E-2</v>
      </c>
      <c r="H1293" s="16">
        <v>0.1</v>
      </c>
      <c r="I1293" s="16">
        <v>0.26315789473684198</v>
      </c>
      <c r="J1293" s="16">
        <v>0</v>
      </c>
      <c r="K1293" s="16">
        <v>0.29411764705882398</v>
      </c>
      <c r="L1293" s="16">
        <v>0</v>
      </c>
      <c r="M1293" s="16">
        <v>9.0909090909090898E-2</v>
      </c>
      <c r="N1293" s="16">
        <v>0.1875</v>
      </c>
      <c r="O1293" s="16">
        <v>0.14285714285714299</v>
      </c>
      <c r="P1293" s="16">
        <v>0.23529411764705899</v>
      </c>
      <c r="Q1293" s="16">
        <v>0.375</v>
      </c>
      <c r="R1293" s="16">
        <v>0</v>
      </c>
      <c r="S1293" s="16">
        <v>0.26027397260273999</v>
      </c>
      <c r="T1293" s="16">
        <v>8.8235294117647106E-2</v>
      </c>
      <c r="U1293" s="16"/>
      <c r="V1293" s="16">
        <v>0.1875</v>
      </c>
      <c r="W1293" s="16">
        <v>0.18</v>
      </c>
      <c r="X1293" s="16">
        <v>0.16304347826087001</v>
      </c>
      <c r="Y1293" s="16">
        <v>0.21604938271604901</v>
      </c>
      <c r="Z1293" s="16"/>
      <c r="AA1293" s="16">
        <v>0.160714285714286</v>
      </c>
      <c r="AB1293" s="16">
        <v>0.173913043478261</v>
      </c>
      <c r="AC1293" s="16">
        <v>0.14285714285714299</v>
      </c>
      <c r="AD1293" s="16">
        <v>0.13888888888888901</v>
      </c>
      <c r="AE1293" s="16">
        <v>0.162790697674419</v>
      </c>
      <c r="AF1293" s="16">
        <v>0.21875</v>
      </c>
      <c r="AG1293" s="16">
        <v>0.22500000000000001</v>
      </c>
      <c r="AH1293" s="16">
        <v>0.36363636363636398</v>
      </c>
      <c r="AI1293" s="16">
        <v>0.25714285714285701</v>
      </c>
      <c r="AJ1293" s="16"/>
      <c r="AK1293" s="16">
        <v>0.107142857142857</v>
      </c>
      <c r="AL1293" s="16">
        <v>0.16666666666666699</v>
      </c>
      <c r="AM1293" s="16">
        <v>0.125</v>
      </c>
      <c r="AN1293" s="16">
        <v>8.8888888888888906E-2</v>
      </c>
      <c r="AO1293" s="16">
        <v>0.14285714285714299</v>
      </c>
      <c r="AP1293" s="16">
        <v>0.28947368421052599</v>
      </c>
      <c r="AQ1293" s="16">
        <v>0.32142857142857101</v>
      </c>
      <c r="AR1293" s="16"/>
      <c r="AS1293" s="16">
        <v>0.231578947368421</v>
      </c>
      <c r="AT1293" s="16">
        <v>0.17842323651452299</v>
      </c>
      <c r="AU1293" s="16"/>
      <c r="AV1293" s="16">
        <v>0.2</v>
      </c>
      <c r="AW1293" s="16">
        <v>0.19217081850533799</v>
      </c>
      <c r="AX1293" s="16"/>
      <c r="AY1293" s="16">
        <v>0.17241379310344801</v>
      </c>
      <c r="AZ1293" s="16">
        <v>0.21604938271604901</v>
      </c>
      <c r="BA1293" s="16"/>
      <c r="BB1293" s="16">
        <v>0.245283018867925</v>
      </c>
      <c r="BC1293" s="16">
        <v>0.104838709677419</v>
      </c>
      <c r="BD1293" s="16"/>
      <c r="BE1293" s="16">
        <v>0</v>
      </c>
      <c r="BF1293" s="16">
        <v>9.5238095238095205E-2</v>
      </c>
      <c r="BG1293" s="16">
        <v>0.20105820105820099</v>
      </c>
      <c r="BH1293" s="16">
        <v>0.23913043478260901</v>
      </c>
    </row>
    <row r="1294" spans="2:60" x14ac:dyDescent="0.25">
      <c r="B1294" t="s">
        <v>589</v>
      </c>
      <c r="C1294" s="16">
        <v>5.95238095238095E-2</v>
      </c>
      <c r="D1294" s="16">
        <v>7.8947368421052599E-2</v>
      </c>
      <c r="E1294" s="16">
        <v>0</v>
      </c>
      <c r="F1294" s="16">
        <v>0</v>
      </c>
      <c r="G1294" s="16">
        <v>8.3333333333333301E-2</v>
      </c>
      <c r="H1294" s="16">
        <v>0.2</v>
      </c>
      <c r="I1294" s="16">
        <v>5.2631578947368397E-2</v>
      </c>
      <c r="J1294" s="16">
        <v>0</v>
      </c>
      <c r="K1294" s="16">
        <v>5.8823529411764698E-2</v>
      </c>
      <c r="L1294" s="16">
        <v>0.2</v>
      </c>
      <c r="M1294" s="16">
        <v>9.0909090909090898E-2</v>
      </c>
      <c r="N1294" s="16">
        <v>3.125E-2</v>
      </c>
      <c r="O1294" s="16">
        <v>0</v>
      </c>
      <c r="P1294" s="16">
        <v>5.8823529411764698E-2</v>
      </c>
      <c r="Q1294" s="16">
        <v>0</v>
      </c>
      <c r="R1294" s="16">
        <v>0</v>
      </c>
      <c r="S1294" s="16">
        <v>8.2191780821917804E-2</v>
      </c>
      <c r="T1294" s="16">
        <v>2.9411764705882401E-2</v>
      </c>
      <c r="U1294" s="16"/>
      <c r="V1294" s="16">
        <v>6.25E-2</v>
      </c>
      <c r="W1294" s="16">
        <v>0.12</v>
      </c>
      <c r="X1294" s="16">
        <v>5.4347826086956499E-2</v>
      </c>
      <c r="Y1294" s="16">
        <v>4.3209876543209902E-2</v>
      </c>
      <c r="Z1294" s="16"/>
      <c r="AA1294" s="16">
        <v>7.1428571428571397E-2</v>
      </c>
      <c r="AB1294" s="16">
        <v>8.6956521739130405E-2</v>
      </c>
      <c r="AC1294" s="16">
        <v>3.5714285714285698E-2</v>
      </c>
      <c r="AD1294" s="16">
        <v>5.5555555555555601E-2</v>
      </c>
      <c r="AE1294" s="16">
        <v>6.9767441860465101E-2</v>
      </c>
      <c r="AF1294" s="16">
        <v>9.375E-2</v>
      </c>
      <c r="AG1294" s="16">
        <v>0.05</v>
      </c>
      <c r="AH1294" s="16">
        <v>4.5454545454545497E-2</v>
      </c>
      <c r="AI1294" s="16">
        <v>5.7142857142857099E-2</v>
      </c>
      <c r="AJ1294" s="16"/>
      <c r="AK1294" s="16">
        <v>0.107142857142857</v>
      </c>
      <c r="AL1294" s="16">
        <v>0</v>
      </c>
      <c r="AM1294" s="16">
        <v>0</v>
      </c>
      <c r="AN1294" s="16">
        <v>2.2222222222222199E-2</v>
      </c>
      <c r="AO1294" s="16">
        <v>2.5974025974026E-2</v>
      </c>
      <c r="AP1294" s="16">
        <v>5.2631578947368397E-2</v>
      </c>
      <c r="AQ1294" s="16">
        <v>0.17857142857142899</v>
      </c>
      <c r="AR1294" s="16"/>
      <c r="AS1294" s="16">
        <v>0.115789473684211</v>
      </c>
      <c r="AT1294" s="16">
        <v>3.7344398340249003E-2</v>
      </c>
      <c r="AU1294" s="16"/>
      <c r="AV1294" s="16">
        <v>3.6363636363636397E-2</v>
      </c>
      <c r="AW1294" s="16">
        <v>6.4056939501779403E-2</v>
      </c>
      <c r="AX1294" s="16"/>
      <c r="AY1294" s="16">
        <v>7.4712643678160898E-2</v>
      </c>
      <c r="AZ1294" s="16">
        <v>4.3209876543209902E-2</v>
      </c>
      <c r="BA1294" s="16"/>
      <c r="BB1294" s="16">
        <v>8.4905660377358499E-2</v>
      </c>
      <c r="BC1294" s="16">
        <v>1.6129032258064498E-2</v>
      </c>
      <c r="BD1294" s="16"/>
      <c r="BE1294" s="16">
        <v>0</v>
      </c>
      <c r="BF1294" s="16">
        <v>0</v>
      </c>
      <c r="BG1294" s="16">
        <v>6.3492063492063502E-2</v>
      </c>
      <c r="BH1294" s="16">
        <v>8.6956521739130405E-2</v>
      </c>
    </row>
    <row r="1295" spans="2:60" x14ac:dyDescent="0.25">
      <c r="B1295" t="s">
        <v>590</v>
      </c>
      <c r="C1295" s="16">
        <v>2.6785714285714302E-2</v>
      </c>
      <c r="D1295" s="16">
        <v>0</v>
      </c>
      <c r="E1295" s="16">
        <v>6.6666666666666693E-2</v>
      </c>
      <c r="F1295" s="16">
        <v>0.05</v>
      </c>
      <c r="G1295" s="16">
        <v>0</v>
      </c>
      <c r="H1295" s="16">
        <v>0</v>
      </c>
      <c r="I1295" s="16">
        <v>0</v>
      </c>
      <c r="J1295" s="16">
        <v>0</v>
      </c>
      <c r="K1295" s="16">
        <v>0</v>
      </c>
      <c r="L1295" s="16">
        <v>0</v>
      </c>
      <c r="M1295" s="16">
        <v>0</v>
      </c>
      <c r="N1295" s="16">
        <v>0.125</v>
      </c>
      <c r="O1295" s="16">
        <v>0</v>
      </c>
      <c r="P1295" s="16">
        <v>5.8823529411764698E-2</v>
      </c>
      <c r="Q1295" s="16">
        <v>0</v>
      </c>
      <c r="R1295" s="16">
        <v>0</v>
      </c>
      <c r="S1295" s="16">
        <v>0</v>
      </c>
      <c r="T1295" s="16">
        <v>5.8823529411764698E-2</v>
      </c>
      <c r="U1295" s="16"/>
      <c r="V1295" s="16">
        <v>6.25E-2</v>
      </c>
      <c r="W1295" s="16">
        <v>0</v>
      </c>
      <c r="X1295" s="16">
        <v>5.4347826086956499E-2</v>
      </c>
      <c r="Y1295" s="16">
        <v>1.2345679012345699E-2</v>
      </c>
      <c r="Z1295" s="16"/>
      <c r="AA1295" s="16">
        <v>1.7857142857142901E-2</v>
      </c>
      <c r="AB1295" s="16">
        <v>0</v>
      </c>
      <c r="AC1295" s="16">
        <v>3.5714285714285698E-2</v>
      </c>
      <c r="AD1295" s="16">
        <v>0</v>
      </c>
      <c r="AE1295" s="16">
        <v>9.3023255813953501E-2</v>
      </c>
      <c r="AF1295" s="16">
        <v>3.125E-2</v>
      </c>
      <c r="AG1295" s="16">
        <v>0.05</v>
      </c>
      <c r="AH1295" s="16">
        <v>0</v>
      </c>
      <c r="AI1295" s="16">
        <v>0</v>
      </c>
      <c r="AJ1295" s="16"/>
      <c r="AK1295" s="16">
        <v>0</v>
      </c>
      <c r="AL1295" s="16">
        <v>0</v>
      </c>
      <c r="AM1295" s="16">
        <v>0</v>
      </c>
      <c r="AN1295" s="16">
        <v>2.2222222222222199E-2</v>
      </c>
      <c r="AO1295" s="16">
        <v>0</v>
      </c>
      <c r="AP1295" s="16">
        <v>1.3157894736842099E-2</v>
      </c>
      <c r="AQ1295" s="16">
        <v>0.125</v>
      </c>
      <c r="AR1295" s="16"/>
      <c r="AS1295" s="16">
        <v>1.05263157894737E-2</v>
      </c>
      <c r="AT1295" s="16">
        <v>3.3195020746888002E-2</v>
      </c>
      <c r="AU1295" s="16"/>
      <c r="AV1295" s="16">
        <v>1.8181818181818198E-2</v>
      </c>
      <c r="AW1295" s="16">
        <v>2.84697508896797E-2</v>
      </c>
      <c r="AX1295" s="16"/>
      <c r="AY1295" s="16">
        <v>4.0229885057471299E-2</v>
      </c>
      <c r="AZ1295" s="16">
        <v>1.2345679012345699E-2</v>
      </c>
      <c r="BA1295" s="16"/>
      <c r="BB1295" s="16">
        <v>1.41509433962264E-2</v>
      </c>
      <c r="BC1295" s="16">
        <v>4.8387096774193498E-2</v>
      </c>
      <c r="BD1295" s="16"/>
      <c r="BE1295" s="16">
        <v>0</v>
      </c>
      <c r="BF1295" s="16">
        <v>9.5238095238095205E-2</v>
      </c>
      <c r="BG1295" s="16">
        <v>2.1164021164021201E-2</v>
      </c>
      <c r="BH1295" s="16">
        <v>0</v>
      </c>
    </row>
    <row r="1296" spans="2:60" x14ac:dyDescent="0.25">
      <c r="B1296" t="s">
        <v>77</v>
      </c>
      <c r="C1296" s="16">
        <v>3.5714285714285698E-2</v>
      </c>
      <c r="D1296" s="16">
        <v>7.8947368421052599E-2</v>
      </c>
      <c r="E1296" s="16">
        <v>0</v>
      </c>
      <c r="F1296" s="16">
        <v>0</v>
      </c>
      <c r="G1296" s="16">
        <v>8.3333333333333301E-2</v>
      </c>
      <c r="H1296" s="16">
        <v>0.1</v>
      </c>
      <c r="I1296" s="16">
        <v>0</v>
      </c>
      <c r="J1296" s="16">
        <v>0</v>
      </c>
      <c r="K1296" s="16">
        <v>5.8823529411764698E-2</v>
      </c>
      <c r="L1296" s="16">
        <v>0</v>
      </c>
      <c r="M1296" s="16">
        <v>4.5454545454545497E-2</v>
      </c>
      <c r="N1296" s="16">
        <v>0</v>
      </c>
      <c r="O1296" s="16">
        <v>0</v>
      </c>
      <c r="P1296" s="16">
        <v>5.8823529411764698E-2</v>
      </c>
      <c r="Q1296" s="16">
        <v>0.125</v>
      </c>
      <c r="R1296" s="16">
        <v>0</v>
      </c>
      <c r="S1296" s="16">
        <v>2.7397260273972601E-2</v>
      </c>
      <c r="T1296" s="16">
        <v>2.9411764705882401E-2</v>
      </c>
      <c r="U1296" s="16"/>
      <c r="V1296" s="16">
        <v>6.25E-2</v>
      </c>
      <c r="W1296" s="16">
        <v>0.02</v>
      </c>
      <c r="X1296" s="16">
        <v>2.1739130434782601E-2</v>
      </c>
      <c r="Y1296" s="16">
        <v>4.3209876543209902E-2</v>
      </c>
      <c r="Z1296" s="16"/>
      <c r="AA1296" s="16">
        <v>0</v>
      </c>
      <c r="AB1296" s="16">
        <v>4.3478260869565202E-2</v>
      </c>
      <c r="AC1296" s="16">
        <v>3.5714285714285698E-2</v>
      </c>
      <c r="AD1296" s="16">
        <v>2.7777777777777801E-2</v>
      </c>
      <c r="AE1296" s="16">
        <v>0</v>
      </c>
      <c r="AF1296" s="16">
        <v>0</v>
      </c>
      <c r="AG1296" s="16">
        <v>0</v>
      </c>
      <c r="AH1296" s="16">
        <v>0</v>
      </c>
      <c r="AI1296" s="16">
        <v>5.7142857142857099E-2</v>
      </c>
      <c r="AJ1296" s="16"/>
      <c r="AK1296" s="16">
        <v>0</v>
      </c>
      <c r="AL1296" s="16">
        <v>0</v>
      </c>
      <c r="AM1296" s="16">
        <v>0</v>
      </c>
      <c r="AN1296" s="16">
        <v>2.2222222222222199E-2</v>
      </c>
      <c r="AO1296" s="16">
        <v>1.2987012987013E-2</v>
      </c>
      <c r="AP1296" s="16">
        <v>2.6315789473684199E-2</v>
      </c>
      <c r="AQ1296" s="16">
        <v>1.7857142857142901E-2</v>
      </c>
      <c r="AR1296" s="16"/>
      <c r="AS1296" s="16">
        <v>1.05263157894737E-2</v>
      </c>
      <c r="AT1296" s="16">
        <v>4.5643153526971E-2</v>
      </c>
      <c r="AU1296" s="16"/>
      <c r="AV1296" s="16">
        <v>1.8181818181818198E-2</v>
      </c>
      <c r="AW1296" s="16">
        <v>3.91459074733096E-2</v>
      </c>
      <c r="AX1296" s="16"/>
      <c r="AY1296" s="16">
        <v>2.8735632183908E-2</v>
      </c>
      <c r="AZ1296" s="16">
        <v>4.3209876543209902E-2</v>
      </c>
      <c r="BA1296" s="16"/>
      <c r="BB1296" s="16">
        <v>1.41509433962264E-2</v>
      </c>
      <c r="BC1296" s="16">
        <v>7.25806451612903E-2</v>
      </c>
      <c r="BD1296" s="16"/>
      <c r="BE1296" s="16">
        <v>9.0909090909090898E-2</v>
      </c>
      <c r="BF1296" s="16">
        <v>9.5238095238095205E-2</v>
      </c>
      <c r="BG1296" s="16">
        <v>3.1746031746031703E-2</v>
      </c>
      <c r="BH1296" s="16">
        <v>1.0869565217391301E-2</v>
      </c>
    </row>
    <row r="1297" spans="2:60" x14ac:dyDescent="0.25">
      <c r="C1297" s="16"/>
      <c r="D1297" s="16"/>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c r="AC1297" s="16"/>
      <c r="AD1297" s="16"/>
      <c r="AE1297" s="16"/>
      <c r="AF1297" s="16"/>
      <c r="AG1297" s="16"/>
      <c r="AH1297" s="16"/>
      <c r="AI1297" s="16"/>
      <c r="AJ1297" s="16"/>
      <c r="AK1297" s="16"/>
      <c r="AL1297" s="16"/>
      <c r="AM1297" s="16"/>
      <c r="AN1297" s="16"/>
      <c r="AO1297" s="16"/>
      <c r="AP1297" s="16"/>
      <c r="AQ1297" s="16"/>
      <c r="AR1297" s="16"/>
      <c r="AS1297" s="16"/>
      <c r="AT1297" s="16"/>
      <c r="AU1297" s="16"/>
      <c r="AV1297" s="16"/>
      <c r="AW1297" s="16"/>
      <c r="AX1297" s="16"/>
      <c r="AY1297" s="16"/>
      <c r="AZ1297" s="16"/>
      <c r="BA1297" s="16"/>
      <c r="BB1297" s="16"/>
      <c r="BC1297" s="16"/>
      <c r="BD1297" s="16"/>
      <c r="BE1297" s="16"/>
      <c r="BF1297" s="16"/>
      <c r="BG1297" s="16"/>
      <c r="BH1297" s="16"/>
    </row>
    <row r="1298" spans="2:60" x14ac:dyDescent="0.25">
      <c r="B1298" s="6" t="s">
        <v>601</v>
      </c>
      <c r="C1298" s="16"/>
      <c r="D1298" s="16"/>
      <c r="E1298" s="16"/>
      <c r="F1298" s="16"/>
      <c r="G1298" s="16"/>
      <c r="H1298" s="16"/>
      <c r="I1298" s="16"/>
      <c r="J1298" s="16"/>
      <c r="K1298" s="16"/>
      <c r="L1298" s="16"/>
      <c r="M1298" s="16"/>
      <c r="N1298" s="16"/>
      <c r="O1298" s="16"/>
      <c r="P1298" s="16"/>
      <c r="Q1298" s="16"/>
      <c r="R1298" s="16"/>
      <c r="S1298" s="16"/>
      <c r="T1298" s="16"/>
      <c r="U1298" s="16"/>
      <c r="V1298" s="16"/>
      <c r="W1298" s="16"/>
      <c r="X1298" s="16"/>
      <c r="Y1298" s="16"/>
      <c r="Z1298" s="16"/>
      <c r="AA1298" s="16"/>
      <c r="AB1298" s="16"/>
      <c r="AC1298" s="16"/>
      <c r="AD1298" s="16"/>
      <c r="AE1298" s="16"/>
      <c r="AF1298" s="16"/>
      <c r="AG1298" s="16"/>
      <c r="AH1298" s="16"/>
      <c r="AI1298" s="16"/>
      <c r="AJ1298" s="16"/>
      <c r="AK1298" s="16"/>
      <c r="AL1298" s="16"/>
      <c r="AM1298" s="16"/>
      <c r="AN1298" s="16"/>
      <c r="AO1298" s="16"/>
      <c r="AP1298" s="16"/>
      <c r="AQ1298" s="16"/>
      <c r="AR1298" s="16"/>
      <c r="AS1298" s="16"/>
      <c r="AT1298" s="16"/>
      <c r="AU1298" s="16"/>
      <c r="AV1298" s="16"/>
      <c r="AW1298" s="16"/>
      <c r="AX1298" s="16"/>
      <c r="AY1298" s="16"/>
      <c r="AZ1298" s="16"/>
      <c r="BA1298" s="16"/>
      <c r="BB1298" s="16"/>
      <c r="BC1298" s="16"/>
      <c r="BD1298" s="16"/>
      <c r="BE1298" s="16"/>
      <c r="BF1298" s="16"/>
      <c r="BG1298" s="16"/>
      <c r="BH1298" s="16"/>
    </row>
    <row r="1299" spans="2:60" x14ac:dyDescent="0.25">
      <c r="B1299" s="23" t="s">
        <v>715</v>
      </c>
      <c r="C1299" s="16"/>
      <c r="D1299" s="16"/>
      <c r="E1299" s="16"/>
      <c r="F1299" s="16"/>
      <c r="G1299" s="16"/>
      <c r="H1299" s="16"/>
      <c r="I1299" s="16"/>
      <c r="J1299" s="16"/>
      <c r="K1299" s="16"/>
      <c r="L1299" s="16"/>
      <c r="M1299" s="16"/>
      <c r="N1299" s="16"/>
      <c r="O1299" s="16"/>
      <c r="P1299" s="16"/>
      <c r="Q1299" s="16"/>
      <c r="R1299" s="16"/>
      <c r="S1299" s="16"/>
      <c r="T1299" s="16"/>
      <c r="U1299" s="16"/>
      <c r="V1299" s="16"/>
      <c r="W1299" s="16"/>
      <c r="X1299" s="16"/>
      <c r="Y1299" s="16"/>
      <c r="Z1299" s="16"/>
      <c r="AA1299" s="16"/>
      <c r="AB1299" s="16"/>
      <c r="AC1299" s="16"/>
      <c r="AD1299" s="16"/>
      <c r="AE1299" s="16"/>
      <c r="AF1299" s="16"/>
      <c r="AG1299" s="16"/>
      <c r="AH1299" s="16"/>
      <c r="AI1299" s="16"/>
      <c r="AJ1299" s="16"/>
      <c r="AK1299" s="16"/>
      <c r="AL1299" s="16"/>
      <c r="AM1299" s="16"/>
      <c r="AN1299" s="16"/>
      <c r="AO1299" s="16"/>
      <c r="AP1299" s="16"/>
      <c r="AQ1299" s="16"/>
      <c r="AR1299" s="16"/>
      <c r="AS1299" s="16"/>
      <c r="AT1299" s="16"/>
      <c r="AU1299" s="16"/>
      <c r="AV1299" s="16"/>
      <c r="AW1299" s="16"/>
      <c r="AX1299" s="16"/>
      <c r="AY1299" s="16"/>
      <c r="AZ1299" s="16"/>
      <c r="BA1299" s="16"/>
      <c r="BB1299" s="16"/>
      <c r="BC1299" s="16"/>
      <c r="BD1299" s="16"/>
      <c r="BE1299" s="16"/>
      <c r="BF1299" s="16"/>
      <c r="BG1299" s="16"/>
      <c r="BH1299" s="16"/>
    </row>
    <row r="1300" spans="2:60" x14ac:dyDescent="0.25">
      <c r="B1300" t="s">
        <v>592</v>
      </c>
      <c r="C1300" s="16">
        <v>0.52976190476190499</v>
      </c>
      <c r="D1300" s="16">
        <v>0.47368421052631599</v>
      </c>
      <c r="E1300" s="16">
        <v>0.33333333333333298</v>
      </c>
      <c r="F1300" s="16">
        <v>0.7</v>
      </c>
      <c r="G1300" s="16">
        <v>0.5</v>
      </c>
      <c r="H1300" s="16">
        <v>0.7</v>
      </c>
      <c r="I1300" s="16">
        <v>0.84210526315789502</v>
      </c>
      <c r="J1300" s="16">
        <v>0.5</v>
      </c>
      <c r="K1300" s="16">
        <v>0.35294117647058798</v>
      </c>
      <c r="L1300" s="16">
        <v>0.4</v>
      </c>
      <c r="M1300" s="16">
        <v>0.40909090909090901</v>
      </c>
      <c r="N1300" s="16">
        <v>0.75</v>
      </c>
      <c r="O1300" s="16">
        <v>0.42857142857142899</v>
      </c>
      <c r="P1300" s="16">
        <v>0.29411764705882398</v>
      </c>
      <c r="Q1300" s="16">
        <v>0.375</v>
      </c>
      <c r="R1300" s="16">
        <v>0.4</v>
      </c>
      <c r="S1300" s="16">
        <v>0.50684931506849296</v>
      </c>
      <c r="T1300" s="16">
        <v>0.58823529411764697</v>
      </c>
      <c r="U1300" s="16"/>
      <c r="V1300" s="16">
        <v>0.59375</v>
      </c>
      <c r="W1300" s="16">
        <v>0.36</v>
      </c>
      <c r="X1300" s="16">
        <v>0.565217391304348</v>
      </c>
      <c r="Y1300" s="16">
        <v>0.54938271604938305</v>
      </c>
      <c r="Z1300" s="16"/>
      <c r="AA1300" s="16">
        <v>0.39285714285714302</v>
      </c>
      <c r="AB1300" s="16">
        <v>0.52173913043478304</v>
      </c>
      <c r="AC1300" s="16">
        <v>0.57142857142857095</v>
      </c>
      <c r="AD1300" s="16">
        <v>0.55555555555555602</v>
      </c>
      <c r="AE1300" s="16">
        <v>0.53488372093023295</v>
      </c>
      <c r="AF1300" s="16">
        <v>0.625</v>
      </c>
      <c r="AG1300" s="16">
        <v>0.52500000000000002</v>
      </c>
      <c r="AH1300" s="16">
        <v>0.63636363636363602</v>
      </c>
      <c r="AI1300" s="16">
        <v>0.45714285714285702</v>
      </c>
      <c r="AJ1300" s="16"/>
      <c r="AK1300" s="16">
        <v>0.53571428571428603</v>
      </c>
      <c r="AL1300" s="16">
        <v>0.61111111111111105</v>
      </c>
      <c r="AM1300" s="16">
        <v>0.45833333333333298</v>
      </c>
      <c r="AN1300" s="16">
        <v>0.66666666666666696</v>
      </c>
      <c r="AO1300" s="16">
        <v>0.54545454545454497</v>
      </c>
      <c r="AP1300" s="16">
        <v>0.40789473684210498</v>
      </c>
      <c r="AQ1300" s="16">
        <v>0.55357142857142905</v>
      </c>
      <c r="AR1300" s="16"/>
      <c r="AS1300" s="16">
        <v>0.62105263157894697</v>
      </c>
      <c r="AT1300" s="16">
        <v>0.49377593360995897</v>
      </c>
      <c r="AU1300" s="16"/>
      <c r="AV1300" s="16">
        <v>0.54545454545454497</v>
      </c>
      <c r="AW1300" s="16">
        <v>0.52669039145907504</v>
      </c>
      <c r="AX1300" s="16"/>
      <c r="AY1300" s="16">
        <v>0.51149425287356298</v>
      </c>
      <c r="AZ1300" s="16">
        <v>0.54938271604938305</v>
      </c>
      <c r="BA1300" s="16"/>
      <c r="BB1300" s="16">
        <v>0.53301886792452802</v>
      </c>
      <c r="BC1300" s="16">
        <v>0.52419354838709697</v>
      </c>
      <c r="BD1300" s="16"/>
      <c r="BE1300" s="16">
        <v>0.36363636363636398</v>
      </c>
      <c r="BF1300" s="16">
        <v>0.5</v>
      </c>
      <c r="BG1300" s="16">
        <v>0.53439153439153397</v>
      </c>
      <c r="BH1300" s="16">
        <v>0.54347826086956497</v>
      </c>
    </row>
    <row r="1301" spans="2:60" x14ac:dyDescent="0.25">
      <c r="B1301" t="s">
        <v>593</v>
      </c>
      <c r="C1301" s="16">
        <v>0.41964285714285698</v>
      </c>
      <c r="D1301" s="16">
        <v>0.44736842105263203</v>
      </c>
      <c r="E1301" s="16">
        <v>0.33333333333333298</v>
      </c>
      <c r="F1301" s="16">
        <v>0.4</v>
      </c>
      <c r="G1301" s="16">
        <v>0.5</v>
      </c>
      <c r="H1301" s="16">
        <v>0.5</v>
      </c>
      <c r="I1301" s="16">
        <v>0.36842105263157898</v>
      </c>
      <c r="J1301" s="16">
        <v>0.5</v>
      </c>
      <c r="K1301" s="16">
        <v>0.41176470588235298</v>
      </c>
      <c r="L1301" s="16">
        <v>0</v>
      </c>
      <c r="M1301" s="16">
        <v>0.31818181818181801</v>
      </c>
      <c r="N1301" s="16">
        <v>0.5625</v>
      </c>
      <c r="O1301" s="16">
        <v>0.14285714285714299</v>
      </c>
      <c r="P1301" s="16">
        <v>0.35294117647058798</v>
      </c>
      <c r="Q1301" s="16">
        <v>0.625</v>
      </c>
      <c r="R1301" s="16">
        <v>0.2</v>
      </c>
      <c r="S1301" s="16">
        <v>0.45205479452054798</v>
      </c>
      <c r="T1301" s="16">
        <v>0.41176470588235298</v>
      </c>
      <c r="U1301" s="16"/>
      <c r="V1301" s="16">
        <v>0.53125</v>
      </c>
      <c r="W1301" s="16">
        <v>0.24</v>
      </c>
      <c r="X1301" s="16">
        <v>0.39130434782608697</v>
      </c>
      <c r="Y1301" s="16">
        <v>0.469135802469136</v>
      </c>
      <c r="Z1301" s="16"/>
      <c r="AA1301" s="16">
        <v>0.32142857142857101</v>
      </c>
      <c r="AB1301" s="16">
        <v>0.34782608695652201</v>
      </c>
      <c r="AC1301" s="16">
        <v>0.17857142857142899</v>
      </c>
      <c r="AD1301" s="16">
        <v>0.47222222222222199</v>
      </c>
      <c r="AE1301" s="16">
        <v>0.39534883720930197</v>
      </c>
      <c r="AF1301" s="16">
        <v>0.53125</v>
      </c>
      <c r="AG1301" s="16">
        <v>0.52500000000000002</v>
      </c>
      <c r="AH1301" s="16">
        <v>0.68181818181818199</v>
      </c>
      <c r="AI1301" s="16">
        <v>0.45714285714285702</v>
      </c>
      <c r="AJ1301" s="16"/>
      <c r="AK1301" s="16">
        <v>0.57142857142857095</v>
      </c>
      <c r="AL1301" s="16">
        <v>0.27777777777777801</v>
      </c>
      <c r="AM1301" s="16">
        <v>0.375</v>
      </c>
      <c r="AN1301" s="16">
        <v>0.44444444444444398</v>
      </c>
      <c r="AO1301" s="16">
        <v>0.40259740259740301</v>
      </c>
      <c r="AP1301" s="16">
        <v>0.30263157894736797</v>
      </c>
      <c r="AQ1301" s="16">
        <v>0.60714285714285698</v>
      </c>
      <c r="AR1301" s="16"/>
      <c r="AS1301" s="16">
        <v>0.48421052631578898</v>
      </c>
      <c r="AT1301" s="16">
        <v>0.39419087136929498</v>
      </c>
      <c r="AU1301" s="16"/>
      <c r="AV1301" s="16">
        <v>0.4</v>
      </c>
      <c r="AW1301" s="16">
        <v>0.42348754448398601</v>
      </c>
      <c r="AX1301" s="16"/>
      <c r="AY1301" s="16">
        <v>0.37356321839080497</v>
      </c>
      <c r="AZ1301" s="16">
        <v>0.469135802469136</v>
      </c>
      <c r="BA1301" s="16"/>
      <c r="BB1301" s="16">
        <v>0.42452830188679203</v>
      </c>
      <c r="BC1301" s="16">
        <v>0.41129032258064502</v>
      </c>
      <c r="BD1301" s="16"/>
      <c r="BE1301" s="16">
        <v>9.0909090909090898E-2</v>
      </c>
      <c r="BF1301" s="16">
        <v>0.42857142857142899</v>
      </c>
      <c r="BG1301" s="16">
        <v>0.44973544973544999</v>
      </c>
      <c r="BH1301" s="16">
        <v>0.39130434782608697</v>
      </c>
    </row>
    <row r="1302" spans="2:60" x14ac:dyDescent="0.25">
      <c r="B1302" t="s">
        <v>594</v>
      </c>
      <c r="C1302" s="16">
        <v>0.360119047619048</v>
      </c>
      <c r="D1302" s="16">
        <v>0.18421052631578899</v>
      </c>
      <c r="E1302" s="16">
        <v>0.53333333333333299</v>
      </c>
      <c r="F1302" s="16">
        <v>0.3</v>
      </c>
      <c r="G1302" s="16">
        <v>0.58333333333333304</v>
      </c>
      <c r="H1302" s="16">
        <v>0.4</v>
      </c>
      <c r="I1302" s="16">
        <v>0.36842105263157898</v>
      </c>
      <c r="J1302" s="16">
        <v>0</v>
      </c>
      <c r="K1302" s="16">
        <v>0.35294117647058798</v>
      </c>
      <c r="L1302" s="16">
        <v>0.6</v>
      </c>
      <c r="M1302" s="16">
        <v>0.45454545454545497</v>
      </c>
      <c r="N1302" s="16">
        <v>0.4375</v>
      </c>
      <c r="O1302" s="16">
        <v>0.57142857142857095</v>
      </c>
      <c r="P1302" s="16">
        <v>0.47058823529411797</v>
      </c>
      <c r="Q1302" s="16">
        <v>0.25</v>
      </c>
      <c r="R1302" s="16">
        <v>0.4</v>
      </c>
      <c r="S1302" s="16">
        <v>0.31506849315068503</v>
      </c>
      <c r="T1302" s="16">
        <v>0.29411764705882398</v>
      </c>
      <c r="U1302" s="16"/>
      <c r="V1302" s="16">
        <v>0.40625</v>
      </c>
      <c r="W1302" s="16">
        <v>0.44</v>
      </c>
      <c r="X1302" s="16">
        <v>0.41304347826087001</v>
      </c>
      <c r="Y1302" s="16">
        <v>0.296296296296296</v>
      </c>
      <c r="Z1302" s="16"/>
      <c r="AA1302" s="16">
        <v>0.41071428571428598</v>
      </c>
      <c r="AB1302" s="16">
        <v>0.39130434782608697</v>
      </c>
      <c r="AC1302" s="16">
        <v>0.46428571428571402</v>
      </c>
      <c r="AD1302" s="16">
        <v>0.38888888888888901</v>
      </c>
      <c r="AE1302" s="16">
        <v>0.39534883720930197</v>
      </c>
      <c r="AF1302" s="16">
        <v>0.21875</v>
      </c>
      <c r="AG1302" s="16">
        <v>0.27500000000000002</v>
      </c>
      <c r="AH1302" s="16">
        <v>0.27272727272727298</v>
      </c>
      <c r="AI1302" s="16">
        <v>0.371428571428571</v>
      </c>
      <c r="AJ1302" s="16"/>
      <c r="AK1302" s="16">
        <v>0.35714285714285698</v>
      </c>
      <c r="AL1302" s="16">
        <v>0.38888888888888901</v>
      </c>
      <c r="AM1302" s="16">
        <v>0.54166666666666696</v>
      </c>
      <c r="AN1302" s="16">
        <v>0.22222222222222199</v>
      </c>
      <c r="AO1302" s="16">
        <v>0.337662337662338</v>
      </c>
      <c r="AP1302" s="16">
        <v>0.394736842105263</v>
      </c>
      <c r="AQ1302" s="16">
        <v>0.35714285714285698</v>
      </c>
      <c r="AR1302" s="16"/>
      <c r="AS1302" s="16">
        <v>0.31578947368421101</v>
      </c>
      <c r="AT1302" s="16">
        <v>0.377593360995851</v>
      </c>
      <c r="AU1302" s="16"/>
      <c r="AV1302" s="16">
        <v>0.41818181818181799</v>
      </c>
      <c r="AW1302" s="16">
        <v>0.348754448398576</v>
      </c>
      <c r="AX1302" s="16"/>
      <c r="AY1302" s="16">
        <v>0.41954022988505701</v>
      </c>
      <c r="AZ1302" s="16">
        <v>0.296296296296296</v>
      </c>
      <c r="BA1302" s="16"/>
      <c r="BB1302" s="16">
        <v>0.34905660377358499</v>
      </c>
      <c r="BC1302" s="16">
        <v>0.37903225806451601</v>
      </c>
      <c r="BD1302" s="16"/>
      <c r="BE1302" s="16">
        <v>0.45454545454545497</v>
      </c>
      <c r="BF1302" s="16">
        <v>0.40476190476190499</v>
      </c>
      <c r="BG1302" s="16">
        <v>0.365079365079365</v>
      </c>
      <c r="BH1302" s="16">
        <v>0.315217391304348</v>
      </c>
    </row>
    <row r="1303" spans="2:60" x14ac:dyDescent="0.25">
      <c r="B1303" t="s">
        <v>595</v>
      </c>
      <c r="C1303" s="16">
        <v>0.28273809523809501</v>
      </c>
      <c r="D1303" s="16">
        <v>0.23684210526315799</v>
      </c>
      <c r="E1303" s="16">
        <v>0.4</v>
      </c>
      <c r="F1303" s="16">
        <v>0.35</v>
      </c>
      <c r="G1303" s="16">
        <v>0.16666666666666699</v>
      </c>
      <c r="H1303" s="16">
        <v>0.3</v>
      </c>
      <c r="I1303" s="16">
        <v>0.105263157894737</v>
      </c>
      <c r="J1303" s="16">
        <v>0.5</v>
      </c>
      <c r="K1303" s="16">
        <v>0.11764705882352899</v>
      </c>
      <c r="L1303" s="16">
        <v>0.4</v>
      </c>
      <c r="M1303" s="16">
        <v>0.27272727272727298</v>
      </c>
      <c r="N1303" s="16">
        <v>0.25</v>
      </c>
      <c r="O1303" s="16">
        <v>0.57142857142857095</v>
      </c>
      <c r="P1303" s="16">
        <v>0.35294117647058798</v>
      </c>
      <c r="Q1303" s="16">
        <v>0.5</v>
      </c>
      <c r="R1303" s="16">
        <v>0.4</v>
      </c>
      <c r="S1303" s="16">
        <v>0.27397260273972601</v>
      </c>
      <c r="T1303" s="16">
        <v>0.32352941176470601</v>
      </c>
      <c r="U1303" s="16"/>
      <c r="V1303" s="16">
        <v>0.125</v>
      </c>
      <c r="W1303" s="16">
        <v>0.4</v>
      </c>
      <c r="X1303" s="16">
        <v>0.29347826086956502</v>
      </c>
      <c r="Y1303" s="16">
        <v>0.27160493827160498</v>
      </c>
      <c r="Z1303" s="16"/>
      <c r="AA1303" s="16">
        <v>0.33928571428571402</v>
      </c>
      <c r="AB1303" s="16">
        <v>0.173913043478261</v>
      </c>
      <c r="AC1303" s="16">
        <v>0.39285714285714302</v>
      </c>
      <c r="AD1303" s="16">
        <v>0.30555555555555602</v>
      </c>
      <c r="AE1303" s="16">
        <v>0.25581395348837199</v>
      </c>
      <c r="AF1303" s="16">
        <v>0.1875</v>
      </c>
      <c r="AG1303" s="16">
        <v>0.25</v>
      </c>
      <c r="AH1303" s="16">
        <v>0.45454545454545497</v>
      </c>
      <c r="AI1303" s="16">
        <v>0.314285714285714</v>
      </c>
      <c r="AJ1303" s="16"/>
      <c r="AK1303" s="16">
        <v>0.14285714285714299</v>
      </c>
      <c r="AL1303" s="16">
        <v>0.22222222222222199</v>
      </c>
      <c r="AM1303" s="16">
        <v>0.375</v>
      </c>
      <c r="AN1303" s="16">
        <v>0.22222222222222199</v>
      </c>
      <c r="AO1303" s="16">
        <v>0.29870129870129902</v>
      </c>
      <c r="AP1303" s="16">
        <v>0.32894736842105299</v>
      </c>
      <c r="AQ1303" s="16">
        <v>0.30357142857142899</v>
      </c>
      <c r="AR1303" s="16"/>
      <c r="AS1303" s="16">
        <v>0.336842105263158</v>
      </c>
      <c r="AT1303" s="16">
        <v>0.26141078838174298</v>
      </c>
      <c r="AU1303" s="16"/>
      <c r="AV1303" s="16">
        <v>0.30909090909090903</v>
      </c>
      <c r="AW1303" s="16">
        <v>0.277580071174377</v>
      </c>
      <c r="AX1303" s="16"/>
      <c r="AY1303" s="16">
        <v>0.29310344827586199</v>
      </c>
      <c r="AZ1303" s="16">
        <v>0.27160493827160498</v>
      </c>
      <c r="BA1303" s="16"/>
      <c r="BB1303" s="16">
        <v>0.29716981132075498</v>
      </c>
      <c r="BC1303" s="16">
        <v>0.25806451612903197</v>
      </c>
      <c r="BD1303" s="16"/>
      <c r="BE1303" s="16">
        <v>0.36363636363636398</v>
      </c>
      <c r="BF1303" s="16">
        <v>0.238095238095238</v>
      </c>
      <c r="BG1303" s="16">
        <v>0.26455026455026498</v>
      </c>
      <c r="BH1303" s="16">
        <v>0.33695652173912999</v>
      </c>
    </row>
    <row r="1304" spans="2:60" x14ac:dyDescent="0.25">
      <c r="B1304" t="s">
        <v>596</v>
      </c>
      <c r="C1304" s="16">
        <v>0.226190476190476</v>
      </c>
      <c r="D1304" s="16">
        <v>0.23684210526315799</v>
      </c>
      <c r="E1304" s="16">
        <v>0.133333333333333</v>
      </c>
      <c r="F1304" s="16">
        <v>0.2</v>
      </c>
      <c r="G1304" s="16">
        <v>0.25</v>
      </c>
      <c r="H1304" s="16">
        <v>0.2</v>
      </c>
      <c r="I1304" s="16">
        <v>0.21052631578947401</v>
      </c>
      <c r="J1304" s="16">
        <v>0</v>
      </c>
      <c r="K1304" s="16">
        <v>0.35294117647058798</v>
      </c>
      <c r="L1304" s="16">
        <v>0</v>
      </c>
      <c r="M1304" s="16">
        <v>0.22727272727272699</v>
      </c>
      <c r="N1304" s="16">
        <v>0.125</v>
      </c>
      <c r="O1304" s="16">
        <v>0.42857142857142899</v>
      </c>
      <c r="P1304" s="16">
        <v>0.23529411764705899</v>
      </c>
      <c r="Q1304" s="16">
        <v>0.375</v>
      </c>
      <c r="R1304" s="16">
        <v>0</v>
      </c>
      <c r="S1304" s="16">
        <v>0.20547945205479501</v>
      </c>
      <c r="T1304" s="16">
        <v>0.35294117647058798</v>
      </c>
      <c r="U1304" s="16"/>
      <c r="V1304" s="16">
        <v>0.15625</v>
      </c>
      <c r="W1304" s="16">
        <v>0.16</v>
      </c>
      <c r="X1304" s="16">
        <v>0.30434782608695699</v>
      </c>
      <c r="Y1304" s="16">
        <v>0.21604938271604901</v>
      </c>
      <c r="Z1304" s="16"/>
      <c r="AA1304" s="16">
        <v>0.214285714285714</v>
      </c>
      <c r="AB1304" s="16">
        <v>0.26086956521739102</v>
      </c>
      <c r="AC1304" s="16">
        <v>0.25</v>
      </c>
      <c r="AD1304" s="16">
        <v>0.27777777777777801</v>
      </c>
      <c r="AE1304" s="16">
        <v>0.30232558139534899</v>
      </c>
      <c r="AF1304" s="16">
        <v>0.25</v>
      </c>
      <c r="AG1304" s="16">
        <v>0.22500000000000001</v>
      </c>
      <c r="AH1304" s="16">
        <v>0.13636363636363599</v>
      </c>
      <c r="AI1304" s="16">
        <v>0.14285714285714299</v>
      </c>
      <c r="AJ1304" s="16"/>
      <c r="AK1304" s="16">
        <v>0.17857142857142899</v>
      </c>
      <c r="AL1304" s="16">
        <v>0.22222222222222199</v>
      </c>
      <c r="AM1304" s="16">
        <v>0.25</v>
      </c>
      <c r="AN1304" s="16">
        <v>0.155555555555556</v>
      </c>
      <c r="AO1304" s="16">
        <v>0.28571428571428598</v>
      </c>
      <c r="AP1304" s="16">
        <v>0.25</v>
      </c>
      <c r="AQ1304" s="16">
        <v>0.17857142857142899</v>
      </c>
      <c r="AR1304" s="16"/>
      <c r="AS1304" s="16">
        <v>0.231578947368421</v>
      </c>
      <c r="AT1304" s="16">
        <v>0.22406639004149401</v>
      </c>
      <c r="AU1304" s="16"/>
      <c r="AV1304" s="16">
        <v>0.236363636363636</v>
      </c>
      <c r="AW1304" s="16">
        <v>0.22419928825622801</v>
      </c>
      <c r="AX1304" s="16"/>
      <c r="AY1304" s="16">
        <v>0.23563218390804599</v>
      </c>
      <c r="AZ1304" s="16">
        <v>0.21604938271604901</v>
      </c>
      <c r="BA1304" s="16"/>
      <c r="BB1304" s="16">
        <v>0.20283018867924499</v>
      </c>
      <c r="BC1304" s="16">
        <v>0.266129032258065</v>
      </c>
      <c r="BD1304" s="16"/>
      <c r="BE1304" s="16">
        <v>0.45454545454545497</v>
      </c>
      <c r="BF1304" s="16">
        <v>0.214285714285714</v>
      </c>
      <c r="BG1304" s="16">
        <v>0.206349206349206</v>
      </c>
      <c r="BH1304" s="16">
        <v>0.25</v>
      </c>
    </row>
    <row r="1305" spans="2:60" x14ac:dyDescent="0.25">
      <c r="B1305" t="s">
        <v>597</v>
      </c>
      <c r="C1305" s="16">
        <v>0.20535714285714299</v>
      </c>
      <c r="D1305" s="16">
        <v>0.18421052631578899</v>
      </c>
      <c r="E1305" s="16">
        <v>0.133333333333333</v>
      </c>
      <c r="F1305" s="16">
        <v>0.3</v>
      </c>
      <c r="G1305" s="16">
        <v>0.16666666666666699</v>
      </c>
      <c r="H1305" s="16">
        <v>0.1</v>
      </c>
      <c r="I1305" s="16">
        <v>0.21052631578947401</v>
      </c>
      <c r="J1305" s="16">
        <v>0.5</v>
      </c>
      <c r="K1305" s="16">
        <v>0.23529411764705899</v>
      </c>
      <c r="L1305" s="16">
        <v>0.4</v>
      </c>
      <c r="M1305" s="16">
        <v>0.22727272727272699</v>
      </c>
      <c r="N1305" s="16">
        <v>0.125</v>
      </c>
      <c r="O1305" s="16">
        <v>0</v>
      </c>
      <c r="P1305" s="16">
        <v>0.11764705882352899</v>
      </c>
      <c r="Q1305" s="16">
        <v>0</v>
      </c>
      <c r="R1305" s="16">
        <v>0</v>
      </c>
      <c r="S1305" s="16">
        <v>0.301369863013699</v>
      </c>
      <c r="T1305" s="16">
        <v>0.20588235294117599</v>
      </c>
      <c r="U1305" s="16"/>
      <c r="V1305" s="16">
        <v>6.25E-2</v>
      </c>
      <c r="W1305" s="16">
        <v>0.24</v>
      </c>
      <c r="X1305" s="16">
        <v>0.22826086956521699</v>
      </c>
      <c r="Y1305" s="16">
        <v>0.209876543209877</v>
      </c>
      <c r="Z1305" s="16"/>
      <c r="AA1305" s="16">
        <v>0.25</v>
      </c>
      <c r="AB1305" s="16">
        <v>0.26086956521739102</v>
      </c>
      <c r="AC1305" s="16">
        <v>0.214285714285714</v>
      </c>
      <c r="AD1305" s="16">
        <v>0.16666666666666699</v>
      </c>
      <c r="AE1305" s="16">
        <v>0.13953488372093001</v>
      </c>
      <c r="AF1305" s="16">
        <v>0.25</v>
      </c>
      <c r="AG1305" s="16">
        <v>0.17499999999999999</v>
      </c>
      <c r="AH1305" s="16">
        <v>0.18181818181818199</v>
      </c>
      <c r="AI1305" s="16">
        <v>0.28571428571428598</v>
      </c>
      <c r="AJ1305" s="16"/>
      <c r="AK1305" s="16">
        <v>0.28571428571428598</v>
      </c>
      <c r="AL1305" s="16">
        <v>0.27777777777777801</v>
      </c>
      <c r="AM1305" s="16">
        <v>0.20833333333333301</v>
      </c>
      <c r="AN1305" s="16">
        <v>0.17777777777777801</v>
      </c>
      <c r="AO1305" s="16">
        <v>0.23376623376623401</v>
      </c>
      <c r="AP1305" s="16">
        <v>0.21052631578947401</v>
      </c>
      <c r="AQ1305" s="16">
        <v>0.160714285714286</v>
      </c>
      <c r="AR1305" s="16"/>
      <c r="AS1305" s="16">
        <v>0.2</v>
      </c>
      <c r="AT1305" s="16">
        <v>0.20746887966805</v>
      </c>
      <c r="AU1305" s="16"/>
      <c r="AV1305" s="16">
        <v>0.27272727272727298</v>
      </c>
      <c r="AW1305" s="16">
        <v>0.19217081850533799</v>
      </c>
      <c r="AX1305" s="16"/>
      <c r="AY1305" s="16">
        <v>0.20114942528735599</v>
      </c>
      <c r="AZ1305" s="16">
        <v>0.209876543209877</v>
      </c>
      <c r="BA1305" s="16"/>
      <c r="BB1305" s="16">
        <v>0.18396226415094299</v>
      </c>
      <c r="BC1305" s="16">
        <v>0.241935483870968</v>
      </c>
      <c r="BD1305" s="16"/>
      <c r="BE1305" s="16">
        <v>0.18181818181818199</v>
      </c>
      <c r="BF1305" s="16">
        <v>0.119047619047619</v>
      </c>
      <c r="BG1305" s="16">
        <v>0.238095238095238</v>
      </c>
      <c r="BH1305" s="16">
        <v>0.184782608695652</v>
      </c>
    </row>
    <row r="1306" spans="2:60" x14ac:dyDescent="0.25">
      <c r="B1306" t="s">
        <v>598</v>
      </c>
      <c r="C1306" s="16">
        <v>0.19047619047618999</v>
      </c>
      <c r="D1306" s="16">
        <v>0.28947368421052599</v>
      </c>
      <c r="E1306" s="16">
        <v>0.133333333333333</v>
      </c>
      <c r="F1306" s="16">
        <v>0.2</v>
      </c>
      <c r="G1306" s="16">
        <v>0.41666666666666702</v>
      </c>
      <c r="H1306" s="16">
        <v>0.3</v>
      </c>
      <c r="I1306" s="16">
        <v>0.31578947368421101</v>
      </c>
      <c r="J1306" s="16">
        <v>0.5</v>
      </c>
      <c r="K1306" s="16">
        <v>0.29411764705882398</v>
      </c>
      <c r="L1306" s="16">
        <v>0</v>
      </c>
      <c r="M1306" s="16">
        <v>9.0909090909090898E-2</v>
      </c>
      <c r="N1306" s="16">
        <v>0.125</v>
      </c>
      <c r="O1306" s="16">
        <v>0</v>
      </c>
      <c r="P1306" s="16">
        <v>0.35294117647058798</v>
      </c>
      <c r="Q1306" s="16">
        <v>0.25</v>
      </c>
      <c r="R1306" s="16">
        <v>0</v>
      </c>
      <c r="S1306" s="16">
        <v>0.13698630136986301</v>
      </c>
      <c r="T1306" s="16">
        <v>8.8235294117647106E-2</v>
      </c>
      <c r="U1306" s="16"/>
      <c r="V1306" s="16">
        <v>6.25E-2</v>
      </c>
      <c r="W1306" s="16">
        <v>0.26</v>
      </c>
      <c r="X1306" s="16">
        <v>0.16304347826087001</v>
      </c>
      <c r="Y1306" s="16">
        <v>0.209876543209877</v>
      </c>
      <c r="Z1306" s="16"/>
      <c r="AA1306" s="16">
        <v>0.14285714285714299</v>
      </c>
      <c r="AB1306" s="16">
        <v>0.173913043478261</v>
      </c>
      <c r="AC1306" s="16">
        <v>0.14285714285714299</v>
      </c>
      <c r="AD1306" s="16">
        <v>0.13888888888888901</v>
      </c>
      <c r="AE1306" s="16">
        <v>0.25581395348837199</v>
      </c>
      <c r="AF1306" s="16">
        <v>0.25</v>
      </c>
      <c r="AG1306" s="16">
        <v>0.25</v>
      </c>
      <c r="AH1306" s="16">
        <v>0.27272727272727298</v>
      </c>
      <c r="AI1306" s="16">
        <v>0.17142857142857101</v>
      </c>
      <c r="AJ1306" s="16"/>
      <c r="AK1306" s="16">
        <v>0.107142857142857</v>
      </c>
      <c r="AL1306" s="16">
        <v>0.27777777777777801</v>
      </c>
      <c r="AM1306" s="16">
        <v>0.16666666666666699</v>
      </c>
      <c r="AN1306" s="16">
        <v>0.17777777777777801</v>
      </c>
      <c r="AO1306" s="16">
        <v>0.18181818181818199</v>
      </c>
      <c r="AP1306" s="16">
        <v>0.22368421052631601</v>
      </c>
      <c r="AQ1306" s="16">
        <v>0.23214285714285701</v>
      </c>
      <c r="AR1306" s="16"/>
      <c r="AS1306" s="16">
        <v>0.26315789473684198</v>
      </c>
      <c r="AT1306" s="16">
        <v>0.16182572614107901</v>
      </c>
      <c r="AU1306" s="16"/>
      <c r="AV1306" s="16">
        <v>0.109090909090909</v>
      </c>
      <c r="AW1306" s="16">
        <v>0.20640569395017799</v>
      </c>
      <c r="AX1306" s="16"/>
      <c r="AY1306" s="16">
        <v>0.17241379310344801</v>
      </c>
      <c r="AZ1306" s="16">
        <v>0.209876543209877</v>
      </c>
      <c r="BA1306" s="16"/>
      <c r="BB1306" s="16">
        <v>0.21226415094339601</v>
      </c>
      <c r="BC1306" s="16">
        <v>0.15322580645161299</v>
      </c>
      <c r="BD1306" s="16"/>
      <c r="BE1306" s="16">
        <v>0.18181818181818199</v>
      </c>
      <c r="BF1306" s="16">
        <v>0.19047619047618999</v>
      </c>
      <c r="BG1306" s="16">
        <v>0.17460317460317501</v>
      </c>
      <c r="BH1306" s="16">
        <v>0.22826086956521699</v>
      </c>
    </row>
    <row r="1307" spans="2:60" x14ac:dyDescent="0.25">
      <c r="B1307" t="s">
        <v>599</v>
      </c>
      <c r="C1307" s="16">
        <v>0.1875</v>
      </c>
      <c r="D1307" s="16">
        <v>0.28947368421052599</v>
      </c>
      <c r="E1307" s="16">
        <v>6.6666666666666693E-2</v>
      </c>
      <c r="F1307" s="16">
        <v>0.1</v>
      </c>
      <c r="G1307" s="16">
        <v>0.16666666666666699</v>
      </c>
      <c r="H1307" s="16">
        <v>0.1</v>
      </c>
      <c r="I1307" s="16">
        <v>0.105263157894737</v>
      </c>
      <c r="J1307" s="16">
        <v>0</v>
      </c>
      <c r="K1307" s="16">
        <v>0.29411764705882398</v>
      </c>
      <c r="L1307" s="16">
        <v>0.2</v>
      </c>
      <c r="M1307" s="16">
        <v>0.22727272727272699</v>
      </c>
      <c r="N1307" s="16">
        <v>0.15625</v>
      </c>
      <c r="O1307" s="16">
        <v>0.14285714285714299</v>
      </c>
      <c r="P1307" s="16">
        <v>5.8823529411764698E-2</v>
      </c>
      <c r="Q1307" s="16">
        <v>0.25</v>
      </c>
      <c r="R1307" s="16">
        <v>0</v>
      </c>
      <c r="S1307" s="16">
        <v>0.219178082191781</v>
      </c>
      <c r="T1307" s="16">
        <v>0.23529411764705899</v>
      </c>
      <c r="U1307" s="16"/>
      <c r="V1307" s="16">
        <v>6.25E-2</v>
      </c>
      <c r="W1307" s="16">
        <v>0.18</v>
      </c>
      <c r="X1307" s="16">
        <v>0.108695652173913</v>
      </c>
      <c r="Y1307" s="16">
        <v>0.25925925925925902</v>
      </c>
      <c r="Z1307" s="16"/>
      <c r="AA1307" s="16">
        <v>3.5714285714285698E-2</v>
      </c>
      <c r="AB1307" s="16">
        <v>0.173913043478261</v>
      </c>
      <c r="AC1307" s="16">
        <v>0.14285714285714299</v>
      </c>
      <c r="AD1307" s="16">
        <v>0.22222222222222199</v>
      </c>
      <c r="AE1307" s="16">
        <v>0.13953488372093001</v>
      </c>
      <c r="AF1307" s="16">
        <v>0.21875</v>
      </c>
      <c r="AG1307" s="16">
        <v>0.4</v>
      </c>
      <c r="AH1307" s="16">
        <v>9.0909090909090898E-2</v>
      </c>
      <c r="AI1307" s="16">
        <v>0.28571428571428598</v>
      </c>
      <c r="AJ1307" s="16"/>
      <c r="AK1307" s="16">
        <v>0.107142857142857</v>
      </c>
      <c r="AL1307" s="16">
        <v>0.16666666666666699</v>
      </c>
      <c r="AM1307" s="16">
        <v>0.25</v>
      </c>
      <c r="AN1307" s="16">
        <v>0.155555555555556</v>
      </c>
      <c r="AO1307" s="16">
        <v>0.19480519480519501</v>
      </c>
      <c r="AP1307" s="16">
        <v>0.18421052631578899</v>
      </c>
      <c r="AQ1307" s="16">
        <v>0.23214285714285701</v>
      </c>
      <c r="AR1307" s="16"/>
      <c r="AS1307" s="16">
        <v>0.17894736842105299</v>
      </c>
      <c r="AT1307" s="16">
        <v>0.19087136929460599</v>
      </c>
      <c r="AU1307" s="16"/>
      <c r="AV1307" s="16">
        <v>0.163636363636364</v>
      </c>
      <c r="AW1307" s="16">
        <v>0.19217081850533799</v>
      </c>
      <c r="AX1307" s="16"/>
      <c r="AY1307" s="16">
        <v>0.12068965517241401</v>
      </c>
      <c r="AZ1307" s="16">
        <v>0.25925925925925902</v>
      </c>
      <c r="BA1307" s="16"/>
      <c r="BB1307" s="16">
        <v>0.20754716981132099</v>
      </c>
      <c r="BC1307" s="16">
        <v>0.15322580645161299</v>
      </c>
      <c r="BD1307" s="16"/>
      <c r="BE1307" s="16">
        <v>9.0909090909090898E-2</v>
      </c>
      <c r="BF1307" s="16">
        <v>0.19047619047618999</v>
      </c>
      <c r="BG1307" s="16">
        <v>0.20105820105820099</v>
      </c>
      <c r="BH1307" s="16">
        <v>0.173913043478261</v>
      </c>
    </row>
    <row r="1308" spans="2:60" x14ac:dyDescent="0.25">
      <c r="B1308" t="s">
        <v>98</v>
      </c>
      <c r="C1308" s="16">
        <v>2.0833333333333301E-2</v>
      </c>
      <c r="D1308" s="16">
        <v>0.105263157894737</v>
      </c>
      <c r="E1308" s="16">
        <v>6.6666666666666693E-2</v>
      </c>
      <c r="F1308" s="16">
        <v>0</v>
      </c>
      <c r="G1308" s="16">
        <v>0</v>
      </c>
      <c r="H1308" s="16">
        <v>0</v>
      </c>
      <c r="I1308" s="16">
        <v>0</v>
      </c>
      <c r="J1308" s="16">
        <v>0</v>
      </c>
      <c r="K1308" s="16">
        <v>0</v>
      </c>
      <c r="L1308" s="16">
        <v>0</v>
      </c>
      <c r="M1308" s="16">
        <v>0</v>
      </c>
      <c r="N1308" s="16">
        <v>0</v>
      </c>
      <c r="O1308" s="16">
        <v>0</v>
      </c>
      <c r="P1308" s="16">
        <v>0</v>
      </c>
      <c r="Q1308" s="16">
        <v>0</v>
      </c>
      <c r="R1308" s="16">
        <v>0</v>
      </c>
      <c r="S1308" s="16">
        <v>2.7397260273972601E-2</v>
      </c>
      <c r="T1308" s="16">
        <v>0</v>
      </c>
      <c r="U1308" s="16"/>
      <c r="V1308" s="16">
        <v>0</v>
      </c>
      <c r="W1308" s="16">
        <v>0.02</v>
      </c>
      <c r="X1308" s="16">
        <v>1.0869565217391301E-2</v>
      </c>
      <c r="Y1308" s="16">
        <v>3.0864197530864199E-2</v>
      </c>
      <c r="Z1308" s="16"/>
      <c r="AA1308" s="16">
        <v>3.5714285714285698E-2</v>
      </c>
      <c r="AB1308" s="16">
        <v>4.3478260869565202E-2</v>
      </c>
      <c r="AC1308" s="16">
        <v>0</v>
      </c>
      <c r="AD1308" s="16">
        <v>0</v>
      </c>
      <c r="AE1308" s="16">
        <v>0</v>
      </c>
      <c r="AF1308" s="16">
        <v>0</v>
      </c>
      <c r="AG1308" s="16">
        <v>0</v>
      </c>
      <c r="AH1308" s="16">
        <v>0</v>
      </c>
      <c r="AI1308" s="16">
        <v>8.5714285714285701E-2</v>
      </c>
      <c r="AJ1308" s="16"/>
      <c r="AK1308" s="16">
        <v>0</v>
      </c>
      <c r="AL1308" s="16">
        <v>0</v>
      </c>
      <c r="AM1308" s="16">
        <v>0</v>
      </c>
      <c r="AN1308" s="16">
        <v>8.8888888888888906E-2</v>
      </c>
      <c r="AO1308" s="16">
        <v>1.2987012987013E-2</v>
      </c>
      <c r="AP1308" s="16">
        <v>0</v>
      </c>
      <c r="AQ1308" s="16">
        <v>0</v>
      </c>
      <c r="AR1308" s="16"/>
      <c r="AS1308" s="16">
        <v>1.05263157894737E-2</v>
      </c>
      <c r="AT1308" s="16">
        <v>2.4896265560166001E-2</v>
      </c>
      <c r="AU1308" s="16"/>
      <c r="AV1308" s="16">
        <v>0</v>
      </c>
      <c r="AW1308" s="16">
        <v>2.4911032028469799E-2</v>
      </c>
      <c r="AX1308" s="16"/>
      <c r="AY1308" s="16">
        <v>1.1494252873563199E-2</v>
      </c>
      <c r="AZ1308" s="16">
        <v>3.0864197530864199E-2</v>
      </c>
      <c r="BA1308" s="16"/>
      <c r="BB1308" s="16">
        <v>1.41509433962264E-2</v>
      </c>
      <c r="BC1308" s="16">
        <v>3.2258064516128997E-2</v>
      </c>
      <c r="BD1308" s="16"/>
      <c r="BE1308" s="16">
        <v>0</v>
      </c>
      <c r="BF1308" s="16">
        <v>2.3809523809523801E-2</v>
      </c>
      <c r="BG1308" s="16">
        <v>2.6455026455026499E-2</v>
      </c>
      <c r="BH1308" s="16">
        <v>1.0869565217391301E-2</v>
      </c>
    </row>
    <row r="1309" spans="2:60" x14ac:dyDescent="0.25">
      <c r="B1309" t="s">
        <v>600</v>
      </c>
      <c r="C1309" s="16">
        <v>2.9761904761904799E-3</v>
      </c>
      <c r="D1309" s="16">
        <v>0</v>
      </c>
      <c r="E1309" s="16">
        <v>0</v>
      </c>
      <c r="F1309" s="16">
        <v>0</v>
      </c>
      <c r="G1309" s="16">
        <v>0</v>
      </c>
      <c r="H1309" s="16">
        <v>0</v>
      </c>
      <c r="I1309" s="16">
        <v>0</v>
      </c>
      <c r="J1309" s="16">
        <v>0</v>
      </c>
      <c r="K1309" s="16">
        <v>5.8823529411764698E-2</v>
      </c>
      <c r="L1309" s="16">
        <v>0</v>
      </c>
      <c r="M1309" s="16">
        <v>0</v>
      </c>
      <c r="N1309" s="16">
        <v>0</v>
      </c>
      <c r="O1309" s="16">
        <v>0</v>
      </c>
      <c r="P1309" s="16">
        <v>0</v>
      </c>
      <c r="Q1309" s="16">
        <v>0</v>
      </c>
      <c r="R1309" s="16">
        <v>0</v>
      </c>
      <c r="S1309" s="16">
        <v>0</v>
      </c>
      <c r="T1309" s="16">
        <v>0</v>
      </c>
      <c r="U1309" s="16"/>
      <c r="V1309" s="16">
        <v>3.125E-2</v>
      </c>
      <c r="W1309" s="16">
        <v>0</v>
      </c>
      <c r="X1309" s="16">
        <v>0</v>
      </c>
      <c r="Y1309" s="16">
        <v>0</v>
      </c>
      <c r="Z1309" s="16"/>
      <c r="AA1309" s="16">
        <v>1.7857142857142901E-2</v>
      </c>
      <c r="AB1309" s="16">
        <v>0</v>
      </c>
      <c r="AC1309" s="16">
        <v>0</v>
      </c>
      <c r="AD1309" s="16">
        <v>0</v>
      </c>
      <c r="AE1309" s="16">
        <v>0</v>
      </c>
      <c r="AF1309" s="16">
        <v>0</v>
      </c>
      <c r="AG1309" s="16">
        <v>0</v>
      </c>
      <c r="AH1309" s="16">
        <v>0</v>
      </c>
      <c r="AI1309" s="16">
        <v>0</v>
      </c>
      <c r="AJ1309" s="16"/>
      <c r="AK1309" s="16">
        <v>0</v>
      </c>
      <c r="AL1309" s="16">
        <v>0</v>
      </c>
      <c r="AM1309" s="16">
        <v>0</v>
      </c>
      <c r="AN1309" s="16">
        <v>0</v>
      </c>
      <c r="AO1309" s="16">
        <v>0</v>
      </c>
      <c r="AP1309" s="16">
        <v>1.3157894736842099E-2</v>
      </c>
      <c r="AQ1309" s="16">
        <v>0</v>
      </c>
      <c r="AR1309" s="16"/>
      <c r="AS1309" s="16">
        <v>0</v>
      </c>
      <c r="AT1309" s="16">
        <v>4.1493775933610002E-3</v>
      </c>
      <c r="AU1309" s="16"/>
      <c r="AV1309" s="16">
        <v>0</v>
      </c>
      <c r="AW1309" s="16">
        <v>3.5587188612099599E-3</v>
      </c>
      <c r="AX1309" s="16"/>
      <c r="AY1309" s="16">
        <v>5.74712643678161E-3</v>
      </c>
      <c r="AZ1309" s="16">
        <v>0</v>
      </c>
      <c r="BA1309" s="16"/>
      <c r="BB1309" s="16">
        <v>0</v>
      </c>
      <c r="BC1309" s="16">
        <v>8.0645161290322596E-3</v>
      </c>
      <c r="BD1309" s="16"/>
      <c r="BE1309" s="16">
        <v>9.0909090909090898E-2</v>
      </c>
      <c r="BF1309" s="16">
        <v>0</v>
      </c>
      <c r="BG1309" s="16">
        <v>0</v>
      </c>
      <c r="BH1309" s="16">
        <v>0</v>
      </c>
    </row>
    <row r="1310" spans="2:60" x14ac:dyDescent="0.25">
      <c r="B1310" t="s">
        <v>99</v>
      </c>
      <c r="C1310" s="16">
        <v>2.9761904761904799E-3</v>
      </c>
      <c r="D1310" s="16">
        <v>2.6315789473684199E-2</v>
      </c>
      <c r="E1310" s="16">
        <v>0</v>
      </c>
      <c r="F1310" s="16">
        <v>0</v>
      </c>
      <c r="G1310" s="16">
        <v>0</v>
      </c>
      <c r="H1310" s="16">
        <v>0</v>
      </c>
      <c r="I1310" s="16">
        <v>0</v>
      </c>
      <c r="J1310" s="16">
        <v>0</v>
      </c>
      <c r="K1310" s="16">
        <v>0</v>
      </c>
      <c r="L1310" s="16">
        <v>0</v>
      </c>
      <c r="M1310" s="16">
        <v>0</v>
      </c>
      <c r="N1310" s="16">
        <v>0</v>
      </c>
      <c r="O1310" s="16">
        <v>0</v>
      </c>
      <c r="P1310" s="16">
        <v>0</v>
      </c>
      <c r="Q1310" s="16">
        <v>0</v>
      </c>
      <c r="R1310" s="16">
        <v>0</v>
      </c>
      <c r="S1310" s="16">
        <v>0</v>
      </c>
      <c r="T1310" s="16">
        <v>0</v>
      </c>
      <c r="U1310" s="16"/>
      <c r="V1310" s="16">
        <v>0</v>
      </c>
      <c r="W1310" s="16">
        <v>0</v>
      </c>
      <c r="X1310" s="16">
        <v>1.0869565217391301E-2</v>
      </c>
      <c r="Y1310" s="16">
        <v>0</v>
      </c>
      <c r="Z1310" s="16"/>
      <c r="AA1310" s="16">
        <v>0</v>
      </c>
      <c r="AB1310" s="16">
        <v>0</v>
      </c>
      <c r="AC1310" s="16">
        <v>0</v>
      </c>
      <c r="AD1310" s="16">
        <v>0</v>
      </c>
      <c r="AE1310" s="16">
        <v>0</v>
      </c>
      <c r="AF1310" s="16">
        <v>0</v>
      </c>
      <c r="AG1310" s="16">
        <v>0</v>
      </c>
      <c r="AH1310" s="16">
        <v>0</v>
      </c>
      <c r="AI1310" s="16">
        <v>0</v>
      </c>
      <c r="AJ1310" s="16"/>
      <c r="AK1310" s="16">
        <v>0</v>
      </c>
      <c r="AL1310" s="16">
        <v>0</v>
      </c>
      <c r="AM1310" s="16">
        <v>0</v>
      </c>
      <c r="AN1310" s="16">
        <v>0</v>
      </c>
      <c r="AO1310" s="16">
        <v>0</v>
      </c>
      <c r="AP1310" s="16">
        <v>1.3157894736842099E-2</v>
      </c>
      <c r="AQ1310" s="16">
        <v>0</v>
      </c>
      <c r="AR1310" s="16"/>
      <c r="AS1310" s="16">
        <v>0</v>
      </c>
      <c r="AT1310" s="16">
        <v>4.1493775933610002E-3</v>
      </c>
      <c r="AU1310" s="16"/>
      <c r="AV1310" s="16">
        <v>0</v>
      </c>
      <c r="AW1310" s="16">
        <v>3.5587188612099599E-3</v>
      </c>
      <c r="AX1310" s="16"/>
      <c r="AY1310" s="16">
        <v>5.74712643678161E-3</v>
      </c>
      <c r="AZ1310" s="16">
        <v>0</v>
      </c>
      <c r="BA1310" s="16"/>
      <c r="BB1310" s="16">
        <v>4.7169811320754698E-3</v>
      </c>
      <c r="BC1310" s="16">
        <v>0</v>
      </c>
      <c r="BD1310" s="16"/>
      <c r="BE1310" s="16">
        <v>0</v>
      </c>
      <c r="BF1310" s="16">
        <v>2.3809523809523801E-2</v>
      </c>
      <c r="BG1310" s="16">
        <v>0</v>
      </c>
      <c r="BH1310" s="16">
        <v>0</v>
      </c>
    </row>
    <row r="1311" spans="2:60" x14ac:dyDescent="0.25">
      <c r="C1311" s="16"/>
      <c r="D1311" s="16"/>
      <c r="E1311" s="16"/>
      <c r="F1311" s="16"/>
      <c r="G1311" s="16"/>
      <c r="H1311" s="16"/>
      <c r="I1311" s="16"/>
      <c r="J1311" s="16"/>
      <c r="K1311" s="16"/>
      <c r="L1311" s="16"/>
      <c r="M1311" s="16"/>
      <c r="N1311" s="16"/>
      <c r="O1311" s="16"/>
      <c r="P1311" s="16"/>
      <c r="Q1311" s="16"/>
      <c r="R1311" s="16"/>
      <c r="S1311" s="16"/>
      <c r="T1311" s="16"/>
      <c r="U1311" s="16"/>
      <c r="V1311" s="16"/>
      <c r="W1311" s="16"/>
      <c r="X1311" s="16"/>
      <c r="Y1311" s="16"/>
      <c r="Z1311" s="16"/>
      <c r="AA1311" s="16"/>
      <c r="AB1311" s="16"/>
      <c r="AC1311" s="16"/>
      <c r="AD1311" s="16"/>
      <c r="AE1311" s="16"/>
      <c r="AF1311" s="16"/>
      <c r="AG1311" s="16"/>
      <c r="AH1311" s="16"/>
      <c r="AI1311" s="16"/>
      <c r="AJ1311" s="16"/>
      <c r="AK1311" s="16"/>
      <c r="AL1311" s="16"/>
      <c r="AM1311" s="16"/>
      <c r="AN1311" s="16"/>
      <c r="AO1311" s="16"/>
      <c r="AP1311" s="16"/>
      <c r="AQ1311" s="16"/>
      <c r="AR1311" s="16"/>
      <c r="AS1311" s="16"/>
      <c r="AT1311" s="16"/>
      <c r="AU1311" s="16"/>
      <c r="AV1311" s="16"/>
      <c r="AW1311" s="16"/>
      <c r="AX1311" s="16"/>
      <c r="AY1311" s="16"/>
      <c r="AZ1311" s="16"/>
      <c r="BA1311" s="16"/>
      <c r="BB1311" s="16"/>
      <c r="BC1311" s="16"/>
      <c r="BD1311" s="16"/>
      <c r="BE1311" s="16"/>
      <c r="BF1311" s="16"/>
      <c r="BG1311" s="16"/>
      <c r="BH1311" s="16"/>
    </row>
    <row r="1312" spans="2:60" x14ac:dyDescent="0.25">
      <c r="B1312" s="6" t="s">
        <v>615</v>
      </c>
      <c r="C1312" s="16"/>
      <c r="D1312" s="16"/>
      <c r="E1312" s="16"/>
      <c r="F1312" s="16"/>
      <c r="G1312" s="16"/>
      <c r="H1312" s="16"/>
      <c r="I1312" s="16"/>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row>
    <row r="1313" spans="2:60" x14ac:dyDescent="0.25">
      <c r="B1313" s="23" t="s">
        <v>79</v>
      </c>
      <c r="C1313" s="16"/>
      <c r="D1313" s="16"/>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c r="BH1313" s="16"/>
    </row>
    <row r="1314" spans="2:60" x14ac:dyDescent="0.25">
      <c r="B1314" t="s">
        <v>607</v>
      </c>
      <c r="C1314" s="16">
        <v>0.41047040971168403</v>
      </c>
      <c r="D1314" s="16">
        <v>0.35658914728682201</v>
      </c>
      <c r="E1314" s="16">
        <v>0.391608391608392</v>
      </c>
      <c r="F1314" s="16">
        <v>0.34736842105263199</v>
      </c>
      <c r="G1314" s="16">
        <v>0.27586206896551702</v>
      </c>
      <c r="H1314" s="16">
        <v>0.33333333333333298</v>
      </c>
      <c r="I1314" s="16">
        <v>0.48571428571428599</v>
      </c>
      <c r="J1314" s="16">
        <v>0.47368421052631599</v>
      </c>
      <c r="K1314" s="16">
        <v>0.465753424657534</v>
      </c>
      <c r="L1314" s="16">
        <v>0.36666666666666697</v>
      </c>
      <c r="M1314" s="16">
        <v>0.51136363636363602</v>
      </c>
      <c r="N1314" s="16">
        <v>0.40196078431372601</v>
      </c>
      <c r="O1314" s="16">
        <v>0.4</v>
      </c>
      <c r="P1314" s="16">
        <v>0.35</v>
      </c>
      <c r="Q1314" s="16">
        <v>0.39534883720930197</v>
      </c>
      <c r="R1314" s="16">
        <v>0.33333333333333298</v>
      </c>
      <c r="S1314" s="16">
        <v>0.52747252747252704</v>
      </c>
      <c r="T1314" s="16">
        <v>0.32692307692307698</v>
      </c>
      <c r="U1314" s="16"/>
      <c r="V1314" s="16">
        <v>0.25905292479108599</v>
      </c>
      <c r="W1314" s="16">
        <v>0.340540540540541</v>
      </c>
      <c r="X1314" s="16">
        <v>0.440140845070423</v>
      </c>
      <c r="Y1314" s="16">
        <v>0.530612244897959</v>
      </c>
      <c r="Z1314" s="16"/>
      <c r="AA1314" s="16">
        <v>0.29658792650918597</v>
      </c>
      <c r="AB1314" s="16">
        <v>0.36585365853658502</v>
      </c>
      <c r="AC1314" s="16">
        <v>0.40178571428571402</v>
      </c>
      <c r="AD1314" s="16">
        <v>0.51937984496124001</v>
      </c>
      <c r="AE1314" s="16">
        <v>0.436974789915966</v>
      </c>
      <c r="AF1314" s="16">
        <v>0.57446808510638303</v>
      </c>
      <c r="AG1314" s="16">
        <v>0.45833333333333298</v>
      </c>
      <c r="AH1314" s="16">
        <v>0.46341463414634099</v>
      </c>
      <c r="AI1314" s="16">
        <v>0.61320754716981096</v>
      </c>
      <c r="AJ1314" s="16"/>
      <c r="AK1314" s="16">
        <v>0.32487309644669998</v>
      </c>
      <c r="AL1314" s="16">
        <v>0.37864077669902901</v>
      </c>
      <c r="AM1314" s="16">
        <v>0.38613861386138598</v>
      </c>
      <c r="AN1314" s="16">
        <v>0.36518771331057998</v>
      </c>
      <c r="AO1314" s="16">
        <v>0.47340425531914898</v>
      </c>
      <c r="AP1314" s="16">
        <v>0.50230414746543794</v>
      </c>
      <c r="AQ1314" s="16">
        <v>0.48666666666666702</v>
      </c>
      <c r="AR1314" s="16"/>
      <c r="AS1314" s="16">
        <v>0.57978723404255295</v>
      </c>
      <c r="AT1314" s="16">
        <v>0.38230088495575199</v>
      </c>
      <c r="AU1314" s="16"/>
      <c r="AV1314" s="16">
        <v>0.37763713080168798</v>
      </c>
      <c r="AW1314" s="16">
        <v>0.428909952606635</v>
      </c>
      <c r="AX1314" s="16"/>
      <c r="AY1314" s="16">
        <v>0.33937198067632901</v>
      </c>
      <c r="AZ1314" s="16">
        <v>0.530612244897959</v>
      </c>
      <c r="BA1314" s="16"/>
      <c r="BB1314" s="16">
        <v>0.51885369532428405</v>
      </c>
      <c r="BC1314" s="16">
        <v>0.30076335877862598</v>
      </c>
      <c r="BD1314" s="16"/>
      <c r="BE1314" s="16">
        <v>0.13939393939393899</v>
      </c>
      <c r="BF1314" s="16">
        <v>0.25739644970414199</v>
      </c>
      <c r="BG1314" s="16">
        <v>0.50692041522491305</v>
      </c>
      <c r="BH1314" s="16">
        <v>0.58297872340425505</v>
      </c>
    </row>
    <row r="1315" spans="2:60" x14ac:dyDescent="0.25">
      <c r="B1315" t="s">
        <v>608</v>
      </c>
      <c r="C1315" s="16">
        <v>0.38088012139605498</v>
      </c>
      <c r="D1315" s="16">
        <v>0.403100775193798</v>
      </c>
      <c r="E1315" s="16">
        <v>0.38461538461538503</v>
      </c>
      <c r="F1315" s="16">
        <v>0.31578947368421101</v>
      </c>
      <c r="G1315" s="16">
        <v>0.44827586206896602</v>
      </c>
      <c r="H1315" s="16">
        <v>0.46666666666666701</v>
      </c>
      <c r="I1315" s="16">
        <v>0.38095238095238099</v>
      </c>
      <c r="J1315" s="16">
        <v>0.21052631578947401</v>
      </c>
      <c r="K1315" s="16">
        <v>0.301369863013699</v>
      </c>
      <c r="L1315" s="16">
        <v>0.36666666666666697</v>
      </c>
      <c r="M1315" s="16">
        <v>0.375</v>
      </c>
      <c r="N1315" s="16">
        <v>0.40196078431372601</v>
      </c>
      <c r="O1315" s="16">
        <v>0.266666666666667</v>
      </c>
      <c r="P1315" s="16">
        <v>0.38333333333333303</v>
      </c>
      <c r="Q1315" s="16">
        <v>0.51162790697674398</v>
      </c>
      <c r="R1315" s="16">
        <v>0.51851851851851805</v>
      </c>
      <c r="S1315" s="16">
        <v>0.340659340659341</v>
      </c>
      <c r="T1315" s="16">
        <v>0.43269230769230799</v>
      </c>
      <c r="U1315" s="16"/>
      <c r="V1315" s="16">
        <v>0.376044568245125</v>
      </c>
      <c r="W1315" s="16">
        <v>0.44864864864864901</v>
      </c>
      <c r="X1315" s="16">
        <v>0.426056338028169</v>
      </c>
      <c r="Y1315" s="16">
        <v>0.33265306122449001</v>
      </c>
      <c r="Z1315" s="16"/>
      <c r="AA1315" s="16">
        <v>0.39895013123359602</v>
      </c>
      <c r="AB1315" s="16">
        <v>0.353658536585366</v>
      </c>
      <c r="AC1315" s="16">
        <v>0.41071428571428598</v>
      </c>
      <c r="AD1315" s="16">
        <v>0.33333333333333298</v>
      </c>
      <c r="AE1315" s="16">
        <v>0.436974789915966</v>
      </c>
      <c r="AF1315" s="16">
        <v>0.329787234042553</v>
      </c>
      <c r="AG1315" s="16">
        <v>0.44791666666666702</v>
      </c>
      <c r="AH1315" s="16">
        <v>0.34146341463414598</v>
      </c>
      <c r="AI1315" s="16">
        <v>0.26415094339622602</v>
      </c>
      <c r="AJ1315" s="16"/>
      <c r="AK1315" s="16">
        <v>0.35025380710659898</v>
      </c>
      <c r="AL1315" s="16">
        <v>0.39805825242718401</v>
      </c>
      <c r="AM1315" s="16">
        <v>0.40594059405940602</v>
      </c>
      <c r="AN1315" s="16">
        <v>0.40614334470989799</v>
      </c>
      <c r="AO1315" s="16">
        <v>0.39361702127659598</v>
      </c>
      <c r="AP1315" s="16">
        <v>0.35483870967741898</v>
      </c>
      <c r="AQ1315" s="16">
        <v>0.4</v>
      </c>
      <c r="AR1315" s="16"/>
      <c r="AS1315" s="16">
        <v>0.319148936170213</v>
      </c>
      <c r="AT1315" s="16">
        <v>0.391150442477876</v>
      </c>
      <c r="AU1315" s="16"/>
      <c r="AV1315" s="16">
        <v>0.39662447257383998</v>
      </c>
      <c r="AW1315" s="16">
        <v>0.37203791469194297</v>
      </c>
      <c r="AX1315" s="16"/>
      <c r="AY1315" s="16">
        <v>0.40942028985507201</v>
      </c>
      <c r="AZ1315" s="16">
        <v>0.33265306122449001</v>
      </c>
      <c r="BA1315" s="16"/>
      <c r="BB1315" s="16">
        <v>0.342383107088989</v>
      </c>
      <c r="BC1315" s="16">
        <v>0.41984732824427501</v>
      </c>
      <c r="BD1315" s="16"/>
      <c r="BE1315" s="16">
        <v>0.27272727272727298</v>
      </c>
      <c r="BF1315" s="16">
        <v>0.46153846153846201</v>
      </c>
      <c r="BG1315" s="16">
        <v>0.380622837370242</v>
      </c>
      <c r="BH1315" s="16">
        <v>0.340425531914894</v>
      </c>
    </row>
    <row r="1316" spans="2:60" x14ac:dyDescent="0.25">
      <c r="B1316" t="s">
        <v>609</v>
      </c>
      <c r="C1316" s="16">
        <v>0.119119878603945</v>
      </c>
      <c r="D1316" s="16">
        <v>0.124031007751938</v>
      </c>
      <c r="E1316" s="16">
        <v>9.0909090909090898E-2</v>
      </c>
      <c r="F1316" s="16">
        <v>0.17894736842105299</v>
      </c>
      <c r="G1316" s="16">
        <v>0.13793103448275901</v>
      </c>
      <c r="H1316" s="16">
        <v>0</v>
      </c>
      <c r="I1316" s="16">
        <v>7.6190476190476197E-2</v>
      </c>
      <c r="J1316" s="16">
        <v>0.21052631578947401</v>
      </c>
      <c r="K1316" s="16">
        <v>0.17808219178082199</v>
      </c>
      <c r="L1316" s="16">
        <v>0.133333333333333</v>
      </c>
      <c r="M1316" s="16">
        <v>9.0909090909090898E-2</v>
      </c>
      <c r="N1316" s="16">
        <v>0.12745098039215699</v>
      </c>
      <c r="O1316" s="16">
        <v>0.2</v>
      </c>
      <c r="P1316" s="16">
        <v>0.16666666666666699</v>
      </c>
      <c r="Q1316" s="16">
        <v>6.9767441860465101E-2</v>
      </c>
      <c r="R1316" s="16">
        <v>0.11111111111111099</v>
      </c>
      <c r="S1316" s="16">
        <v>8.7912087912087905E-2</v>
      </c>
      <c r="T1316" s="16">
        <v>0.144230769230769</v>
      </c>
      <c r="U1316" s="16"/>
      <c r="V1316" s="16">
        <v>0.17270194986072401</v>
      </c>
      <c r="W1316" s="16">
        <v>0.11891891891891899</v>
      </c>
      <c r="X1316" s="16">
        <v>7.7464788732394402E-2</v>
      </c>
      <c r="Y1316" s="16">
        <v>0.104081632653061</v>
      </c>
      <c r="Z1316" s="16"/>
      <c r="AA1316" s="16">
        <v>0.14698162729658801</v>
      </c>
      <c r="AB1316" s="16">
        <v>0.23170731707317099</v>
      </c>
      <c r="AC1316" s="16">
        <v>9.8214285714285698E-2</v>
      </c>
      <c r="AD1316" s="16">
        <v>0.10077519379845</v>
      </c>
      <c r="AE1316" s="16">
        <v>7.5630252100840303E-2</v>
      </c>
      <c r="AF1316" s="16">
        <v>5.31914893617021E-2</v>
      </c>
      <c r="AG1316" s="16">
        <v>6.25E-2</v>
      </c>
      <c r="AH1316" s="16">
        <v>0.12195121951219499</v>
      </c>
      <c r="AI1316" s="16">
        <v>0.113207547169811</v>
      </c>
      <c r="AJ1316" s="16"/>
      <c r="AK1316" s="16">
        <v>0.157360406091371</v>
      </c>
      <c r="AL1316" s="16">
        <v>0.13592233009708701</v>
      </c>
      <c r="AM1316" s="16">
        <v>0.16831683168316799</v>
      </c>
      <c r="AN1316" s="16">
        <v>0.112627986348123</v>
      </c>
      <c r="AO1316" s="16">
        <v>7.4468085106383003E-2</v>
      </c>
      <c r="AP1316" s="16">
        <v>0.105990783410138</v>
      </c>
      <c r="AQ1316" s="16">
        <v>5.3333333333333302E-2</v>
      </c>
      <c r="AR1316" s="16"/>
      <c r="AS1316" s="16">
        <v>4.2553191489361701E-2</v>
      </c>
      <c r="AT1316" s="16">
        <v>0.131858407079646</v>
      </c>
      <c r="AU1316" s="16"/>
      <c r="AV1316" s="16">
        <v>0.111814345991561</v>
      </c>
      <c r="AW1316" s="16">
        <v>0.123222748815166</v>
      </c>
      <c r="AX1316" s="16"/>
      <c r="AY1316" s="16">
        <v>0.12801932367149799</v>
      </c>
      <c r="AZ1316" s="16">
        <v>0.104081632653061</v>
      </c>
      <c r="BA1316" s="16"/>
      <c r="BB1316" s="16">
        <v>8.8989441930618404E-2</v>
      </c>
      <c r="BC1316" s="16">
        <v>0.149618320610687</v>
      </c>
      <c r="BD1316" s="16"/>
      <c r="BE1316" s="16">
        <v>0.248484848484848</v>
      </c>
      <c r="BF1316" s="16">
        <v>0.165680473372781</v>
      </c>
      <c r="BG1316" s="16">
        <v>7.9584775086505202E-2</v>
      </c>
      <c r="BH1316" s="16">
        <v>5.95744680851064E-2</v>
      </c>
    </row>
    <row r="1317" spans="2:60" x14ac:dyDescent="0.25">
      <c r="B1317" t="s">
        <v>610</v>
      </c>
      <c r="C1317" s="16">
        <v>4.6282245827010599E-2</v>
      </c>
      <c r="D1317" s="16">
        <v>3.1007751937984499E-2</v>
      </c>
      <c r="E1317" s="16">
        <v>6.2937062937062901E-2</v>
      </c>
      <c r="F1317" s="16">
        <v>0.105263157894737</v>
      </c>
      <c r="G1317" s="16">
        <v>8.6206896551724102E-2</v>
      </c>
      <c r="H1317" s="16">
        <v>0.1</v>
      </c>
      <c r="I1317" s="16">
        <v>3.8095238095238099E-2</v>
      </c>
      <c r="J1317" s="16">
        <v>5.2631578947368397E-2</v>
      </c>
      <c r="K1317" s="16">
        <v>4.1095890410958902E-2</v>
      </c>
      <c r="L1317" s="16">
        <v>0.1</v>
      </c>
      <c r="M1317" s="16">
        <v>0</v>
      </c>
      <c r="N1317" s="16">
        <v>2.9411764705882401E-2</v>
      </c>
      <c r="O1317" s="16">
        <v>3.3333333333333298E-2</v>
      </c>
      <c r="P1317" s="16">
        <v>8.3333333333333301E-2</v>
      </c>
      <c r="Q1317" s="16">
        <v>0</v>
      </c>
      <c r="R1317" s="16">
        <v>0</v>
      </c>
      <c r="S1317" s="16">
        <v>1.6483516483516501E-2</v>
      </c>
      <c r="T1317" s="16">
        <v>6.7307692307692304E-2</v>
      </c>
      <c r="U1317" s="16"/>
      <c r="V1317" s="16">
        <v>7.2423398328690797E-2</v>
      </c>
      <c r="W1317" s="16">
        <v>6.4864864864864896E-2</v>
      </c>
      <c r="X1317" s="16">
        <v>3.5211267605633798E-2</v>
      </c>
      <c r="Y1317" s="16">
        <v>2.6530612244898E-2</v>
      </c>
      <c r="Z1317" s="16"/>
      <c r="AA1317" s="16">
        <v>6.8241469816273007E-2</v>
      </c>
      <c r="AB1317" s="16">
        <v>3.65853658536585E-2</v>
      </c>
      <c r="AC1317" s="16">
        <v>6.25E-2</v>
      </c>
      <c r="AD1317" s="16">
        <v>3.8759689922480599E-2</v>
      </c>
      <c r="AE1317" s="16">
        <v>2.5210084033613401E-2</v>
      </c>
      <c r="AF1317" s="16">
        <v>3.1914893617021302E-2</v>
      </c>
      <c r="AG1317" s="16">
        <v>3.125E-2</v>
      </c>
      <c r="AH1317" s="16">
        <v>4.8780487804878099E-2</v>
      </c>
      <c r="AI1317" s="16">
        <v>9.4339622641509396E-3</v>
      </c>
      <c r="AJ1317" s="16"/>
      <c r="AK1317" s="16">
        <v>8.6294416243654803E-2</v>
      </c>
      <c r="AL1317" s="16">
        <v>3.8834951456310697E-2</v>
      </c>
      <c r="AM1317" s="16">
        <v>2.9702970297029702E-2</v>
      </c>
      <c r="AN1317" s="16">
        <v>5.8020477815699703E-2</v>
      </c>
      <c r="AO1317" s="16">
        <v>3.1914893617021302E-2</v>
      </c>
      <c r="AP1317" s="16">
        <v>3.2258064516128997E-2</v>
      </c>
      <c r="AQ1317" s="16">
        <v>2.66666666666667E-2</v>
      </c>
      <c r="AR1317" s="16"/>
      <c r="AS1317" s="16">
        <v>4.2553191489361701E-2</v>
      </c>
      <c r="AT1317" s="16">
        <v>4.6902654867256602E-2</v>
      </c>
      <c r="AU1317" s="16"/>
      <c r="AV1317" s="16">
        <v>5.0632911392405097E-2</v>
      </c>
      <c r="AW1317" s="16">
        <v>4.3838862559241701E-2</v>
      </c>
      <c r="AX1317" s="16"/>
      <c r="AY1317" s="16">
        <v>5.7971014492753603E-2</v>
      </c>
      <c r="AZ1317" s="16">
        <v>2.6530612244898E-2</v>
      </c>
      <c r="BA1317" s="16"/>
      <c r="BB1317" s="16">
        <v>2.7149321266968299E-2</v>
      </c>
      <c r="BC1317" s="16">
        <v>6.5648854961832107E-2</v>
      </c>
      <c r="BD1317" s="16"/>
      <c r="BE1317" s="16">
        <v>0.133333333333333</v>
      </c>
      <c r="BF1317" s="16">
        <v>5.9171597633136098E-2</v>
      </c>
      <c r="BG1317" s="16">
        <v>2.5951557093425601E-2</v>
      </c>
      <c r="BH1317" s="16">
        <v>1.7021276595744698E-2</v>
      </c>
    </row>
    <row r="1318" spans="2:60" x14ac:dyDescent="0.25">
      <c r="B1318" t="s">
        <v>611</v>
      </c>
      <c r="C1318" s="16">
        <v>2.80728376327769E-2</v>
      </c>
      <c r="D1318" s="16">
        <v>7.7519379844961198E-2</v>
      </c>
      <c r="E1318" s="16">
        <v>4.1958041958042001E-2</v>
      </c>
      <c r="F1318" s="16">
        <v>3.1578947368421102E-2</v>
      </c>
      <c r="G1318" s="16">
        <v>3.4482758620689703E-2</v>
      </c>
      <c r="H1318" s="16">
        <v>6.6666666666666693E-2</v>
      </c>
      <c r="I1318" s="16">
        <v>9.5238095238095195E-3</v>
      </c>
      <c r="J1318" s="16">
        <v>0</v>
      </c>
      <c r="K1318" s="16">
        <v>0</v>
      </c>
      <c r="L1318" s="16">
        <v>3.3333333333333298E-2</v>
      </c>
      <c r="M1318" s="16">
        <v>1.13636363636364E-2</v>
      </c>
      <c r="N1318" s="16">
        <v>1.9607843137254902E-2</v>
      </c>
      <c r="O1318" s="16">
        <v>0</v>
      </c>
      <c r="P1318" s="16">
        <v>1.6666666666666701E-2</v>
      </c>
      <c r="Q1318" s="16">
        <v>2.32558139534884E-2</v>
      </c>
      <c r="R1318" s="16">
        <v>3.7037037037037E-2</v>
      </c>
      <c r="S1318" s="16">
        <v>1.6483516483516501E-2</v>
      </c>
      <c r="T1318" s="16">
        <v>2.8846153846153799E-2</v>
      </c>
      <c r="U1318" s="16"/>
      <c r="V1318" s="16">
        <v>8.0779944289693595E-2</v>
      </c>
      <c r="W1318" s="16">
        <v>1.0810810810810799E-2</v>
      </c>
      <c r="X1318" s="16">
        <v>1.4084507042253501E-2</v>
      </c>
      <c r="Y1318" s="16">
        <v>4.0816326530612197E-3</v>
      </c>
      <c r="Z1318" s="16"/>
      <c r="AA1318" s="16">
        <v>6.2992125984251995E-2</v>
      </c>
      <c r="AB1318" s="16">
        <v>1.21951219512195E-2</v>
      </c>
      <c r="AC1318" s="16">
        <v>1.7857142857142901E-2</v>
      </c>
      <c r="AD1318" s="16">
        <v>7.7519379844961196E-3</v>
      </c>
      <c r="AE1318" s="16">
        <v>1.6806722689075598E-2</v>
      </c>
      <c r="AF1318" s="16">
        <v>1.0638297872340399E-2</v>
      </c>
      <c r="AG1318" s="16">
        <v>0</v>
      </c>
      <c r="AH1318" s="16">
        <v>1.21951219512195E-2</v>
      </c>
      <c r="AI1318" s="16">
        <v>0</v>
      </c>
      <c r="AJ1318" s="16"/>
      <c r="AK1318" s="16">
        <v>6.0913705583756299E-2</v>
      </c>
      <c r="AL1318" s="16">
        <v>3.8834951456310697E-2</v>
      </c>
      <c r="AM1318" s="16">
        <v>9.9009900990098994E-3</v>
      </c>
      <c r="AN1318" s="16">
        <v>3.7542662116041001E-2</v>
      </c>
      <c r="AO1318" s="16">
        <v>1.5957446808510599E-2</v>
      </c>
      <c r="AP1318" s="16">
        <v>0</v>
      </c>
      <c r="AQ1318" s="16">
        <v>0.02</v>
      </c>
      <c r="AR1318" s="16"/>
      <c r="AS1318" s="16">
        <v>1.5957446808510599E-2</v>
      </c>
      <c r="AT1318" s="16">
        <v>3.00884955752212E-2</v>
      </c>
      <c r="AU1318" s="16"/>
      <c r="AV1318" s="16">
        <v>3.37552742616034E-2</v>
      </c>
      <c r="AW1318" s="16">
        <v>2.4881516587677701E-2</v>
      </c>
      <c r="AX1318" s="16"/>
      <c r="AY1318" s="16">
        <v>4.2270531400966198E-2</v>
      </c>
      <c r="AZ1318" s="16">
        <v>4.0816326530612197E-3</v>
      </c>
      <c r="BA1318" s="16"/>
      <c r="BB1318" s="16">
        <v>1.5082956259426799E-2</v>
      </c>
      <c r="BC1318" s="16">
        <v>4.12213740458015E-2</v>
      </c>
      <c r="BD1318" s="16"/>
      <c r="BE1318" s="16">
        <v>0.12121212121212099</v>
      </c>
      <c r="BF1318" s="16">
        <v>4.1420118343195297E-2</v>
      </c>
      <c r="BG1318" s="16">
        <v>5.19031141868512E-3</v>
      </c>
      <c r="BH1318" s="16">
        <v>0</v>
      </c>
    </row>
    <row r="1319" spans="2:60" x14ac:dyDescent="0.25">
      <c r="B1319" t="s">
        <v>103</v>
      </c>
      <c r="C1319" s="16">
        <v>1.5174506828528099E-2</v>
      </c>
      <c r="D1319" s="16">
        <v>7.7519379844961196E-3</v>
      </c>
      <c r="E1319" s="16">
        <v>2.7972027972028E-2</v>
      </c>
      <c r="F1319" s="16">
        <v>2.1052631578947399E-2</v>
      </c>
      <c r="G1319" s="16">
        <v>1.72413793103448E-2</v>
      </c>
      <c r="H1319" s="16">
        <v>3.3333333333333298E-2</v>
      </c>
      <c r="I1319" s="16">
        <v>9.5238095238095195E-3</v>
      </c>
      <c r="J1319" s="16">
        <v>5.2631578947368397E-2</v>
      </c>
      <c r="K1319" s="16">
        <v>1.3698630136986301E-2</v>
      </c>
      <c r="L1319" s="16">
        <v>0</v>
      </c>
      <c r="M1319" s="16">
        <v>1.13636363636364E-2</v>
      </c>
      <c r="N1319" s="16">
        <v>1.9607843137254902E-2</v>
      </c>
      <c r="O1319" s="16">
        <v>0.1</v>
      </c>
      <c r="P1319" s="16">
        <v>0</v>
      </c>
      <c r="Q1319" s="16">
        <v>0</v>
      </c>
      <c r="R1319" s="16">
        <v>0</v>
      </c>
      <c r="S1319" s="16">
        <v>1.0989010989011E-2</v>
      </c>
      <c r="T1319" s="16">
        <v>0</v>
      </c>
      <c r="U1319" s="16"/>
      <c r="V1319" s="16">
        <v>3.8997214484679701E-2</v>
      </c>
      <c r="W1319" s="16">
        <v>1.62162162162162E-2</v>
      </c>
      <c r="X1319" s="16">
        <v>7.0422535211267599E-3</v>
      </c>
      <c r="Y1319" s="16">
        <v>2.0408163265306098E-3</v>
      </c>
      <c r="Z1319" s="16"/>
      <c r="AA1319" s="16">
        <v>2.6246719160105E-2</v>
      </c>
      <c r="AB1319" s="16">
        <v>0</v>
      </c>
      <c r="AC1319" s="16">
        <v>8.9285714285714298E-3</v>
      </c>
      <c r="AD1319" s="16">
        <v>0</v>
      </c>
      <c r="AE1319" s="16">
        <v>8.4033613445378096E-3</v>
      </c>
      <c r="AF1319" s="16">
        <v>0</v>
      </c>
      <c r="AG1319" s="16">
        <v>0</v>
      </c>
      <c r="AH1319" s="16">
        <v>1.21951219512195E-2</v>
      </c>
      <c r="AI1319" s="16">
        <v>0</v>
      </c>
      <c r="AJ1319" s="16"/>
      <c r="AK1319" s="16">
        <v>2.0304568527918801E-2</v>
      </c>
      <c r="AL1319" s="16">
        <v>9.7087378640776708E-3</v>
      </c>
      <c r="AM1319" s="16">
        <v>0</v>
      </c>
      <c r="AN1319" s="16">
        <v>2.0477815699658699E-2</v>
      </c>
      <c r="AO1319" s="16">
        <v>1.0638297872340399E-2</v>
      </c>
      <c r="AP1319" s="16">
        <v>4.6082949308755804E-3</v>
      </c>
      <c r="AQ1319" s="16">
        <v>1.3333333333333299E-2</v>
      </c>
      <c r="AR1319" s="16"/>
      <c r="AS1319" s="16">
        <v>0</v>
      </c>
      <c r="AT1319" s="16">
        <v>1.7699115044247801E-2</v>
      </c>
      <c r="AU1319" s="16"/>
      <c r="AV1319" s="16">
        <v>2.9535864978902999E-2</v>
      </c>
      <c r="AW1319" s="16">
        <v>7.10900473933649E-3</v>
      </c>
      <c r="AX1319" s="16"/>
      <c r="AY1319" s="16">
        <v>2.2946859903381599E-2</v>
      </c>
      <c r="AZ1319" s="16">
        <v>2.0408163265306098E-3</v>
      </c>
      <c r="BA1319" s="16"/>
      <c r="BB1319" s="16">
        <v>7.5414781297134196E-3</v>
      </c>
      <c r="BC1319" s="16">
        <v>2.2900763358778602E-2</v>
      </c>
      <c r="BD1319" s="16"/>
      <c r="BE1319" s="16">
        <v>8.4848484848484895E-2</v>
      </c>
      <c r="BF1319" s="16">
        <v>1.4792899408284E-2</v>
      </c>
      <c r="BG1319" s="16">
        <v>1.7301038062283701E-3</v>
      </c>
      <c r="BH1319" s="16">
        <v>0</v>
      </c>
    </row>
    <row r="1320" spans="2:60" x14ac:dyDescent="0.25">
      <c r="B1320" t="s">
        <v>612</v>
      </c>
      <c r="C1320" s="16">
        <v>0.79135053110773901</v>
      </c>
      <c r="D1320" s="16">
        <v>0.75968992248061995</v>
      </c>
      <c r="E1320" s="16">
        <v>0.77622377622377603</v>
      </c>
      <c r="F1320" s="16">
        <v>0.66315789473684195</v>
      </c>
      <c r="G1320" s="16">
        <v>0.72413793103448298</v>
      </c>
      <c r="H1320" s="16">
        <v>0.8</v>
      </c>
      <c r="I1320" s="16">
        <v>0.86666666666666703</v>
      </c>
      <c r="J1320" s="16">
        <v>0.68421052631578905</v>
      </c>
      <c r="K1320" s="16">
        <v>0.76712328767123295</v>
      </c>
      <c r="L1320" s="16">
        <v>0.73333333333333295</v>
      </c>
      <c r="M1320" s="16">
        <v>0.88636363636363602</v>
      </c>
      <c r="N1320" s="16">
        <v>0.80392156862745101</v>
      </c>
      <c r="O1320" s="16">
        <v>0.66666666666666696</v>
      </c>
      <c r="P1320" s="16">
        <v>0.73333333333333295</v>
      </c>
      <c r="Q1320" s="16">
        <v>0.90697674418604701</v>
      </c>
      <c r="R1320" s="16">
        <v>0.85185185185185197</v>
      </c>
      <c r="S1320" s="16">
        <v>0.86813186813186805</v>
      </c>
      <c r="T1320" s="16">
        <v>0.75961538461538503</v>
      </c>
      <c r="U1320" s="16"/>
      <c r="V1320" s="16">
        <v>0.63509749303621199</v>
      </c>
      <c r="W1320" s="16">
        <v>0.78918918918918901</v>
      </c>
      <c r="X1320" s="16">
        <v>0.86619718309859195</v>
      </c>
      <c r="Y1320" s="16">
        <v>0.86326530612244901</v>
      </c>
      <c r="Z1320" s="16"/>
      <c r="AA1320" s="16">
        <v>0.69553805774278199</v>
      </c>
      <c r="AB1320" s="16">
        <v>0.71951219512195097</v>
      </c>
      <c r="AC1320" s="16">
        <v>0.8125</v>
      </c>
      <c r="AD1320" s="16">
        <v>0.85271317829457405</v>
      </c>
      <c r="AE1320" s="16">
        <v>0.873949579831933</v>
      </c>
      <c r="AF1320" s="16">
        <v>0.90425531914893598</v>
      </c>
      <c r="AG1320" s="16">
        <v>0.90625</v>
      </c>
      <c r="AH1320" s="16">
        <v>0.80487804878048796</v>
      </c>
      <c r="AI1320" s="16">
        <v>0.87735849056603799</v>
      </c>
      <c r="AJ1320" s="16"/>
      <c r="AK1320" s="16">
        <v>0.67512690355329896</v>
      </c>
      <c r="AL1320" s="16">
        <v>0.77669902912621402</v>
      </c>
      <c r="AM1320" s="16">
        <v>0.79207920792079201</v>
      </c>
      <c r="AN1320" s="16">
        <v>0.77133105802047797</v>
      </c>
      <c r="AO1320" s="16">
        <v>0.86702127659574502</v>
      </c>
      <c r="AP1320" s="16">
        <v>0.85714285714285698</v>
      </c>
      <c r="AQ1320" s="16">
        <v>0.88666666666666705</v>
      </c>
      <c r="AR1320" s="16"/>
      <c r="AS1320" s="16">
        <v>0.89893617021276595</v>
      </c>
      <c r="AT1320" s="16">
        <v>0.77345132743362799</v>
      </c>
      <c r="AU1320" s="16"/>
      <c r="AV1320" s="16">
        <v>0.77426160337552696</v>
      </c>
      <c r="AW1320" s="16">
        <v>0.80094786729857803</v>
      </c>
      <c r="AX1320" s="16"/>
      <c r="AY1320" s="16">
        <v>0.74879227053140096</v>
      </c>
      <c r="AZ1320" s="16">
        <v>0.86326530612244901</v>
      </c>
      <c r="BA1320" s="16"/>
      <c r="BB1320" s="16">
        <v>0.86123680241327305</v>
      </c>
      <c r="BC1320" s="16">
        <v>0.72061068702290099</v>
      </c>
      <c r="BD1320" s="16"/>
      <c r="BE1320" s="16">
        <v>0.412121212121212</v>
      </c>
      <c r="BF1320" s="16">
        <v>0.718934911242604</v>
      </c>
      <c r="BG1320" s="16">
        <v>0.88754325259515598</v>
      </c>
      <c r="BH1320" s="16">
        <v>0.92340425531914905</v>
      </c>
    </row>
    <row r="1321" spans="2:60" x14ac:dyDescent="0.25">
      <c r="B1321" t="s">
        <v>613</v>
      </c>
      <c r="C1321" s="16">
        <v>7.4355083459787599E-2</v>
      </c>
      <c r="D1321" s="16">
        <v>0.108527131782946</v>
      </c>
      <c r="E1321" s="16">
        <v>0.10489510489510501</v>
      </c>
      <c r="F1321" s="16">
        <v>0.13684210526315799</v>
      </c>
      <c r="G1321" s="16">
        <v>0.12068965517241401</v>
      </c>
      <c r="H1321" s="16">
        <v>0.16666666666666699</v>
      </c>
      <c r="I1321" s="16">
        <v>4.7619047619047603E-2</v>
      </c>
      <c r="J1321" s="16">
        <v>5.2631578947368397E-2</v>
      </c>
      <c r="K1321" s="16">
        <v>4.1095890410958902E-2</v>
      </c>
      <c r="L1321" s="16">
        <v>0.133333333333333</v>
      </c>
      <c r="M1321" s="16">
        <v>1.13636363636364E-2</v>
      </c>
      <c r="N1321" s="16">
        <v>4.9019607843137303E-2</v>
      </c>
      <c r="O1321" s="16">
        <v>3.3333333333333298E-2</v>
      </c>
      <c r="P1321" s="16">
        <v>0.1</v>
      </c>
      <c r="Q1321" s="16">
        <v>2.32558139534884E-2</v>
      </c>
      <c r="R1321" s="16">
        <v>3.7037037037037E-2</v>
      </c>
      <c r="S1321" s="16">
        <v>3.2967032967033003E-2</v>
      </c>
      <c r="T1321" s="16">
        <v>9.6153846153846104E-2</v>
      </c>
      <c r="U1321" s="16"/>
      <c r="V1321" s="16">
        <v>0.153203342618384</v>
      </c>
      <c r="W1321" s="16">
        <v>7.5675675675675694E-2</v>
      </c>
      <c r="X1321" s="16">
        <v>4.92957746478873E-2</v>
      </c>
      <c r="Y1321" s="16">
        <v>3.06122448979592E-2</v>
      </c>
      <c r="Z1321" s="16"/>
      <c r="AA1321" s="16">
        <v>0.13123359580052499</v>
      </c>
      <c r="AB1321" s="16">
        <v>4.8780487804878099E-2</v>
      </c>
      <c r="AC1321" s="16">
        <v>8.0357142857142794E-2</v>
      </c>
      <c r="AD1321" s="16">
        <v>4.6511627906976702E-2</v>
      </c>
      <c r="AE1321" s="16">
        <v>4.20168067226891E-2</v>
      </c>
      <c r="AF1321" s="16">
        <v>4.2553191489361701E-2</v>
      </c>
      <c r="AG1321" s="16">
        <v>3.125E-2</v>
      </c>
      <c r="AH1321" s="16">
        <v>6.0975609756097601E-2</v>
      </c>
      <c r="AI1321" s="16">
        <v>9.4339622641509396E-3</v>
      </c>
      <c r="AJ1321" s="16"/>
      <c r="AK1321" s="16">
        <v>0.147208121827411</v>
      </c>
      <c r="AL1321" s="16">
        <v>7.7669902912621394E-2</v>
      </c>
      <c r="AM1321" s="16">
        <v>3.9603960396039598E-2</v>
      </c>
      <c r="AN1321" s="16">
        <v>9.5563139931740607E-2</v>
      </c>
      <c r="AO1321" s="16">
        <v>4.7872340425531901E-2</v>
      </c>
      <c r="AP1321" s="16">
        <v>3.2258064516128997E-2</v>
      </c>
      <c r="AQ1321" s="16">
        <v>4.6666666666666697E-2</v>
      </c>
      <c r="AR1321" s="16"/>
      <c r="AS1321" s="16">
        <v>5.85106382978723E-2</v>
      </c>
      <c r="AT1321" s="16">
        <v>7.6991150442477896E-2</v>
      </c>
      <c r="AU1321" s="16"/>
      <c r="AV1321" s="16">
        <v>8.4388185654008394E-2</v>
      </c>
      <c r="AW1321" s="16">
        <v>6.8720379146919405E-2</v>
      </c>
      <c r="AX1321" s="16"/>
      <c r="AY1321" s="16">
        <v>0.10024154589372</v>
      </c>
      <c r="AZ1321" s="16">
        <v>3.06122448979592E-2</v>
      </c>
      <c r="BA1321" s="16"/>
      <c r="BB1321" s="16">
        <v>4.2232277526395197E-2</v>
      </c>
      <c r="BC1321" s="16">
        <v>0.106870229007634</v>
      </c>
      <c r="BD1321" s="16"/>
      <c r="BE1321" s="16">
        <v>0.25454545454545502</v>
      </c>
      <c r="BF1321" s="16">
        <v>0.100591715976331</v>
      </c>
      <c r="BG1321" s="16">
        <v>3.1141868512110701E-2</v>
      </c>
      <c r="BH1321" s="16">
        <v>1.7021276595744698E-2</v>
      </c>
    </row>
    <row r="1322" spans="2:60" x14ac:dyDescent="0.25">
      <c r="B1322" t="s">
        <v>171</v>
      </c>
      <c r="C1322" s="16">
        <v>0.71699544764795098</v>
      </c>
      <c r="D1322" s="16">
        <v>0.65116279069767402</v>
      </c>
      <c r="E1322" s="16">
        <v>0.67132867132867102</v>
      </c>
      <c r="F1322" s="16">
        <v>0.52631578947368396</v>
      </c>
      <c r="G1322" s="16">
        <v>0.60344827586206895</v>
      </c>
      <c r="H1322" s="16">
        <v>0.63333333333333297</v>
      </c>
      <c r="I1322" s="16">
        <v>0.81904761904761902</v>
      </c>
      <c r="J1322" s="16">
        <v>0.63157894736842102</v>
      </c>
      <c r="K1322" s="16">
        <v>0.72602739726027399</v>
      </c>
      <c r="L1322" s="16">
        <v>0.6</v>
      </c>
      <c r="M1322" s="16">
        <v>0.875</v>
      </c>
      <c r="N1322" s="16">
        <v>0.75490196078431404</v>
      </c>
      <c r="O1322" s="16">
        <v>0.63333333333333297</v>
      </c>
      <c r="P1322" s="16">
        <v>0.63333333333333297</v>
      </c>
      <c r="Q1322" s="16">
        <v>0.88372093023255804</v>
      </c>
      <c r="R1322" s="16">
        <v>0.81481481481481499</v>
      </c>
      <c r="S1322" s="16">
        <v>0.83516483516483497</v>
      </c>
      <c r="T1322" s="16">
        <v>0.66346153846153799</v>
      </c>
      <c r="U1322" s="16"/>
      <c r="V1322" s="16">
        <v>0.48189415041782702</v>
      </c>
      <c r="W1322" s="16">
        <v>0.713513513513514</v>
      </c>
      <c r="X1322" s="16">
        <v>0.81690140845070403</v>
      </c>
      <c r="Y1322" s="16">
        <v>0.83265306122449001</v>
      </c>
      <c r="Z1322" s="16"/>
      <c r="AA1322" s="16">
        <v>0.56430446194225703</v>
      </c>
      <c r="AB1322" s="16">
        <v>0.67073170731707299</v>
      </c>
      <c r="AC1322" s="16">
        <v>0.73214285714285698</v>
      </c>
      <c r="AD1322" s="16">
        <v>0.806201550387597</v>
      </c>
      <c r="AE1322" s="16">
        <v>0.83193277310924396</v>
      </c>
      <c r="AF1322" s="16">
        <v>0.86170212765957499</v>
      </c>
      <c r="AG1322" s="16">
        <v>0.875</v>
      </c>
      <c r="AH1322" s="16">
        <v>0.74390243902439002</v>
      </c>
      <c r="AI1322" s="16">
        <v>0.86792452830188704</v>
      </c>
      <c r="AJ1322" s="16"/>
      <c r="AK1322" s="16">
        <v>0.52791878172588802</v>
      </c>
      <c r="AL1322" s="16">
        <v>0.69902912621359203</v>
      </c>
      <c r="AM1322" s="16">
        <v>0.75247524752475203</v>
      </c>
      <c r="AN1322" s="16">
        <v>0.67576791808873704</v>
      </c>
      <c r="AO1322" s="16">
        <v>0.819148936170213</v>
      </c>
      <c r="AP1322" s="16">
        <v>0.82488479262672798</v>
      </c>
      <c r="AQ1322" s="16">
        <v>0.84</v>
      </c>
      <c r="AR1322" s="16"/>
      <c r="AS1322" s="16">
        <v>0.840425531914894</v>
      </c>
      <c r="AT1322" s="16">
        <v>0.69646017699115004</v>
      </c>
      <c r="AU1322" s="16"/>
      <c r="AV1322" s="16">
        <v>0.689873417721519</v>
      </c>
      <c r="AW1322" s="16">
        <v>0.73222748815165895</v>
      </c>
      <c r="AX1322" s="16"/>
      <c r="AY1322" s="16">
        <v>0.64855072463768104</v>
      </c>
      <c r="AZ1322" s="16">
        <v>0.83265306122449001</v>
      </c>
      <c r="BA1322" s="16"/>
      <c r="BB1322" s="16">
        <v>0.81900452488687803</v>
      </c>
      <c r="BC1322" s="16">
        <v>0.613740458015267</v>
      </c>
      <c r="BD1322" s="16"/>
      <c r="BE1322" s="16">
        <v>0.15757575757575801</v>
      </c>
      <c r="BF1322" s="16">
        <v>0.61834319526627202</v>
      </c>
      <c r="BG1322" s="16">
        <v>0.856401384083045</v>
      </c>
      <c r="BH1322" s="16">
        <v>0.90638297872340401</v>
      </c>
    </row>
    <row r="1323" spans="2:60" x14ac:dyDescent="0.25">
      <c r="C1323" s="16"/>
      <c r="D1323" s="16"/>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c r="AC1323" s="16"/>
      <c r="AD1323" s="16"/>
      <c r="AE1323" s="16"/>
      <c r="AF1323" s="16"/>
      <c r="AG1323" s="16"/>
      <c r="AH1323" s="16"/>
      <c r="AI1323" s="16"/>
      <c r="AJ1323" s="16"/>
      <c r="AK1323" s="16"/>
      <c r="AL1323" s="16"/>
      <c r="AM1323" s="16"/>
      <c r="AN1323" s="16"/>
      <c r="AO1323" s="16"/>
      <c r="AP1323" s="16"/>
      <c r="AQ1323" s="16"/>
      <c r="AR1323" s="16"/>
      <c r="AS1323" s="16"/>
      <c r="AT1323" s="16"/>
      <c r="AU1323" s="16"/>
      <c r="AV1323" s="16"/>
      <c r="AW1323" s="16"/>
      <c r="AX1323" s="16"/>
      <c r="AY1323" s="16"/>
      <c r="AZ1323" s="16"/>
      <c r="BA1323" s="16"/>
      <c r="BB1323" s="16"/>
      <c r="BC1323" s="16"/>
      <c r="BD1323" s="16"/>
      <c r="BE1323" s="16"/>
      <c r="BF1323" s="16"/>
      <c r="BG1323" s="16"/>
      <c r="BH1323" s="16"/>
    </row>
    <row r="1324" spans="2:60" x14ac:dyDescent="0.25">
      <c r="B1324" s="6" t="s">
        <v>616</v>
      </c>
      <c r="C1324" s="16"/>
      <c r="D1324" s="16"/>
      <c r="E1324" s="16"/>
      <c r="F1324" s="16"/>
      <c r="G1324" s="16"/>
      <c r="H1324" s="16"/>
      <c r="I1324" s="16"/>
      <c r="J1324" s="16"/>
      <c r="K1324" s="16"/>
      <c r="L1324" s="16"/>
      <c r="M1324" s="16"/>
      <c r="N1324" s="16"/>
      <c r="O1324" s="16"/>
      <c r="P1324" s="16"/>
      <c r="Q1324" s="16"/>
      <c r="R1324" s="16"/>
      <c r="S1324" s="16"/>
      <c r="T1324" s="16"/>
      <c r="U1324" s="16"/>
      <c r="V1324" s="16"/>
      <c r="W1324" s="16"/>
      <c r="X1324" s="16"/>
      <c r="Y1324" s="16"/>
      <c r="Z1324" s="16"/>
      <c r="AA1324" s="16"/>
      <c r="AB1324" s="16"/>
      <c r="AC1324" s="16"/>
      <c r="AD1324" s="16"/>
      <c r="AE1324" s="16"/>
      <c r="AF1324" s="16"/>
      <c r="AG1324" s="16"/>
      <c r="AH1324" s="16"/>
      <c r="AI1324" s="16"/>
      <c r="AJ1324" s="16"/>
      <c r="AK1324" s="16"/>
      <c r="AL1324" s="16"/>
      <c r="AM1324" s="16"/>
      <c r="AN1324" s="16"/>
      <c r="AO1324" s="16"/>
      <c r="AP1324" s="16"/>
      <c r="AQ1324" s="16"/>
      <c r="AR1324" s="16"/>
      <c r="AS1324" s="16"/>
      <c r="AT1324" s="16"/>
      <c r="AU1324" s="16"/>
      <c r="AV1324" s="16"/>
      <c r="AW1324" s="16"/>
      <c r="AX1324" s="16"/>
      <c r="AY1324" s="16"/>
      <c r="AZ1324" s="16"/>
      <c r="BA1324" s="16"/>
      <c r="BB1324" s="16"/>
      <c r="BC1324" s="16"/>
      <c r="BD1324" s="16"/>
      <c r="BE1324" s="16"/>
      <c r="BF1324" s="16"/>
      <c r="BG1324" s="16"/>
      <c r="BH1324" s="16"/>
    </row>
    <row r="1325" spans="2:60" x14ac:dyDescent="0.25">
      <c r="B1325" s="23" t="s">
        <v>79</v>
      </c>
      <c r="C1325" s="16"/>
      <c r="D1325" s="16"/>
      <c r="E1325" s="16"/>
      <c r="F1325" s="16"/>
      <c r="G1325" s="16"/>
      <c r="H1325" s="16"/>
      <c r="I1325" s="16"/>
      <c r="J1325" s="16"/>
      <c r="K1325" s="16"/>
      <c r="L1325" s="16"/>
      <c r="M1325" s="16"/>
      <c r="N1325" s="16"/>
      <c r="O1325" s="16"/>
      <c r="P1325" s="16"/>
      <c r="Q1325" s="16"/>
      <c r="R1325" s="16"/>
      <c r="S1325" s="16"/>
      <c r="T1325" s="16"/>
      <c r="U1325" s="16"/>
      <c r="V1325" s="16"/>
      <c r="W1325" s="16"/>
      <c r="X1325" s="16"/>
      <c r="Y1325" s="16"/>
      <c r="Z1325" s="16"/>
      <c r="AA1325" s="16"/>
      <c r="AB1325" s="16"/>
      <c r="AC1325" s="16"/>
      <c r="AD1325" s="16"/>
      <c r="AE1325" s="16"/>
      <c r="AF1325" s="16"/>
      <c r="AG1325" s="16"/>
      <c r="AH1325" s="16"/>
      <c r="AI1325" s="16"/>
      <c r="AJ1325" s="16"/>
      <c r="AK1325" s="16"/>
      <c r="AL1325" s="16"/>
      <c r="AM1325" s="16"/>
      <c r="AN1325" s="16"/>
      <c r="AO1325" s="16"/>
      <c r="AP1325" s="16"/>
      <c r="AQ1325" s="16"/>
      <c r="AR1325" s="16"/>
      <c r="AS1325" s="16"/>
      <c r="AT1325" s="16"/>
      <c r="AU1325" s="16"/>
      <c r="AV1325" s="16"/>
      <c r="AW1325" s="16"/>
      <c r="AX1325" s="16"/>
      <c r="AY1325" s="16"/>
      <c r="AZ1325" s="16"/>
      <c r="BA1325" s="16"/>
      <c r="BB1325" s="16"/>
      <c r="BC1325" s="16"/>
      <c r="BD1325" s="16"/>
      <c r="BE1325" s="16"/>
      <c r="BF1325" s="16"/>
      <c r="BG1325" s="16"/>
      <c r="BH1325" s="16"/>
    </row>
    <row r="1326" spans="2:60" x14ac:dyDescent="0.25">
      <c r="B1326" t="s">
        <v>607</v>
      </c>
      <c r="C1326" s="16">
        <v>0.142640364188164</v>
      </c>
      <c r="D1326" s="16">
        <v>0.13178294573643401</v>
      </c>
      <c r="E1326" s="16">
        <v>0.13986013986014001</v>
      </c>
      <c r="F1326" s="16">
        <v>0.105263157894737</v>
      </c>
      <c r="G1326" s="16">
        <v>3.4482758620689703E-2</v>
      </c>
      <c r="H1326" s="16">
        <v>0.16666666666666699</v>
      </c>
      <c r="I1326" s="16">
        <v>0.14285714285714299</v>
      </c>
      <c r="J1326" s="16">
        <v>5.2631578947368397E-2</v>
      </c>
      <c r="K1326" s="16">
        <v>9.5890410958904104E-2</v>
      </c>
      <c r="L1326" s="16">
        <v>6.6666666666666693E-2</v>
      </c>
      <c r="M1326" s="16">
        <v>0.170454545454545</v>
      </c>
      <c r="N1326" s="16">
        <v>0.15686274509803899</v>
      </c>
      <c r="O1326" s="16">
        <v>0.2</v>
      </c>
      <c r="P1326" s="16">
        <v>0.133333333333333</v>
      </c>
      <c r="Q1326" s="16">
        <v>0.232558139534884</v>
      </c>
      <c r="R1326" s="16">
        <v>0.11111111111111099</v>
      </c>
      <c r="S1326" s="16">
        <v>0.19230769230769201</v>
      </c>
      <c r="T1326" s="16">
        <v>0.15384615384615399</v>
      </c>
      <c r="U1326" s="16"/>
      <c r="V1326" s="16">
        <v>5.5710306406685201E-2</v>
      </c>
      <c r="W1326" s="16">
        <v>9.1891891891891897E-2</v>
      </c>
      <c r="X1326" s="16">
        <v>0.147887323943662</v>
      </c>
      <c r="Y1326" s="16">
        <v>0.22244897959183699</v>
      </c>
      <c r="Z1326" s="16"/>
      <c r="AA1326" s="16">
        <v>7.0866141732283505E-2</v>
      </c>
      <c r="AB1326" s="16">
        <v>0.15853658536585399</v>
      </c>
      <c r="AC1326" s="16">
        <v>0.14285714285714299</v>
      </c>
      <c r="AD1326" s="16">
        <v>0.193798449612403</v>
      </c>
      <c r="AE1326" s="16">
        <v>0.13445378151260501</v>
      </c>
      <c r="AF1326" s="16">
        <v>0.22340425531914901</v>
      </c>
      <c r="AG1326" s="16">
        <v>0.26041666666666702</v>
      </c>
      <c r="AH1326" s="16">
        <v>0.134146341463415</v>
      </c>
      <c r="AI1326" s="16">
        <v>0.25471698113207503</v>
      </c>
      <c r="AJ1326" s="16"/>
      <c r="AK1326" s="16">
        <v>8.1218274111675107E-2</v>
      </c>
      <c r="AL1326" s="16">
        <v>0.116504854368932</v>
      </c>
      <c r="AM1326" s="16">
        <v>8.9108910891089105E-2</v>
      </c>
      <c r="AN1326" s="16">
        <v>0.12286689419795201</v>
      </c>
      <c r="AO1326" s="16">
        <v>0.21276595744680901</v>
      </c>
      <c r="AP1326" s="16">
        <v>0.18894009216589899</v>
      </c>
      <c r="AQ1326" s="16">
        <v>0.193333333333333</v>
      </c>
      <c r="AR1326" s="16"/>
      <c r="AS1326" s="16">
        <v>0.29255319148936199</v>
      </c>
      <c r="AT1326" s="16">
        <v>0.117699115044248</v>
      </c>
      <c r="AU1326" s="16"/>
      <c r="AV1326" s="16">
        <v>0.13713080168776401</v>
      </c>
      <c r="AW1326" s="16">
        <v>0.145734597156398</v>
      </c>
      <c r="AX1326" s="16"/>
      <c r="AY1326" s="16">
        <v>9.5410628019323707E-2</v>
      </c>
      <c r="AZ1326" s="16">
        <v>0.22244897959183699</v>
      </c>
      <c r="BA1326" s="16"/>
      <c r="BB1326" s="16">
        <v>0.200603318250377</v>
      </c>
      <c r="BC1326" s="16">
        <v>8.3969465648855005E-2</v>
      </c>
      <c r="BD1326" s="16"/>
      <c r="BE1326" s="16">
        <v>1.21212121212121E-2</v>
      </c>
      <c r="BF1326" s="16">
        <v>7.9881656804733706E-2</v>
      </c>
      <c r="BG1326" s="16">
        <v>0.14186851211072701</v>
      </c>
      <c r="BH1326" s="16">
        <v>0.32765957446808502</v>
      </c>
    </row>
    <row r="1327" spans="2:60" x14ac:dyDescent="0.25">
      <c r="B1327" t="s">
        <v>608</v>
      </c>
      <c r="C1327" s="16">
        <v>0.31335356600910502</v>
      </c>
      <c r="D1327" s="16">
        <v>0.34883720930232598</v>
      </c>
      <c r="E1327" s="16">
        <v>0.27972027972028002</v>
      </c>
      <c r="F1327" s="16">
        <v>0.27368421052631597</v>
      </c>
      <c r="G1327" s="16">
        <v>0.24137931034482801</v>
      </c>
      <c r="H1327" s="16">
        <v>0.33333333333333298</v>
      </c>
      <c r="I1327" s="16">
        <v>0.28571428571428598</v>
      </c>
      <c r="J1327" s="16">
        <v>0.57894736842105299</v>
      </c>
      <c r="K1327" s="16">
        <v>0.35616438356164398</v>
      </c>
      <c r="L1327" s="16">
        <v>0.266666666666667</v>
      </c>
      <c r="M1327" s="16">
        <v>0.375</v>
      </c>
      <c r="N1327" s="16">
        <v>0.35294117647058798</v>
      </c>
      <c r="O1327" s="16">
        <v>0.266666666666667</v>
      </c>
      <c r="P1327" s="16">
        <v>0.25</v>
      </c>
      <c r="Q1327" s="16">
        <v>0.209302325581395</v>
      </c>
      <c r="R1327" s="16">
        <v>0.25925925925925902</v>
      </c>
      <c r="S1327" s="16">
        <v>0.37362637362637402</v>
      </c>
      <c r="T1327" s="16">
        <v>0.25961538461538503</v>
      </c>
      <c r="U1327" s="16"/>
      <c r="V1327" s="16">
        <v>0.158774373259053</v>
      </c>
      <c r="W1327" s="16">
        <v>0.33513513513513499</v>
      </c>
      <c r="X1327" s="16">
        <v>0.34507042253521097</v>
      </c>
      <c r="Y1327" s="16">
        <v>0.4</v>
      </c>
      <c r="Z1327" s="16"/>
      <c r="AA1327" s="16">
        <v>0.23097112860892399</v>
      </c>
      <c r="AB1327" s="16">
        <v>0.28048780487804897</v>
      </c>
      <c r="AC1327" s="16">
        <v>0.33035714285714302</v>
      </c>
      <c r="AD1327" s="16">
        <v>0.35658914728682201</v>
      </c>
      <c r="AE1327" s="16">
        <v>0.369747899159664</v>
      </c>
      <c r="AF1327" s="16">
        <v>0.43617021276595702</v>
      </c>
      <c r="AG1327" s="16">
        <v>0.375</v>
      </c>
      <c r="AH1327" s="16">
        <v>0.36585365853658502</v>
      </c>
      <c r="AI1327" s="16">
        <v>0.36792452830188699</v>
      </c>
      <c r="AJ1327" s="16"/>
      <c r="AK1327" s="16">
        <v>0.21319796954314699</v>
      </c>
      <c r="AL1327" s="16">
        <v>0.36893203883495101</v>
      </c>
      <c r="AM1327" s="16">
        <v>0.316831683168317</v>
      </c>
      <c r="AN1327" s="16">
        <v>0.283276450511945</v>
      </c>
      <c r="AO1327" s="16">
        <v>0.36702127659574502</v>
      </c>
      <c r="AP1327" s="16">
        <v>0.37327188940092199</v>
      </c>
      <c r="AQ1327" s="16">
        <v>0.38666666666666699</v>
      </c>
      <c r="AR1327" s="16"/>
      <c r="AS1327" s="16">
        <v>0.43617021276595702</v>
      </c>
      <c r="AT1327" s="16">
        <v>0.29292035398230098</v>
      </c>
      <c r="AU1327" s="16"/>
      <c r="AV1327" s="16">
        <v>0.26160337552742602</v>
      </c>
      <c r="AW1327" s="16">
        <v>0.34241706161137397</v>
      </c>
      <c r="AX1327" s="16"/>
      <c r="AY1327" s="16">
        <v>0.26207729468599</v>
      </c>
      <c r="AZ1327" s="16">
        <v>0.4</v>
      </c>
      <c r="BA1327" s="16"/>
      <c r="BB1327" s="16">
        <v>0.36048265460030199</v>
      </c>
      <c r="BC1327" s="16">
        <v>0.26564885496183199</v>
      </c>
      <c r="BD1327" s="16"/>
      <c r="BE1327" s="16">
        <v>6.6666666666666693E-2</v>
      </c>
      <c r="BF1327" s="16">
        <v>0.183431952662722</v>
      </c>
      <c r="BG1327" s="16">
        <v>0.41349480968858099</v>
      </c>
      <c r="BH1327" s="16">
        <v>0.42553191489361702</v>
      </c>
    </row>
    <row r="1328" spans="2:60" x14ac:dyDescent="0.25">
      <c r="B1328" t="s">
        <v>609</v>
      </c>
      <c r="C1328" s="16">
        <v>0.29286798179059198</v>
      </c>
      <c r="D1328" s="16">
        <v>0.28682170542635699</v>
      </c>
      <c r="E1328" s="16">
        <v>0.30769230769230799</v>
      </c>
      <c r="F1328" s="16">
        <v>0.29473684210526302</v>
      </c>
      <c r="G1328" s="16">
        <v>0.431034482758621</v>
      </c>
      <c r="H1328" s="16">
        <v>0.2</v>
      </c>
      <c r="I1328" s="16">
        <v>0.36190476190476201</v>
      </c>
      <c r="J1328" s="16">
        <v>0.21052631578947401</v>
      </c>
      <c r="K1328" s="16">
        <v>0.31506849315068503</v>
      </c>
      <c r="L1328" s="16">
        <v>0.33333333333333298</v>
      </c>
      <c r="M1328" s="16">
        <v>0.15909090909090901</v>
      </c>
      <c r="N1328" s="16">
        <v>0.24509803921568599</v>
      </c>
      <c r="O1328" s="16">
        <v>0.2</v>
      </c>
      <c r="P1328" s="16">
        <v>0.38333333333333303</v>
      </c>
      <c r="Q1328" s="16">
        <v>0.39534883720930197</v>
      </c>
      <c r="R1328" s="16">
        <v>0.33333333333333298</v>
      </c>
      <c r="S1328" s="16">
        <v>0.24725274725274701</v>
      </c>
      <c r="T1328" s="16">
        <v>0.30769230769230799</v>
      </c>
      <c r="U1328" s="16"/>
      <c r="V1328" s="16">
        <v>0.32869080779944299</v>
      </c>
      <c r="W1328" s="16">
        <v>0.32432432432432401</v>
      </c>
      <c r="X1328" s="16">
        <v>0.32746478873239399</v>
      </c>
      <c r="Y1328" s="16">
        <v>0.23469387755102</v>
      </c>
      <c r="Z1328" s="16"/>
      <c r="AA1328" s="16">
        <v>0.31233595800524899</v>
      </c>
      <c r="AB1328" s="16">
        <v>0.30487804878048802</v>
      </c>
      <c r="AC1328" s="16">
        <v>0.33035714285714302</v>
      </c>
      <c r="AD1328" s="16">
        <v>0.26356589147286802</v>
      </c>
      <c r="AE1328" s="16">
        <v>0.32773109243697501</v>
      </c>
      <c r="AF1328" s="16">
        <v>0.26595744680851102</v>
      </c>
      <c r="AG1328" s="16">
        <v>0.25</v>
      </c>
      <c r="AH1328" s="16">
        <v>0.31707317073170699</v>
      </c>
      <c r="AI1328" s="16">
        <v>0.22641509433962301</v>
      </c>
      <c r="AJ1328" s="16"/>
      <c r="AK1328" s="16">
        <v>0.36040609137055801</v>
      </c>
      <c r="AL1328" s="16">
        <v>0.25242718446601897</v>
      </c>
      <c r="AM1328" s="16">
        <v>0.40594059405940602</v>
      </c>
      <c r="AN1328" s="16">
        <v>0.31399317406143301</v>
      </c>
      <c r="AO1328" s="16">
        <v>0.28191489361702099</v>
      </c>
      <c r="AP1328" s="16">
        <v>0.28110599078340998</v>
      </c>
      <c r="AQ1328" s="16">
        <v>0.17333333333333301</v>
      </c>
      <c r="AR1328" s="16"/>
      <c r="AS1328" s="16">
        <v>0.159574468085106</v>
      </c>
      <c r="AT1328" s="16">
        <v>0.31504424778761098</v>
      </c>
      <c r="AU1328" s="16"/>
      <c r="AV1328" s="16">
        <v>0.29957805907173002</v>
      </c>
      <c r="AW1328" s="16">
        <v>0.28909952606635098</v>
      </c>
      <c r="AX1328" s="16"/>
      <c r="AY1328" s="16">
        <v>0.32729468599033801</v>
      </c>
      <c r="AZ1328" s="16">
        <v>0.23469387755102</v>
      </c>
      <c r="BA1328" s="16"/>
      <c r="BB1328" s="16">
        <v>0.250377073906486</v>
      </c>
      <c r="BC1328" s="16">
        <v>0.33587786259542002</v>
      </c>
      <c r="BD1328" s="16"/>
      <c r="BE1328" s="16">
        <v>0.27272727272727298</v>
      </c>
      <c r="BF1328" s="16">
        <v>0.39349112426035499</v>
      </c>
      <c r="BG1328" s="16">
        <v>0.28373702422145303</v>
      </c>
      <c r="BH1328" s="16">
        <v>0.182978723404255</v>
      </c>
    </row>
    <row r="1329" spans="2:60" x14ac:dyDescent="0.25">
      <c r="B1329" t="s">
        <v>610</v>
      </c>
      <c r="C1329" s="16">
        <v>9.0288315629742003E-2</v>
      </c>
      <c r="D1329" s="16">
        <v>8.5271317829457405E-2</v>
      </c>
      <c r="E1329" s="16">
        <v>8.3916083916083906E-2</v>
      </c>
      <c r="F1329" s="16">
        <v>0.115789473684211</v>
      </c>
      <c r="G1329" s="16">
        <v>0.12068965517241401</v>
      </c>
      <c r="H1329" s="16">
        <v>6.6666666666666693E-2</v>
      </c>
      <c r="I1329" s="16">
        <v>7.6190476190476197E-2</v>
      </c>
      <c r="J1329" s="16">
        <v>5.2631578947368397E-2</v>
      </c>
      <c r="K1329" s="16">
        <v>8.2191780821917804E-2</v>
      </c>
      <c r="L1329" s="16">
        <v>3.3333333333333298E-2</v>
      </c>
      <c r="M1329" s="16">
        <v>0.11363636363636399</v>
      </c>
      <c r="N1329" s="16">
        <v>6.8627450980392204E-2</v>
      </c>
      <c r="O1329" s="16">
        <v>0.1</v>
      </c>
      <c r="P1329" s="16">
        <v>0.1</v>
      </c>
      <c r="Q1329" s="16">
        <v>4.6511627906976702E-2</v>
      </c>
      <c r="R1329" s="16">
        <v>0.148148148148148</v>
      </c>
      <c r="S1329" s="16">
        <v>6.5934065934065894E-2</v>
      </c>
      <c r="T1329" s="16">
        <v>0.15384615384615399</v>
      </c>
      <c r="U1329" s="16"/>
      <c r="V1329" s="16">
        <v>0.13370473537604499</v>
      </c>
      <c r="W1329" s="16">
        <v>0.102702702702703</v>
      </c>
      <c r="X1329" s="16">
        <v>8.8028169014084501E-2</v>
      </c>
      <c r="Y1329" s="16">
        <v>5.5102040816326497E-2</v>
      </c>
      <c r="Z1329" s="16"/>
      <c r="AA1329" s="16">
        <v>0.12073490813648299</v>
      </c>
      <c r="AB1329" s="16">
        <v>0.134146341463415</v>
      </c>
      <c r="AC1329" s="16">
        <v>8.0357142857142905E-2</v>
      </c>
      <c r="AD1329" s="16">
        <v>0.10077519379845</v>
      </c>
      <c r="AE1329" s="16">
        <v>5.8823529411764698E-2</v>
      </c>
      <c r="AF1329" s="16">
        <v>4.2553191489361701E-2</v>
      </c>
      <c r="AG1329" s="16">
        <v>6.25E-2</v>
      </c>
      <c r="AH1329" s="16">
        <v>0.109756097560976</v>
      </c>
      <c r="AI1329" s="16">
        <v>5.6603773584905703E-2</v>
      </c>
      <c r="AJ1329" s="16"/>
      <c r="AK1329" s="16">
        <v>0.101522842639594</v>
      </c>
      <c r="AL1329" s="16">
        <v>0.12621359223301001</v>
      </c>
      <c r="AM1329" s="16">
        <v>9.9009900990099001E-2</v>
      </c>
      <c r="AN1329" s="16">
        <v>0.102389078498294</v>
      </c>
      <c r="AO1329" s="16">
        <v>7.9787234042553196E-2</v>
      </c>
      <c r="AP1329" s="16">
        <v>9.2165898617511496E-2</v>
      </c>
      <c r="AQ1329" s="16">
        <v>0.06</v>
      </c>
      <c r="AR1329" s="16"/>
      <c r="AS1329" s="16">
        <v>6.9148936170212796E-2</v>
      </c>
      <c r="AT1329" s="16">
        <v>9.3805309734513301E-2</v>
      </c>
      <c r="AU1329" s="16"/>
      <c r="AV1329" s="16">
        <v>8.0168776371307995E-2</v>
      </c>
      <c r="AW1329" s="16">
        <v>9.5971563981042701E-2</v>
      </c>
      <c r="AX1329" s="16"/>
      <c r="AY1329" s="16">
        <v>0.11111111111111099</v>
      </c>
      <c r="AZ1329" s="16">
        <v>5.5102040816326497E-2</v>
      </c>
      <c r="BA1329" s="16"/>
      <c r="BB1329" s="16">
        <v>7.99396681749623E-2</v>
      </c>
      <c r="BC1329" s="16">
        <v>0.10076335877862599</v>
      </c>
      <c r="BD1329" s="16"/>
      <c r="BE1329" s="16">
        <v>0.13939393939393899</v>
      </c>
      <c r="BF1329" s="16">
        <v>0.121301775147929</v>
      </c>
      <c r="BG1329" s="16">
        <v>8.1314878892733602E-2</v>
      </c>
      <c r="BH1329" s="16">
        <v>3.4042553191489397E-2</v>
      </c>
    </row>
    <row r="1330" spans="2:60" x14ac:dyDescent="0.25">
      <c r="B1330" t="s">
        <v>611</v>
      </c>
      <c r="C1330" s="16">
        <v>6.2215477996965099E-2</v>
      </c>
      <c r="D1330" s="16">
        <v>8.5271317829457405E-2</v>
      </c>
      <c r="E1330" s="16">
        <v>4.8951048951049E-2</v>
      </c>
      <c r="F1330" s="16">
        <v>4.2105263157894701E-2</v>
      </c>
      <c r="G1330" s="16">
        <v>3.4482758620689703E-2</v>
      </c>
      <c r="H1330" s="16">
        <v>3.3333333333333298E-2</v>
      </c>
      <c r="I1330" s="16">
        <v>3.8095238095238099E-2</v>
      </c>
      <c r="J1330" s="16">
        <v>0</v>
      </c>
      <c r="K1330" s="16">
        <v>4.1095890410958902E-2</v>
      </c>
      <c r="L1330" s="16">
        <v>0.2</v>
      </c>
      <c r="M1330" s="16">
        <v>7.9545454545454503E-2</v>
      </c>
      <c r="N1330" s="16">
        <v>8.8235294117647106E-2</v>
      </c>
      <c r="O1330" s="16">
        <v>6.6666666666666693E-2</v>
      </c>
      <c r="P1330" s="16">
        <v>3.3333333333333298E-2</v>
      </c>
      <c r="Q1330" s="16">
        <v>4.6511627906976702E-2</v>
      </c>
      <c r="R1330" s="16">
        <v>0.11111111111111099</v>
      </c>
      <c r="S1330" s="16">
        <v>9.3406593406593394E-2</v>
      </c>
      <c r="T1330" s="16">
        <v>1.9230769230769201E-2</v>
      </c>
      <c r="U1330" s="16"/>
      <c r="V1330" s="16">
        <v>0.13370473537604499</v>
      </c>
      <c r="W1330" s="16">
        <v>5.9459459459459497E-2</v>
      </c>
      <c r="X1330" s="16">
        <v>2.8169014084507001E-2</v>
      </c>
      <c r="Y1330" s="16">
        <v>3.06122448979592E-2</v>
      </c>
      <c r="Z1330" s="16"/>
      <c r="AA1330" s="16">
        <v>0.12073490813648299</v>
      </c>
      <c r="AB1330" s="16">
        <v>4.8780487804878099E-2</v>
      </c>
      <c r="AC1330" s="16">
        <v>3.5714285714285698E-2</v>
      </c>
      <c r="AD1330" s="16">
        <v>3.8759689922480599E-2</v>
      </c>
      <c r="AE1330" s="16">
        <v>5.0420168067226899E-2</v>
      </c>
      <c r="AF1330" s="16">
        <v>0</v>
      </c>
      <c r="AG1330" s="16">
        <v>2.0833333333333301E-2</v>
      </c>
      <c r="AH1330" s="16">
        <v>3.65853658536585E-2</v>
      </c>
      <c r="AI1330" s="16">
        <v>3.77358490566038E-2</v>
      </c>
      <c r="AJ1330" s="16"/>
      <c r="AK1330" s="16">
        <v>0.111675126903553</v>
      </c>
      <c r="AL1330" s="16">
        <v>7.7669902912621394E-2</v>
      </c>
      <c r="AM1330" s="16">
        <v>5.9405940594059403E-2</v>
      </c>
      <c r="AN1330" s="16">
        <v>6.4846416382252595E-2</v>
      </c>
      <c r="AO1330" s="16">
        <v>2.1276595744680899E-2</v>
      </c>
      <c r="AP1330" s="16">
        <v>1.8433179723502301E-2</v>
      </c>
      <c r="AQ1330" s="16">
        <v>0.08</v>
      </c>
      <c r="AR1330" s="16"/>
      <c r="AS1330" s="16">
        <v>3.1914893617021302E-2</v>
      </c>
      <c r="AT1330" s="16">
        <v>6.7256637168141606E-2</v>
      </c>
      <c r="AU1330" s="16"/>
      <c r="AV1330" s="16">
        <v>8.2278481012658194E-2</v>
      </c>
      <c r="AW1330" s="16">
        <v>5.0947867298578198E-2</v>
      </c>
      <c r="AX1330" s="16"/>
      <c r="AY1330" s="16">
        <v>8.0917874396135306E-2</v>
      </c>
      <c r="AZ1330" s="16">
        <v>3.06122448979592E-2</v>
      </c>
      <c r="BA1330" s="16"/>
      <c r="BB1330" s="16">
        <v>4.9773755656108601E-2</v>
      </c>
      <c r="BC1330" s="16">
        <v>7.48091603053435E-2</v>
      </c>
      <c r="BD1330" s="16"/>
      <c r="BE1330" s="16">
        <v>0.2</v>
      </c>
      <c r="BF1330" s="16">
        <v>6.8047337278106496E-2</v>
      </c>
      <c r="BG1330" s="16">
        <v>3.4602076124567498E-2</v>
      </c>
      <c r="BH1330" s="16">
        <v>2.5531914893616999E-2</v>
      </c>
    </row>
    <row r="1331" spans="2:60" x14ac:dyDescent="0.25">
      <c r="B1331" t="s">
        <v>103</v>
      </c>
      <c r="C1331" s="16">
        <v>9.8634294385432503E-2</v>
      </c>
      <c r="D1331" s="16">
        <v>6.2015503875968998E-2</v>
      </c>
      <c r="E1331" s="16">
        <v>0.13986013986014001</v>
      </c>
      <c r="F1331" s="16">
        <v>0.168421052631579</v>
      </c>
      <c r="G1331" s="16">
        <v>0.13793103448275901</v>
      </c>
      <c r="H1331" s="16">
        <v>0.2</v>
      </c>
      <c r="I1331" s="16">
        <v>9.5238095238095205E-2</v>
      </c>
      <c r="J1331" s="16">
        <v>0.105263157894737</v>
      </c>
      <c r="K1331" s="16">
        <v>0.10958904109589</v>
      </c>
      <c r="L1331" s="16">
        <v>0.1</v>
      </c>
      <c r="M1331" s="16">
        <v>0.102272727272727</v>
      </c>
      <c r="N1331" s="16">
        <v>8.8235294117647106E-2</v>
      </c>
      <c r="O1331" s="16">
        <v>0.16666666666666699</v>
      </c>
      <c r="P1331" s="16">
        <v>0.1</v>
      </c>
      <c r="Q1331" s="16">
        <v>6.9767441860465101E-2</v>
      </c>
      <c r="R1331" s="16">
        <v>3.7037037037037E-2</v>
      </c>
      <c r="S1331" s="16">
        <v>2.74725274725275E-2</v>
      </c>
      <c r="T1331" s="16">
        <v>0.105769230769231</v>
      </c>
      <c r="U1331" s="16"/>
      <c r="V1331" s="16">
        <v>0.18941504178273</v>
      </c>
      <c r="W1331" s="16">
        <v>8.6486486486486505E-2</v>
      </c>
      <c r="X1331" s="16">
        <v>6.3380281690140802E-2</v>
      </c>
      <c r="Y1331" s="16">
        <v>5.7142857142857099E-2</v>
      </c>
      <c r="Z1331" s="16"/>
      <c r="AA1331" s="16">
        <v>0.144356955380577</v>
      </c>
      <c r="AB1331" s="16">
        <v>7.3170731707317097E-2</v>
      </c>
      <c r="AC1331" s="16">
        <v>8.0357142857142905E-2</v>
      </c>
      <c r="AD1331" s="16">
        <v>4.6511627906976702E-2</v>
      </c>
      <c r="AE1331" s="16">
        <v>5.8823529411764698E-2</v>
      </c>
      <c r="AF1331" s="16">
        <v>3.1914893617021302E-2</v>
      </c>
      <c r="AG1331" s="16">
        <v>3.125E-2</v>
      </c>
      <c r="AH1331" s="16">
        <v>3.65853658536585E-2</v>
      </c>
      <c r="AI1331" s="16">
        <v>5.6603773584905703E-2</v>
      </c>
      <c r="AJ1331" s="16"/>
      <c r="AK1331" s="16">
        <v>0.131979695431472</v>
      </c>
      <c r="AL1331" s="16">
        <v>5.8252427184466E-2</v>
      </c>
      <c r="AM1331" s="16">
        <v>2.9702970297029702E-2</v>
      </c>
      <c r="AN1331" s="16">
        <v>0.112627986348123</v>
      </c>
      <c r="AO1331" s="16">
        <v>3.7234042553191501E-2</v>
      </c>
      <c r="AP1331" s="16">
        <v>4.6082949308755797E-2</v>
      </c>
      <c r="AQ1331" s="16">
        <v>0.10666666666666701</v>
      </c>
      <c r="AR1331" s="16"/>
      <c r="AS1331" s="16">
        <v>1.0638297872340399E-2</v>
      </c>
      <c r="AT1331" s="16">
        <v>0.11327433628318601</v>
      </c>
      <c r="AU1331" s="16"/>
      <c r="AV1331" s="16">
        <v>0.139240506329114</v>
      </c>
      <c r="AW1331" s="16">
        <v>7.5829383886255902E-2</v>
      </c>
      <c r="AX1331" s="16"/>
      <c r="AY1331" s="16">
        <v>0.123188405797101</v>
      </c>
      <c r="AZ1331" s="16">
        <v>5.7142857142857099E-2</v>
      </c>
      <c r="BA1331" s="16"/>
      <c r="BB1331" s="16">
        <v>5.8823529411764698E-2</v>
      </c>
      <c r="BC1331" s="16">
        <v>0.13893129770992399</v>
      </c>
      <c r="BD1331" s="16"/>
      <c r="BE1331" s="16">
        <v>0.30909090909090903</v>
      </c>
      <c r="BF1331" s="16">
        <v>0.15384615384615399</v>
      </c>
      <c r="BG1331" s="16">
        <v>4.4982698961937698E-2</v>
      </c>
      <c r="BH1331" s="16">
        <v>4.2553191489361703E-3</v>
      </c>
    </row>
    <row r="1332" spans="2:60" x14ac:dyDescent="0.25">
      <c r="B1332" t="s">
        <v>612</v>
      </c>
      <c r="C1332" s="16">
        <v>0.45599393019726903</v>
      </c>
      <c r="D1332" s="16">
        <v>0.48062015503875999</v>
      </c>
      <c r="E1332" s="16">
        <v>0.41958041958042003</v>
      </c>
      <c r="F1332" s="16">
        <v>0.37894736842105298</v>
      </c>
      <c r="G1332" s="16">
        <v>0.27586206896551702</v>
      </c>
      <c r="H1332" s="16">
        <v>0.5</v>
      </c>
      <c r="I1332" s="16">
        <v>0.42857142857142899</v>
      </c>
      <c r="J1332" s="16">
        <v>0.63157894736842102</v>
      </c>
      <c r="K1332" s="16">
        <v>0.45205479452054798</v>
      </c>
      <c r="L1332" s="16">
        <v>0.33333333333333298</v>
      </c>
      <c r="M1332" s="16">
        <v>0.54545454545454497</v>
      </c>
      <c r="N1332" s="16">
        <v>0.50980392156862697</v>
      </c>
      <c r="O1332" s="16">
        <v>0.46666666666666701</v>
      </c>
      <c r="P1332" s="16">
        <v>0.38333333333333303</v>
      </c>
      <c r="Q1332" s="16">
        <v>0.44186046511627902</v>
      </c>
      <c r="R1332" s="16">
        <v>0.37037037037037002</v>
      </c>
      <c r="S1332" s="16">
        <v>0.56593406593406603</v>
      </c>
      <c r="T1332" s="16">
        <v>0.41346153846153799</v>
      </c>
      <c r="U1332" s="16"/>
      <c r="V1332" s="16">
        <v>0.214484679665738</v>
      </c>
      <c r="W1332" s="16">
        <v>0.427027027027027</v>
      </c>
      <c r="X1332" s="16">
        <v>0.49295774647887303</v>
      </c>
      <c r="Y1332" s="16">
        <v>0.62244897959183698</v>
      </c>
      <c r="Z1332" s="16"/>
      <c r="AA1332" s="16">
        <v>0.301837270341207</v>
      </c>
      <c r="AB1332" s="16">
        <v>0.439024390243902</v>
      </c>
      <c r="AC1332" s="16">
        <v>0.47321428571428598</v>
      </c>
      <c r="AD1332" s="16">
        <v>0.55038759689922501</v>
      </c>
      <c r="AE1332" s="16">
        <v>0.504201680672269</v>
      </c>
      <c r="AF1332" s="16">
        <v>0.659574468085106</v>
      </c>
      <c r="AG1332" s="16">
        <v>0.63541666666666696</v>
      </c>
      <c r="AH1332" s="16">
        <v>0.5</v>
      </c>
      <c r="AI1332" s="16">
        <v>0.62264150943396201</v>
      </c>
      <c r="AJ1332" s="16"/>
      <c r="AK1332" s="16">
        <v>0.294416243654822</v>
      </c>
      <c r="AL1332" s="16">
        <v>0.485436893203884</v>
      </c>
      <c r="AM1332" s="16">
        <v>0.40594059405940602</v>
      </c>
      <c r="AN1332" s="16">
        <v>0.40614334470989799</v>
      </c>
      <c r="AO1332" s="16">
        <v>0.57978723404255295</v>
      </c>
      <c r="AP1332" s="16">
        <v>0.56221198156681995</v>
      </c>
      <c r="AQ1332" s="16">
        <v>0.57999999999999996</v>
      </c>
      <c r="AR1332" s="16"/>
      <c r="AS1332" s="16">
        <v>0.72872340425531901</v>
      </c>
      <c r="AT1332" s="16">
        <v>0.410619469026549</v>
      </c>
      <c r="AU1332" s="16"/>
      <c r="AV1332" s="16">
        <v>0.39873417721519</v>
      </c>
      <c r="AW1332" s="16">
        <v>0.488151658767773</v>
      </c>
      <c r="AX1332" s="16"/>
      <c r="AY1332" s="16">
        <v>0.35748792270531399</v>
      </c>
      <c r="AZ1332" s="16">
        <v>0.62244897959183698</v>
      </c>
      <c r="BA1332" s="16"/>
      <c r="BB1332" s="16">
        <v>0.56108597285067896</v>
      </c>
      <c r="BC1332" s="16">
        <v>0.34961832061068698</v>
      </c>
      <c r="BD1332" s="16"/>
      <c r="BE1332" s="16">
        <v>7.8787878787878796E-2</v>
      </c>
      <c r="BF1332" s="16">
        <v>0.26331360946745602</v>
      </c>
      <c r="BG1332" s="16">
        <v>0.55536332179930803</v>
      </c>
      <c r="BH1332" s="16">
        <v>0.75319148936170199</v>
      </c>
    </row>
    <row r="1333" spans="2:60" x14ac:dyDescent="0.25">
      <c r="B1333" t="s">
        <v>613</v>
      </c>
      <c r="C1333" s="16">
        <v>0.15250379362670699</v>
      </c>
      <c r="D1333" s="16">
        <v>0.170542635658915</v>
      </c>
      <c r="E1333" s="16">
        <v>0.132867132867133</v>
      </c>
      <c r="F1333" s="16">
        <v>0.157894736842105</v>
      </c>
      <c r="G1333" s="16">
        <v>0.15517241379310301</v>
      </c>
      <c r="H1333" s="16">
        <v>0.1</v>
      </c>
      <c r="I1333" s="16">
        <v>0.114285714285714</v>
      </c>
      <c r="J1333" s="16">
        <v>5.2631578947368397E-2</v>
      </c>
      <c r="K1333" s="16">
        <v>0.123287671232877</v>
      </c>
      <c r="L1333" s="16">
        <v>0.233333333333333</v>
      </c>
      <c r="M1333" s="16">
        <v>0.19318181818181801</v>
      </c>
      <c r="N1333" s="16">
        <v>0.15686274509803899</v>
      </c>
      <c r="O1333" s="16">
        <v>0.16666666666666699</v>
      </c>
      <c r="P1333" s="16">
        <v>0.133333333333333</v>
      </c>
      <c r="Q1333" s="16">
        <v>9.3023255813953501E-2</v>
      </c>
      <c r="R1333" s="16">
        <v>0.25925925925925902</v>
      </c>
      <c r="S1333" s="16">
        <v>0.159340659340659</v>
      </c>
      <c r="T1333" s="16">
        <v>0.17307692307692299</v>
      </c>
      <c r="U1333" s="16"/>
      <c r="V1333" s="16">
        <v>0.26740947075208898</v>
      </c>
      <c r="W1333" s="16">
        <v>0.162162162162162</v>
      </c>
      <c r="X1333" s="16">
        <v>0.11619718309859201</v>
      </c>
      <c r="Y1333" s="16">
        <v>8.5714285714285701E-2</v>
      </c>
      <c r="Z1333" s="16"/>
      <c r="AA1333" s="16">
        <v>0.24146981627296599</v>
      </c>
      <c r="AB1333" s="16">
        <v>0.18292682926829301</v>
      </c>
      <c r="AC1333" s="16">
        <v>0.11607142857142901</v>
      </c>
      <c r="AD1333" s="16">
        <v>0.13953488372093001</v>
      </c>
      <c r="AE1333" s="16">
        <v>0.109243697478992</v>
      </c>
      <c r="AF1333" s="16">
        <v>4.2553191489361701E-2</v>
      </c>
      <c r="AG1333" s="16">
        <v>8.3333333333333301E-2</v>
      </c>
      <c r="AH1333" s="16">
        <v>0.146341463414634</v>
      </c>
      <c r="AI1333" s="16">
        <v>9.4339622641509399E-2</v>
      </c>
      <c r="AJ1333" s="16"/>
      <c r="AK1333" s="16">
        <v>0.21319796954314699</v>
      </c>
      <c r="AL1333" s="16">
        <v>0.20388349514563101</v>
      </c>
      <c r="AM1333" s="16">
        <v>0.158415841584158</v>
      </c>
      <c r="AN1333" s="16">
        <v>0.16723549488054601</v>
      </c>
      <c r="AO1333" s="16">
        <v>0.10106382978723399</v>
      </c>
      <c r="AP1333" s="16">
        <v>0.110599078341014</v>
      </c>
      <c r="AQ1333" s="16">
        <v>0.14000000000000001</v>
      </c>
      <c r="AR1333" s="16"/>
      <c r="AS1333" s="16">
        <v>0.10106382978723399</v>
      </c>
      <c r="AT1333" s="16">
        <v>0.16106194690265499</v>
      </c>
      <c r="AU1333" s="16"/>
      <c r="AV1333" s="16">
        <v>0.16244725738396601</v>
      </c>
      <c r="AW1333" s="16">
        <v>0.14691943127962101</v>
      </c>
      <c r="AX1333" s="16"/>
      <c r="AY1333" s="16">
        <v>0.19202898550724601</v>
      </c>
      <c r="AZ1333" s="16">
        <v>8.5714285714285701E-2</v>
      </c>
      <c r="BA1333" s="16"/>
      <c r="BB1333" s="16">
        <v>0.12971342383107101</v>
      </c>
      <c r="BC1333" s="16">
        <v>0.17557251908396901</v>
      </c>
      <c r="BD1333" s="16"/>
      <c r="BE1333" s="16">
        <v>0.33939393939393903</v>
      </c>
      <c r="BF1333" s="16">
        <v>0.189349112426035</v>
      </c>
      <c r="BG1333" s="16">
        <v>0.115916955017301</v>
      </c>
      <c r="BH1333" s="16">
        <v>5.95744680851064E-2</v>
      </c>
    </row>
    <row r="1334" spans="2:60" x14ac:dyDescent="0.25">
      <c r="B1334" t="s">
        <v>171</v>
      </c>
      <c r="C1334" s="16">
        <v>0.30349013657056101</v>
      </c>
      <c r="D1334" s="16">
        <v>0.31007751937984501</v>
      </c>
      <c r="E1334" s="16">
        <v>0.286713286713287</v>
      </c>
      <c r="F1334" s="16">
        <v>0.221052631578947</v>
      </c>
      <c r="G1334" s="16">
        <v>0.12068965517241401</v>
      </c>
      <c r="H1334" s="16">
        <v>0.4</v>
      </c>
      <c r="I1334" s="16">
        <v>0.314285714285714</v>
      </c>
      <c r="J1334" s="16">
        <v>0.57894736842105299</v>
      </c>
      <c r="K1334" s="16">
        <v>0.32876712328767099</v>
      </c>
      <c r="L1334" s="16">
        <v>0.1</v>
      </c>
      <c r="M1334" s="16">
        <v>0.35227272727272702</v>
      </c>
      <c r="N1334" s="16">
        <v>0.35294117647058798</v>
      </c>
      <c r="O1334" s="16">
        <v>0.3</v>
      </c>
      <c r="P1334" s="16">
        <v>0.25</v>
      </c>
      <c r="Q1334" s="16">
        <v>0.34883720930232598</v>
      </c>
      <c r="R1334" s="16">
        <v>0.11111111111111099</v>
      </c>
      <c r="S1334" s="16">
        <v>0.40659340659340698</v>
      </c>
      <c r="T1334" s="16">
        <v>0.240384615384615</v>
      </c>
      <c r="U1334" s="16"/>
      <c r="V1334" s="16">
        <v>-5.2924791086351002E-2</v>
      </c>
      <c r="W1334" s="16">
        <v>0.26486486486486499</v>
      </c>
      <c r="X1334" s="16">
        <v>0.37676056338028202</v>
      </c>
      <c r="Y1334" s="16">
        <v>0.53673469387755102</v>
      </c>
      <c r="Z1334" s="16"/>
      <c r="AA1334" s="16">
        <v>6.0367454068241497E-2</v>
      </c>
      <c r="AB1334" s="16">
        <v>0.25609756097560998</v>
      </c>
      <c r="AC1334" s="16">
        <v>0.35714285714285698</v>
      </c>
      <c r="AD1334" s="16">
        <v>0.41085271317829503</v>
      </c>
      <c r="AE1334" s="16">
        <v>0.39495798319327702</v>
      </c>
      <c r="AF1334" s="16">
        <v>0.61702127659574502</v>
      </c>
      <c r="AG1334" s="16">
        <v>0.55208333333333304</v>
      </c>
      <c r="AH1334" s="16">
        <v>0.353658536585366</v>
      </c>
      <c r="AI1334" s="16">
        <v>0.52830188679245305</v>
      </c>
      <c r="AJ1334" s="16"/>
      <c r="AK1334" s="16">
        <v>8.1218274111675107E-2</v>
      </c>
      <c r="AL1334" s="16">
        <v>0.28155339805825202</v>
      </c>
      <c r="AM1334" s="16">
        <v>0.24752475247524799</v>
      </c>
      <c r="AN1334" s="16">
        <v>0.23890784982935201</v>
      </c>
      <c r="AO1334" s="16">
        <v>0.47872340425531901</v>
      </c>
      <c r="AP1334" s="16">
        <v>0.45161290322580599</v>
      </c>
      <c r="AQ1334" s="16">
        <v>0.44</v>
      </c>
      <c r="AR1334" s="16"/>
      <c r="AS1334" s="16">
        <v>0.62765957446808496</v>
      </c>
      <c r="AT1334" s="16">
        <v>0.24955752212389401</v>
      </c>
      <c r="AU1334" s="16"/>
      <c r="AV1334" s="16">
        <v>0.23628691983122399</v>
      </c>
      <c r="AW1334" s="16">
        <v>0.34123222748815202</v>
      </c>
      <c r="AX1334" s="16"/>
      <c r="AY1334" s="16">
        <v>0.16545893719806801</v>
      </c>
      <c r="AZ1334" s="16">
        <v>0.53673469387755102</v>
      </c>
      <c r="BA1334" s="16"/>
      <c r="BB1334" s="16">
        <v>0.43137254901960798</v>
      </c>
      <c r="BC1334" s="16">
        <v>0.174045801526718</v>
      </c>
      <c r="BD1334" s="16"/>
      <c r="BE1334" s="16">
        <v>-0.26060606060606101</v>
      </c>
      <c r="BF1334" s="16">
        <v>7.3964497041420094E-2</v>
      </c>
      <c r="BG1334" s="16">
        <v>0.43944636678200699</v>
      </c>
      <c r="BH1334" s="16">
        <v>0.69361702127659597</v>
      </c>
    </row>
    <row r="1335" spans="2:60" x14ac:dyDescent="0.25">
      <c r="C1335" s="16"/>
      <c r="D1335" s="16"/>
      <c r="E1335" s="16"/>
      <c r="F1335" s="16"/>
      <c r="G1335" s="16"/>
      <c r="H1335" s="16"/>
      <c r="I1335" s="16"/>
      <c r="J1335" s="16"/>
      <c r="K1335" s="16"/>
      <c r="L1335" s="16"/>
      <c r="M1335" s="16"/>
      <c r="N1335" s="16"/>
      <c r="O1335" s="16"/>
      <c r="P1335" s="16"/>
      <c r="Q1335" s="16"/>
      <c r="R1335" s="16"/>
      <c r="S1335" s="16"/>
      <c r="T1335" s="16"/>
      <c r="U1335" s="16"/>
      <c r="V1335" s="16"/>
      <c r="W1335" s="16"/>
      <c r="X1335" s="16"/>
      <c r="Y1335" s="16"/>
      <c r="Z1335" s="16"/>
      <c r="AA1335" s="16"/>
      <c r="AB1335" s="16"/>
      <c r="AC1335" s="16"/>
      <c r="AD1335" s="16"/>
      <c r="AE1335" s="16"/>
      <c r="AF1335" s="16"/>
      <c r="AG1335" s="16"/>
      <c r="AH1335" s="16"/>
      <c r="AI1335" s="16"/>
      <c r="AJ1335" s="16"/>
      <c r="AK1335" s="16"/>
      <c r="AL1335" s="16"/>
      <c r="AM1335" s="16"/>
      <c r="AN1335" s="16"/>
      <c r="AO1335" s="16"/>
      <c r="AP1335" s="16"/>
      <c r="AQ1335" s="16"/>
      <c r="AR1335" s="16"/>
      <c r="AS1335" s="16"/>
      <c r="AT1335" s="16"/>
      <c r="AU1335" s="16"/>
      <c r="AV1335" s="16"/>
      <c r="AW1335" s="16"/>
      <c r="AX1335" s="16"/>
      <c r="AY1335" s="16"/>
      <c r="AZ1335" s="16"/>
      <c r="BA1335" s="16"/>
      <c r="BB1335" s="16"/>
      <c r="BC1335" s="16"/>
      <c r="BD1335" s="16"/>
      <c r="BE1335" s="16"/>
      <c r="BF1335" s="16"/>
      <c r="BG1335" s="16"/>
      <c r="BH1335" s="16"/>
    </row>
    <row r="1336" spans="2:60" x14ac:dyDescent="0.25">
      <c r="B1336" s="6" t="s">
        <v>617</v>
      </c>
      <c r="C1336" s="16"/>
      <c r="D1336" s="16"/>
      <c r="E1336" s="16"/>
      <c r="F1336" s="16"/>
      <c r="G1336" s="16"/>
      <c r="H1336" s="16"/>
      <c r="I1336" s="16"/>
      <c r="J1336" s="16"/>
      <c r="K1336" s="16"/>
      <c r="L1336" s="16"/>
      <c r="M1336" s="16"/>
      <c r="N1336" s="16"/>
      <c r="O1336" s="16"/>
      <c r="P1336" s="16"/>
      <c r="Q1336" s="16"/>
      <c r="R1336" s="16"/>
      <c r="S1336" s="16"/>
      <c r="T1336" s="16"/>
      <c r="U1336" s="16"/>
      <c r="V1336" s="16"/>
      <c r="W1336" s="16"/>
      <c r="X1336" s="16"/>
      <c r="Y1336" s="16"/>
      <c r="Z1336" s="16"/>
      <c r="AA1336" s="16"/>
      <c r="AB1336" s="16"/>
      <c r="AC1336" s="16"/>
      <c r="AD1336" s="16"/>
      <c r="AE1336" s="16"/>
      <c r="AF1336" s="16"/>
      <c r="AG1336" s="16"/>
      <c r="AH1336" s="16"/>
      <c r="AI1336" s="16"/>
      <c r="AJ1336" s="16"/>
      <c r="AK1336" s="16"/>
      <c r="AL1336" s="16"/>
      <c r="AM1336" s="16"/>
      <c r="AN1336" s="16"/>
      <c r="AO1336" s="16"/>
      <c r="AP1336" s="16"/>
      <c r="AQ1336" s="16"/>
      <c r="AR1336" s="16"/>
      <c r="AS1336" s="16"/>
      <c r="AT1336" s="16"/>
      <c r="AU1336" s="16"/>
      <c r="AV1336" s="16"/>
      <c r="AW1336" s="16"/>
      <c r="AX1336" s="16"/>
      <c r="AY1336" s="16"/>
      <c r="AZ1336" s="16"/>
      <c r="BA1336" s="16"/>
      <c r="BB1336" s="16"/>
      <c r="BC1336" s="16"/>
      <c r="BD1336" s="16"/>
      <c r="BE1336" s="16"/>
      <c r="BF1336" s="16"/>
      <c r="BG1336" s="16"/>
      <c r="BH1336" s="16"/>
    </row>
    <row r="1337" spans="2:60" x14ac:dyDescent="0.25">
      <c r="B1337" s="23" t="s">
        <v>79</v>
      </c>
      <c r="C1337" s="16"/>
      <c r="D1337" s="16"/>
      <c r="E1337" s="16"/>
      <c r="F1337" s="16"/>
      <c r="G1337" s="16"/>
      <c r="H1337" s="16"/>
      <c r="I1337" s="16"/>
      <c r="J1337" s="16"/>
      <c r="K1337" s="16"/>
      <c r="L1337" s="16"/>
      <c r="M1337" s="16"/>
      <c r="N1337" s="16"/>
      <c r="O1337" s="16"/>
      <c r="P1337" s="16"/>
      <c r="Q1337" s="16"/>
      <c r="R1337" s="16"/>
      <c r="S1337" s="16"/>
      <c r="T1337" s="16"/>
      <c r="U1337" s="16"/>
      <c r="V1337" s="16"/>
      <c r="W1337" s="16"/>
      <c r="X1337" s="16"/>
      <c r="Y1337" s="16"/>
      <c r="Z1337" s="16"/>
      <c r="AA1337" s="16"/>
      <c r="AB1337" s="16"/>
      <c r="AC1337" s="16"/>
      <c r="AD1337" s="16"/>
      <c r="AE1337" s="16"/>
      <c r="AF1337" s="16"/>
      <c r="AG1337" s="16"/>
      <c r="AH1337" s="16"/>
      <c r="AI1337" s="16"/>
      <c r="AJ1337" s="16"/>
      <c r="AK1337" s="16"/>
      <c r="AL1337" s="16"/>
      <c r="AM1337" s="16"/>
      <c r="AN1337" s="16"/>
      <c r="AO1337" s="16"/>
      <c r="AP1337" s="16"/>
      <c r="AQ1337" s="16"/>
      <c r="AR1337" s="16"/>
      <c r="AS1337" s="16"/>
      <c r="AT1337" s="16"/>
      <c r="AU1337" s="16"/>
      <c r="AV1337" s="16"/>
      <c r="AW1337" s="16"/>
      <c r="AX1337" s="16"/>
      <c r="AY1337" s="16"/>
      <c r="AZ1337" s="16"/>
      <c r="BA1337" s="16"/>
      <c r="BB1337" s="16"/>
      <c r="BC1337" s="16"/>
      <c r="BD1337" s="16"/>
      <c r="BE1337" s="16"/>
      <c r="BF1337" s="16"/>
      <c r="BG1337" s="16"/>
      <c r="BH1337" s="16"/>
    </row>
    <row r="1338" spans="2:60" x14ac:dyDescent="0.25">
      <c r="B1338" t="s">
        <v>607</v>
      </c>
      <c r="C1338" s="16">
        <v>0.22761760242792101</v>
      </c>
      <c r="D1338" s="16">
        <v>0.217054263565891</v>
      </c>
      <c r="E1338" s="16">
        <v>0.18181818181818199</v>
      </c>
      <c r="F1338" s="16">
        <v>0.168421052631579</v>
      </c>
      <c r="G1338" s="16">
        <v>6.8965517241379296E-2</v>
      </c>
      <c r="H1338" s="16">
        <v>0.2</v>
      </c>
      <c r="I1338" s="16">
        <v>0.24761904761904799</v>
      </c>
      <c r="J1338" s="16">
        <v>0.105263157894737</v>
      </c>
      <c r="K1338" s="16">
        <v>0.19178082191780799</v>
      </c>
      <c r="L1338" s="16">
        <v>0.233333333333333</v>
      </c>
      <c r="M1338" s="16">
        <v>0.31818181818181801</v>
      </c>
      <c r="N1338" s="16">
        <v>0.22549019607843099</v>
      </c>
      <c r="O1338" s="16">
        <v>0.233333333333333</v>
      </c>
      <c r="P1338" s="16">
        <v>0.21666666666666701</v>
      </c>
      <c r="Q1338" s="16">
        <v>0.209302325581395</v>
      </c>
      <c r="R1338" s="16">
        <v>0.148148148148148</v>
      </c>
      <c r="S1338" s="16">
        <v>0.35714285714285698</v>
      </c>
      <c r="T1338" s="16">
        <v>0.21153846153846201</v>
      </c>
      <c r="U1338" s="16"/>
      <c r="V1338" s="16">
        <v>5.5710306406685201E-2</v>
      </c>
      <c r="W1338" s="16">
        <v>0.14594594594594601</v>
      </c>
      <c r="X1338" s="16">
        <v>0.27112676056337998</v>
      </c>
      <c r="Y1338" s="16">
        <v>0.35918367346938801</v>
      </c>
      <c r="Z1338" s="16"/>
      <c r="AA1338" s="16">
        <v>9.9737532808398893E-2</v>
      </c>
      <c r="AB1338" s="16">
        <v>0.24390243902438999</v>
      </c>
      <c r="AC1338" s="16">
        <v>0.24107142857142899</v>
      </c>
      <c r="AD1338" s="16">
        <v>0.31007751937984501</v>
      </c>
      <c r="AE1338" s="16">
        <v>0.26050420168067201</v>
      </c>
      <c r="AF1338" s="16">
        <v>0.329787234042553</v>
      </c>
      <c r="AG1338" s="16">
        <v>0.32291666666666702</v>
      </c>
      <c r="AH1338" s="16">
        <v>0.353658536585366</v>
      </c>
      <c r="AI1338" s="16">
        <v>0.42452830188679203</v>
      </c>
      <c r="AJ1338" s="16"/>
      <c r="AK1338" s="16">
        <v>0.101522842639594</v>
      </c>
      <c r="AL1338" s="16">
        <v>0.223300970873786</v>
      </c>
      <c r="AM1338" s="16">
        <v>0.16831683168316799</v>
      </c>
      <c r="AN1338" s="16">
        <v>0.17406143344709901</v>
      </c>
      <c r="AO1338" s="16">
        <v>0.35638297872340402</v>
      </c>
      <c r="AP1338" s="16">
        <v>0.29493087557603698</v>
      </c>
      <c r="AQ1338" s="16">
        <v>0.34666666666666701</v>
      </c>
      <c r="AR1338" s="16"/>
      <c r="AS1338" s="16">
        <v>0.47872340425531901</v>
      </c>
      <c r="AT1338" s="16">
        <v>0.185840707964602</v>
      </c>
      <c r="AU1338" s="16"/>
      <c r="AV1338" s="16">
        <v>0.20675105485232101</v>
      </c>
      <c r="AW1338" s="16">
        <v>0.23933649289099501</v>
      </c>
      <c r="AX1338" s="16"/>
      <c r="AY1338" s="16">
        <v>0.14975845410628</v>
      </c>
      <c r="AZ1338" s="16">
        <v>0.35918367346938801</v>
      </c>
      <c r="BA1338" s="16"/>
      <c r="BB1338" s="16">
        <v>0.33031674208144801</v>
      </c>
      <c r="BC1338" s="16">
        <v>0.12366412213740501</v>
      </c>
      <c r="BD1338" s="16"/>
      <c r="BE1338" s="16">
        <v>2.4242424242424201E-2</v>
      </c>
      <c r="BF1338" s="16">
        <v>7.1005917159763302E-2</v>
      </c>
      <c r="BG1338" s="16">
        <v>0.26816608996539798</v>
      </c>
      <c r="BH1338" s="16">
        <v>0.49787234042553202</v>
      </c>
    </row>
    <row r="1339" spans="2:60" x14ac:dyDescent="0.25">
      <c r="B1339" t="s">
        <v>608</v>
      </c>
      <c r="C1339" s="16">
        <v>0.33763277693475002</v>
      </c>
      <c r="D1339" s="16">
        <v>0.35658914728682201</v>
      </c>
      <c r="E1339" s="16">
        <v>0.286713286713287</v>
      </c>
      <c r="F1339" s="16">
        <v>0.25263157894736799</v>
      </c>
      <c r="G1339" s="16">
        <v>0.431034482758621</v>
      </c>
      <c r="H1339" s="16">
        <v>0.4</v>
      </c>
      <c r="I1339" s="16">
        <v>0.266666666666667</v>
      </c>
      <c r="J1339" s="16">
        <v>0.47368421052631599</v>
      </c>
      <c r="K1339" s="16">
        <v>0.35616438356164398</v>
      </c>
      <c r="L1339" s="16">
        <v>0.233333333333333</v>
      </c>
      <c r="M1339" s="16">
        <v>0.36363636363636398</v>
      </c>
      <c r="N1339" s="16">
        <v>0.35294117647058798</v>
      </c>
      <c r="O1339" s="16">
        <v>0.3</v>
      </c>
      <c r="P1339" s="16">
        <v>0.266666666666667</v>
      </c>
      <c r="Q1339" s="16">
        <v>0.46511627906976699</v>
      </c>
      <c r="R1339" s="16">
        <v>0.33333333333333298</v>
      </c>
      <c r="S1339" s="16">
        <v>0.35714285714285698</v>
      </c>
      <c r="T1339" s="16">
        <v>0.38461538461538503</v>
      </c>
      <c r="U1339" s="16"/>
      <c r="V1339" s="16">
        <v>0.17827298050139301</v>
      </c>
      <c r="W1339" s="16">
        <v>0.35135135135135098</v>
      </c>
      <c r="X1339" s="16">
        <v>0.36971830985915499</v>
      </c>
      <c r="Y1339" s="16">
        <v>0.43061224489795902</v>
      </c>
      <c r="Z1339" s="16"/>
      <c r="AA1339" s="16">
        <v>0.23097112860892399</v>
      </c>
      <c r="AB1339" s="16">
        <v>0.30487804878048802</v>
      </c>
      <c r="AC1339" s="16">
        <v>0.3125</v>
      </c>
      <c r="AD1339" s="16">
        <v>0.387596899224806</v>
      </c>
      <c r="AE1339" s="16">
        <v>0.378151260504202</v>
      </c>
      <c r="AF1339" s="16">
        <v>0.41489361702127697</v>
      </c>
      <c r="AG1339" s="16">
        <v>0.41666666666666702</v>
      </c>
      <c r="AH1339" s="16">
        <v>0.41463414634146301</v>
      </c>
      <c r="AI1339" s="16">
        <v>0.44339622641509402</v>
      </c>
      <c r="AJ1339" s="16"/>
      <c r="AK1339" s="16">
        <v>0.27918781725888298</v>
      </c>
      <c r="AL1339" s="16">
        <v>0.33009708737864102</v>
      </c>
      <c r="AM1339" s="16">
        <v>0.33663366336633699</v>
      </c>
      <c r="AN1339" s="16">
        <v>0.31058020477815701</v>
      </c>
      <c r="AO1339" s="16">
        <v>0.40425531914893598</v>
      </c>
      <c r="AP1339" s="16">
        <v>0.41935483870967699</v>
      </c>
      <c r="AQ1339" s="16">
        <v>0.32666666666666699</v>
      </c>
      <c r="AR1339" s="16"/>
      <c r="AS1339" s="16">
        <v>0.36170212765957399</v>
      </c>
      <c r="AT1339" s="16">
        <v>0.33362831858407099</v>
      </c>
      <c r="AU1339" s="16"/>
      <c r="AV1339" s="16">
        <v>0.32067510548523198</v>
      </c>
      <c r="AW1339" s="16">
        <v>0.34715639810426502</v>
      </c>
      <c r="AX1339" s="16"/>
      <c r="AY1339" s="16">
        <v>0.282608695652174</v>
      </c>
      <c r="AZ1339" s="16">
        <v>0.43061224489795902</v>
      </c>
      <c r="BA1339" s="16"/>
      <c r="BB1339" s="16">
        <v>0.36048265460030199</v>
      </c>
      <c r="BC1339" s="16">
        <v>0.314503816793893</v>
      </c>
      <c r="BD1339" s="16"/>
      <c r="BE1339" s="16">
        <v>9.6969696969696997E-2</v>
      </c>
      <c r="BF1339" s="16">
        <v>0.224852071005917</v>
      </c>
      <c r="BG1339" s="16">
        <v>0.45155709342560602</v>
      </c>
      <c r="BH1339" s="16">
        <v>0.38297872340425498</v>
      </c>
    </row>
    <row r="1340" spans="2:60" x14ac:dyDescent="0.25">
      <c r="B1340" t="s">
        <v>609</v>
      </c>
      <c r="C1340" s="16">
        <v>0.20030349013657101</v>
      </c>
      <c r="D1340" s="16">
        <v>0.217054263565891</v>
      </c>
      <c r="E1340" s="16">
        <v>0.21678321678321699</v>
      </c>
      <c r="F1340" s="16">
        <v>0.231578947368421</v>
      </c>
      <c r="G1340" s="16">
        <v>0.13793103448275901</v>
      </c>
      <c r="H1340" s="16">
        <v>0.133333333333333</v>
      </c>
      <c r="I1340" s="16">
        <v>0.29523809523809502</v>
      </c>
      <c r="J1340" s="16">
        <v>0.105263157894737</v>
      </c>
      <c r="K1340" s="16">
        <v>0.26027397260273999</v>
      </c>
      <c r="L1340" s="16">
        <v>0.266666666666667</v>
      </c>
      <c r="M1340" s="16">
        <v>0.13636363636363599</v>
      </c>
      <c r="N1340" s="16">
        <v>0.18627450980392199</v>
      </c>
      <c r="O1340" s="16">
        <v>0.266666666666667</v>
      </c>
      <c r="P1340" s="16">
        <v>0.233333333333333</v>
      </c>
      <c r="Q1340" s="16">
        <v>0.162790697674419</v>
      </c>
      <c r="R1340" s="16">
        <v>0.22222222222222199</v>
      </c>
      <c r="S1340" s="16">
        <v>0.164835164835165</v>
      </c>
      <c r="T1340" s="16">
        <v>0.144230769230769</v>
      </c>
      <c r="U1340" s="16"/>
      <c r="V1340" s="16">
        <v>0.26462395543175499</v>
      </c>
      <c r="W1340" s="16">
        <v>0.232432432432432</v>
      </c>
      <c r="X1340" s="16">
        <v>0.221830985915493</v>
      </c>
      <c r="Y1340" s="16">
        <v>0.128571428571429</v>
      </c>
      <c r="Z1340" s="16"/>
      <c r="AA1340" s="16">
        <v>0.249343832020997</v>
      </c>
      <c r="AB1340" s="16">
        <v>0.23170731707317099</v>
      </c>
      <c r="AC1340" s="16">
        <v>0.20535714285714299</v>
      </c>
      <c r="AD1340" s="16">
        <v>0.201550387596899</v>
      </c>
      <c r="AE1340" s="16">
        <v>0.22689075630252101</v>
      </c>
      <c r="AF1340" s="16">
        <v>0.19148936170212799</v>
      </c>
      <c r="AG1340" s="16">
        <v>0.14583333333333301</v>
      </c>
      <c r="AH1340" s="16">
        <v>0.15853658536585399</v>
      </c>
      <c r="AI1340" s="16">
        <v>5.6603773584905703E-2</v>
      </c>
      <c r="AJ1340" s="16"/>
      <c r="AK1340" s="16">
        <v>0.24873096446700499</v>
      </c>
      <c r="AL1340" s="16">
        <v>0.20388349514563101</v>
      </c>
      <c r="AM1340" s="16">
        <v>0.29702970297029702</v>
      </c>
      <c r="AN1340" s="16">
        <v>0.22866894197952201</v>
      </c>
      <c r="AO1340" s="16">
        <v>0.13297872340425501</v>
      </c>
      <c r="AP1340" s="16">
        <v>0.17050691244239599</v>
      </c>
      <c r="AQ1340" s="16">
        <v>0.146666666666667</v>
      </c>
      <c r="AR1340" s="16"/>
      <c r="AS1340" s="16">
        <v>9.5744680851063801E-2</v>
      </c>
      <c r="AT1340" s="16">
        <v>0.21769911504424799</v>
      </c>
      <c r="AU1340" s="16"/>
      <c r="AV1340" s="16">
        <v>0.17932489451476799</v>
      </c>
      <c r="AW1340" s="16">
        <v>0.21208530805687201</v>
      </c>
      <c r="AX1340" s="16"/>
      <c r="AY1340" s="16">
        <v>0.24275362318840599</v>
      </c>
      <c r="AZ1340" s="16">
        <v>0.128571428571429</v>
      </c>
      <c r="BA1340" s="16"/>
      <c r="BB1340" s="16">
        <v>0.15384615384615399</v>
      </c>
      <c r="BC1340" s="16">
        <v>0.24732824427480901</v>
      </c>
      <c r="BD1340" s="16"/>
      <c r="BE1340" s="16">
        <v>0.2</v>
      </c>
      <c r="BF1340" s="16">
        <v>0.316568047337278</v>
      </c>
      <c r="BG1340" s="16">
        <v>0.181660899653979</v>
      </c>
      <c r="BH1340" s="16">
        <v>8.0851063829787198E-2</v>
      </c>
    </row>
    <row r="1341" spans="2:60" x14ac:dyDescent="0.25">
      <c r="B1341" t="s">
        <v>610</v>
      </c>
      <c r="C1341" s="16">
        <v>8.2701062215478002E-2</v>
      </c>
      <c r="D1341" s="16">
        <v>3.1007751937984499E-2</v>
      </c>
      <c r="E1341" s="16">
        <v>9.0909090909090898E-2</v>
      </c>
      <c r="F1341" s="16">
        <v>0.168421052631579</v>
      </c>
      <c r="G1341" s="16">
        <v>0.12068965517241401</v>
      </c>
      <c r="H1341" s="16">
        <v>0.133333333333333</v>
      </c>
      <c r="I1341" s="16">
        <v>8.5714285714285701E-2</v>
      </c>
      <c r="J1341" s="16">
        <v>0.105263157894737</v>
      </c>
      <c r="K1341" s="16">
        <v>5.4794520547945202E-2</v>
      </c>
      <c r="L1341" s="16">
        <v>6.6666666666666693E-2</v>
      </c>
      <c r="M1341" s="16">
        <v>6.8181818181818205E-2</v>
      </c>
      <c r="N1341" s="16">
        <v>5.8823529411764698E-2</v>
      </c>
      <c r="O1341" s="16">
        <v>3.3333333333333298E-2</v>
      </c>
      <c r="P1341" s="16">
        <v>0.15</v>
      </c>
      <c r="Q1341" s="16">
        <v>4.6511627906976702E-2</v>
      </c>
      <c r="R1341" s="16">
        <v>0.148148148148148</v>
      </c>
      <c r="S1341" s="16">
        <v>4.94505494505494E-2</v>
      </c>
      <c r="T1341" s="16">
        <v>0.105769230769231</v>
      </c>
      <c r="U1341" s="16"/>
      <c r="V1341" s="16">
        <v>0.15041782729805001</v>
      </c>
      <c r="W1341" s="16">
        <v>0.12972972972972999</v>
      </c>
      <c r="X1341" s="16">
        <v>5.9859154929577503E-2</v>
      </c>
      <c r="Y1341" s="16">
        <v>2.8571428571428598E-2</v>
      </c>
      <c r="Z1341" s="16"/>
      <c r="AA1341" s="16">
        <v>0.128608923884514</v>
      </c>
      <c r="AB1341" s="16">
        <v>0.134146341463415</v>
      </c>
      <c r="AC1341" s="16">
        <v>0.107142857142857</v>
      </c>
      <c r="AD1341" s="16">
        <v>3.8759689922480599E-2</v>
      </c>
      <c r="AE1341" s="16">
        <v>5.8823529411764698E-2</v>
      </c>
      <c r="AF1341" s="16">
        <v>2.1276595744680899E-2</v>
      </c>
      <c r="AG1341" s="16">
        <v>9.375E-2</v>
      </c>
      <c r="AH1341" s="16">
        <v>2.4390243902439001E-2</v>
      </c>
      <c r="AI1341" s="16">
        <v>3.77358490566038E-2</v>
      </c>
      <c r="AJ1341" s="16"/>
      <c r="AK1341" s="16">
        <v>0.131979695431472</v>
      </c>
      <c r="AL1341" s="16">
        <v>0.116504854368932</v>
      </c>
      <c r="AM1341" s="16">
        <v>8.9108910891089105E-2</v>
      </c>
      <c r="AN1341" s="16">
        <v>9.2150170648464202E-2</v>
      </c>
      <c r="AO1341" s="16">
        <v>4.2553191489361701E-2</v>
      </c>
      <c r="AP1341" s="16">
        <v>6.4516129032258104E-2</v>
      </c>
      <c r="AQ1341" s="16">
        <v>5.3333333333333302E-2</v>
      </c>
      <c r="AR1341" s="16"/>
      <c r="AS1341" s="16">
        <v>4.7872340425531901E-2</v>
      </c>
      <c r="AT1341" s="16">
        <v>8.8495575221238895E-2</v>
      </c>
      <c r="AU1341" s="16"/>
      <c r="AV1341" s="16">
        <v>9.0717299578059102E-2</v>
      </c>
      <c r="AW1341" s="16">
        <v>7.8199052132701397E-2</v>
      </c>
      <c r="AX1341" s="16"/>
      <c r="AY1341" s="16">
        <v>0.114734299516908</v>
      </c>
      <c r="AZ1341" s="16">
        <v>2.8571428571428598E-2</v>
      </c>
      <c r="BA1341" s="16"/>
      <c r="BB1341" s="16">
        <v>6.3348416289592799E-2</v>
      </c>
      <c r="BC1341" s="16">
        <v>0.102290076335878</v>
      </c>
      <c r="BD1341" s="16"/>
      <c r="BE1341" s="16">
        <v>0.13939393939393899</v>
      </c>
      <c r="BF1341" s="16">
        <v>0.15384615384615399</v>
      </c>
      <c r="BG1341" s="16">
        <v>4.8442906574394498E-2</v>
      </c>
      <c r="BH1341" s="16">
        <v>2.5531914893616999E-2</v>
      </c>
    </row>
    <row r="1342" spans="2:60" x14ac:dyDescent="0.25">
      <c r="B1342" t="s">
        <v>611</v>
      </c>
      <c r="C1342" s="16">
        <v>7.5113808801214002E-2</v>
      </c>
      <c r="D1342" s="16">
        <v>8.5271317829457405E-2</v>
      </c>
      <c r="E1342" s="16">
        <v>8.3916083916083906E-2</v>
      </c>
      <c r="F1342" s="16">
        <v>8.42105263157895E-2</v>
      </c>
      <c r="G1342" s="16">
        <v>0.10344827586206901</v>
      </c>
      <c r="H1342" s="16">
        <v>6.6666666666666693E-2</v>
      </c>
      <c r="I1342" s="16">
        <v>2.8571428571428598E-2</v>
      </c>
      <c r="J1342" s="16">
        <v>5.2631578947368397E-2</v>
      </c>
      <c r="K1342" s="16">
        <v>5.4794520547945202E-2</v>
      </c>
      <c r="L1342" s="16">
        <v>0.133333333333333</v>
      </c>
      <c r="M1342" s="16">
        <v>5.6818181818181802E-2</v>
      </c>
      <c r="N1342" s="16">
        <v>8.8235294117647106E-2</v>
      </c>
      <c r="O1342" s="16">
        <v>0</v>
      </c>
      <c r="P1342" s="16">
        <v>0.1</v>
      </c>
      <c r="Q1342" s="16">
        <v>4.6511627906976702E-2</v>
      </c>
      <c r="R1342" s="16">
        <v>0.148148148148148</v>
      </c>
      <c r="S1342" s="16">
        <v>6.5934065934065894E-2</v>
      </c>
      <c r="T1342" s="16">
        <v>9.6153846153846201E-2</v>
      </c>
      <c r="U1342" s="16"/>
      <c r="V1342" s="16">
        <v>0.21169916434540401</v>
      </c>
      <c r="W1342" s="16">
        <v>3.7837837837837798E-2</v>
      </c>
      <c r="X1342" s="16">
        <v>1.7605633802816899E-2</v>
      </c>
      <c r="Y1342" s="16">
        <v>2.2448979591836699E-2</v>
      </c>
      <c r="Z1342" s="16"/>
      <c r="AA1342" s="16">
        <v>0.17585301837270301</v>
      </c>
      <c r="AB1342" s="16">
        <v>2.4390243902439001E-2</v>
      </c>
      <c r="AC1342" s="16">
        <v>5.3571428571428603E-2</v>
      </c>
      <c r="AD1342" s="16">
        <v>1.5503875968992199E-2</v>
      </c>
      <c r="AE1342" s="16">
        <v>2.5210084033613401E-2</v>
      </c>
      <c r="AF1342" s="16">
        <v>1.0638297872340399E-2</v>
      </c>
      <c r="AG1342" s="16">
        <v>2.0833333333333301E-2</v>
      </c>
      <c r="AH1342" s="16">
        <v>4.8780487804878099E-2</v>
      </c>
      <c r="AI1342" s="16">
        <v>9.4339622641509396E-3</v>
      </c>
      <c r="AJ1342" s="16"/>
      <c r="AK1342" s="16">
        <v>0.12690355329949199</v>
      </c>
      <c r="AL1342" s="16">
        <v>4.85436893203883E-2</v>
      </c>
      <c r="AM1342" s="16">
        <v>6.9306930693069299E-2</v>
      </c>
      <c r="AN1342" s="16">
        <v>0.112627986348123</v>
      </c>
      <c r="AO1342" s="16">
        <v>2.1276595744680899E-2</v>
      </c>
      <c r="AP1342" s="16">
        <v>2.76497695852535E-2</v>
      </c>
      <c r="AQ1342" s="16">
        <v>6.6666666666666693E-2</v>
      </c>
      <c r="AR1342" s="16"/>
      <c r="AS1342" s="16">
        <v>5.31914893617021E-3</v>
      </c>
      <c r="AT1342" s="16">
        <v>8.67256637168142E-2</v>
      </c>
      <c r="AU1342" s="16"/>
      <c r="AV1342" s="16">
        <v>8.2278481012658194E-2</v>
      </c>
      <c r="AW1342" s="16">
        <v>7.10900473933649E-2</v>
      </c>
      <c r="AX1342" s="16"/>
      <c r="AY1342" s="16">
        <v>0.106280193236715</v>
      </c>
      <c r="AZ1342" s="16">
        <v>2.2448979591836699E-2</v>
      </c>
      <c r="BA1342" s="16"/>
      <c r="BB1342" s="16">
        <v>4.8265460030165901E-2</v>
      </c>
      <c r="BC1342" s="16">
        <v>0.102290076335878</v>
      </c>
      <c r="BD1342" s="16"/>
      <c r="BE1342" s="16">
        <v>0.30303030303030298</v>
      </c>
      <c r="BF1342" s="16">
        <v>0.100591715976331</v>
      </c>
      <c r="BG1342" s="16">
        <v>2.2491349480968901E-2</v>
      </c>
      <c r="BH1342" s="16">
        <v>8.5106382978723406E-3</v>
      </c>
    </row>
    <row r="1343" spans="2:60" x14ac:dyDescent="0.25">
      <c r="B1343" t="s">
        <v>103</v>
      </c>
      <c r="C1343" s="16">
        <v>7.6631259484066794E-2</v>
      </c>
      <c r="D1343" s="16">
        <v>9.3023255813953501E-2</v>
      </c>
      <c r="E1343" s="16">
        <v>0.13986013986014001</v>
      </c>
      <c r="F1343" s="16">
        <v>9.4736842105263203E-2</v>
      </c>
      <c r="G1343" s="16">
        <v>0.13793103448275901</v>
      </c>
      <c r="H1343" s="16">
        <v>6.6666666666666693E-2</v>
      </c>
      <c r="I1343" s="16">
        <v>7.6190476190476197E-2</v>
      </c>
      <c r="J1343" s="16">
        <v>0.157894736842105</v>
      </c>
      <c r="K1343" s="16">
        <v>8.2191780821917804E-2</v>
      </c>
      <c r="L1343" s="16">
        <v>6.6666666666666693E-2</v>
      </c>
      <c r="M1343" s="16">
        <v>5.6818181818181802E-2</v>
      </c>
      <c r="N1343" s="16">
        <v>8.8235294117647106E-2</v>
      </c>
      <c r="O1343" s="16">
        <v>0.16666666666666699</v>
      </c>
      <c r="P1343" s="16">
        <v>3.3333333333333298E-2</v>
      </c>
      <c r="Q1343" s="16">
        <v>6.9767441860465101E-2</v>
      </c>
      <c r="R1343" s="16">
        <v>0</v>
      </c>
      <c r="S1343" s="16">
        <v>5.4945054945054897E-3</v>
      </c>
      <c r="T1343" s="16">
        <v>5.7692307692307702E-2</v>
      </c>
      <c r="U1343" s="16"/>
      <c r="V1343" s="16">
        <v>0.13927576601671299</v>
      </c>
      <c r="W1343" s="16">
        <v>0.102702702702703</v>
      </c>
      <c r="X1343" s="16">
        <v>5.9859154929577503E-2</v>
      </c>
      <c r="Y1343" s="16">
        <v>3.06122448979592E-2</v>
      </c>
      <c r="Z1343" s="16"/>
      <c r="AA1343" s="16">
        <v>0.115485564304462</v>
      </c>
      <c r="AB1343" s="16">
        <v>6.0975609756097601E-2</v>
      </c>
      <c r="AC1343" s="16">
        <v>8.0357142857142905E-2</v>
      </c>
      <c r="AD1343" s="16">
        <v>4.6511627906976702E-2</v>
      </c>
      <c r="AE1343" s="16">
        <v>5.0420168067226899E-2</v>
      </c>
      <c r="AF1343" s="16">
        <v>3.1914893617021302E-2</v>
      </c>
      <c r="AG1343" s="16">
        <v>0</v>
      </c>
      <c r="AH1343" s="16">
        <v>0</v>
      </c>
      <c r="AI1343" s="16">
        <v>2.83018867924528E-2</v>
      </c>
      <c r="AJ1343" s="16"/>
      <c r="AK1343" s="16">
        <v>0.111675126903553</v>
      </c>
      <c r="AL1343" s="16">
        <v>7.7669902912621394E-2</v>
      </c>
      <c r="AM1343" s="16">
        <v>3.9603960396039598E-2</v>
      </c>
      <c r="AN1343" s="16">
        <v>8.1911262798634796E-2</v>
      </c>
      <c r="AO1343" s="16">
        <v>4.2553191489361701E-2</v>
      </c>
      <c r="AP1343" s="16">
        <v>2.3041474654377898E-2</v>
      </c>
      <c r="AQ1343" s="16">
        <v>0.06</v>
      </c>
      <c r="AR1343" s="16"/>
      <c r="AS1343" s="16">
        <v>1.0638297872340399E-2</v>
      </c>
      <c r="AT1343" s="16">
        <v>8.7610619469026596E-2</v>
      </c>
      <c r="AU1343" s="16"/>
      <c r="AV1343" s="16">
        <v>0.120253164556962</v>
      </c>
      <c r="AW1343" s="16">
        <v>5.2132701421800903E-2</v>
      </c>
      <c r="AX1343" s="16"/>
      <c r="AY1343" s="16">
        <v>0.10386473429951699</v>
      </c>
      <c r="AZ1343" s="16">
        <v>3.06122448979592E-2</v>
      </c>
      <c r="BA1343" s="16"/>
      <c r="BB1343" s="16">
        <v>4.3740573152337897E-2</v>
      </c>
      <c r="BC1343" s="16">
        <v>0.109923664122137</v>
      </c>
      <c r="BD1343" s="16"/>
      <c r="BE1343" s="16">
        <v>0.236363636363636</v>
      </c>
      <c r="BF1343" s="16">
        <v>0.133136094674556</v>
      </c>
      <c r="BG1343" s="16">
        <v>2.7681660899654001E-2</v>
      </c>
      <c r="BH1343" s="16">
        <v>4.2553191489361703E-3</v>
      </c>
    </row>
    <row r="1344" spans="2:60" x14ac:dyDescent="0.25">
      <c r="B1344" t="s">
        <v>612</v>
      </c>
      <c r="C1344" s="16">
        <v>0.56525037936267097</v>
      </c>
      <c r="D1344" s="16">
        <v>0.57364341085271298</v>
      </c>
      <c r="E1344" s="16">
        <v>0.46853146853146899</v>
      </c>
      <c r="F1344" s="16">
        <v>0.42105263157894701</v>
      </c>
      <c r="G1344" s="16">
        <v>0.5</v>
      </c>
      <c r="H1344" s="16">
        <v>0.6</v>
      </c>
      <c r="I1344" s="16">
        <v>0.51428571428571401</v>
      </c>
      <c r="J1344" s="16">
        <v>0.57894736842105299</v>
      </c>
      <c r="K1344" s="16">
        <v>0.54794520547945202</v>
      </c>
      <c r="L1344" s="16">
        <v>0.46666666666666701</v>
      </c>
      <c r="M1344" s="16">
        <v>0.68181818181818199</v>
      </c>
      <c r="N1344" s="16">
        <v>0.57843137254902</v>
      </c>
      <c r="O1344" s="16">
        <v>0.53333333333333299</v>
      </c>
      <c r="P1344" s="16">
        <v>0.483333333333333</v>
      </c>
      <c r="Q1344" s="16">
        <v>0.67441860465116299</v>
      </c>
      <c r="R1344" s="16">
        <v>0.48148148148148101</v>
      </c>
      <c r="S1344" s="16">
        <v>0.71428571428571397</v>
      </c>
      <c r="T1344" s="16">
        <v>0.59615384615384603</v>
      </c>
      <c r="U1344" s="16"/>
      <c r="V1344" s="16">
        <v>0.23398328690807799</v>
      </c>
      <c r="W1344" s="16">
        <v>0.49729729729729699</v>
      </c>
      <c r="X1344" s="16">
        <v>0.64084507042253502</v>
      </c>
      <c r="Y1344" s="16">
        <v>0.78979591836734697</v>
      </c>
      <c r="Z1344" s="16"/>
      <c r="AA1344" s="16">
        <v>0.33070866141732302</v>
      </c>
      <c r="AB1344" s="16">
        <v>0.54878048780487798</v>
      </c>
      <c r="AC1344" s="16">
        <v>0.55357142857142905</v>
      </c>
      <c r="AD1344" s="16">
        <v>0.69767441860465096</v>
      </c>
      <c r="AE1344" s="16">
        <v>0.63865546218487401</v>
      </c>
      <c r="AF1344" s="16">
        <v>0.74468085106382997</v>
      </c>
      <c r="AG1344" s="16">
        <v>0.73958333333333304</v>
      </c>
      <c r="AH1344" s="16">
        <v>0.76829268292682895</v>
      </c>
      <c r="AI1344" s="16">
        <v>0.86792452830188704</v>
      </c>
      <c r="AJ1344" s="16"/>
      <c r="AK1344" s="16">
        <v>0.38071065989847702</v>
      </c>
      <c r="AL1344" s="16">
        <v>0.55339805825242705</v>
      </c>
      <c r="AM1344" s="16">
        <v>0.50495049504950495</v>
      </c>
      <c r="AN1344" s="16">
        <v>0.48464163822525602</v>
      </c>
      <c r="AO1344" s="16">
        <v>0.76063829787234005</v>
      </c>
      <c r="AP1344" s="16">
        <v>0.71428571428571397</v>
      </c>
      <c r="AQ1344" s="16">
        <v>0.67333333333333301</v>
      </c>
      <c r="AR1344" s="16"/>
      <c r="AS1344" s="16">
        <v>0.840425531914894</v>
      </c>
      <c r="AT1344" s="16">
        <v>0.519469026548673</v>
      </c>
      <c r="AU1344" s="16"/>
      <c r="AV1344" s="16">
        <v>0.52742616033755296</v>
      </c>
      <c r="AW1344" s="16">
        <v>0.58649289099526103</v>
      </c>
      <c r="AX1344" s="16"/>
      <c r="AY1344" s="16">
        <v>0.43236714975845397</v>
      </c>
      <c r="AZ1344" s="16">
        <v>0.78979591836734697</v>
      </c>
      <c r="BA1344" s="16"/>
      <c r="BB1344" s="16">
        <v>0.69079939668175006</v>
      </c>
      <c r="BC1344" s="16">
        <v>0.43816793893129802</v>
      </c>
      <c r="BD1344" s="16"/>
      <c r="BE1344" s="16">
        <v>0.12121212121212099</v>
      </c>
      <c r="BF1344" s="16">
        <v>0.29585798816567999</v>
      </c>
      <c r="BG1344" s="16">
        <v>0.71972318339100305</v>
      </c>
      <c r="BH1344" s="16">
        <v>0.88085106382978695</v>
      </c>
    </row>
    <row r="1345" spans="2:60" x14ac:dyDescent="0.25">
      <c r="B1345" t="s">
        <v>613</v>
      </c>
      <c r="C1345" s="16">
        <v>0.157814871016692</v>
      </c>
      <c r="D1345" s="16">
        <v>0.116279069767442</v>
      </c>
      <c r="E1345" s="16">
        <v>0.17482517482517501</v>
      </c>
      <c r="F1345" s="16">
        <v>0.25263157894736799</v>
      </c>
      <c r="G1345" s="16">
        <v>0.22413793103448301</v>
      </c>
      <c r="H1345" s="16">
        <v>0.2</v>
      </c>
      <c r="I1345" s="16">
        <v>0.114285714285714</v>
      </c>
      <c r="J1345" s="16">
        <v>0.157894736842105</v>
      </c>
      <c r="K1345" s="16">
        <v>0.10958904109589</v>
      </c>
      <c r="L1345" s="16">
        <v>0.2</v>
      </c>
      <c r="M1345" s="16">
        <v>0.125</v>
      </c>
      <c r="N1345" s="16">
        <v>0.14705882352941199</v>
      </c>
      <c r="O1345" s="16">
        <v>3.3333333333333298E-2</v>
      </c>
      <c r="P1345" s="16">
        <v>0.25</v>
      </c>
      <c r="Q1345" s="16">
        <v>9.3023255813953501E-2</v>
      </c>
      <c r="R1345" s="16">
        <v>0.296296296296296</v>
      </c>
      <c r="S1345" s="16">
        <v>0.115384615384615</v>
      </c>
      <c r="T1345" s="16">
        <v>0.20192307692307701</v>
      </c>
      <c r="U1345" s="16"/>
      <c r="V1345" s="16">
        <v>0.36211699164345401</v>
      </c>
      <c r="W1345" s="16">
        <v>0.16756756756756799</v>
      </c>
      <c r="X1345" s="16">
        <v>7.7464788732394402E-2</v>
      </c>
      <c r="Y1345" s="16">
        <v>5.10204081632653E-2</v>
      </c>
      <c r="Z1345" s="16"/>
      <c r="AA1345" s="16">
        <v>0.30446194225721801</v>
      </c>
      <c r="AB1345" s="16">
        <v>0.15853658536585399</v>
      </c>
      <c r="AC1345" s="16">
        <v>0.160714285714286</v>
      </c>
      <c r="AD1345" s="16">
        <v>5.4263565891472902E-2</v>
      </c>
      <c r="AE1345" s="16">
        <v>8.40336134453782E-2</v>
      </c>
      <c r="AF1345" s="16">
        <v>3.1914893617021302E-2</v>
      </c>
      <c r="AG1345" s="16">
        <v>0.114583333333333</v>
      </c>
      <c r="AH1345" s="16">
        <v>7.3170731707317097E-2</v>
      </c>
      <c r="AI1345" s="16">
        <v>4.71698113207547E-2</v>
      </c>
      <c r="AJ1345" s="16"/>
      <c r="AK1345" s="16">
        <v>0.25888324873096402</v>
      </c>
      <c r="AL1345" s="16">
        <v>0.16504854368932001</v>
      </c>
      <c r="AM1345" s="16">
        <v>0.158415841584158</v>
      </c>
      <c r="AN1345" s="16">
        <v>0.204778156996587</v>
      </c>
      <c r="AO1345" s="16">
        <v>6.3829787234042507E-2</v>
      </c>
      <c r="AP1345" s="16">
        <v>9.2165898617511496E-2</v>
      </c>
      <c r="AQ1345" s="16">
        <v>0.12</v>
      </c>
      <c r="AR1345" s="16"/>
      <c r="AS1345" s="16">
        <v>5.31914893617021E-2</v>
      </c>
      <c r="AT1345" s="16">
        <v>0.175221238938053</v>
      </c>
      <c r="AU1345" s="16"/>
      <c r="AV1345" s="16">
        <v>0.17299578059071699</v>
      </c>
      <c r="AW1345" s="16">
        <v>0.149289099526066</v>
      </c>
      <c r="AX1345" s="16"/>
      <c r="AY1345" s="16">
        <v>0.221014492753623</v>
      </c>
      <c r="AZ1345" s="16">
        <v>5.10204081632653E-2</v>
      </c>
      <c r="BA1345" s="16"/>
      <c r="BB1345" s="16">
        <v>0.111613876319759</v>
      </c>
      <c r="BC1345" s="16">
        <v>0.204580152671756</v>
      </c>
      <c r="BD1345" s="16"/>
      <c r="BE1345" s="16">
        <v>0.442424242424242</v>
      </c>
      <c r="BF1345" s="16">
        <v>0.25443786982248501</v>
      </c>
      <c r="BG1345" s="16">
        <v>7.0934256055363298E-2</v>
      </c>
      <c r="BH1345" s="16">
        <v>3.4042553191489397E-2</v>
      </c>
    </row>
    <row r="1346" spans="2:60" x14ac:dyDescent="0.25">
      <c r="B1346" t="s">
        <v>171</v>
      </c>
      <c r="C1346" s="16">
        <v>0.40743550834597902</v>
      </c>
      <c r="D1346" s="16">
        <v>0.45736434108527102</v>
      </c>
      <c r="E1346" s="16">
        <v>0.29370629370629397</v>
      </c>
      <c r="F1346" s="16">
        <v>0.168421052631579</v>
      </c>
      <c r="G1346" s="16">
        <v>0.27586206896551702</v>
      </c>
      <c r="H1346" s="16">
        <v>0.4</v>
      </c>
      <c r="I1346" s="16">
        <v>0.4</v>
      </c>
      <c r="J1346" s="16">
        <v>0.42105263157894701</v>
      </c>
      <c r="K1346" s="16">
        <v>0.43835616438356201</v>
      </c>
      <c r="L1346" s="16">
        <v>0.266666666666667</v>
      </c>
      <c r="M1346" s="16">
        <v>0.55681818181818199</v>
      </c>
      <c r="N1346" s="16">
        <v>0.43137254901960798</v>
      </c>
      <c r="O1346" s="16">
        <v>0.5</v>
      </c>
      <c r="P1346" s="16">
        <v>0.233333333333333</v>
      </c>
      <c r="Q1346" s="16">
        <v>0.581395348837209</v>
      </c>
      <c r="R1346" s="16">
        <v>0.18518518518518501</v>
      </c>
      <c r="S1346" s="16">
        <v>0.59890109890109899</v>
      </c>
      <c r="T1346" s="16">
        <v>0.394230769230769</v>
      </c>
      <c r="U1346" s="16"/>
      <c r="V1346" s="16">
        <v>-0.128133704735376</v>
      </c>
      <c r="W1346" s="16">
        <v>0.32972972972973003</v>
      </c>
      <c r="X1346" s="16">
        <v>0.56338028169014098</v>
      </c>
      <c r="Y1346" s="16">
        <v>0.73877551020408205</v>
      </c>
      <c r="Z1346" s="16"/>
      <c r="AA1346" s="16">
        <v>2.62467191601049E-2</v>
      </c>
      <c r="AB1346" s="16">
        <v>0.39024390243902402</v>
      </c>
      <c r="AC1346" s="16">
        <v>0.39285714285714302</v>
      </c>
      <c r="AD1346" s="16">
        <v>0.64341085271317799</v>
      </c>
      <c r="AE1346" s="16">
        <v>0.55462184873949605</v>
      </c>
      <c r="AF1346" s="16">
        <v>0.71276595744680804</v>
      </c>
      <c r="AG1346" s="16">
        <v>0.625</v>
      </c>
      <c r="AH1346" s="16">
        <v>0.69512195121951204</v>
      </c>
      <c r="AI1346" s="16">
        <v>0.820754716981132</v>
      </c>
      <c r="AJ1346" s="16"/>
      <c r="AK1346" s="16">
        <v>0.121827411167513</v>
      </c>
      <c r="AL1346" s="16">
        <v>0.38834951456310701</v>
      </c>
      <c r="AM1346" s="16">
        <v>0.34653465346534701</v>
      </c>
      <c r="AN1346" s="16">
        <v>0.279863481228669</v>
      </c>
      <c r="AO1346" s="16">
        <v>0.69680851063829796</v>
      </c>
      <c r="AP1346" s="16">
        <v>0.62211981566820296</v>
      </c>
      <c r="AQ1346" s="16">
        <v>0.55333333333333301</v>
      </c>
      <c r="AR1346" s="16"/>
      <c r="AS1346" s="16">
        <v>0.78723404255319196</v>
      </c>
      <c r="AT1346" s="16">
        <v>0.34424778761061903</v>
      </c>
      <c r="AU1346" s="16"/>
      <c r="AV1346" s="16">
        <v>0.354430379746835</v>
      </c>
      <c r="AW1346" s="16">
        <v>0.43720379146919403</v>
      </c>
      <c r="AX1346" s="16"/>
      <c r="AY1346" s="16">
        <v>0.211352657004831</v>
      </c>
      <c r="AZ1346" s="16">
        <v>0.73877551020408205</v>
      </c>
      <c r="BA1346" s="16"/>
      <c r="BB1346" s="16">
        <v>0.579185520361991</v>
      </c>
      <c r="BC1346" s="16">
        <v>0.23358778625954199</v>
      </c>
      <c r="BD1346" s="16"/>
      <c r="BE1346" s="16">
        <v>-0.321212121212121</v>
      </c>
      <c r="BF1346" s="16">
        <v>4.1420118343195297E-2</v>
      </c>
      <c r="BG1346" s="16">
        <v>0.64878892733563998</v>
      </c>
      <c r="BH1346" s="16">
        <v>0.84680851063829798</v>
      </c>
    </row>
    <row r="1347" spans="2:60" x14ac:dyDescent="0.25">
      <c r="C1347" s="16"/>
      <c r="D1347" s="16"/>
      <c r="E1347" s="16"/>
      <c r="F1347" s="16"/>
      <c r="G1347" s="16"/>
      <c r="H1347" s="16"/>
      <c r="I1347" s="16"/>
      <c r="J1347" s="16"/>
      <c r="K1347" s="16"/>
      <c r="L1347" s="16"/>
      <c r="M1347" s="16"/>
      <c r="N1347" s="16"/>
      <c r="O1347" s="16"/>
      <c r="P1347" s="16"/>
      <c r="Q1347" s="16"/>
      <c r="R1347" s="16"/>
      <c r="S1347" s="16"/>
      <c r="T1347" s="16"/>
      <c r="U1347" s="16"/>
      <c r="V1347" s="16"/>
      <c r="W1347" s="16"/>
      <c r="X1347" s="16"/>
      <c r="Y1347" s="16"/>
      <c r="Z1347" s="16"/>
      <c r="AA1347" s="16"/>
      <c r="AB1347" s="16"/>
      <c r="AC1347" s="16"/>
      <c r="AD1347" s="16"/>
      <c r="AE1347" s="16"/>
      <c r="AF1347" s="16"/>
      <c r="AG1347" s="16"/>
      <c r="AH1347" s="16"/>
      <c r="AI1347" s="16"/>
      <c r="AJ1347" s="16"/>
      <c r="AK1347" s="16"/>
      <c r="AL1347" s="16"/>
      <c r="AM1347" s="16"/>
      <c r="AN1347" s="16"/>
      <c r="AO1347" s="16"/>
      <c r="AP1347" s="16"/>
      <c r="AQ1347" s="16"/>
      <c r="AR1347" s="16"/>
      <c r="AS1347" s="16"/>
      <c r="AT1347" s="16"/>
      <c r="AU1347" s="16"/>
      <c r="AV1347" s="16"/>
      <c r="AW1347" s="16"/>
      <c r="AX1347" s="16"/>
      <c r="AY1347" s="16"/>
      <c r="AZ1347" s="16"/>
      <c r="BA1347" s="16"/>
      <c r="BB1347" s="16"/>
      <c r="BC1347" s="16"/>
      <c r="BD1347" s="16"/>
      <c r="BE1347" s="16"/>
      <c r="BF1347" s="16"/>
      <c r="BG1347" s="16"/>
      <c r="BH1347" s="16"/>
    </row>
    <row r="1348" spans="2:60" x14ac:dyDescent="0.25">
      <c r="B1348" s="6" t="s">
        <v>618</v>
      </c>
      <c r="C1348" s="16"/>
      <c r="D1348" s="16"/>
      <c r="E1348" s="16"/>
      <c r="F1348" s="16"/>
      <c r="G1348" s="16"/>
      <c r="H1348" s="16"/>
      <c r="I1348" s="16"/>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row>
    <row r="1349" spans="2:60" x14ac:dyDescent="0.25">
      <c r="B1349" s="23" t="s">
        <v>619</v>
      </c>
      <c r="C1349" s="16"/>
      <c r="D1349" s="16"/>
      <c r="E1349" s="16"/>
      <c r="F1349" s="16"/>
      <c r="G1349" s="16"/>
      <c r="H1349" s="16"/>
      <c r="I1349" s="16"/>
      <c r="J1349" s="16"/>
      <c r="K1349" s="16"/>
      <c r="L1349" s="16"/>
      <c r="M1349" s="16"/>
      <c r="N1349" s="16"/>
      <c r="O1349" s="16"/>
      <c r="P1349" s="16"/>
      <c r="Q1349" s="16"/>
      <c r="R1349" s="16"/>
      <c r="S1349" s="16"/>
      <c r="T1349" s="16"/>
      <c r="U1349" s="16"/>
      <c r="V1349" s="16"/>
      <c r="W1349" s="16"/>
      <c r="X1349" s="16"/>
      <c r="Y1349" s="16"/>
      <c r="Z1349" s="16"/>
      <c r="AA1349" s="16"/>
      <c r="AB1349" s="16"/>
      <c r="AC1349" s="16"/>
      <c r="AD1349" s="16"/>
      <c r="AE1349" s="16"/>
      <c r="AF1349" s="16"/>
      <c r="AG1349" s="16"/>
      <c r="AH1349" s="16"/>
      <c r="AI1349" s="16"/>
      <c r="AJ1349" s="16"/>
      <c r="AK1349" s="16"/>
      <c r="AL1349" s="16"/>
      <c r="AM1349" s="16"/>
      <c r="AN1349" s="16"/>
      <c r="AO1349" s="16"/>
      <c r="AP1349" s="16"/>
      <c r="AQ1349" s="16"/>
      <c r="AR1349" s="16"/>
      <c r="AS1349" s="16"/>
      <c r="AT1349" s="16"/>
      <c r="AU1349" s="16"/>
      <c r="AV1349" s="16"/>
      <c r="AW1349" s="16"/>
      <c r="AX1349" s="16"/>
      <c r="AY1349" s="16"/>
      <c r="AZ1349" s="16"/>
      <c r="BA1349" s="16"/>
      <c r="BB1349" s="16"/>
      <c r="BC1349" s="16"/>
      <c r="BD1349" s="16"/>
      <c r="BE1349" s="16"/>
      <c r="BF1349" s="16"/>
      <c r="BG1349" s="16"/>
      <c r="BH1349" s="16"/>
    </row>
    <row r="1350" spans="2:60" x14ac:dyDescent="0.25">
      <c r="B1350" t="s">
        <v>607</v>
      </c>
      <c r="C1350" s="16">
        <v>0.23766135155656801</v>
      </c>
      <c r="D1350" s="16">
        <v>0.24806201550387599</v>
      </c>
      <c r="E1350" s="16">
        <v>0.147887323943662</v>
      </c>
      <c r="F1350" s="16">
        <v>0.18947368421052599</v>
      </c>
      <c r="G1350" s="16">
        <v>6.8965517241379296E-2</v>
      </c>
      <c r="H1350" s="16">
        <v>0.16666666666666699</v>
      </c>
      <c r="I1350" s="16">
        <v>0.25714285714285701</v>
      </c>
      <c r="J1350" s="16">
        <v>0.21052631578947401</v>
      </c>
      <c r="K1350" s="16">
        <v>0.24657534246575299</v>
      </c>
      <c r="L1350" s="16">
        <v>0.266666666666667</v>
      </c>
      <c r="M1350" s="16">
        <v>0.34090909090909099</v>
      </c>
      <c r="N1350" s="16">
        <v>0.24509803921568599</v>
      </c>
      <c r="O1350" s="16">
        <v>0.33333333333333298</v>
      </c>
      <c r="P1350" s="16">
        <v>0.21666666666666701</v>
      </c>
      <c r="Q1350" s="16">
        <v>0.27906976744186002</v>
      </c>
      <c r="R1350" s="16">
        <v>0.18518518518518501</v>
      </c>
      <c r="S1350" s="16">
        <v>0.33516483516483497</v>
      </c>
      <c r="T1350" s="16">
        <v>0.19230769230769201</v>
      </c>
      <c r="U1350" s="16"/>
      <c r="V1350" s="16">
        <v>6.6852367688022302E-2</v>
      </c>
      <c r="W1350" s="16">
        <v>0.162162162162162</v>
      </c>
      <c r="X1350" s="16">
        <v>0.27464788732394402</v>
      </c>
      <c r="Y1350" s="16">
        <v>0.37014314928425401</v>
      </c>
      <c r="Z1350" s="16"/>
      <c r="AA1350" s="16">
        <v>0.12598425196850399</v>
      </c>
      <c r="AB1350" s="16">
        <v>0.207317073170732</v>
      </c>
      <c r="AC1350" s="16">
        <v>0.151785714285714</v>
      </c>
      <c r="AD1350" s="16">
        <v>0.35658914728682201</v>
      </c>
      <c r="AE1350" s="16">
        <v>0.29661016949152502</v>
      </c>
      <c r="AF1350" s="16">
        <v>0.37234042553191499</v>
      </c>
      <c r="AG1350" s="16">
        <v>0.33333333333333298</v>
      </c>
      <c r="AH1350" s="16">
        <v>0.36585365853658502</v>
      </c>
      <c r="AI1350" s="16">
        <v>0.41509433962264197</v>
      </c>
      <c r="AJ1350" s="16"/>
      <c r="AK1350" s="16">
        <v>0.147208121827411</v>
      </c>
      <c r="AL1350" s="16">
        <v>0.223300970873786</v>
      </c>
      <c r="AM1350" s="16">
        <v>0.18811881188118801</v>
      </c>
      <c r="AN1350" s="16">
        <v>0.215017064846416</v>
      </c>
      <c r="AO1350" s="16">
        <v>0.319148936170213</v>
      </c>
      <c r="AP1350" s="16">
        <v>0.28703703703703698</v>
      </c>
      <c r="AQ1350" s="16">
        <v>0.33333333333333298</v>
      </c>
      <c r="AR1350" s="16"/>
      <c r="AS1350" s="16">
        <v>0.420212765957447</v>
      </c>
      <c r="AT1350" s="16">
        <v>0.20726306465899</v>
      </c>
      <c r="AU1350" s="16"/>
      <c r="AV1350" s="16">
        <v>0.23628691983122399</v>
      </c>
      <c r="AW1350" s="16">
        <v>0.23843416370106801</v>
      </c>
      <c r="AX1350" s="16"/>
      <c r="AY1350" s="16">
        <v>0.15942028985507201</v>
      </c>
      <c r="AZ1350" s="16">
        <v>0.37014314928425401</v>
      </c>
      <c r="BA1350" s="16"/>
      <c r="BB1350" s="16">
        <v>0.328808446455505</v>
      </c>
      <c r="BC1350" s="16">
        <v>0.14525993883791999</v>
      </c>
      <c r="BD1350" s="16"/>
      <c r="BE1350" s="16">
        <v>3.03030303030303E-2</v>
      </c>
      <c r="BF1350" s="16">
        <v>9.7633136094674597E-2</v>
      </c>
      <c r="BG1350" s="16">
        <v>0.28373702422145303</v>
      </c>
      <c r="BH1350" s="16">
        <v>0.47008547008547003</v>
      </c>
    </row>
    <row r="1351" spans="2:60" x14ac:dyDescent="0.25">
      <c r="B1351" t="s">
        <v>608</v>
      </c>
      <c r="C1351" s="16">
        <v>0.32194381169324199</v>
      </c>
      <c r="D1351" s="16">
        <v>0.35658914728682201</v>
      </c>
      <c r="E1351" s="16">
        <v>0.38028169014084501</v>
      </c>
      <c r="F1351" s="16">
        <v>0.34736842105263199</v>
      </c>
      <c r="G1351" s="16">
        <v>0.29310344827586199</v>
      </c>
      <c r="H1351" s="16">
        <v>0.33333333333333298</v>
      </c>
      <c r="I1351" s="16">
        <v>0.21904761904761899</v>
      </c>
      <c r="J1351" s="16">
        <v>0.26315789473684198</v>
      </c>
      <c r="K1351" s="16">
        <v>0.34246575342465801</v>
      </c>
      <c r="L1351" s="16">
        <v>0.233333333333333</v>
      </c>
      <c r="M1351" s="16">
        <v>0.27272727272727298</v>
      </c>
      <c r="N1351" s="16">
        <v>0.35294117647058798</v>
      </c>
      <c r="O1351" s="16">
        <v>0.233333333333333</v>
      </c>
      <c r="P1351" s="16">
        <v>0.31666666666666698</v>
      </c>
      <c r="Q1351" s="16">
        <v>0.34883720930232598</v>
      </c>
      <c r="R1351" s="16">
        <v>0.296296296296296</v>
      </c>
      <c r="S1351" s="16">
        <v>0.340659340659341</v>
      </c>
      <c r="T1351" s="16">
        <v>0.31730769230769201</v>
      </c>
      <c r="U1351" s="16"/>
      <c r="V1351" s="16">
        <v>0.20891364902507001</v>
      </c>
      <c r="W1351" s="16">
        <v>0.35135135135135098</v>
      </c>
      <c r="X1351" s="16">
        <v>0.40140845070422498</v>
      </c>
      <c r="Y1351" s="16">
        <v>0.34764826175869101</v>
      </c>
      <c r="Z1351" s="16"/>
      <c r="AA1351" s="16">
        <v>0.24146981627296599</v>
      </c>
      <c r="AB1351" s="16">
        <v>0.36585365853658502</v>
      </c>
      <c r="AC1351" s="16">
        <v>0.4375</v>
      </c>
      <c r="AD1351" s="16">
        <v>0.35658914728682201</v>
      </c>
      <c r="AE1351" s="16">
        <v>0.34745762711864397</v>
      </c>
      <c r="AF1351" s="16">
        <v>0.30851063829787201</v>
      </c>
      <c r="AG1351" s="16">
        <v>0.33333333333333298</v>
      </c>
      <c r="AH1351" s="16">
        <v>0.37804878048780499</v>
      </c>
      <c r="AI1351" s="16">
        <v>0.36792452830188699</v>
      </c>
      <c r="AJ1351" s="16"/>
      <c r="AK1351" s="16">
        <v>0.24873096446700499</v>
      </c>
      <c r="AL1351" s="16">
        <v>0.26213592233009703</v>
      </c>
      <c r="AM1351" s="16">
        <v>0.30693069306930698</v>
      </c>
      <c r="AN1351" s="16">
        <v>0.290102389078498</v>
      </c>
      <c r="AO1351" s="16">
        <v>0.39893617021276601</v>
      </c>
      <c r="AP1351" s="16">
        <v>0.42592592592592599</v>
      </c>
      <c r="AQ1351" s="16">
        <v>0.32</v>
      </c>
      <c r="AR1351" s="16"/>
      <c r="AS1351" s="16">
        <v>0.39893617021276601</v>
      </c>
      <c r="AT1351" s="16">
        <v>0.30912311780336599</v>
      </c>
      <c r="AU1351" s="16"/>
      <c r="AV1351" s="16">
        <v>0.29746835443038</v>
      </c>
      <c r="AW1351" s="16">
        <v>0.33570581257414001</v>
      </c>
      <c r="AX1351" s="16"/>
      <c r="AY1351" s="16">
        <v>0.30676328502415501</v>
      </c>
      <c r="AZ1351" s="16">
        <v>0.34764826175869101</v>
      </c>
      <c r="BA1351" s="16"/>
      <c r="BB1351" s="16">
        <v>0.34690799396681699</v>
      </c>
      <c r="BC1351" s="16">
        <v>0.29663608562691102</v>
      </c>
      <c r="BD1351" s="16"/>
      <c r="BE1351" s="16">
        <v>6.6666666666666693E-2</v>
      </c>
      <c r="BF1351" s="16">
        <v>0.224852071005917</v>
      </c>
      <c r="BG1351" s="16">
        <v>0.423875432525952</v>
      </c>
      <c r="BH1351" s="16">
        <v>0.39316239316239299</v>
      </c>
    </row>
    <row r="1352" spans="2:60" x14ac:dyDescent="0.25">
      <c r="B1352" t="s">
        <v>609</v>
      </c>
      <c r="C1352" s="16">
        <v>0.201214882308276</v>
      </c>
      <c r="D1352" s="16">
        <v>0.193798449612403</v>
      </c>
      <c r="E1352" s="16">
        <v>0.19718309859154901</v>
      </c>
      <c r="F1352" s="16">
        <v>0.18947368421052599</v>
      </c>
      <c r="G1352" s="16">
        <v>0.34482758620689702</v>
      </c>
      <c r="H1352" s="16">
        <v>0.16666666666666699</v>
      </c>
      <c r="I1352" s="16">
        <v>0.30476190476190501</v>
      </c>
      <c r="J1352" s="16">
        <v>0.36842105263157898</v>
      </c>
      <c r="K1352" s="16">
        <v>0.150684931506849</v>
      </c>
      <c r="L1352" s="16">
        <v>0.2</v>
      </c>
      <c r="M1352" s="16">
        <v>0.18181818181818199</v>
      </c>
      <c r="N1352" s="16">
        <v>0.15686274509803899</v>
      </c>
      <c r="O1352" s="16">
        <v>0.16666666666666699</v>
      </c>
      <c r="P1352" s="16">
        <v>0.16666666666666699</v>
      </c>
      <c r="Q1352" s="16">
        <v>0.232558139534884</v>
      </c>
      <c r="R1352" s="16">
        <v>0.22222222222222199</v>
      </c>
      <c r="S1352" s="16">
        <v>0.164835164835165</v>
      </c>
      <c r="T1352" s="16">
        <v>0.19230769230769201</v>
      </c>
      <c r="U1352" s="16"/>
      <c r="V1352" s="16">
        <v>0.23398328690807799</v>
      </c>
      <c r="W1352" s="16">
        <v>0.248648648648649</v>
      </c>
      <c r="X1352" s="16">
        <v>0.19718309859154901</v>
      </c>
      <c r="Y1352" s="16">
        <v>0.161554192229039</v>
      </c>
      <c r="Z1352" s="16"/>
      <c r="AA1352" s="16">
        <v>0.23359580052493401</v>
      </c>
      <c r="AB1352" s="16">
        <v>0.23170731707317099</v>
      </c>
      <c r="AC1352" s="16">
        <v>0.223214285714286</v>
      </c>
      <c r="AD1352" s="16">
        <v>0.14728682170542601</v>
      </c>
      <c r="AE1352" s="16">
        <v>0.186440677966102</v>
      </c>
      <c r="AF1352" s="16">
        <v>0.20212765957446799</v>
      </c>
      <c r="AG1352" s="16">
        <v>0.22916666666666699</v>
      </c>
      <c r="AH1352" s="16">
        <v>0.146341463414634</v>
      </c>
      <c r="AI1352" s="16">
        <v>9.4339622641509399E-2</v>
      </c>
      <c r="AJ1352" s="16"/>
      <c r="AK1352" s="16">
        <v>0.208121827411168</v>
      </c>
      <c r="AL1352" s="16">
        <v>0.29126213592233002</v>
      </c>
      <c r="AM1352" s="16">
        <v>0.29702970297029702</v>
      </c>
      <c r="AN1352" s="16">
        <v>0.218430034129693</v>
      </c>
      <c r="AO1352" s="16">
        <v>0.180851063829787</v>
      </c>
      <c r="AP1352" s="16">
        <v>0.15277777777777801</v>
      </c>
      <c r="AQ1352" s="16">
        <v>0.15333333333333299</v>
      </c>
      <c r="AR1352" s="16"/>
      <c r="AS1352" s="16">
        <v>0.10638297872340401</v>
      </c>
      <c r="AT1352" s="16">
        <v>0.217006200177148</v>
      </c>
      <c r="AU1352" s="16"/>
      <c r="AV1352" s="16">
        <v>0.17299578059071699</v>
      </c>
      <c r="AW1352" s="16">
        <v>0.21708185053380799</v>
      </c>
      <c r="AX1352" s="16"/>
      <c r="AY1352" s="16">
        <v>0.22463768115942001</v>
      </c>
      <c r="AZ1352" s="16">
        <v>0.161554192229039</v>
      </c>
      <c r="BA1352" s="16"/>
      <c r="BB1352" s="16">
        <v>0.15987933634992499</v>
      </c>
      <c r="BC1352" s="16">
        <v>0.243119266055046</v>
      </c>
      <c r="BD1352" s="16"/>
      <c r="BE1352" s="16">
        <v>0.21212121212121199</v>
      </c>
      <c r="BF1352" s="16">
        <v>0.27218934911242598</v>
      </c>
      <c r="BG1352" s="16">
        <v>0.190311418685121</v>
      </c>
      <c r="BH1352" s="16">
        <v>0.115384615384615</v>
      </c>
    </row>
    <row r="1353" spans="2:60" x14ac:dyDescent="0.25">
      <c r="B1353" t="s">
        <v>610</v>
      </c>
      <c r="C1353" s="16">
        <v>8.2004555808655996E-2</v>
      </c>
      <c r="D1353" s="16">
        <v>5.4263565891472902E-2</v>
      </c>
      <c r="E1353" s="16">
        <v>6.3380281690140802E-2</v>
      </c>
      <c r="F1353" s="16">
        <v>0.105263157894737</v>
      </c>
      <c r="G1353" s="16">
        <v>5.1724137931034503E-2</v>
      </c>
      <c r="H1353" s="16">
        <v>0.1</v>
      </c>
      <c r="I1353" s="16">
        <v>0.14285714285714299</v>
      </c>
      <c r="J1353" s="16">
        <v>5.2631578947368397E-2</v>
      </c>
      <c r="K1353" s="16">
        <v>0.123287671232877</v>
      </c>
      <c r="L1353" s="16">
        <v>0.133333333333333</v>
      </c>
      <c r="M1353" s="16">
        <v>5.6818181818181802E-2</v>
      </c>
      <c r="N1353" s="16">
        <v>5.8823529411764698E-2</v>
      </c>
      <c r="O1353" s="16">
        <v>6.6666666666666693E-2</v>
      </c>
      <c r="P1353" s="16">
        <v>0.133333333333333</v>
      </c>
      <c r="Q1353" s="16">
        <v>2.32558139534884E-2</v>
      </c>
      <c r="R1353" s="16">
        <v>0.11111111111111099</v>
      </c>
      <c r="S1353" s="16">
        <v>6.0439560439560398E-2</v>
      </c>
      <c r="T1353" s="16">
        <v>0.105769230769231</v>
      </c>
      <c r="U1353" s="16"/>
      <c r="V1353" s="16">
        <v>0.14763231197771601</v>
      </c>
      <c r="W1353" s="16">
        <v>7.5675675675675694E-2</v>
      </c>
      <c r="X1353" s="16">
        <v>4.92957746478873E-2</v>
      </c>
      <c r="Y1353" s="16">
        <v>5.5214723926380403E-2</v>
      </c>
      <c r="Z1353" s="16"/>
      <c r="AA1353" s="16">
        <v>0.12598425196850399</v>
      </c>
      <c r="AB1353" s="16">
        <v>0.12195121951219499</v>
      </c>
      <c r="AC1353" s="16">
        <v>4.4642857142857102E-2</v>
      </c>
      <c r="AD1353" s="16">
        <v>7.7519379844961198E-2</v>
      </c>
      <c r="AE1353" s="16">
        <v>5.93220338983051E-2</v>
      </c>
      <c r="AF1353" s="16">
        <v>5.31914893617021E-2</v>
      </c>
      <c r="AG1353" s="16">
        <v>4.1666666666666699E-2</v>
      </c>
      <c r="AH1353" s="16">
        <v>7.3170731707317097E-2</v>
      </c>
      <c r="AI1353" s="16">
        <v>3.77358490566038E-2</v>
      </c>
      <c r="AJ1353" s="16"/>
      <c r="AK1353" s="16">
        <v>0.116751269035533</v>
      </c>
      <c r="AL1353" s="16">
        <v>9.7087378640776698E-2</v>
      </c>
      <c r="AM1353" s="16">
        <v>9.9009900990099001E-2</v>
      </c>
      <c r="AN1353" s="16">
        <v>0.102389078498294</v>
      </c>
      <c r="AO1353" s="16">
        <v>4.7872340425531901E-2</v>
      </c>
      <c r="AP1353" s="16">
        <v>5.5555555555555601E-2</v>
      </c>
      <c r="AQ1353" s="16">
        <v>6.6666666666666693E-2</v>
      </c>
      <c r="AR1353" s="16"/>
      <c r="AS1353" s="16">
        <v>4.7872340425531901E-2</v>
      </c>
      <c r="AT1353" s="16">
        <v>8.7688219663418998E-2</v>
      </c>
      <c r="AU1353" s="16"/>
      <c r="AV1353" s="16">
        <v>9.0717299578059102E-2</v>
      </c>
      <c r="AW1353" s="16">
        <v>7.7105575326215897E-2</v>
      </c>
      <c r="AX1353" s="16"/>
      <c r="AY1353" s="16">
        <v>9.7826086956521702E-2</v>
      </c>
      <c r="AZ1353" s="16">
        <v>5.5214723926380403E-2</v>
      </c>
      <c r="BA1353" s="16"/>
      <c r="BB1353" s="16">
        <v>6.3348416289592799E-2</v>
      </c>
      <c r="BC1353" s="16">
        <v>0.100917431192661</v>
      </c>
      <c r="BD1353" s="16"/>
      <c r="BE1353" s="16">
        <v>0.15757575757575801</v>
      </c>
      <c r="BF1353" s="16">
        <v>0.14201183431952699</v>
      </c>
      <c r="BG1353" s="16">
        <v>5.0173010380622801E-2</v>
      </c>
      <c r="BH1353" s="16">
        <v>2.1367521367521399E-2</v>
      </c>
    </row>
    <row r="1354" spans="2:60" x14ac:dyDescent="0.25">
      <c r="B1354" t="s">
        <v>611</v>
      </c>
      <c r="C1354" s="16">
        <v>8.8078967350038007E-2</v>
      </c>
      <c r="D1354" s="16">
        <v>9.3023255813953501E-2</v>
      </c>
      <c r="E1354" s="16">
        <v>9.1549295774647904E-2</v>
      </c>
      <c r="F1354" s="16">
        <v>9.4736842105263203E-2</v>
      </c>
      <c r="G1354" s="16">
        <v>0.13793103448275901</v>
      </c>
      <c r="H1354" s="16">
        <v>0.133333333333333</v>
      </c>
      <c r="I1354" s="16">
        <v>1.9047619047619001E-2</v>
      </c>
      <c r="J1354" s="16">
        <v>5.2631578947368397E-2</v>
      </c>
      <c r="K1354" s="16">
        <v>8.2191780821917804E-2</v>
      </c>
      <c r="L1354" s="16">
        <v>0.16666666666666699</v>
      </c>
      <c r="M1354" s="16">
        <v>5.6818181818181802E-2</v>
      </c>
      <c r="N1354" s="16">
        <v>9.8039215686274495E-2</v>
      </c>
      <c r="O1354" s="16">
        <v>0.1</v>
      </c>
      <c r="P1354" s="16">
        <v>8.3333333333333301E-2</v>
      </c>
      <c r="Q1354" s="16">
        <v>4.6511627906976702E-2</v>
      </c>
      <c r="R1354" s="16">
        <v>0.18518518518518501</v>
      </c>
      <c r="S1354" s="16">
        <v>7.69230769230769E-2</v>
      </c>
      <c r="T1354" s="16">
        <v>0.115384615384615</v>
      </c>
      <c r="U1354" s="16"/>
      <c r="V1354" s="16">
        <v>0.217270194986072</v>
      </c>
      <c r="W1354" s="16">
        <v>0.102702702702703</v>
      </c>
      <c r="X1354" s="16">
        <v>3.1690140845070401E-2</v>
      </c>
      <c r="Y1354" s="16">
        <v>2.04498977505112E-2</v>
      </c>
      <c r="Z1354" s="16"/>
      <c r="AA1354" s="16">
        <v>0.17585301837270301</v>
      </c>
      <c r="AB1354" s="16">
        <v>2.4390243902439001E-2</v>
      </c>
      <c r="AC1354" s="16">
        <v>0.107142857142857</v>
      </c>
      <c r="AD1354" s="16">
        <v>3.1007751937984499E-2</v>
      </c>
      <c r="AE1354" s="16">
        <v>4.2372881355932202E-2</v>
      </c>
      <c r="AF1354" s="16">
        <v>2.1276595744680899E-2</v>
      </c>
      <c r="AG1354" s="16">
        <v>3.125E-2</v>
      </c>
      <c r="AH1354" s="16">
        <v>2.4390243902439001E-2</v>
      </c>
      <c r="AI1354" s="16">
        <v>3.77358490566038E-2</v>
      </c>
      <c r="AJ1354" s="16"/>
      <c r="AK1354" s="16">
        <v>0.16751269035533001</v>
      </c>
      <c r="AL1354" s="16">
        <v>8.7378640776699004E-2</v>
      </c>
      <c r="AM1354" s="16">
        <v>8.9108910891089105E-2</v>
      </c>
      <c r="AN1354" s="16">
        <v>9.8976109215017094E-2</v>
      </c>
      <c r="AO1354" s="16">
        <v>1.0638297872340399E-2</v>
      </c>
      <c r="AP1354" s="16">
        <v>5.0925925925925902E-2</v>
      </c>
      <c r="AQ1354" s="16">
        <v>6.6666666666666693E-2</v>
      </c>
      <c r="AR1354" s="16"/>
      <c r="AS1354" s="16">
        <v>1.5957446808510599E-2</v>
      </c>
      <c r="AT1354" s="16">
        <v>0.10008857395925599</v>
      </c>
      <c r="AU1354" s="16"/>
      <c r="AV1354" s="16">
        <v>9.49367088607595E-2</v>
      </c>
      <c r="AW1354" s="16">
        <v>8.4223013048635803E-2</v>
      </c>
      <c r="AX1354" s="16"/>
      <c r="AY1354" s="16">
        <v>0.12801932367149799</v>
      </c>
      <c r="AZ1354" s="16">
        <v>2.04498977505112E-2</v>
      </c>
      <c r="BA1354" s="16"/>
      <c r="BB1354" s="16">
        <v>6.0331825037707398E-2</v>
      </c>
      <c r="BC1354" s="16">
        <v>0.116207951070336</v>
      </c>
      <c r="BD1354" s="16"/>
      <c r="BE1354" s="16">
        <v>0.34545454545454501</v>
      </c>
      <c r="BF1354" s="16">
        <v>0.133136094674556</v>
      </c>
      <c r="BG1354" s="16">
        <v>2.42214532871972E-2</v>
      </c>
      <c r="BH1354" s="16">
        <v>0</v>
      </c>
    </row>
    <row r="1355" spans="2:60" x14ac:dyDescent="0.25">
      <c r="B1355" t="s">
        <v>103</v>
      </c>
      <c r="C1355" s="16">
        <v>6.9096431283219406E-2</v>
      </c>
      <c r="D1355" s="16">
        <v>5.4263565891472902E-2</v>
      </c>
      <c r="E1355" s="16">
        <v>0.11971830985915501</v>
      </c>
      <c r="F1355" s="16">
        <v>7.3684210526315796E-2</v>
      </c>
      <c r="G1355" s="16">
        <v>0.10344827586206901</v>
      </c>
      <c r="H1355" s="16">
        <v>0.1</v>
      </c>
      <c r="I1355" s="16">
        <v>5.7142857142857099E-2</v>
      </c>
      <c r="J1355" s="16">
        <v>5.2631578947368397E-2</v>
      </c>
      <c r="K1355" s="16">
        <v>5.4794520547945202E-2</v>
      </c>
      <c r="L1355" s="16">
        <v>0</v>
      </c>
      <c r="M1355" s="16">
        <v>9.0909090909090898E-2</v>
      </c>
      <c r="N1355" s="16">
        <v>8.8235294117647106E-2</v>
      </c>
      <c r="O1355" s="16">
        <v>0.1</v>
      </c>
      <c r="P1355" s="16">
        <v>8.3333333333333301E-2</v>
      </c>
      <c r="Q1355" s="16">
        <v>6.9767441860465101E-2</v>
      </c>
      <c r="R1355" s="16">
        <v>0</v>
      </c>
      <c r="S1355" s="16">
        <v>2.1978021978022001E-2</v>
      </c>
      <c r="T1355" s="16">
        <v>7.69230769230769E-2</v>
      </c>
      <c r="U1355" s="16"/>
      <c r="V1355" s="16">
        <v>0.125348189415042</v>
      </c>
      <c r="W1355" s="16">
        <v>5.9459459459459497E-2</v>
      </c>
      <c r="X1355" s="16">
        <v>4.5774647887323897E-2</v>
      </c>
      <c r="Y1355" s="16">
        <v>4.4989775051124697E-2</v>
      </c>
      <c r="Z1355" s="16"/>
      <c r="AA1355" s="16">
        <v>9.7112860892388506E-2</v>
      </c>
      <c r="AB1355" s="16">
        <v>4.8780487804878099E-2</v>
      </c>
      <c r="AC1355" s="16">
        <v>3.5714285714285698E-2</v>
      </c>
      <c r="AD1355" s="16">
        <v>3.1007751937984499E-2</v>
      </c>
      <c r="AE1355" s="16">
        <v>6.7796610169491497E-2</v>
      </c>
      <c r="AF1355" s="16">
        <v>4.2553191489361701E-2</v>
      </c>
      <c r="AG1355" s="16">
        <v>3.125E-2</v>
      </c>
      <c r="AH1355" s="16">
        <v>1.21951219512195E-2</v>
      </c>
      <c r="AI1355" s="16">
        <v>4.71698113207547E-2</v>
      </c>
      <c r="AJ1355" s="16"/>
      <c r="AK1355" s="16">
        <v>0.111675126903553</v>
      </c>
      <c r="AL1355" s="16">
        <v>3.8834951456310697E-2</v>
      </c>
      <c r="AM1355" s="16">
        <v>1.9801980198019799E-2</v>
      </c>
      <c r="AN1355" s="16">
        <v>7.5085324232081904E-2</v>
      </c>
      <c r="AO1355" s="16">
        <v>4.2553191489361701E-2</v>
      </c>
      <c r="AP1355" s="16">
        <v>2.7777777777777801E-2</v>
      </c>
      <c r="AQ1355" s="16">
        <v>0.06</v>
      </c>
      <c r="AR1355" s="16"/>
      <c r="AS1355" s="16">
        <v>1.0638297872340399E-2</v>
      </c>
      <c r="AT1355" s="16">
        <v>7.8830823737821104E-2</v>
      </c>
      <c r="AU1355" s="16"/>
      <c r="AV1355" s="16">
        <v>0.107594936708861</v>
      </c>
      <c r="AW1355" s="16">
        <v>4.74495848161329E-2</v>
      </c>
      <c r="AX1355" s="16"/>
      <c r="AY1355" s="16">
        <v>8.3333333333333301E-2</v>
      </c>
      <c r="AZ1355" s="16">
        <v>4.4989775051124697E-2</v>
      </c>
      <c r="BA1355" s="16"/>
      <c r="BB1355" s="16">
        <v>4.0723981900452497E-2</v>
      </c>
      <c r="BC1355" s="16">
        <v>9.7859327217125397E-2</v>
      </c>
      <c r="BD1355" s="16"/>
      <c r="BE1355" s="16">
        <v>0.18787878787878801</v>
      </c>
      <c r="BF1355" s="16">
        <v>0.13017751479289899</v>
      </c>
      <c r="BG1355" s="16">
        <v>2.7681660899654001E-2</v>
      </c>
      <c r="BH1355" s="16">
        <v>0</v>
      </c>
    </row>
    <row r="1356" spans="2:60" x14ac:dyDescent="0.25">
      <c r="B1356" t="s">
        <v>612</v>
      </c>
      <c r="C1356" s="16">
        <v>0.55960516324981002</v>
      </c>
      <c r="D1356" s="16">
        <v>0.60465116279069797</v>
      </c>
      <c r="E1356" s="16">
        <v>0.528169014084507</v>
      </c>
      <c r="F1356" s="16">
        <v>0.53684210526315801</v>
      </c>
      <c r="G1356" s="16">
        <v>0.36206896551724099</v>
      </c>
      <c r="H1356" s="16">
        <v>0.5</v>
      </c>
      <c r="I1356" s="16">
        <v>0.476190476190476</v>
      </c>
      <c r="J1356" s="16">
        <v>0.47368421052631599</v>
      </c>
      <c r="K1356" s="16">
        <v>0.58904109589041098</v>
      </c>
      <c r="L1356" s="16">
        <v>0.5</v>
      </c>
      <c r="M1356" s="16">
        <v>0.61363636363636398</v>
      </c>
      <c r="N1356" s="16">
        <v>0.59803921568627405</v>
      </c>
      <c r="O1356" s="16">
        <v>0.56666666666666698</v>
      </c>
      <c r="P1356" s="16">
        <v>0.53333333333333299</v>
      </c>
      <c r="Q1356" s="16">
        <v>0.62790697674418605</v>
      </c>
      <c r="R1356" s="16">
        <v>0.48148148148148101</v>
      </c>
      <c r="S1356" s="16">
        <v>0.67582417582417598</v>
      </c>
      <c r="T1356" s="16">
        <v>0.50961538461538503</v>
      </c>
      <c r="U1356" s="16"/>
      <c r="V1356" s="16">
        <v>0.27576601671309198</v>
      </c>
      <c r="W1356" s="16">
        <v>0.51351351351351404</v>
      </c>
      <c r="X1356" s="16">
        <v>0.676056338028169</v>
      </c>
      <c r="Y1356" s="16">
        <v>0.71779141104294497</v>
      </c>
      <c r="Z1356" s="16"/>
      <c r="AA1356" s="16">
        <v>0.36745406824146998</v>
      </c>
      <c r="AB1356" s="16">
        <v>0.57317073170731703</v>
      </c>
      <c r="AC1356" s="16">
        <v>0.58928571428571397</v>
      </c>
      <c r="AD1356" s="16">
        <v>0.71317829457364301</v>
      </c>
      <c r="AE1356" s="16">
        <v>0.64406779661017</v>
      </c>
      <c r="AF1356" s="16">
        <v>0.680851063829787</v>
      </c>
      <c r="AG1356" s="16">
        <v>0.66666666666666696</v>
      </c>
      <c r="AH1356" s="16">
        <v>0.74390243902439002</v>
      </c>
      <c r="AI1356" s="16">
        <v>0.78301886792452802</v>
      </c>
      <c r="AJ1356" s="16"/>
      <c r="AK1356" s="16">
        <v>0.39593908629441599</v>
      </c>
      <c r="AL1356" s="16">
        <v>0.485436893203884</v>
      </c>
      <c r="AM1356" s="16">
        <v>0.49504950495049499</v>
      </c>
      <c r="AN1356" s="16">
        <v>0.50511945392491497</v>
      </c>
      <c r="AO1356" s="16">
        <v>0.71808510638297895</v>
      </c>
      <c r="AP1356" s="16">
        <v>0.71296296296296302</v>
      </c>
      <c r="AQ1356" s="16">
        <v>0.65333333333333299</v>
      </c>
      <c r="AR1356" s="16"/>
      <c r="AS1356" s="16">
        <v>0.819148936170213</v>
      </c>
      <c r="AT1356" s="16">
        <v>0.51638618246235601</v>
      </c>
      <c r="AU1356" s="16"/>
      <c r="AV1356" s="16">
        <v>0.53375527426160296</v>
      </c>
      <c r="AW1356" s="16">
        <v>0.57413997627520796</v>
      </c>
      <c r="AX1356" s="16"/>
      <c r="AY1356" s="16">
        <v>0.46618357487922701</v>
      </c>
      <c r="AZ1356" s="16">
        <v>0.71779141104294497</v>
      </c>
      <c r="BA1356" s="16"/>
      <c r="BB1356" s="16">
        <v>0.67571644042232304</v>
      </c>
      <c r="BC1356" s="16">
        <v>0.441896024464832</v>
      </c>
      <c r="BD1356" s="16"/>
      <c r="BE1356" s="16">
        <v>9.6969696969696997E-2</v>
      </c>
      <c r="BF1356" s="16">
        <v>0.32248520710059198</v>
      </c>
      <c r="BG1356" s="16">
        <v>0.70761245674740503</v>
      </c>
      <c r="BH1356" s="16">
        <v>0.86324786324786296</v>
      </c>
    </row>
    <row r="1357" spans="2:60" x14ac:dyDescent="0.25">
      <c r="B1357" t="s">
        <v>613</v>
      </c>
      <c r="C1357" s="16">
        <v>0.17008352315869399</v>
      </c>
      <c r="D1357" s="16">
        <v>0.14728682170542601</v>
      </c>
      <c r="E1357" s="16">
        <v>0.154929577464789</v>
      </c>
      <c r="F1357" s="16">
        <v>0.2</v>
      </c>
      <c r="G1357" s="16">
        <v>0.18965517241379301</v>
      </c>
      <c r="H1357" s="16">
        <v>0.233333333333333</v>
      </c>
      <c r="I1357" s="16">
        <v>0.161904761904762</v>
      </c>
      <c r="J1357" s="16">
        <v>0.105263157894737</v>
      </c>
      <c r="K1357" s="16">
        <v>0.20547945205479501</v>
      </c>
      <c r="L1357" s="16">
        <v>0.3</v>
      </c>
      <c r="M1357" s="16">
        <v>0.11363636363636399</v>
      </c>
      <c r="N1357" s="16">
        <v>0.15686274509803899</v>
      </c>
      <c r="O1357" s="16">
        <v>0.16666666666666699</v>
      </c>
      <c r="P1357" s="16">
        <v>0.21666666666666701</v>
      </c>
      <c r="Q1357" s="16">
        <v>6.9767441860465101E-2</v>
      </c>
      <c r="R1357" s="16">
        <v>0.296296296296296</v>
      </c>
      <c r="S1357" s="16">
        <v>0.13736263736263701</v>
      </c>
      <c r="T1357" s="16">
        <v>0.22115384615384601</v>
      </c>
      <c r="U1357" s="16"/>
      <c r="V1357" s="16">
        <v>0.36490250696378801</v>
      </c>
      <c r="W1357" s="16">
        <v>0.178378378378378</v>
      </c>
      <c r="X1357" s="16">
        <v>8.0985915492957694E-2</v>
      </c>
      <c r="Y1357" s="16">
        <v>7.56646216768916E-2</v>
      </c>
      <c r="Z1357" s="16"/>
      <c r="AA1357" s="16">
        <v>0.301837270341207</v>
      </c>
      <c r="AB1357" s="16">
        <v>0.146341463414634</v>
      </c>
      <c r="AC1357" s="16">
        <v>0.151785714285714</v>
      </c>
      <c r="AD1357" s="16">
        <v>0.108527131782946</v>
      </c>
      <c r="AE1357" s="16">
        <v>0.101694915254237</v>
      </c>
      <c r="AF1357" s="16">
        <v>7.4468085106383003E-2</v>
      </c>
      <c r="AG1357" s="16">
        <v>7.2916666666666699E-2</v>
      </c>
      <c r="AH1357" s="16">
        <v>9.7560975609756101E-2</v>
      </c>
      <c r="AI1357" s="16">
        <v>7.5471698113207503E-2</v>
      </c>
      <c r="AJ1357" s="16"/>
      <c r="AK1357" s="16">
        <v>0.28426395939086302</v>
      </c>
      <c r="AL1357" s="16">
        <v>0.18446601941747601</v>
      </c>
      <c r="AM1357" s="16">
        <v>0.18811881188118801</v>
      </c>
      <c r="AN1357" s="16">
        <v>0.20136518771331099</v>
      </c>
      <c r="AO1357" s="16">
        <v>5.85106382978723E-2</v>
      </c>
      <c r="AP1357" s="16">
        <v>0.106481481481481</v>
      </c>
      <c r="AQ1357" s="16">
        <v>0.133333333333333</v>
      </c>
      <c r="AR1357" s="16"/>
      <c r="AS1357" s="16">
        <v>6.3829787234042507E-2</v>
      </c>
      <c r="AT1357" s="16">
        <v>0.18777679362267499</v>
      </c>
      <c r="AU1357" s="16"/>
      <c r="AV1357" s="16">
        <v>0.18565400843881899</v>
      </c>
      <c r="AW1357" s="16">
        <v>0.16132858837485201</v>
      </c>
      <c r="AX1357" s="16"/>
      <c r="AY1357" s="16">
        <v>0.22584541062801899</v>
      </c>
      <c r="AZ1357" s="16">
        <v>7.56646216768916E-2</v>
      </c>
      <c r="BA1357" s="16"/>
      <c r="BB1357" s="16">
        <v>0.1236802413273</v>
      </c>
      <c r="BC1357" s="16">
        <v>0.21712538226299699</v>
      </c>
      <c r="BD1357" s="16"/>
      <c r="BE1357" s="16">
        <v>0.50303030303030305</v>
      </c>
      <c r="BF1357" s="16">
        <v>0.27514792899408302</v>
      </c>
      <c r="BG1357" s="16">
        <v>7.4394463667820099E-2</v>
      </c>
      <c r="BH1357" s="16">
        <v>2.1367521367521399E-2</v>
      </c>
    </row>
    <row r="1358" spans="2:60" x14ac:dyDescent="0.25">
      <c r="B1358" t="s">
        <v>171</v>
      </c>
      <c r="C1358" s="16">
        <v>0.38952164009111601</v>
      </c>
      <c r="D1358" s="16">
        <v>0.45736434108527102</v>
      </c>
      <c r="E1358" s="16">
        <v>0.37323943661971798</v>
      </c>
      <c r="F1358" s="16">
        <v>0.336842105263158</v>
      </c>
      <c r="G1358" s="16">
        <v>0.17241379310344801</v>
      </c>
      <c r="H1358" s="16">
        <v>0.266666666666667</v>
      </c>
      <c r="I1358" s="16">
        <v>0.314285714285714</v>
      </c>
      <c r="J1358" s="16">
        <v>0.36842105263157898</v>
      </c>
      <c r="K1358" s="16">
        <v>0.38356164383561597</v>
      </c>
      <c r="L1358" s="16">
        <v>0.2</v>
      </c>
      <c r="M1358" s="16">
        <v>0.5</v>
      </c>
      <c r="N1358" s="16">
        <v>0.441176470588235</v>
      </c>
      <c r="O1358" s="16">
        <v>0.4</v>
      </c>
      <c r="P1358" s="16">
        <v>0.31666666666666698</v>
      </c>
      <c r="Q1358" s="16">
        <v>0.55813953488372103</v>
      </c>
      <c r="R1358" s="16">
        <v>0.18518518518518501</v>
      </c>
      <c r="S1358" s="16">
        <v>0.53846153846153899</v>
      </c>
      <c r="T1358" s="16">
        <v>0.28846153846153799</v>
      </c>
      <c r="U1358" s="16"/>
      <c r="V1358" s="16">
        <v>-8.9136490250696407E-2</v>
      </c>
      <c r="W1358" s="16">
        <v>0.33513513513513499</v>
      </c>
      <c r="X1358" s="16">
        <v>0.59507042253521103</v>
      </c>
      <c r="Y1358" s="16">
        <v>0.64212678936605305</v>
      </c>
      <c r="Z1358" s="16"/>
      <c r="AA1358" s="16">
        <v>6.5616797900262494E-2</v>
      </c>
      <c r="AB1358" s="16">
        <v>0.42682926829268297</v>
      </c>
      <c r="AC1358" s="16">
        <v>0.4375</v>
      </c>
      <c r="AD1358" s="16">
        <v>0.60465116279069797</v>
      </c>
      <c r="AE1358" s="16">
        <v>0.54237288135593198</v>
      </c>
      <c r="AF1358" s="16">
        <v>0.60638297872340396</v>
      </c>
      <c r="AG1358" s="16">
        <v>0.59375</v>
      </c>
      <c r="AH1358" s="16">
        <v>0.64634146341463405</v>
      </c>
      <c r="AI1358" s="16">
        <v>0.70754716981132104</v>
      </c>
      <c r="AJ1358" s="16"/>
      <c r="AK1358" s="16">
        <v>0.111675126903553</v>
      </c>
      <c r="AL1358" s="16">
        <v>0.30097087378640802</v>
      </c>
      <c r="AM1358" s="16">
        <v>0.30693069306930698</v>
      </c>
      <c r="AN1358" s="16">
        <v>0.30375426621160401</v>
      </c>
      <c r="AO1358" s="16">
        <v>0.659574468085106</v>
      </c>
      <c r="AP1358" s="16">
        <v>0.60648148148148195</v>
      </c>
      <c r="AQ1358" s="16">
        <v>0.52</v>
      </c>
      <c r="AR1358" s="16"/>
      <c r="AS1358" s="16">
        <v>0.75531914893617003</v>
      </c>
      <c r="AT1358" s="16">
        <v>0.32860938883968099</v>
      </c>
      <c r="AU1358" s="16"/>
      <c r="AV1358" s="16">
        <v>0.348101265822785</v>
      </c>
      <c r="AW1358" s="16">
        <v>0.41281138790035599</v>
      </c>
      <c r="AX1358" s="16"/>
      <c r="AY1358" s="16">
        <v>0.24033816425120799</v>
      </c>
      <c r="AZ1358" s="16">
        <v>0.64212678936605305</v>
      </c>
      <c r="BA1358" s="16"/>
      <c r="BB1358" s="16">
        <v>0.55203619909502299</v>
      </c>
      <c r="BC1358" s="16">
        <v>0.22477064220183501</v>
      </c>
      <c r="BD1358" s="16"/>
      <c r="BE1358" s="16">
        <v>-0.40606060606060601</v>
      </c>
      <c r="BF1358" s="16">
        <v>4.7337278106508798E-2</v>
      </c>
      <c r="BG1358" s="16">
        <v>0.63321799307958504</v>
      </c>
      <c r="BH1358" s="16">
        <v>0.841880341880342</v>
      </c>
    </row>
    <row r="1359" spans="2:60" x14ac:dyDescent="0.25">
      <c r="C1359" s="16"/>
      <c r="D1359" s="16"/>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6"/>
      <c r="AS1359" s="16"/>
      <c r="AT1359" s="16"/>
      <c r="AU1359" s="16"/>
      <c r="AV1359" s="16"/>
      <c r="AW1359" s="16"/>
      <c r="AX1359" s="16"/>
      <c r="AY1359" s="16"/>
      <c r="AZ1359" s="16"/>
      <c r="BA1359" s="16"/>
      <c r="BB1359" s="16"/>
      <c r="BC1359" s="16"/>
      <c r="BD1359" s="16"/>
      <c r="BE1359" s="16"/>
      <c r="BF1359" s="16"/>
      <c r="BG1359" s="16"/>
      <c r="BH1359" s="16"/>
    </row>
    <row r="1360" spans="2:60" x14ac:dyDescent="0.25">
      <c r="B1360" s="6" t="s">
        <v>620</v>
      </c>
      <c r="C1360" s="16"/>
      <c r="D1360" s="16"/>
      <c r="E1360" s="16"/>
      <c r="F1360" s="16"/>
      <c r="G1360" s="16"/>
      <c r="H1360" s="16"/>
      <c r="I1360" s="16"/>
      <c r="J1360" s="16"/>
      <c r="K1360" s="16"/>
      <c r="L1360" s="16"/>
      <c r="M1360" s="16"/>
      <c r="N1360" s="16"/>
      <c r="O1360" s="16"/>
      <c r="P1360" s="16"/>
      <c r="Q1360" s="16"/>
      <c r="R1360" s="16"/>
      <c r="S1360" s="16"/>
      <c r="T1360" s="16"/>
      <c r="U1360" s="16"/>
      <c r="V1360" s="16"/>
      <c r="W1360" s="16"/>
      <c r="X1360" s="16"/>
      <c r="Y1360" s="16"/>
      <c r="Z1360" s="16"/>
      <c r="AA1360" s="16"/>
      <c r="AB1360" s="16"/>
      <c r="AC1360" s="16"/>
      <c r="AD1360" s="16"/>
      <c r="AE1360" s="16"/>
      <c r="AF1360" s="16"/>
      <c r="AG1360" s="16"/>
      <c r="AH1360" s="16"/>
      <c r="AI1360" s="16"/>
      <c r="AJ1360" s="16"/>
      <c r="AK1360" s="16"/>
      <c r="AL1360" s="16"/>
      <c r="AM1360" s="16"/>
      <c r="AN1360" s="16"/>
      <c r="AO1360" s="16"/>
      <c r="AP1360" s="16"/>
      <c r="AQ1360" s="16"/>
      <c r="AR1360" s="16"/>
      <c r="AS1360" s="16"/>
      <c r="AT1360" s="16"/>
      <c r="AU1360" s="16"/>
      <c r="AV1360" s="16"/>
      <c r="AW1360" s="16"/>
      <c r="AX1360" s="16"/>
      <c r="AY1360" s="16"/>
      <c r="AZ1360" s="16"/>
      <c r="BA1360" s="16"/>
      <c r="BB1360" s="16"/>
      <c r="BC1360" s="16"/>
      <c r="BD1360" s="16"/>
      <c r="BE1360" s="16"/>
      <c r="BF1360" s="16"/>
      <c r="BG1360" s="16"/>
      <c r="BH1360" s="16"/>
    </row>
    <row r="1361" spans="2:60" x14ac:dyDescent="0.25">
      <c r="B1361" s="23" t="s">
        <v>79</v>
      </c>
      <c r="C1361" s="16"/>
      <c r="D1361" s="16"/>
      <c r="E1361" s="16"/>
      <c r="F1361" s="16"/>
      <c r="G1361" s="16"/>
      <c r="H1361" s="16"/>
      <c r="I1361" s="16"/>
      <c r="J1361" s="16"/>
      <c r="K1361" s="16"/>
      <c r="L1361" s="16"/>
      <c r="M1361" s="16"/>
      <c r="N1361" s="16"/>
      <c r="O1361" s="16"/>
      <c r="P1361" s="16"/>
      <c r="Q1361" s="16"/>
      <c r="R1361" s="16"/>
      <c r="S1361" s="16"/>
      <c r="T1361" s="16"/>
      <c r="U1361" s="16"/>
      <c r="V1361" s="16"/>
      <c r="W1361" s="16"/>
      <c r="X1361" s="16"/>
      <c r="Y1361" s="16"/>
      <c r="Z1361" s="16"/>
      <c r="AA1361" s="16"/>
      <c r="AB1361" s="16"/>
      <c r="AC1361" s="16"/>
      <c r="AD1361" s="16"/>
      <c r="AE1361" s="16"/>
      <c r="AF1361" s="16"/>
      <c r="AG1361" s="16"/>
      <c r="AH1361" s="16"/>
      <c r="AI1361" s="16"/>
      <c r="AJ1361" s="16"/>
      <c r="AK1361" s="16"/>
      <c r="AL1361" s="16"/>
      <c r="AM1361" s="16"/>
      <c r="AN1361" s="16"/>
      <c r="AO1361" s="16"/>
      <c r="AP1361" s="16"/>
      <c r="AQ1361" s="16"/>
      <c r="AR1361" s="16"/>
      <c r="AS1361" s="16"/>
      <c r="AT1361" s="16"/>
      <c r="AU1361" s="16"/>
      <c r="AV1361" s="16"/>
      <c r="AW1361" s="16"/>
      <c r="AX1361" s="16"/>
      <c r="AY1361" s="16"/>
      <c r="AZ1361" s="16"/>
      <c r="BA1361" s="16"/>
      <c r="BB1361" s="16"/>
      <c r="BC1361" s="16"/>
      <c r="BD1361" s="16"/>
      <c r="BE1361" s="16"/>
      <c r="BF1361" s="16"/>
      <c r="BG1361" s="16"/>
      <c r="BH1361" s="16"/>
    </row>
    <row r="1362" spans="2:60" x14ac:dyDescent="0.25">
      <c r="B1362" t="s">
        <v>607</v>
      </c>
      <c r="C1362" s="16">
        <v>0.18057663125948401</v>
      </c>
      <c r="D1362" s="16">
        <v>0.232558139534884</v>
      </c>
      <c r="E1362" s="16">
        <v>0.195804195804196</v>
      </c>
      <c r="F1362" s="16">
        <v>0.115789473684211</v>
      </c>
      <c r="G1362" s="16">
        <v>3.4482758620689703E-2</v>
      </c>
      <c r="H1362" s="16">
        <v>0.16666666666666699</v>
      </c>
      <c r="I1362" s="16">
        <v>0.180952380952381</v>
      </c>
      <c r="J1362" s="16">
        <v>0.157894736842105</v>
      </c>
      <c r="K1362" s="16">
        <v>0.232876712328767</v>
      </c>
      <c r="L1362" s="16">
        <v>0.133333333333333</v>
      </c>
      <c r="M1362" s="16">
        <v>0.26136363636363602</v>
      </c>
      <c r="N1362" s="16">
        <v>0.16666666666666699</v>
      </c>
      <c r="O1362" s="16">
        <v>0.266666666666667</v>
      </c>
      <c r="P1362" s="16">
        <v>8.3333333333333301E-2</v>
      </c>
      <c r="Q1362" s="16">
        <v>0.209302325581395</v>
      </c>
      <c r="R1362" s="16">
        <v>7.4074074074074098E-2</v>
      </c>
      <c r="S1362" s="16">
        <v>0.19230769230769201</v>
      </c>
      <c r="T1362" s="16">
        <v>0.19230769230769201</v>
      </c>
      <c r="U1362" s="16"/>
      <c r="V1362" s="16">
        <v>0.16991643454038999</v>
      </c>
      <c r="W1362" s="16">
        <v>0.162162162162162</v>
      </c>
      <c r="X1362" s="16">
        <v>0.16549295774647901</v>
      </c>
      <c r="Y1362" s="16">
        <v>0.20408163265306101</v>
      </c>
      <c r="Z1362" s="16"/>
      <c r="AA1362" s="16">
        <v>0.162729658792651</v>
      </c>
      <c r="AB1362" s="16">
        <v>0.15853658536585399</v>
      </c>
      <c r="AC1362" s="16">
        <v>0.13392857142857101</v>
      </c>
      <c r="AD1362" s="16">
        <v>0.170542635658915</v>
      </c>
      <c r="AE1362" s="16">
        <v>0.19327731092437</v>
      </c>
      <c r="AF1362" s="16">
        <v>0.25531914893617003</v>
      </c>
      <c r="AG1362" s="16">
        <v>0.23958333333333301</v>
      </c>
      <c r="AH1362" s="16">
        <v>0.146341463414634</v>
      </c>
      <c r="AI1362" s="16">
        <v>0.245283018867925</v>
      </c>
      <c r="AJ1362" s="16"/>
      <c r="AK1362" s="16">
        <v>0.21319796954314699</v>
      </c>
      <c r="AL1362" s="16">
        <v>0.16504854368932001</v>
      </c>
      <c r="AM1362" s="16">
        <v>0.18811881188118801</v>
      </c>
      <c r="AN1362" s="16">
        <v>0.150170648464164</v>
      </c>
      <c r="AO1362" s="16">
        <v>0.20744680851063799</v>
      </c>
      <c r="AP1362" s="16">
        <v>0.15207373271889399</v>
      </c>
      <c r="AQ1362" s="16">
        <v>0.22</v>
      </c>
      <c r="AR1362" s="16"/>
      <c r="AS1362" s="16">
        <v>0.21808510638297901</v>
      </c>
      <c r="AT1362" s="16">
        <v>0.17433628318584099</v>
      </c>
      <c r="AU1362" s="16"/>
      <c r="AV1362" s="16">
        <v>0.18776371308016901</v>
      </c>
      <c r="AW1362" s="16">
        <v>0.17654028436019001</v>
      </c>
      <c r="AX1362" s="16"/>
      <c r="AY1362" s="16">
        <v>0.16666666666666699</v>
      </c>
      <c r="AZ1362" s="16">
        <v>0.20408163265306101</v>
      </c>
      <c r="BA1362" s="16"/>
      <c r="BB1362" s="16">
        <v>0.214177978883861</v>
      </c>
      <c r="BC1362" s="16">
        <v>0.14656488549618299</v>
      </c>
      <c r="BD1362" s="16"/>
      <c r="BE1362" s="16">
        <v>0.109090909090909</v>
      </c>
      <c r="BF1362" s="16">
        <v>0.18639053254437901</v>
      </c>
      <c r="BG1362" s="16">
        <v>0.173010380622837</v>
      </c>
      <c r="BH1362" s="16">
        <v>0.242553191489362</v>
      </c>
    </row>
    <row r="1363" spans="2:60" x14ac:dyDescent="0.25">
      <c r="B1363" t="s">
        <v>608</v>
      </c>
      <c r="C1363" s="16">
        <v>0.39908952959028798</v>
      </c>
      <c r="D1363" s="16">
        <v>0.418604651162791</v>
      </c>
      <c r="E1363" s="16">
        <v>0.41258741258741299</v>
      </c>
      <c r="F1363" s="16">
        <v>0.38947368421052603</v>
      </c>
      <c r="G1363" s="16">
        <v>0.46551724137931</v>
      </c>
      <c r="H1363" s="16">
        <v>0.43333333333333302</v>
      </c>
      <c r="I1363" s="16">
        <v>0.46666666666666701</v>
      </c>
      <c r="J1363" s="16">
        <v>0.31578947368421101</v>
      </c>
      <c r="K1363" s="16">
        <v>0.31506849315068503</v>
      </c>
      <c r="L1363" s="16">
        <v>0.46666666666666701</v>
      </c>
      <c r="M1363" s="16">
        <v>0.34090909090909099</v>
      </c>
      <c r="N1363" s="16">
        <v>0.39215686274509798</v>
      </c>
      <c r="O1363" s="16">
        <v>0.4</v>
      </c>
      <c r="P1363" s="16">
        <v>0.36666666666666697</v>
      </c>
      <c r="Q1363" s="16">
        <v>0.44186046511627902</v>
      </c>
      <c r="R1363" s="16">
        <v>0.51851851851851805</v>
      </c>
      <c r="S1363" s="16">
        <v>0.340659340659341</v>
      </c>
      <c r="T1363" s="16">
        <v>0.43269230769230799</v>
      </c>
      <c r="U1363" s="16"/>
      <c r="V1363" s="16">
        <v>0.370473537604457</v>
      </c>
      <c r="W1363" s="16">
        <v>0.34594594594594602</v>
      </c>
      <c r="X1363" s="16">
        <v>0.42957746478873199</v>
      </c>
      <c r="Y1363" s="16">
        <v>0.42244897959183703</v>
      </c>
      <c r="Z1363" s="16"/>
      <c r="AA1363" s="16">
        <v>0.39370078740157499</v>
      </c>
      <c r="AB1363" s="16">
        <v>0.439024390243902</v>
      </c>
      <c r="AC1363" s="16">
        <v>0.35714285714285698</v>
      </c>
      <c r="AD1363" s="16">
        <v>0.418604651162791</v>
      </c>
      <c r="AE1363" s="16">
        <v>0.34453781512604997</v>
      </c>
      <c r="AF1363" s="16">
        <v>0.43617021276595702</v>
      </c>
      <c r="AG1363" s="16">
        <v>0.375</v>
      </c>
      <c r="AH1363" s="16">
        <v>0.48780487804877998</v>
      </c>
      <c r="AI1363" s="16">
        <v>0.42452830188679203</v>
      </c>
      <c r="AJ1363" s="16"/>
      <c r="AK1363" s="16">
        <v>0.38071065989847702</v>
      </c>
      <c r="AL1363" s="16">
        <v>0.34951456310679602</v>
      </c>
      <c r="AM1363" s="16">
        <v>0.445544554455446</v>
      </c>
      <c r="AN1363" s="16">
        <v>0.38566552901023898</v>
      </c>
      <c r="AO1363" s="16">
        <v>0.45744680851063801</v>
      </c>
      <c r="AP1363" s="16">
        <v>0.465437788018433</v>
      </c>
      <c r="AQ1363" s="16">
        <v>0.32</v>
      </c>
      <c r="AR1363" s="16"/>
      <c r="AS1363" s="16">
        <v>0.38829787234042601</v>
      </c>
      <c r="AT1363" s="16">
        <v>0.400884955752212</v>
      </c>
      <c r="AU1363" s="16"/>
      <c r="AV1363" s="16">
        <v>0.38818565400843902</v>
      </c>
      <c r="AW1363" s="16">
        <v>0.40521327014218</v>
      </c>
      <c r="AX1363" s="16"/>
      <c r="AY1363" s="16">
        <v>0.385265700483092</v>
      </c>
      <c r="AZ1363" s="16">
        <v>0.42244897959183703</v>
      </c>
      <c r="BA1363" s="16"/>
      <c r="BB1363" s="16">
        <v>0.38612368024132698</v>
      </c>
      <c r="BC1363" s="16">
        <v>0.41221374045801501</v>
      </c>
      <c r="BD1363" s="16"/>
      <c r="BE1363" s="16">
        <v>0.236363636363636</v>
      </c>
      <c r="BF1363" s="16">
        <v>0.378698224852071</v>
      </c>
      <c r="BG1363" s="16">
        <v>0.449826989619377</v>
      </c>
      <c r="BH1363" s="16">
        <v>0.42127659574468101</v>
      </c>
    </row>
    <row r="1364" spans="2:60" x14ac:dyDescent="0.25">
      <c r="B1364" t="s">
        <v>609</v>
      </c>
      <c r="C1364" s="16">
        <v>0.20333839150227601</v>
      </c>
      <c r="D1364" s="16">
        <v>0.201550387596899</v>
      </c>
      <c r="E1364" s="16">
        <v>0.17482517482517501</v>
      </c>
      <c r="F1364" s="16">
        <v>0.2</v>
      </c>
      <c r="G1364" s="16">
        <v>0.29310344827586199</v>
      </c>
      <c r="H1364" s="16">
        <v>0.16666666666666699</v>
      </c>
      <c r="I1364" s="16">
        <v>0.14285714285714299</v>
      </c>
      <c r="J1364" s="16">
        <v>0.157894736842105</v>
      </c>
      <c r="K1364" s="16">
        <v>0.232876712328767</v>
      </c>
      <c r="L1364" s="16">
        <v>0.16666666666666699</v>
      </c>
      <c r="M1364" s="16">
        <v>0.13636363636363599</v>
      </c>
      <c r="N1364" s="16">
        <v>0.24509803921568599</v>
      </c>
      <c r="O1364" s="16">
        <v>0.16666666666666699</v>
      </c>
      <c r="P1364" s="16">
        <v>0.31666666666666698</v>
      </c>
      <c r="Q1364" s="16">
        <v>0.232558139534884</v>
      </c>
      <c r="R1364" s="16">
        <v>0.11111111111111099</v>
      </c>
      <c r="S1364" s="16">
        <v>0.25274725274725302</v>
      </c>
      <c r="T1364" s="16">
        <v>0.15384615384615399</v>
      </c>
      <c r="U1364" s="16"/>
      <c r="V1364" s="16">
        <v>0.20055710306406699</v>
      </c>
      <c r="W1364" s="16">
        <v>0.22162162162162199</v>
      </c>
      <c r="X1364" s="16">
        <v>0.242957746478873</v>
      </c>
      <c r="Y1364" s="16">
        <v>0.17551020408163301</v>
      </c>
      <c r="Z1364" s="16"/>
      <c r="AA1364" s="16">
        <v>0.20472440944881901</v>
      </c>
      <c r="AB1364" s="16">
        <v>0.25609756097560998</v>
      </c>
      <c r="AC1364" s="16">
        <v>0.223214285714286</v>
      </c>
      <c r="AD1364" s="16">
        <v>0.209302325581395</v>
      </c>
      <c r="AE1364" s="16">
        <v>0.24369747899159699</v>
      </c>
      <c r="AF1364" s="16">
        <v>0.12765957446808501</v>
      </c>
      <c r="AG1364" s="16">
        <v>0.20833333333333301</v>
      </c>
      <c r="AH1364" s="16">
        <v>0.134146341463415</v>
      </c>
      <c r="AI1364" s="16">
        <v>0.15094339622641501</v>
      </c>
      <c r="AJ1364" s="16"/>
      <c r="AK1364" s="16">
        <v>0.17258883248731</v>
      </c>
      <c r="AL1364" s="16">
        <v>0.29126213592233002</v>
      </c>
      <c r="AM1364" s="16">
        <v>0.198019801980198</v>
      </c>
      <c r="AN1364" s="16">
        <v>0.218430034129693</v>
      </c>
      <c r="AO1364" s="16">
        <v>0.170212765957447</v>
      </c>
      <c r="AP1364" s="16">
        <v>0.17511520737327199</v>
      </c>
      <c r="AQ1364" s="16">
        <v>0.22666666666666699</v>
      </c>
      <c r="AR1364" s="16"/>
      <c r="AS1364" s="16">
        <v>0.21808510638297901</v>
      </c>
      <c r="AT1364" s="16">
        <v>0.20088495575221199</v>
      </c>
      <c r="AU1364" s="16"/>
      <c r="AV1364" s="16">
        <v>0.19409282700421901</v>
      </c>
      <c r="AW1364" s="16">
        <v>0.208530805687204</v>
      </c>
      <c r="AX1364" s="16"/>
      <c r="AY1364" s="16">
        <v>0.21980676328502399</v>
      </c>
      <c r="AZ1364" s="16">
        <v>0.17551020408163301</v>
      </c>
      <c r="BA1364" s="16"/>
      <c r="BB1364" s="16">
        <v>0.18853695324283601</v>
      </c>
      <c r="BC1364" s="16">
        <v>0.21832061068702299</v>
      </c>
      <c r="BD1364" s="16"/>
      <c r="BE1364" s="16">
        <v>0.266666666666667</v>
      </c>
      <c r="BF1364" s="16">
        <v>0.19822485207100601</v>
      </c>
      <c r="BG1364" s="16">
        <v>0.190311418685121</v>
      </c>
      <c r="BH1364" s="16">
        <v>0.19148936170212799</v>
      </c>
    </row>
    <row r="1365" spans="2:60" x14ac:dyDescent="0.25">
      <c r="B1365" t="s">
        <v>610</v>
      </c>
      <c r="C1365" s="16">
        <v>0.142640364188164</v>
      </c>
      <c r="D1365" s="16">
        <v>9.3023255813953501E-2</v>
      </c>
      <c r="E1365" s="16">
        <v>0.132867132867133</v>
      </c>
      <c r="F1365" s="16">
        <v>0.21052631578947401</v>
      </c>
      <c r="G1365" s="16">
        <v>0.13793103448275901</v>
      </c>
      <c r="H1365" s="16">
        <v>0.133333333333333</v>
      </c>
      <c r="I1365" s="16">
        <v>9.5238095238095205E-2</v>
      </c>
      <c r="J1365" s="16">
        <v>0.21052631578947401</v>
      </c>
      <c r="K1365" s="16">
        <v>0.13698630136986301</v>
      </c>
      <c r="L1365" s="16">
        <v>0</v>
      </c>
      <c r="M1365" s="16">
        <v>0.204545454545455</v>
      </c>
      <c r="N1365" s="16">
        <v>0.11764705882352899</v>
      </c>
      <c r="O1365" s="16">
        <v>0.133333333333333</v>
      </c>
      <c r="P1365" s="16">
        <v>0.15</v>
      </c>
      <c r="Q1365" s="16">
        <v>6.9767441860465101E-2</v>
      </c>
      <c r="R1365" s="16">
        <v>0.25925925925925902</v>
      </c>
      <c r="S1365" s="16">
        <v>0.17032967032967</v>
      </c>
      <c r="T1365" s="16">
        <v>0.16346153846153799</v>
      </c>
      <c r="U1365" s="16"/>
      <c r="V1365" s="16">
        <v>0.13370473537604499</v>
      </c>
      <c r="W1365" s="16">
        <v>0.18378378378378399</v>
      </c>
      <c r="X1365" s="16">
        <v>0.11619718309859201</v>
      </c>
      <c r="Y1365" s="16">
        <v>0.14897959183673501</v>
      </c>
      <c r="Z1365" s="16"/>
      <c r="AA1365" s="16">
        <v>0.13123359580052499</v>
      </c>
      <c r="AB1365" s="16">
        <v>0.134146341463415</v>
      </c>
      <c r="AC1365" s="16">
        <v>0.19642857142857101</v>
      </c>
      <c r="AD1365" s="16">
        <v>0.15503875968992201</v>
      </c>
      <c r="AE1365" s="16">
        <v>0.151260504201681</v>
      </c>
      <c r="AF1365" s="16">
        <v>0.10638297872340401</v>
      </c>
      <c r="AG1365" s="16">
        <v>0.13541666666666699</v>
      </c>
      <c r="AH1365" s="16">
        <v>0.17073170731707299</v>
      </c>
      <c r="AI1365" s="16">
        <v>0.15094339622641501</v>
      </c>
      <c r="AJ1365" s="16"/>
      <c r="AK1365" s="16">
        <v>0.116751269035533</v>
      </c>
      <c r="AL1365" s="16">
        <v>0.14563106796116501</v>
      </c>
      <c r="AM1365" s="16">
        <v>0.14851485148514901</v>
      </c>
      <c r="AN1365" s="16">
        <v>0.16040955631399301</v>
      </c>
      <c r="AO1365" s="16">
        <v>0.117021276595745</v>
      </c>
      <c r="AP1365" s="16">
        <v>0.16129032258064499</v>
      </c>
      <c r="AQ1365" s="16">
        <v>0.12666666666666701</v>
      </c>
      <c r="AR1365" s="16"/>
      <c r="AS1365" s="16">
        <v>0.122340425531915</v>
      </c>
      <c r="AT1365" s="16">
        <v>0.146017699115044</v>
      </c>
      <c r="AU1365" s="16"/>
      <c r="AV1365" s="16">
        <v>0.15611814345991601</v>
      </c>
      <c r="AW1365" s="16">
        <v>0.13507109004739301</v>
      </c>
      <c r="AX1365" s="16"/>
      <c r="AY1365" s="16">
        <v>0.13888888888888901</v>
      </c>
      <c r="AZ1365" s="16">
        <v>0.14897959183673501</v>
      </c>
      <c r="BA1365" s="16"/>
      <c r="BB1365" s="16">
        <v>0.14630467571644001</v>
      </c>
      <c r="BC1365" s="16">
        <v>0.13893129770992399</v>
      </c>
      <c r="BD1365" s="16"/>
      <c r="BE1365" s="16">
        <v>0.175757575757576</v>
      </c>
      <c r="BF1365" s="16">
        <v>0.15384615384615399</v>
      </c>
      <c r="BG1365" s="16">
        <v>0.13321799307958501</v>
      </c>
      <c r="BH1365" s="16">
        <v>0.12765957446808501</v>
      </c>
    </row>
    <row r="1366" spans="2:60" x14ac:dyDescent="0.25">
      <c r="B1366" t="s">
        <v>611</v>
      </c>
      <c r="C1366" s="16">
        <v>6.5250379362670696E-2</v>
      </c>
      <c r="D1366" s="16">
        <v>3.8759689922480599E-2</v>
      </c>
      <c r="E1366" s="16">
        <v>6.9930069930069894E-2</v>
      </c>
      <c r="F1366" s="16">
        <v>7.3684210526315796E-2</v>
      </c>
      <c r="G1366" s="16">
        <v>6.8965517241379296E-2</v>
      </c>
      <c r="H1366" s="16">
        <v>0.1</v>
      </c>
      <c r="I1366" s="16">
        <v>0.104761904761905</v>
      </c>
      <c r="J1366" s="16">
        <v>0.105263157894737</v>
      </c>
      <c r="K1366" s="16">
        <v>6.8493150684931503E-2</v>
      </c>
      <c r="L1366" s="16">
        <v>0.233333333333333</v>
      </c>
      <c r="M1366" s="16">
        <v>5.6818181818181802E-2</v>
      </c>
      <c r="N1366" s="16">
        <v>4.9019607843137303E-2</v>
      </c>
      <c r="O1366" s="16">
        <v>0</v>
      </c>
      <c r="P1366" s="16">
        <v>8.3333333333333301E-2</v>
      </c>
      <c r="Q1366" s="16">
        <v>4.6511627906976702E-2</v>
      </c>
      <c r="R1366" s="16">
        <v>3.7037037037037E-2</v>
      </c>
      <c r="S1366" s="16">
        <v>4.3956043956044001E-2</v>
      </c>
      <c r="T1366" s="16">
        <v>5.7692307692307702E-2</v>
      </c>
      <c r="U1366" s="16"/>
      <c r="V1366" s="16">
        <v>0.105849582172702</v>
      </c>
      <c r="W1366" s="16">
        <v>7.5675675675675694E-2</v>
      </c>
      <c r="X1366" s="16">
        <v>3.8732394366197201E-2</v>
      </c>
      <c r="Y1366" s="16">
        <v>4.6938775510204103E-2</v>
      </c>
      <c r="Z1366" s="16"/>
      <c r="AA1366" s="16">
        <v>9.4488188976377993E-2</v>
      </c>
      <c r="AB1366" s="16">
        <v>1.21951219512195E-2</v>
      </c>
      <c r="AC1366" s="16">
        <v>8.0357142857142905E-2</v>
      </c>
      <c r="AD1366" s="16">
        <v>4.6511627906976702E-2</v>
      </c>
      <c r="AE1366" s="16">
        <v>5.8823529411764698E-2</v>
      </c>
      <c r="AF1366" s="16">
        <v>6.3829787234042507E-2</v>
      </c>
      <c r="AG1366" s="16">
        <v>4.1666666666666699E-2</v>
      </c>
      <c r="AH1366" s="16">
        <v>6.0975609756097601E-2</v>
      </c>
      <c r="AI1366" s="16">
        <v>2.83018867924528E-2</v>
      </c>
      <c r="AJ1366" s="16"/>
      <c r="AK1366" s="16">
        <v>9.6446700507614197E-2</v>
      </c>
      <c r="AL1366" s="16">
        <v>3.8834951456310697E-2</v>
      </c>
      <c r="AM1366" s="16">
        <v>1.9801980198019799E-2</v>
      </c>
      <c r="AN1366" s="16">
        <v>7.5085324232081904E-2</v>
      </c>
      <c r="AO1366" s="16">
        <v>4.2553191489361701E-2</v>
      </c>
      <c r="AP1366" s="16">
        <v>4.6082949308755797E-2</v>
      </c>
      <c r="AQ1366" s="16">
        <v>0.10666666666666701</v>
      </c>
      <c r="AR1366" s="16"/>
      <c r="AS1366" s="16">
        <v>4.7872340425531901E-2</v>
      </c>
      <c r="AT1366" s="16">
        <v>6.8141592920354002E-2</v>
      </c>
      <c r="AU1366" s="16"/>
      <c r="AV1366" s="16">
        <v>5.90717299578059E-2</v>
      </c>
      <c r="AW1366" s="16">
        <v>6.8720379146919405E-2</v>
      </c>
      <c r="AX1366" s="16"/>
      <c r="AY1366" s="16">
        <v>7.6086956521739094E-2</v>
      </c>
      <c r="AZ1366" s="16">
        <v>4.6938775510204103E-2</v>
      </c>
      <c r="BA1366" s="16"/>
      <c r="BB1366" s="16">
        <v>6.0331825037707398E-2</v>
      </c>
      <c r="BC1366" s="16">
        <v>7.0229007633587803E-2</v>
      </c>
      <c r="BD1366" s="16"/>
      <c r="BE1366" s="16">
        <v>0.163636363636364</v>
      </c>
      <c r="BF1366" s="16">
        <v>7.69230769230769E-2</v>
      </c>
      <c r="BG1366" s="16">
        <v>5.0173010380622801E-2</v>
      </c>
      <c r="BH1366" s="16">
        <v>1.7021276595744698E-2</v>
      </c>
    </row>
    <row r="1367" spans="2:60" x14ac:dyDescent="0.25">
      <c r="B1367" t="s">
        <v>103</v>
      </c>
      <c r="C1367" s="16">
        <v>9.1047040971168405E-3</v>
      </c>
      <c r="D1367" s="16">
        <v>1.5503875968992199E-2</v>
      </c>
      <c r="E1367" s="16">
        <v>1.3986013986014E-2</v>
      </c>
      <c r="F1367" s="16">
        <v>1.05263157894737E-2</v>
      </c>
      <c r="G1367" s="16">
        <v>0</v>
      </c>
      <c r="H1367" s="16">
        <v>0</v>
      </c>
      <c r="I1367" s="16">
        <v>9.5238095238095195E-3</v>
      </c>
      <c r="J1367" s="16">
        <v>5.2631578947368397E-2</v>
      </c>
      <c r="K1367" s="16">
        <v>1.3698630136986301E-2</v>
      </c>
      <c r="L1367" s="16">
        <v>0</v>
      </c>
      <c r="M1367" s="16">
        <v>0</v>
      </c>
      <c r="N1367" s="16">
        <v>2.9411764705882401E-2</v>
      </c>
      <c r="O1367" s="16">
        <v>3.3333333333333298E-2</v>
      </c>
      <c r="P1367" s="16">
        <v>0</v>
      </c>
      <c r="Q1367" s="16">
        <v>0</v>
      </c>
      <c r="R1367" s="16">
        <v>0</v>
      </c>
      <c r="S1367" s="16">
        <v>0</v>
      </c>
      <c r="T1367" s="16">
        <v>0</v>
      </c>
      <c r="U1367" s="16"/>
      <c r="V1367" s="16">
        <v>1.9498607242339799E-2</v>
      </c>
      <c r="W1367" s="16">
        <v>1.0810810810810799E-2</v>
      </c>
      <c r="X1367" s="16">
        <v>7.0422535211267599E-3</v>
      </c>
      <c r="Y1367" s="16">
        <v>2.0408163265306098E-3</v>
      </c>
      <c r="Z1367" s="16"/>
      <c r="AA1367" s="16">
        <v>1.31233595800525E-2</v>
      </c>
      <c r="AB1367" s="16">
        <v>0</v>
      </c>
      <c r="AC1367" s="16">
        <v>8.9285714285714298E-3</v>
      </c>
      <c r="AD1367" s="16">
        <v>0</v>
      </c>
      <c r="AE1367" s="16">
        <v>8.4033613445378096E-3</v>
      </c>
      <c r="AF1367" s="16">
        <v>1.0638297872340399E-2</v>
      </c>
      <c r="AG1367" s="16">
        <v>0</v>
      </c>
      <c r="AH1367" s="16">
        <v>0</v>
      </c>
      <c r="AI1367" s="16">
        <v>0</v>
      </c>
      <c r="AJ1367" s="16"/>
      <c r="AK1367" s="16">
        <v>2.0304568527918801E-2</v>
      </c>
      <c r="AL1367" s="16">
        <v>9.7087378640776708E-3</v>
      </c>
      <c r="AM1367" s="16">
        <v>0</v>
      </c>
      <c r="AN1367" s="16">
        <v>1.02389078498294E-2</v>
      </c>
      <c r="AO1367" s="16">
        <v>5.31914893617021E-3</v>
      </c>
      <c r="AP1367" s="16">
        <v>0</v>
      </c>
      <c r="AQ1367" s="16">
        <v>0</v>
      </c>
      <c r="AR1367" s="16"/>
      <c r="AS1367" s="16">
        <v>5.31914893617021E-3</v>
      </c>
      <c r="AT1367" s="16">
        <v>9.7345132743362796E-3</v>
      </c>
      <c r="AU1367" s="16"/>
      <c r="AV1367" s="16">
        <v>1.4767932489451499E-2</v>
      </c>
      <c r="AW1367" s="16">
        <v>5.9241706161137402E-3</v>
      </c>
      <c r="AX1367" s="16"/>
      <c r="AY1367" s="16">
        <v>1.32850241545894E-2</v>
      </c>
      <c r="AZ1367" s="16">
        <v>2.0408163265306098E-3</v>
      </c>
      <c r="BA1367" s="16"/>
      <c r="BB1367" s="16">
        <v>4.5248868778280504E-3</v>
      </c>
      <c r="BC1367" s="16">
        <v>1.3740458015267199E-2</v>
      </c>
      <c r="BD1367" s="16"/>
      <c r="BE1367" s="16">
        <v>4.8484848484848499E-2</v>
      </c>
      <c r="BF1367" s="16">
        <v>5.9171597633136102E-3</v>
      </c>
      <c r="BG1367" s="16">
        <v>3.4602076124567501E-3</v>
      </c>
      <c r="BH1367" s="16">
        <v>0</v>
      </c>
    </row>
    <row r="1368" spans="2:60" x14ac:dyDescent="0.25">
      <c r="B1368" t="s">
        <v>612</v>
      </c>
      <c r="C1368" s="16">
        <v>0.57966616084977196</v>
      </c>
      <c r="D1368" s="16">
        <v>0.65116279069767402</v>
      </c>
      <c r="E1368" s="16">
        <v>0.608391608391608</v>
      </c>
      <c r="F1368" s="16">
        <v>0.50526315789473697</v>
      </c>
      <c r="G1368" s="16">
        <v>0.5</v>
      </c>
      <c r="H1368" s="16">
        <v>0.6</v>
      </c>
      <c r="I1368" s="16">
        <v>0.64761904761904798</v>
      </c>
      <c r="J1368" s="16">
        <v>0.47368421052631599</v>
      </c>
      <c r="K1368" s="16">
        <v>0.54794520547945202</v>
      </c>
      <c r="L1368" s="16">
        <v>0.6</v>
      </c>
      <c r="M1368" s="16">
        <v>0.60227272727272696</v>
      </c>
      <c r="N1368" s="16">
        <v>0.55882352941176505</v>
      </c>
      <c r="O1368" s="16">
        <v>0.66666666666666696</v>
      </c>
      <c r="P1368" s="16">
        <v>0.45</v>
      </c>
      <c r="Q1368" s="16">
        <v>0.65116279069767402</v>
      </c>
      <c r="R1368" s="16">
        <v>0.592592592592593</v>
      </c>
      <c r="S1368" s="16">
        <v>0.53296703296703296</v>
      </c>
      <c r="T1368" s="16">
        <v>0.625</v>
      </c>
      <c r="U1368" s="16"/>
      <c r="V1368" s="16">
        <v>0.54038997214484696</v>
      </c>
      <c r="W1368" s="16">
        <v>0.50810810810810803</v>
      </c>
      <c r="X1368" s="16">
        <v>0.59507042253521103</v>
      </c>
      <c r="Y1368" s="16">
        <v>0.62653061224489803</v>
      </c>
      <c r="Z1368" s="16"/>
      <c r="AA1368" s="16">
        <v>0.55643044619422599</v>
      </c>
      <c r="AB1368" s="16">
        <v>0.59756097560975596</v>
      </c>
      <c r="AC1368" s="16">
        <v>0.49107142857142899</v>
      </c>
      <c r="AD1368" s="16">
        <v>0.58914728682170503</v>
      </c>
      <c r="AE1368" s="16">
        <v>0.53781512605042003</v>
      </c>
      <c r="AF1368" s="16">
        <v>0.69148936170212805</v>
      </c>
      <c r="AG1368" s="16">
        <v>0.61458333333333304</v>
      </c>
      <c r="AH1368" s="16">
        <v>0.63414634146341498</v>
      </c>
      <c r="AI1368" s="16">
        <v>0.66981132075471705</v>
      </c>
      <c r="AJ1368" s="16"/>
      <c r="AK1368" s="16">
        <v>0.59390862944162404</v>
      </c>
      <c r="AL1368" s="16">
        <v>0.51456310679611605</v>
      </c>
      <c r="AM1368" s="16">
        <v>0.633663366336634</v>
      </c>
      <c r="AN1368" s="16">
        <v>0.53583617747440304</v>
      </c>
      <c r="AO1368" s="16">
        <v>0.66489361702127703</v>
      </c>
      <c r="AP1368" s="16">
        <v>0.61751152073732696</v>
      </c>
      <c r="AQ1368" s="16">
        <v>0.54</v>
      </c>
      <c r="AR1368" s="16"/>
      <c r="AS1368" s="16">
        <v>0.60638297872340396</v>
      </c>
      <c r="AT1368" s="16">
        <v>0.57522123893805299</v>
      </c>
      <c r="AU1368" s="16"/>
      <c r="AV1368" s="16">
        <v>0.575949367088608</v>
      </c>
      <c r="AW1368" s="16">
        <v>0.58175355450236999</v>
      </c>
      <c r="AX1368" s="16"/>
      <c r="AY1368" s="16">
        <v>0.55193236714975802</v>
      </c>
      <c r="AZ1368" s="16">
        <v>0.62653061224489803</v>
      </c>
      <c r="BA1368" s="16"/>
      <c r="BB1368" s="16">
        <v>0.60030165912518896</v>
      </c>
      <c r="BC1368" s="16">
        <v>0.55877862595419803</v>
      </c>
      <c r="BD1368" s="16"/>
      <c r="BE1368" s="16">
        <v>0.34545454545454501</v>
      </c>
      <c r="BF1368" s="16">
        <v>0.56508875739645004</v>
      </c>
      <c r="BG1368" s="16">
        <v>0.62283737024221497</v>
      </c>
      <c r="BH1368" s="16">
        <v>0.66382978723404296</v>
      </c>
    </row>
    <row r="1369" spans="2:60" x14ac:dyDescent="0.25">
      <c r="B1369" t="s">
        <v>613</v>
      </c>
      <c r="C1369" s="16">
        <v>0.20789074355083501</v>
      </c>
      <c r="D1369" s="16">
        <v>0.13178294573643401</v>
      </c>
      <c r="E1369" s="16">
        <v>0.20279720279720301</v>
      </c>
      <c r="F1369" s="16">
        <v>0.28421052631578902</v>
      </c>
      <c r="G1369" s="16">
        <v>0.20689655172413801</v>
      </c>
      <c r="H1369" s="16">
        <v>0.233333333333333</v>
      </c>
      <c r="I1369" s="16">
        <v>0.2</v>
      </c>
      <c r="J1369" s="16">
        <v>0.31578947368421101</v>
      </c>
      <c r="K1369" s="16">
        <v>0.20547945205479501</v>
      </c>
      <c r="L1369" s="16">
        <v>0.233333333333333</v>
      </c>
      <c r="M1369" s="16">
        <v>0.26136363636363602</v>
      </c>
      <c r="N1369" s="16">
        <v>0.16666666666666699</v>
      </c>
      <c r="O1369" s="16">
        <v>0.133333333333333</v>
      </c>
      <c r="P1369" s="16">
        <v>0.233333333333333</v>
      </c>
      <c r="Q1369" s="16">
        <v>0.116279069767442</v>
      </c>
      <c r="R1369" s="16">
        <v>0.296296296296296</v>
      </c>
      <c r="S1369" s="16">
        <v>0.214285714285714</v>
      </c>
      <c r="T1369" s="16">
        <v>0.22115384615384601</v>
      </c>
      <c r="U1369" s="16"/>
      <c r="V1369" s="16">
        <v>0.23955431754874701</v>
      </c>
      <c r="W1369" s="16">
        <v>0.25945945945945897</v>
      </c>
      <c r="X1369" s="16">
        <v>0.154929577464789</v>
      </c>
      <c r="Y1369" s="16">
        <v>0.19591836734693899</v>
      </c>
      <c r="Z1369" s="16"/>
      <c r="AA1369" s="16">
        <v>0.225721784776903</v>
      </c>
      <c r="AB1369" s="16">
        <v>0.146341463414634</v>
      </c>
      <c r="AC1369" s="16">
        <v>0.27678571428571402</v>
      </c>
      <c r="AD1369" s="16">
        <v>0.201550387596899</v>
      </c>
      <c r="AE1369" s="16">
        <v>0.21008403361344499</v>
      </c>
      <c r="AF1369" s="16">
        <v>0.170212765957447</v>
      </c>
      <c r="AG1369" s="16">
        <v>0.17708333333333301</v>
      </c>
      <c r="AH1369" s="16">
        <v>0.23170731707317099</v>
      </c>
      <c r="AI1369" s="16">
        <v>0.179245283018868</v>
      </c>
      <c r="AJ1369" s="16"/>
      <c r="AK1369" s="16">
        <v>0.21319796954314699</v>
      </c>
      <c r="AL1369" s="16">
        <v>0.18446601941747601</v>
      </c>
      <c r="AM1369" s="16">
        <v>0.16831683168316799</v>
      </c>
      <c r="AN1369" s="16">
        <v>0.23549488054607501</v>
      </c>
      <c r="AO1369" s="16">
        <v>0.159574468085106</v>
      </c>
      <c r="AP1369" s="16">
        <v>0.207373271889401</v>
      </c>
      <c r="AQ1369" s="16">
        <v>0.233333333333333</v>
      </c>
      <c r="AR1369" s="16"/>
      <c r="AS1369" s="16">
        <v>0.170212765957447</v>
      </c>
      <c r="AT1369" s="16">
        <v>0.21415929203539799</v>
      </c>
      <c r="AU1369" s="16"/>
      <c r="AV1369" s="16">
        <v>0.215189873417722</v>
      </c>
      <c r="AW1369" s="16">
        <v>0.20379146919431301</v>
      </c>
      <c r="AX1369" s="16"/>
      <c r="AY1369" s="16">
        <v>0.214975845410628</v>
      </c>
      <c r="AZ1369" s="16">
        <v>0.19591836734693899</v>
      </c>
      <c r="BA1369" s="16"/>
      <c r="BB1369" s="16">
        <v>0.20663650075414799</v>
      </c>
      <c r="BC1369" s="16">
        <v>0.20916030534351099</v>
      </c>
      <c r="BD1369" s="16"/>
      <c r="BE1369" s="16">
        <v>0.33939393939393903</v>
      </c>
      <c r="BF1369" s="16">
        <v>0.230769230769231</v>
      </c>
      <c r="BG1369" s="16">
        <v>0.18339100346020801</v>
      </c>
      <c r="BH1369" s="16">
        <v>0.14468085106383</v>
      </c>
    </row>
    <row r="1370" spans="2:60" x14ac:dyDescent="0.25">
      <c r="B1370" t="s">
        <v>171</v>
      </c>
      <c r="C1370" s="16">
        <v>0.37177541729893798</v>
      </c>
      <c r="D1370" s="16">
        <v>0.51937984496124001</v>
      </c>
      <c r="E1370" s="16">
        <v>0.40559440559440602</v>
      </c>
      <c r="F1370" s="16">
        <v>0.221052631578947</v>
      </c>
      <c r="G1370" s="16">
        <v>0.29310344827586199</v>
      </c>
      <c r="H1370" s="16">
        <v>0.36666666666666697</v>
      </c>
      <c r="I1370" s="16">
        <v>0.44761904761904803</v>
      </c>
      <c r="J1370" s="16">
        <v>0.157894736842105</v>
      </c>
      <c r="K1370" s="16">
        <v>0.34246575342465801</v>
      </c>
      <c r="L1370" s="16">
        <v>0.36666666666666697</v>
      </c>
      <c r="M1370" s="16">
        <v>0.34090909090909099</v>
      </c>
      <c r="N1370" s="16">
        <v>0.39215686274509798</v>
      </c>
      <c r="O1370" s="16">
        <v>0.53333333333333299</v>
      </c>
      <c r="P1370" s="16">
        <v>0.21666666666666701</v>
      </c>
      <c r="Q1370" s="16">
        <v>0.53488372093023295</v>
      </c>
      <c r="R1370" s="16">
        <v>0.296296296296296</v>
      </c>
      <c r="S1370" s="16">
        <v>0.31868131868131899</v>
      </c>
      <c r="T1370" s="16">
        <v>0.40384615384615402</v>
      </c>
      <c r="U1370" s="16"/>
      <c r="V1370" s="16">
        <v>0.30083565459610001</v>
      </c>
      <c r="W1370" s="16">
        <v>0.248648648648649</v>
      </c>
      <c r="X1370" s="16">
        <v>0.440140845070423</v>
      </c>
      <c r="Y1370" s="16">
        <v>0.43061224489795902</v>
      </c>
      <c r="Z1370" s="16"/>
      <c r="AA1370" s="16">
        <v>0.33070866141732302</v>
      </c>
      <c r="AB1370" s="16">
        <v>0.45121951219512202</v>
      </c>
      <c r="AC1370" s="16">
        <v>0.214285714285714</v>
      </c>
      <c r="AD1370" s="16">
        <v>0.387596899224806</v>
      </c>
      <c r="AE1370" s="16">
        <v>0.32773109243697501</v>
      </c>
      <c r="AF1370" s="16">
        <v>0.52127659574468099</v>
      </c>
      <c r="AG1370" s="16">
        <v>0.4375</v>
      </c>
      <c r="AH1370" s="16">
        <v>0.40243902439024398</v>
      </c>
      <c r="AI1370" s="16">
        <v>0.490566037735849</v>
      </c>
      <c r="AJ1370" s="16"/>
      <c r="AK1370" s="16">
        <v>0.38071065989847702</v>
      </c>
      <c r="AL1370" s="16">
        <v>0.33009708737864102</v>
      </c>
      <c r="AM1370" s="16">
        <v>0.46534653465346498</v>
      </c>
      <c r="AN1370" s="16">
        <v>0.30034129692832801</v>
      </c>
      <c r="AO1370" s="16">
        <v>0.50531914893617003</v>
      </c>
      <c r="AP1370" s="16">
        <v>0.41013824884792599</v>
      </c>
      <c r="AQ1370" s="16">
        <v>0.30666666666666698</v>
      </c>
      <c r="AR1370" s="16"/>
      <c r="AS1370" s="16">
        <v>0.43617021276595702</v>
      </c>
      <c r="AT1370" s="16">
        <v>0.36106194690265497</v>
      </c>
      <c r="AU1370" s="16"/>
      <c r="AV1370" s="16">
        <v>0.360759493670886</v>
      </c>
      <c r="AW1370" s="16">
        <v>0.37796208530805703</v>
      </c>
      <c r="AX1370" s="16"/>
      <c r="AY1370" s="16">
        <v>0.33695652173912999</v>
      </c>
      <c r="AZ1370" s="16">
        <v>0.43061224489795902</v>
      </c>
      <c r="BA1370" s="16"/>
      <c r="BB1370" s="16">
        <v>0.39366515837104099</v>
      </c>
      <c r="BC1370" s="16">
        <v>0.34961832061068698</v>
      </c>
      <c r="BD1370" s="16"/>
      <c r="BE1370" s="16">
        <v>6.0606060606060996E-3</v>
      </c>
      <c r="BF1370" s="16">
        <v>0.33431952662721898</v>
      </c>
      <c r="BG1370" s="16">
        <v>0.43944636678200699</v>
      </c>
      <c r="BH1370" s="16">
        <v>0.51914893617021296</v>
      </c>
    </row>
    <row r="1371" spans="2:60" x14ac:dyDescent="0.25">
      <c r="C1371" s="16"/>
      <c r="D1371" s="16"/>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c r="AC1371" s="16"/>
      <c r="AD1371" s="16"/>
      <c r="AE1371" s="16"/>
      <c r="AF1371" s="16"/>
      <c r="AG1371" s="16"/>
      <c r="AH1371" s="16"/>
      <c r="AI1371" s="16"/>
      <c r="AJ1371" s="16"/>
      <c r="AK1371" s="16"/>
      <c r="AL1371" s="16"/>
      <c r="AM1371" s="16"/>
      <c r="AN1371" s="16"/>
      <c r="AO1371" s="16"/>
      <c r="AP1371" s="16"/>
      <c r="AQ1371" s="16"/>
      <c r="AR1371" s="16"/>
      <c r="AS1371" s="16"/>
      <c r="AT1371" s="16"/>
      <c r="AU1371" s="16"/>
      <c r="AV1371" s="16"/>
      <c r="AW1371" s="16"/>
      <c r="AX1371" s="16"/>
      <c r="AY1371" s="16"/>
      <c r="AZ1371" s="16"/>
      <c r="BA1371" s="16"/>
      <c r="BB1371" s="16"/>
      <c r="BC1371" s="16"/>
      <c r="BD1371" s="16"/>
      <c r="BE1371" s="16"/>
      <c r="BF1371" s="16"/>
      <c r="BG1371" s="16"/>
      <c r="BH1371" s="16"/>
    </row>
    <row r="1372" spans="2:60" x14ac:dyDescent="0.25">
      <c r="B1372" s="6" t="s">
        <v>623</v>
      </c>
      <c r="C1372" s="16"/>
      <c r="D1372" s="16"/>
      <c r="E1372" s="16"/>
      <c r="F1372" s="16"/>
      <c r="G1372" s="16"/>
      <c r="H1372" s="16"/>
      <c r="I1372" s="16"/>
      <c r="J1372" s="16"/>
      <c r="K1372" s="16"/>
      <c r="L1372" s="16"/>
      <c r="M1372" s="16"/>
      <c r="N1372" s="16"/>
      <c r="O1372" s="16"/>
      <c r="P1372" s="16"/>
      <c r="Q1372" s="16"/>
      <c r="R1372" s="16"/>
      <c r="S1372" s="16"/>
      <c r="T1372" s="16"/>
      <c r="U1372" s="16"/>
      <c r="V1372" s="16"/>
      <c r="W1372" s="16"/>
      <c r="X1372" s="16"/>
      <c r="Y1372" s="16"/>
      <c r="Z1372" s="16"/>
      <c r="AA1372" s="16"/>
      <c r="AB1372" s="16"/>
      <c r="AC1372" s="16"/>
      <c r="AD1372" s="16"/>
      <c r="AE1372" s="16"/>
      <c r="AF1372" s="16"/>
      <c r="AG1372" s="16"/>
      <c r="AH1372" s="16"/>
      <c r="AI1372" s="16"/>
      <c r="AJ1372" s="16"/>
      <c r="AK1372" s="16"/>
      <c r="AL1372" s="16"/>
      <c r="AM1372" s="16"/>
      <c r="AN1372" s="16"/>
      <c r="AO1372" s="16"/>
      <c r="AP1372" s="16"/>
      <c r="AQ1372" s="16"/>
      <c r="AR1372" s="16"/>
      <c r="AS1372" s="16"/>
      <c r="AT1372" s="16"/>
      <c r="AU1372" s="16"/>
      <c r="AV1372" s="16"/>
      <c r="AW1372" s="16"/>
      <c r="AX1372" s="16"/>
      <c r="AY1372" s="16"/>
      <c r="AZ1372" s="16"/>
      <c r="BA1372" s="16"/>
      <c r="BB1372" s="16"/>
      <c r="BC1372" s="16"/>
      <c r="BD1372" s="16"/>
      <c r="BE1372" s="16"/>
      <c r="BF1372" s="16"/>
      <c r="BG1372" s="16"/>
      <c r="BH1372" s="16"/>
    </row>
    <row r="1373" spans="2:60" x14ac:dyDescent="0.25">
      <c r="B1373" s="23" t="s">
        <v>79</v>
      </c>
      <c r="C1373" s="16"/>
      <c r="D1373" s="16"/>
      <c r="E1373" s="16"/>
      <c r="F1373" s="16"/>
      <c r="G1373" s="16"/>
      <c r="H1373" s="16"/>
      <c r="I1373" s="16"/>
      <c r="J1373" s="16"/>
      <c r="K1373" s="16"/>
      <c r="L1373" s="16"/>
      <c r="M1373" s="16"/>
      <c r="N1373" s="16"/>
      <c r="O1373" s="16"/>
      <c r="P1373" s="16"/>
      <c r="Q1373" s="16"/>
      <c r="R1373" s="16"/>
      <c r="S1373" s="16"/>
      <c r="T1373" s="16"/>
      <c r="U1373" s="16"/>
      <c r="V1373" s="16"/>
      <c r="W1373" s="16"/>
      <c r="X1373" s="16"/>
      <c r="Y1373" s="16"/>
      <c r="Z1373" s="16"/>
      <c r="AA1373" s="16"/>
      <c r="AB1373" s="16"/>
      <c r="AC1373" s="16"/>
      <c r="AD1373" s="16"/>
      <c r="AE1373" s="16"/>
      <c r="AF1373" s="16"/>
      <c r="AG1373" s="16"/>
      <c r="AH1373" s="16"/>
      <c r="AI1373" s="16"/>
      <c r="AJ1373" s="16"/>
      <c r="AK1373" s="16"/>
      <c r="AL1373" s="16"/>
      <c r="AM1373" s="16"/>
      <c r="AN1373" s="16"/>
      <c r="AO1373" s="16"/>
      <c r="AP1373" s="16"/>
      <c r="AQ1373" s="16"/>
      <c r="AR1373" s="16"/>
      <c r="AS1373" s="16"/>
      <c r="AT1373" s="16"/>
      <c r="AU1373" s="16"/>
      <c r="AV1373" s="16"/>
      <c r="AW1373" s="16"/>
      <c r="AX1373" s="16"/>
      <c r="AY1373" s="16"/>
      <c r="AZ1373" s="16"/>
      <c r="BA1373" s="16"/>
      <c r="BB1373" s="16"/>
      <c r="BC1373" s="16"/>
      <c r="BD1373" s="16"/>
      <c r="BE1373" s="16"/>
      <c r="BF1373" s="16"/>
      <c r="BG1373" s="16"/>
      <c r="BH1373" s="16"/>
    </row>
    <row r="1374" spans="2:60" x14ac:dyDescent="0.25">
      <c r="B1374" t="s">
        <v>521</v>
      </c>
      <c r="C1374" s="16">
        <v>0.16009104704097099</v>
      </c>
      <c r="D1374" s="16">
        <v>0.178294573643411</v>
      </c>
      <c r="E1374" s="16">
        <v>0.132867132867133</v>
      </c>
      <c r="F1374" s="16">
        <v>0.14736842105263201</v>
      </c>
      <c r="G1374" s="16">
        <v>6.8965517241379296E-2</v>
      </c>
      <c r="H1374" s="16">
        <v>3.3333333333333298E-2</v>
      </c>
      <c r="I1374" s="16">
        <v>0.20952380952381</v>
      </c>
      <c r="J1374" s="16">
        <v>0.21052631578947401</v>
      </c>
      <c r="K1374" s="16">
        <v>0.150684931506849</v>
      </c>
      <c r="L1374" s="16">
        <v>0.233333333333333</v>
      </c>
      <c r="M1374" s="16">
        <v>0.28409090909090901</v>
      </c>
      <c r="N1374" s="16">
        <v>0.14705882352941199</v>
      </c>
      <c r="O1374" s="16">
        <v>0.2</v>
      </c>
      <c r="P1374" s="16">
        <v>8.3333333333333301E-2</v>
      </c>
      <c r="Q1374" s="16">
        <v>0.13953488372093001</v>
      </c>
      <c r="R1374" s="16">
        <v>7.4074074074074098E-2</v>
      </c>
      <c r="S1374" s="16">
        <v>0.18131868131868101</v>
      </c>
      <c r="T1374" s="16">
        <v>0.134615384615385</v>
      </c>
      <c r="U1374" s="16"/>
      <c r="V1374" s="16">
        <v>9.4707520891364902E-2</v>
      </c>
      <c r="W1374" s="16">
        <v>0.135135135135135</v>
      </c>
      <c r="X1374" s="16">
        <v>0.13732394366197201</v>
      </c>
      <c r="Y1374" s="16">
        <v>0.23061224489795901</v>
      </c>
      <c r="Z1374" s="16"/>
      <c r="AA1374" s="16">
        <v>0.128608923884514</v>
      </c>
      <c r="AB1374" s="16">
        <v>0.17073170731707299</v>
      </c>
      <c r="AC1374" s="16">
        <v>0.17857142857142899</v>
      </c>
      <c r="AD1374" s="16">
        <v>0.170542635658915</v>
      </c>
      <c r="AE1374" s="16">
        <v>0.109243697478992</v>
      </c>
      <c r="AF1374" s="16">
        <v>0.180851063829787</v>
      </c>
      <c r="AG1374" s="16">
        <v>0.17708333333333301</v>
      </c>
      <c r="AH1374" s="16">
        <v>0.219512195121951</v>
      </c>
      <c r="AI1374" s="16">
        <v>0.339622641509434</v>
      </c>
      <c r="AJ1374" s="16"/>
      <c r="AK1374" s="16">
        <v>0.131979695431472</v>
      </c>
      <c r="AL1374" s="16">
        <v>0.12621359223301001</v>
      </c>
      <c r="AM1374" s="16">
        <v>0.14851485148514901</v>
      </c>
      <c r="AN1374" s="16">
        <v>0.12969283276450499</v>
      </c>
      <c r="AO1374" s="16">
        <v>0.175531914893617</v>
      </c>
      <c r="AP1374" s="16">
        <v>0.19815668202764999</v>
      </c>
      <c r="AQ1374" s="16">
        <v>0.24</v>
      </c>
      <c r="AR1374" s="16"/>
      <c r="AS1374" s="16">
        <v>0.31382978723404298</v>
      </c>
      <c r="AT1374" s="16">
        <v>0.13451327433628299</v>
      </c>
      <c r="AU1374" s="16"/>
      <c r="AV1374" s="16">
        <v>0.164556962025316</v>
      </c>
      <c r="AW1374" s="16">
        <v>0.157582938388626</v>
      </c>
      <c r="AX1374" s="16"/>
      <c r="AY1374" s="16">
        <v>0.11835748792270499</v>
      </c>
      <c r="AZ1374" s="16">
        <v>0.23061224489795901</v>
      </c>
      <c r="BA1374" s="16"/>
      <c r="BB1374" s="16">
        <v>0.23227752639517299</v>
      </c>
      <c r="BC1374" s="16">
        <v>8.7022900763358793E-2</v>
      </c>
      <c r="BD1374" s="16"/>
      <c r="BE1374" s="16">
        <v>2.4242424242424201E-2</v>
      </c>
      <c r="BF1374" s="16">
        <v>9.7633136094674597E-2</v>
      </c>
      <c r="BG1374" s="16">
        <v>0.157439446366782</v>
      </c>
      <c r="BH1374" s="16">
        <v>0.35319148936170203</v>
      </c>
    </row>
    <row r="1375" spans="2:60" x14ac:dyDescent="0.25">
      <c r="B1375" t="s">
        <v>522</v>
      </c>
      <c r="C1375" s="16">
        <v>0.45978755690440098</v>
      </c>
      <c r="D1375" s="16">
        <v>0.47286821705426402</v>
      </c>
      <c r="E1375" s="16">
        <v>0.51048951048951097</v>
      </c>
      <c r="F1375" s="16">
        <v>0.43157894736842101</v>
      </c>
      <c r="G1375" s="16">
        <v>0.46551724137931</v>
      </c>
      <c r="H1375" s="16">
        <v>0.46666666666666701</v>
      </c>
      <c r="I1375" s="16">
        <v>0.44761904761904803</v>
      </c>
      <c r="J1375" s="16">
        <v>0.52631578947368396</v>
      </c>
      <c r="K1375" s="16">
        <v>0.49315068493150699</v>
      </c>
      <c r="L1375" s="16">
        <v>0.33333333333333298</v>
      </c>
      <c r="M1375" s="16">
        <v>0.35227272727272702</v>
      </c>
      <c r="N1375" s="16">
        <v>0.37254901960784298</v>
      </c>
      <c r="O1375" s="16">
        <v>0.33333333333333298</v>
      </c>
      <c r="P1375" s="16">
        <v>0.53333333333333299</v>
      </c>
      <c r="Q1375" s="16">
        <v>0.418604651162791</v>
      </c>
      <c r="R1375" s="16">
        <v>0.48148148148148101</v>
      </c>
      <c r="S1375" s="16">
        <v>0.51098901098901095</v>
      </c>
      <c r="T1375" s="16">
        <v>0.5</v>
      </c>
      <c r="U1375" s="16"/>
      <c r="V1375" s="16">
        <v>0.309192200557103</v>
      </c>
      <c r="W1375" s="16">
        <v>0.464864864864865</v>
      </c>
      <c r="X1375" s="16">
        <v>0.528169014084507</v>
      </c>
      <c r="Y1375" s="16">
        <v>0.52857142857142903</v>
      </c>
      <c r="Z1375" s="16"/>
      <c r="AA1375" s="16">
        <v>0.35695538057742798</v>
      </c>
      <c r="AB1375" s="16">
        <v>0.53658536585365901</v>
      </c>
      <c r="AC1375" s="16">
        <v>0.47321428571428598</v>
      </c>
      <c r="AD1375" s="16">
        <v>0.51162790697674398</v>
      </c>
      <c r="AE1375" s="16">
        <v>0.495798319327731</v>
      </c>
      <c r="AF1375" s="16">
        <v>0.58510638297872297</v>
      </c>
      <c r="AG1375" s="16">
        <v>0.5625</v>
      </c>
      <c r="AH1375" s="16">
        <v>0.52439024390243905</v>
      </c>
      <c r="AI1375" s="16">
        <v>0.5</v>
      </c>
      <c r="AJ1375" s="16"/>
      <c r="AK1375" s="16">
        <v>0.38071065989847702</v>
      </c>
      <c r="AL1375" s="16">
        <v>0.495145631067961</v>
      </c>
      <c r="AM1375" s="16">
        <v>0.475247524752475</v>
      </c>
      <c r="AN1375" s="16">
        <v>0.38225255972696198</v>
      </c>
      <c r="AO1375" s="16">
        <v>0.569148936170213</v>
      </c>
      <c r="AP1375" s="16">
        <v>0.52534562211981595</v>
      </c>
      <c r="AQ1375" s="16">
        <v>0.50666666666666704</v>
      </c>
      <c r="AR1375" s="16"/>
      <c r="AS1375" s="16">
        <v>0.49468085106382997</v>
      </c>
      <c r="AT1375" s="16">
        <v>0.453982300884956</v>
      </c>
      <c r="AU1375" s="16"/>
      <c r="AV1375" s="16">
        <v>0.443037974683544</v>
      </c>
      <c r="AW1375" s="16">
        <v>0.46919431279620899</v>
      </c>
      <c r="AX1375" s="16"/>
      <c r="AY1375" s="16">
        <v>0.41908212560386499</v>
      </c>
      <c r="AZ1375" s="16">
        <v>0.52857142857142903</v>
      </c>
      <c r="BA1375" s="16"/>
      <c r="BB1375" s="16">
        <v>0.48868778280543002</v>
      </c>
      <c r="BC1375" s="16">
        <v>0.43053435114503802</v>
      </c>
      <c r="BD1375" s="16"/>
      <c r="BE1375" s="16">
        <v>0.2</v>
      </c>
      <c r="BF1375" s="16">
        <v>0.38165680473372798</v>
      </c>
      <c r="BG1375" s="16">
        <v>0.56574394463667799</v>
      </c>
      <c r="BH1375" s="16">
        <v>0.49787234042553202</v>
      </c>
    </row>
    <row r="1376" spans="2:60" x14ac:dyDescent="0.25">
      <c r="B1376" t="s">
        <v>523</v>
      </c>
      <c r="C1376" s="16">
        <v>0.27465857359635798</v>
      </c>
      <c r="D1376" s="16">
        <v>0.30232558139534899</v>
      </c>
      <c r="E1376" s="16">
        <v>0.223776223776224</v>
      </c>
      <c r="F1376" s="16">
        <v>0.26315789473684198</v>
      </c>
      <c r="G1376" s="16">
        <v>0.36206896551724099</v>
      </c>
      <c r="H1376" s="16">
        <v>0.33333333333333298</v>
      </c>
      <c r="I1376" s="16">
        <v>0.29523809523809502</v>
      </c>
      <c r="J1376" s="16">
        <v>0.21052631578947401</v>
      </c>
      <c r="K1376" s="16">
        <v>0.27397260273972601</v>
      </c>
      <c r="L1376" s="16">
        <v>0.3</v>
      </c>
      <c r="M1376" s="16">
        <v>0.23863636363636401</v>
      </c>
      <c r="N1376" s="16">
        <v>0.29411764705882398</v>
      </c>
      <c r="O1376" s="16">
        <v>0.4</v>
      </c>
      <c r="P1376" s="16">
        <v>0.3</v>
      </c>
      <c r="Q1376" s="16">
        <v>0.34883720930232598</v>
      </c>
      <c r="R1376" s="16">
        <v>0.37037037037037002</v>
      </c>
      <c r="S1376" s="16">
        <v>0.20879120879120899</v>
      </c>
      <c r="T1376" s="16">
        <v>0.25961538461538503</v>
      </c>
      <c r="U1376" s="16"/>
      <c r="V1376" s="16">
        <v>0.40111420612813398</v>
      </c>
      <c r="W1376" s="16">
        <v>0.30810810810810801</v>
      </c>
      <c r="X1376" s="16">
        <v>0.25352112676056299</v>
      </c>
      <c r="Y1376" s="16">
        <v>0.181632653061225</v>
      </c>
      <c r="Z1376" s="16"/>
      <c r="AA1376" s="16">
        <v>0.359580052493438</v>
      </c>
      <c r="AB1376" s="16">
        <v>0.18292682926829301</v>
      </c>
      <c r="AC1376" s="16">
        <v>0.24107142857142899</v>
      </c>
      <c r="AD1376" s="16">
        <v>0.26356589147286802</v>
      </c>
      <c r="AE1376" s="16">
        <v>0.29411764705882398</v>
      </c>
      <c r="AF1376" s="16">
        <v>0.19148936170212799</v>
      </c>
      <c r="AG1376" s="16">
        <v>0.20833333333333301</v>
      </c>
      <c r="AH1376" s="16">
        <v>0.19512195121951201</v>
      </c>
      <c r="AI1376" s="16">
        <v>0.113207547169811</v>
      </c>
      <c r="AJ1376" s="16"/>
      <c r="AK1376" s="16">
        <v>0.32487309644669998</v>
      </c>
      <c r="AL1376" s="16">
        <v>0.29126213592233002</v>
      </c>
      <c r="AM1376" s="16">
        <v>0.29702970297029702</v>
      </c>
      <c r="AN1376" s="16">
        <v>0.34812286689419802</v>
      </c>
      <c r="AO1376" s="16">
        <v>0.20744680851063799</v>
      </c>
      <c r="AP1376" s="16">
        <v>0.211981566820276</v>
      </c>
      <c r="AQ1376" s="16">
        <v>0.206666666666667</v>
      </c>
      <c r="AR1376" s="16"/>
      <c r="AS1376" s="16">
        <v>0.14361702127659601</v>
      </c>
      <c r="AT1376" s="16">
        <v>0.29646017699115002</v>
      </c>
      <c r="AU1376" s="16"/>
      <c r="AV1376" s="16">
        <v>0.24894514767932499</v>
      </c>
      <c r="AW1376" s="16">
        <v>0.28909952606635098</v>
      </c>
      <c r="AX1376" s="16"/>
      <c r="AY1376" s="16">
        <v>0.32971014492753598</v>
      </c>
      <c r="AZ1376" s="16">
        <v>0.181632653061225</v>
      </c>
      <c r="BA1376" s="16"/>
      <c r="BB1376" s="16">
        <v>0.20211161387632001</v>
      </c>
      <c r="BC1376" s="16">
        <v>0.34809160305343501</v>
      </c>
      <c r="BD1376" s="16"/>
      <c r="BE1376" s="16">
        <v>0.44848484848484799</v>
      </c>
      <c r="BF1376" s="16">
        <v>0.39940828402366901</v>
      </c>
      <c r="BG1376" s="16">
        <v>0.20934256055363301</v>
      </c>
      <c r="BH1376" s="16">
        <v>0.12765957446808501</v>
      </c>
    </row>
    <row r="1377" spans="2:60" x14ac:dyDescent="0.25">
      <c r="B1377" t="s">
        <v>524</v>
      </c>
      <c r="C1377" s="16">
        <v>3.9453717754173001E-2</v>
      </c>
      <c r="D1377" s="16">
        <v>1.5503875968992199E-2</v>
      </c>
      <c r="E1377" s="16">
        <v>4.1958041958042001E-2</v>
      </c>
      <c r="F1377" s="16">
        <v>6.3157894736842093E-2</v>
      </c>
      <c r="G1377" s="16">
        <v>1.72413793103448E-2</v>
      </c>
      <c r="H1377" s="16">
        <v>0.133333333333333</v>
      </c>
      <c r="I1377" s="16">
        <v>1.9047619047619001E-2</v>
      </c>
      <c r="J1377" s="16">
        <v>0</v>
      </c>
      <c r="K1377" s="16">
        <v>2.7397260273972601E-2</v>
      </c>
      <c r="L1377" s="16">
        <v>6.6666666666666693E-2</v>
      </c>
      <c r="M1377" s="16">
        <v>4.5454545454545497E-2</v>
      </c>
      <c r="N1377" s="16">
        <v>7.8431372549019607E-2</v>
      </c>
      <c r="O1377" s="16">
        <v>3.3333333333333298E-2</v>
      </c>
      <c r="P1377" s="16">
        <v>1.6666666666666701E-2</v>
      </c>
      <c r="Q1377" s="16">
        <v>4.6511627906976702E-2</v>
      </c>
      <c r="R1377" s="16">
        <v>3.7037037037037E-2</v>
      </c>
      <c r="S1377" s="16">
        <v>3.2967032967033003E-2</v>
      </c>
      <c r="T1377" s="16">
        <v>3.8461538461538498E-2</v>
      </c>
      <c r="U1377" s="16"/>
      <c r="V1377" s="16">
        <v>6.12813370473538E-2</v>
      </c>
      <c r="W1377" s="16">
        <v>4.3243243243243197E-2</v>
      </c>
      <c r="X1377" s="16">
        <v>3.8732394366197201E-2</v>
      </c>
      <c r="Y1377" s="16">
        <v>2.2448979591836699E-2</v>
      </c>
      <c r="Z1377" s="16"/>
      <c r="AA1377" s="16">
        <v>5.2493438320210001E-2</v>
      </c>
      <c r="AB1377" s="16">
        <v>4.8780487804878099E-2</v>
      </c>
      <c r="AC1377" s="16">
        <v>4.4642857142857102E-2</v>
      </c>
      <c r="AD1377" s="16">
        <v>3.8759689922480599E-2</v>
      </c>
      <c r="AE1377" s="16">
        <v>5.0420168067226899E-2</v>
      </c>
      <c r="AF1377" s="16">
        <v>1.0638297872340399E-2</v>
      </c>
      <c r="AG1377" s="16">
        <v>1.0416666666666701E-2</v>
      </c>
      <c r="AH1377" s="16">
        <v>1.21951219512195E-2</v>
      </c>
      <c r="AI1377" s="16">
        <v>9.4339622641509396E-3</v>
      </c>
      <c r="AJ1377" s="16"/>
      <c r="AK1377" s="16">
        <v>6.5989847715736002E-2</v>
      </c>
      <c r="AL1377" s="16">
        <v>1.94174757281553E-2</v>
      </c>
      <c r="AM1377" s="16">
        <v>2.9702970297029702E-2</v>
      </c>
      <c r="AN1377" s="16">
        <v>5.4607508532423202E-2</v>
      </c>
      <c r="AO1377" s="16">
        <v>3.1914893617021302E-2</v>
      </c>
      <c r="AP1377" s="16">
        <v>2.76497695852535E-2</v>
      </c>
      <c r="AQ1377" s="16">
        <v>1.3333333333333299E-2</v>
      </c>
      <c r="AR1377" s="16"/>
      <c r="AS1377" s="16">
        <v>3.7234042553191501E-2</v>
      </c>
      <c r="AT1377" s="16">
        <v>3.9823008849557501E-2</v>
      </c>
      <c r="AU1377" s="16"/>
      <c r="AV1377" s="16">
        <v>5.4852320675105502E-2</v>
      </c>
      <c r="AW1377" s="16">
        <v>3.0805687203791499E-2</v>
      </c>
      <c r="AX1377" s="16"/>
      <c r="AY1377" s="16">
        <v>4.9516908212560398E-2</v>
      </c>
      <c r="AZ1377" s="16">
        <v>2.2448979591836699E-2</v>
      </c>
      <c r="BA1377" s="16"/>
      <c r="BB1377" s="16">
        <v>3.6199095022624403E-2</v>
      </c>
      <c r="BC1377" s="16">
        <v>4.2748091603053401E-2</v>
      </c>
      <c r="BD1377" s="16"/>
      <c r="BE1377" s="16">
        <v>7.8787878787878796E-2</v>
      </c>
      <c r="BF1377" s="16">
        <v>4.7337278106508902E-2</v>
      </c>
      <c r="BG1377" s="16">
        <v>3.4602076124567498E-2</v>
      </c>
      <c r="BH1377" s="16">
        <v>1.27659574468085E-2</v>
      </c>
    </row>
    <row r="1378" spans="2:60" x14ac:dyDescent="0.25">
      <c r="B1378" t="s">
        <v>525</v>
      </c>
      <c r="C1378" s="16">
        <v>2.8831562974203299E-2</v>
      </c>
      <c r="D1378" s="16">
        <v>1.5503875968992199E-2</v>
      </c>
      <c r="E1378" s="16">
        <v>2.7972027972028E-2</v>
      </c>
      <c r="F1378" s="16">
        <v>2.1052631578947399E-2</v>
      </c>
      <c r="G1378" s="16">
        <v>1.72413793103448E-2</v>
      </c>
      <c r="H1378" s="16">
        <v>3.3333333333333298E-2</v>
      </c>
      <c r="I1378" s="16">
        <v>0</v>
      </c>
      <c r="J1378" s="16">
        <v>0</v>
      </c>
      <c r="K1378" s="16">
        <v>0</v>
      </c>
      <c r="L1378" s="16">
        <v>6.6666666666666693E-2</v>
      </c>
      <c r="M1378" s="16">
        <v>3.4090909090909102E-2</v>
      </c>
      <c r="N1378" s="16">
        <v>5.8823529411764698E-2</v>
      </c>
      <c r="O1378" s="16">
        <v>0</v>
      </c>
      <c r="P1378" s="16">
        <v>3.3333333333333298E-2</v>
      </c>
      <c r="Q1378" s="16">
        <v>0</v>
      </c>
      <c r="R1378" s="16">
        <v>3.7037037037037E-2</v>
      </c>
      <c r="S1378" s="16">
        <v>5.4945054945054903E-2</v>
      </c>
      <c r="T1378" s="16">
        <v>3.8461538461538498E-2</v>
      </c>
      <c r="U1378" s="16"/>
      <c r="V1378" s="16">
        <v>6.12813370473538E-2</v>
      </c>
      <c r="W1378" s="16">
        <v>1.62162162162162E-2</v>
      </c>
      <c r="X1378" s="16">
        <v>2.4647887323943699E-2</v>
      </c>
      <c r="Y1378" s="16">
        <v>1.2244897959183701E-2</v>
      </c>
      <c r="Z1378" s="16"/>
      <c r="AA1378" s="16">
        <v>4.9868766404199502E-2</v>
      </c>
      <c r="AB1378" s="16">
        <v>3.65853658536585E-2</v>
      </c>
      <c r="AC1378" s="16">
        <v>2.6785714285714302E-2</v>
      </c>
      <c r="AD1378" s="16">
        <v>1.5503875968992199E-2</v>
      </c>
      <c r="AE1378" s="16">
        <v>1.6806722689075598E-2</v>
      </c>
      <c r="AF1378" s="16">
        <v>2.1276595744680899E-2</v>
      </c>
      <c r="AG1378" s="16">
        <v>3.125E-2</v>
      </c>
      <c r="AH1378" s="16">
        <v>2.4390243902439001E-2</v>
      </c>
      <c r="AI1378" s="16">
        <v>9.4339622641509396E-3</v>
      </c>
      <c r="AJ1378" s="16"/>
      <c r="AK1378" s="16">
        <v>4.5685279187817299E-2</v>
      </c>
      <c r="AL1378" s="16">
        <v>2.9126213592233E-2</v>
      </c>
      <c r="AM1378" s="16">
        <v>2.9702970297029702E-2</v>
      </c>
      <c r="AN1378" s="16">
        <v>4.0955631399317398E-2</v>
      </c>
      <c r="AO1378" s="16">
        <v>5.31914893617021E-3</v>
      </c>
      <c r="AP1378" s="16">
        <v>3.2258064516128997E-2</v>
      </c>
      <c r="AQ1378" s="16">
        <v>0</v>
      </c>
      <c r="AR1378" s="16"/>
      <c r="AS1378" s="16">
        <v>5.31914893617021E-3</v>
      </c>
      <c r="AT1378" s="16">
        <v>3.27433628318584E-2</v>
      </c>
      <c r="AU1378" s="16"/>
      <c r="AV1378" s="16">
        <v>2.7426160337552699E-2</v>
      </c>
      <c r="AW1378" s="16">
        <v>2.96208530805687E-2</v>
      </c>
      <c r="AX1378" s="16"/>
      <c r="AY1378" s="16">
        <v>3.8647342995169101E-2</v>
      </c>
      <c r="AZ1378" s="16">
        <v>1.2244897959183701E-2</v>
      </c>
      <c r="BA1378" s="16"/>
      <c r="BB1378" s="16">
        <v>1.9607843137254902E-2</v>
      </c>
      <c r="BC1378" s="16">
        <v>3.8167938931297697E-2</v>
      </c>
      <c r="BD1378" s="16"/>
      <c r="BE1378" s="16">
        <v>0.103030303030303</v>
      </c>
      <c r="BF1378" s="16">
        <v>3.25443786982249E-2</v>
      </c>
      <c r="BG1378" s="16">
        <v>1.5570934256055401E-2</v>
      </c>
      <c r="BH1378" s="16">
        <v>4.2553191489361703E-3</v>
      </c>
    </row>
    <row r="1379" spans="2:60" x14ac:dyDescent="0.25">
      <c r="B1379" t="s">
        <v>103</v>
      </c>
      <c r="C1379" s="16">
        <v>3.71775417298938E-2</v>
      </c>
      <c r="D1379" s="16">
        <v>1.5503875968992199E-2</v>
      </c>
      <c r="E1379" s="16">
        <v>6.2937062937062901E-2</v>
      </c>
      <c r="F1379" s="16">
        <v>7.3684210526315796E-2</v>
      </c>
      <c r="G1379" s="16">
        <v>6.8965517241379296E-2</v>
      </c>
      <c r="H1379" s="16">
        <v>0</v>
      </c>
      <c r="I1379" s="16">
        <v>2.8571428571428598E-2</v>
      </c>
      <c r="J1379" s="16">
        <v>5.2631578947368397E-2</v>
      </c>
      <c r="K1379" s="16">
        <v>5.4794520547945202E-2</v>
      </c>
      <c r="L1379" s="16">
        <v>0</v>
      </c>
      <c r="M1379" s="16">
        <v>4.5454545454545497E-2</v>
      </c>
      <c r="N1379" s="16">
        <v>4.9019607843137303E-2</v>
      </c>
      <c r="O1379" s="16">
        <v>3.3333333333333298E-2</v>
      </c>
      <c r="P1379" s="16">
        <v>3.3333333333333298E-2</v>
      </c>
      <c r="Q1379" s="16">
        <v>4.6511627906976702E-2</v>
      </c>
      <c r="R1379" s="16">
        <v>0</v>
      </c>
      <c r="S1379" s="16">
        <v>1.0989010989011E-2</v>
      </c>
      <c r="T1379" s="16">
        <v>2.8846153846153799E-2</v>
      </c>
      <c r="U1379" s="16"/>
      <c r="V1379" s="16">
        <v>7.2423398328690797E-2</v>
      </c>
      <c r="W1379" s="16">
        <v>3.24324324324324E-2</v>
      </c>
      <c r="X1379" s="16">
        <v>1.7605633802816899E-2</v>
      </c>
      <c r="Y1379" s="16">
        <v>2.4489795918367301E-2</v>
      </c>
      <c r="Z1379" s="16"/>
      <c r="AA1379" s="16">
        <v>5.2493438320210001E-2</v>
      </c>
      <c r="AB1379" s="16">
        <v>2.4390243902439001E-2</v>
      </c>
      <c r="AC1379" s="16">
        <v>3.5714285714285698E-2</v>
      </c>
      <c r="AD1379" s="16">
        <v>0</v>
      </c>
      <c r="AE1379" s="16">
        <v>3.3613445378151301E-2</v>
      </c>
      <c r="AF1379" s="16">
        <v>1.0638297872340399E-2</v>
      </c>
      <c r="AG1379" s="16">
        <v>1.0416666666666701E-2</v>
      </c>
      <c r="AH1379" s="16">
        <v>2.4390243902439001E-2</v>
      </c>
      <c r="AI1379" s="16">
        <v>2.83018867924528E-2</v>
      </c>
      <c r="AJ1379" s="16"/>
      <c r="AK1379" s="16">
        <v>5.0761421319797002E-2</v>
      </c>
      <c r="AL1379" s="16">
        <v>3.8834951456310697E-2</v>
      </c>
      <c r="AM1379" s="16">
        <v>1.9801980198019799E-2</v>
      </c>
      <c r="AN1379" s="16">
        <v>4.4368600682593899E-2</v>
      </c>
      <c r="AO1379" s="16">
        <v>1.0638297872340399E-2</v>
      </c>
      <c r="AP1379" s="16">
        <v>4.6082949308755804E-3</v>
      </c>
      <c r="AQ1379" s="16">
        <v>3.3333333333333298E-2</v>
      </c>
      <c r="AR1379" s="16"/>
      <c r="AS1379" s="16">
        <v>5.31914893617021E-3</v>
      </c>
      <c r="AT1379" s="16">
        <v>4.2477876106194697E-2</v>
      </c>
      <c r="AU1379" s="16"/>
      <c r="AV1379" s="16">
        <v>6.11814345991561E-2</v>
      </c>
      <c r="AW1379" s="16">
        <v>2.3696682464454999E-2</v>
      </c>
      <c r="AX1379" s="16"/>
      <c r="AY1379" s="16">
        <v>4.46859903381642E-2</v>
      </c>
      <c r="AZ1379" s="16">
        <v>2.4489795918367301E-2</v>
      </c>
      <c r="BA1379" s="16"/>
      <c r="BB1379" s="16">
        <v>2.1116138763197598E-2</v>
      </c>
      <c r="BC1379" s="16">
        <v>5.34351145038168E-2</v>
      </c>
      <c r="BD1379" s="16"/>
      <c r="BE1379" s="16">
        <v>0.145454545454545</v>
      </c>
      <c r="BF1379" s="16">
        <v>4.1420118343195297E-2</v>
      </c>
      <c r="BG1379" s="16">
        <v>1.73010380622837E-2</v>
      </c>
      <c r="BH1379" s="16">
        <v>4.2553191489361703E-3</v>
      </c>
    </row>
    <row r="1380" spans="2:60" x14ac:dyDescent="0.25">
      <c r="B1380" t="s">
        <v>621</v>
      </c>
      <c r="C1380" s="16">
        <v>0.61987860394537198</v>
      </c>
      <c r="D1380" s="16">
        <v>0.65116279069767402</v>
      </c>
      <c r="E1380" s="16">
        <v>0.643356643356643</v>
      </c>
      <c r="F1380" s="16">
        <v>0.57894736842105299</v>
      </c>
      <c r="G1380" s="16">
        <v>0.53448275862068995</v>
      </c>
      <c r="H1380" s="16">
        <v>0.5</v>
      </c>
      <c r="I1380" s="16">
        <v>0.65714285714285703</v>
      </c>
      <c r="J1380" s="16">
        <v>0.73684210526315796</v>
      </c>
      <c r="K1380" s="16">
        <v>0.64383561643835596</v>
      </c>
      <c r="L1380" s="16">
        <v>0.56666666666666698</v>
      </c>
      <c r="M1380" s="16">
        <v>0.63636363636363602</v>
      </c>
      <c r="N1380" s="16">
        <v>0.51960784313725505</v>
      </c>
      <c r="O1380" s="16">
        <v>0.53333333333333299</v>
      </c>
      <c r="P1380" s="16">
        <v>0.61666666666666703</v>
      </c>
      <c r="Q1380" s="16">
        <v>0.55813953488372103</v>
      </c>
      <c r="R1380" s="16">
        <v>0.55555555555555602</v>
      </c>
      <c r="S1380" s="16">
        <v>0.69230769230769196</v>
      </c>
      <c r="T1380" s="16">
        <v>0.63461538461538503</v>
      </c>
      <c r="U1380" s="16"/>
      <c r="V1380" s="16">
        <v>0.40389972144846797</v>
      </c>
      <c r="W1380" s="16">
        <v>0.6</v>
      </c>
      <c r="X1380" s="16">
        <v>0.66549295774647899</v>
      </c>
      <c r="Y1380" s="16">
        <v>0.75918367346938798</v>
      </c>
      <c r="Z1380" s="16"/>
      <c r="AA1380" s="16">
        <v>0.48556430446194199</v>
      </c>
      <c r="AB1380" s="16">
        <v>0.707317073170732</v>
      </c>
      <c r="AC1380" s="16">
        <v>0.65178571428571397</v>
      </c>
      <c r="AD1380" s="16">
        <v>0.68217054263565902</v>
      </c>
      <c r="AE1380" s="16">
        <v>0.60504201680672298</v>
      </c>
      <c r="AF1380" s="16">
        <v>0.76595744680851097</v>
      </c>
      <c r="AG1380" s="16">
        <v>0.73958333333333304</v>
      </c>
      <c r="AH1380" s="16">
        <v>0.74390243902439002</v>
      </c>
      <c r="AI1380" s="16">
        <v>0.839622641509434</v>
      </c>
      <c r="AJ1380" s="16"/>
      <c r="AK1380" s="16">
        <v>0.512690355329949</v>
      </c>
      <c r="AL1380" s="16">
        <v>0.62135922330097104</v>
      </c>
      <c r="AM1380" s="16">
        <v>0.62376237623762398</v>
      </c>
      <c r="AN1380" s="16">
        <v>0.51194539249146798</v>
      </c>
      <c r="AO1380" s="16">
        <v>0.74468085106382997</v>
      </c>
      <c r="AP1380" s="16">
        <v>0.72350230414746497</v>
      </c>
      <c r="AQ1380" s="16">
        <v>0.74666666666666703</v>
      </c>
      <c r="AR1380" s="16"/>
      <c r="AS1380" s="16">
        <v>0.80851063829787195</v>
      </c>
      <c r="AT1380" s="16">
        <v>0.58849557522123896</v>
      </c>
      <c r="AU1380" s="16"/>
      <c r="AV1380" s="16">
        <v>0.607594936708861</v>
      </c>
      <c r="AW1380" s="16">
        <v>0.62677725118483396</v>
      </c>
      <c r="AX1380" s="16"/>
      <c r="AY1380" s="16">
        <v>0.53743961352656999</v>
      </c>
      <c r="AZ1380" s="16">
        <v>0.75918367346938798</v>
      </c>
      <c r="BA1380" s="16"/>
      <c r="BB1380" s="16">
        <v>0.72096530920060298</v>
      </c>
      <c r="BC1380" s="16">
        <v>0.51755725190839696</v>
      </c>
      <c r="BD1380" s="16"/>
      <c r="BE1380" s="16">
        <v>0.22424242424242399</v>
      </c>
      <c r="BF1380" s="16">
        <v>0.47928994082840198</v>
      </c>
      <c r="BG1380" s="16">
        <v>0.72318339100345996</v>
      </c>
      <c r="BH1380" s="16">
        <v>0.85106382978723405</v>
      </c>
    </row>
    <row r="1381" spans="2:60" x14ac:dyDescent="0.25">
      <c r="B1381" t="s">
        <v>622</v>
      </c>
      <c r="C1381" s="16">
        <v>6.8285280728376294E-2</v>
      </c>
      <c r="D1381" s="16">
        <v>3.1007751937984499E-2</v>
      </c>
      <c r="E1381" s="16">
        <v>6.9930069930069894E-2</v>
      </c>
      <c r="F1381" s="16">
        <v>8.42105263157895E-2</v>
      </c>
      <c r="G1381" s="16">
        <v>3.4482758620689703E-2</v>
      </c>
      <c r="H1381" s="16">
        <v>0.16666666666666699</v>
      </c>
      <c r="I1381" s="16">
        <v>1.9047619047619001E-2</v>
      </c>
      <c r="J1381" s="16">
        <v>0</v>
      </c>
      <c r="K1381" s="16">
        <v>2.7397260273972601E-2</v>
      </c>
      <c r="L1381" s="16">
        <v>0.133333333333333</v>
      </c>
      <c r="M1381" s="16">
        <v>7.9545454545454503E-2</v>
      </c>
      <c r="N1381" s="16">
        <v>0.13725490196078399</v>
      </c>
      <c r="O1381" s="16">
        <v>3.3333333333333298E-2</v>
      </c>
      <c r="P1381" s="16">
        <v>0.05</v>
      </c>
      <c r="Q1381" s="16">
        <v>4.6511627906976702E-2</v>
      </c>
      <c r="R1381" s="16">
        <v>7.4074074074074098E-2</v>
      </c>
      <c r="S1381" s="16">
        <v>8.7912087912087905E-2</v>
      </c>
      <c r="T1381" s="16">
        <v>7.69230769230769E-2</v>
      </c>
      <c r="U1381" s="16"/>
      <c r="V1381" s="16">
        <v>0.122562674094708</v>
      </c>
      <c r="W1381" s="16">
        <v>5.9459459459459497E-2</v>
      </c>
      <c r="X1381" s="16">
        <v>6.3380281690140802E-2</v>
      </c>
      <c r="Y1381" s="16">
        <v>3.4693877551020401E-2</v>
      </c>
      <c r="Z1381" s="16"/>
      <c r="AA1381" s="16">
        <v>0.102362204724409</v>
      </c>
      <c r="AB1381" s="16">
        <v>8.5365853658536606E-2</v>
      </c>
      <c r="AC1381" s="16">
        <v>7.1428571428571397E-2</v>
      </c>
      <c r="AD1381" s="16">
        <v>5.4263565891472902E-2</v>
      </c>
      <c r="AE1381" s="16">
        <v>6.7226890756302504E-2</v>
      </c>
      <c r="AF1381" s="16">
        <v>3.1914893617021302E-2</v>
      </c>
      <c r="AG1381" s="16">
        <v>4.1666666666666699E-2</v>
      </c>
      <c r="AH1381" s="16">
        <v>3.65853658536585E-2</v>
      </c>
      <c r="AI1381" s="16">
        <v>1.88679245283019E-2</v>
      </c>
      <c r="AJ1381" s="16"/>
      <c r="AK1381" s="16">
        <v>0.111675126903553</v>
      </c>
      <c r="AL1381" s="16">
        <v>4.85436893203883E-2</v>
      </c>
      <c r="AM1381" s="16">
        <v>5.9405940594059403E-2</v>
      </c>
      <c r="AN1381" s="16">
        <v>9.5563139931740607E-2</v>
      </c>
      <c r="AO1381" s="16">
        <v>3.7234042553191501E-2</v>
      </c>
      <c r="AP1381" s="16">
        <v>5.99078341013825E-2</v>
      </c>
      <c r="AQ1381" s="16">
        <v>1.3333333333333299E-2</v>
      </c>
      <c r="AR1381" s="16"/>
      <c r="AS1381" s="16">
        <v>4.2553191489361701E-2</v>
      </c>
      <c r="AT1381" s="16">
        <v>7.25663716814159E-2</v>
      </c>
      <c r="AU1381" s="16"/>
      <c r="AV1381" s="16">
        <v>8.2278481012658194E-2</v>
      </c>
      <c r="AW1381" s="16">
        <v>6.0426540284360203E-2</v>
      </c>
      <c r="AX1381" s="16"/>
      <c r="AY1381" s="16">
        <v>8.8164251207729499E-2</v>
      </c>
      <c r="AZ1381" s="16">
        <v>3.4693877551020401E-2</v>
      </c>
      <c r="BA1381" s="16"/>
      <c r="BB1381" s="16">
        <v>5.5806938159879298E-2</v>
      </c>
      <c r="BC1381" s="16">
        <v>8.0916030534351105E-2</v>
      </c>
      <c r="BD1381" s="16"/>
      <c r="BE1381" s="16">
        <v>0.18181818181818199</v>
      </c>
      <c r="BF1381" s="16">
        <v>7.9881656804733706E-2</v>
      </c>
      <c r="BG1381" s="16">
        <v>5.0173010380622801E-2</v>
      </c>
      <c r="BH1381" s="16">
        <v>1.7021276595744698E-2</v>
      </c>
    </row>
    <row r="1382" spans="2:60" x14ac:dyDescent="0.25">
      <c r="B1382" t="s">
        <v>171</v>
      </c>
      <c r="C1382" s="16">
        <v>0.55159332321699495</v>
      </c>
      <c r="D1382" s="16">
        <v>0.62015503875969002</v>
      </c>
      <c r="E1382" s="16">
        <v>0.57342657342657299</v>
      </c>
      <c r="F1382" s="16">
        <v>0.49473684210526298</v>
      </c>
      <c r="G1382" s="16">
        <v>0.5</v>
      </c>
      <c r="H1382" s="16">
        <v>0.33333333333333298</v>
      </c>
      <c r="I1382" s="16">
        <v>0.63809523809523805</v>
      </c>
      <c r="J1382" s="16">
        <v>0.73684210526315796</v>
      </c>
      <c r="K1382" s="16">
        <v>0.61643835616438303</v>
      </c>
      <c r="L1382" s="16">
        <v>0.43333333333333302</v>
      </c>
      <c r="M1382" s="16">
        <v>0.55681818181818199</v>
      </c>
      <c r="N1382" s="16">
        <v>0.38235294117647101</v>
      </c>
      <c r="O1382" s="16">
        <v>0.5</v>
      </c>
      <c r="P1382" s="16">
        <v>0.56666666666666698</v>
      </c>
      <c r="Q1382" s="16">
        <v>0.51162790697674398</v>
      </c>
      <c r="R1382" s="16">
        <v>0.48148148148148201</v>
      </c>
      <c r="S1382" s="16">
        <v>0.60439560439560402</v>
      </c>
      <c r="T1382" s="16">
        <v>0.55769230769230804</v>
      </c>
      <c r="U1382" s="16"/>
      <c r="V1382" s="16">
        <v>0.28133704735375997</v>
      </c>
      <c r="W1382" s="16">
        <v>0.54054054054054101</v>
      </c>
      <c r="X1382" s="16">
        <v>0.602112676056338</v>
      </c>
      <c r="Y1382" s="16">
        <v>0.72448979591836704</v>
      </c>
      <c r="Z1382" s="16"/>
      <c r="AA1382" s="16">
        <v>0.383202099737533</v>
      </c>
      <c r="AB1382" s="16">
        <v>0.62195121951219501</v>
      </c>
      <c r="AC1382" s="16">
        <v>0.58035714285714302</v>
      </c>
      <c r="AD1382" s="16">
        <v>0.62790697674418605</v>
      </c>
      <c r="AE1382" s="16">
        <v>0.53781512605042003</v>
      </c>
      <c r="AF1382" s="16">
        <v>0.73404255319148903</v>
      </c>
      <c r="AG1382" s="16">
        <v>0.69791666666666696</v>
      </c>
      <c r="AH1382" s="16">
        <v>0.707317073170732</v>
      </c>
      <c r="AI1382" s="16">
        <v>0.820754716981132</v>
      </c>
      <c r="AJ1382" s="16"/>
      <c r="AK1382" s="16">
        <v>0.40101522842639598</v>
      </c>
      <c r="AL1382" s="16">
        <v>0.57281553398058205</v>
      </c>
      <c r="AM1382" s="16">
        <v>0.56435643564356397</v>
      </c>
      <c r="AN1382" s="16">
        <v>0.416382252559727</v>
      </c>
      <c r="AO1382" s="16">
        <v>0.70744680851063801</v>
      </c>
      <c r="AP1382" s="16">
        <v>0.66359447004608296</v>
      </c>
      <c r="AQ1382" s="16">
        <v>0.73333333333333295</v>
      </c>
      <c r="AR1382" s="16"/>
      <c r="AS1382" s="16">
        <v>0.76595744680851097</v>
      </c>
      <c r="AT1382" s="16">
        <v>0.51592920353982297</v>
      </c>
      <c r="AU1382" s="16"/>
      <c r="AV1382" s="16">
        <v>0.525316455696202</v>
      </c>
      <c r="AW1382" s="16">
        <v>0.56635071090047395</v>
      </c>
      <c r="AX1382" s="16"/>
      <c r="AY1382" s="16">
        <v>0.44927536231884102</v>
      </c>
      <c r="AZ1382" s="16">
        <v>0.72448979591836704</v>
      </c>
      <c r="BA1382" s="16"/>
      <c r="BB1382" s="16">
        <v>0.66515837104072395</v>
      </c>
      <c r="BC1382" s="16">
        <v>0.43664122137404598</v>
      </c>
      <c r="BD1382" s="16"/>
      <c r="BE1382" s="16">
        <v>4.2424242424242399E-2</v>
      </c>
      <c r="BF1382" s="16">
        <v>0.39940828402366901</v>
      </c>
      <c r="BG1382" s="16">
        <v>0.67301038062283702</v>
      </c>
      <c r="BH1382" s="16">
        <v>0.83404255319148901</v>
      </c>
    </row>
    <row r="1383" spans="2:60" x14ac:dyDescent="0.25">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row>
    <row r="1384" spans="2:60" x14ac:dyDescent="0.25">
      <c r="B1384" s="6" t="s">
        <v>629</v>
      </c>
      <c r="C1384" s="16"/>
      <c r="D1384" s="16"/>
      <c r="E1384" s="16"/>
      <c r="F1384" s="16"/>
      <c r="G1384" s="16"/>
      <c r="H1384" s="16"/>
      <c r="I1384" s="16"/>
      <c r="J1384" s="16"/>
      <c r="K1384" s="16"/>
      <c r="L1384" s="16"/>
      <c r="M1384" s="16"/>
      <c r="N1384" s="16"/>
      <c r="O1384" s="16"/>
      <c r="P1384" s="16"/>
      <c r="Q1384" s="16"/>
      <c r="R1384" s="16"/>
      <c r="S1384" s="16"/>
      <c r="T1384" s="16"/>
      <c r="U1384" s="16"/>
      <c r="V1384" s="16"/>
      <c r="W1384" s="16"/>
      <c r="X1384" s="16"/>
      <c r="Y1384" s="16"/>
      <c r="Z1384" s="16"/>
      <c r="AA1384" s="16"/>
      <c r="AB1384" s="16"/>
      <c r="AC1384" s="16"/>
      <c r="AD1384" s="16"/>
      <c r="AE1384" s="16"/>
      <c r="AF1384" s="16"/>
      <c r="AG1384" s="16"/>
      <c r="AH1384" s="16"/>
      <c r="AI1384" s="16"/>
      <c r="AJ1384" s="16"/>
      <c r="AK1384" s="16"/>
      <c r="AL1384" s="16"/>
      <c r="AM1384" s="16"/>
      <c r="AN1384" s="16"/>
      <c r="AO1384" s="16"/>
      <c r="AP1384" s="16"/>
      <c r="AQ1384" s="16"/>
      <c r="AR1384" s="16"/>
      <c r="AS1384" s="16"/>
      <c r="AT1384" s="16"/>
      <c r="AU1384" s="16"/>
      <c r="AV1384" s="16"/>
      <c r="AW1384" s="16"/>
      <c r="AX1384" s="16"/>
      <c r="AY1384" s="16"/>
      <c r="AZ1384" s="16"/>
      <c r="BA1384" s="16"/>
      <c r="BB1384" s="16"/>
      <c r="BC1384" s="16"/>
      <c r="BD1384" s="16"/>
      <c r="BE1384" s="16"/>
      <c r="BF1384" s="16"/>
      <c r="BG1384" s="16"/>
      <c r="BH1384" s="16"/>
    </row>
    <row r="1385" spans="2:60" x14ac:dyDescent="0.25">
      <c r="B1385" s="23" t="s">
        <v>79</v>
      </c>
      <c r="C1385" s="16"/>
      <c r="D1385" s="16"/>
      <c r="E1385" s="16"/>
      <c r="F1385" s="16"/>
      <c r="G1385" s="16"/>
      <c r="H1385" s="16"/>
      <c r="I1385" s="16"/>
      <c r="J1385" s="16"/>
      <c r="K1385" s="16"/>
      <c r="L1385" s="16"/>
      <c r="M1385" s="16"/>
      <c r="N1385" s="16"/>
      <c r="O1385" s="16"/>
      <c r="P1385" s="16"/>
      <c r="Q1385" s="16"/>
      <c r="R1385" s="16"/>
      <c r="S1385" s="16"/>
      <c r="T1385" s="16"/>
      <c r="U1385" s="16"/>
      <c r="V1385" s="16"/>
      <c r="W1385" s="16"/>
      <c r="X1385" s="16"/>
      <c r="Y1385" s="16"/>
      <c r="Z1385" s="16"/>
      <c r="AA1385" s="16"/>
      <c r="AB1385" s="16"/>
      <c r="AC1385" s="16"/>
      <c r="AD1385" s="16"/>
      <c r="AE1385" s="16"/>
      <c r="AF1385" s="16"/>
      <c r="AG1385" s="16"/>
      <c r="AH1385" s="16"/>
      <c r="AI1385" s="16"/>
      <c r="AJ1385" s="16"/>
      <c r="AK1385" s="16"/>
      <c r="AL1385" s="16"/>
      <c r="AM1385" s="16"/>
      <c r="AN1385" s="16"/>
      <c r="AO1385" s="16"/>
      <c r="AP1385" s="16"/>
      <c r="AQ1385" s="16"/>
      <c r="AR1385" s="16"/>
      <c r="AS1385" s="16"/>
      <c r="AT1385" s="16"/>
      <c r="AU1385" s="16"/>
      <c r="AV1385" s="16"/>
      <c r="AW1385" s="16"/>
      <c r="AX1385" s="16"/>
      <c r="AY1385" s="16"/>
      <c r="AZ1385" s="16"/>
      <c r="BA1385" s="16"/>
      <c r="BB1385" s="16"/>
      <c r="BC1385" s="16"/>
      <c r="BD1385" s="16"/>
      <c r="BE1385" s="16"/>
      <c r="BF1385" s="16"/>
      <c r="BG1385" s="16"/>
      <c r="BH1385" s="16"/>
    </row>
    <row r="1386" spans="2:60" x14ac:dyDescent="0.25">
      <c r="B1386" t="s">
        <v>624</v>
      </c>
      <c r="C1386" s="16">
        <v>0.14567526555387</v>
      </c>
      <c r="D1386" s="16">
        <v>0.14728682170542601</v>
      </c>
      <c r="E1386" s="16">
        <v>0.14685314685314699</v>
      </c>
      <c r="F1386" s="16">
        <v>0.13684210526315799</v>
      </c>
      <c r="G1386" s="16">
        <v>6.8965517241379296E-2</v>
      </c>
      <c r="H1386" s="16">
        <v>0</v>
      </c>
      <c r="I1386" s="16">
        <v>0.180952380952381</v>
      </c>
      <c r="J1386" s="16">
        <v>5.2631578947368397E-2</v>
      </c>
      <c r="K1386" s="16">
        <v>0.219178082191781</v>
      </c>
      <c r="L1386" s="16">
        <v>0.233333333333333</v>
      </c>
      <c r="M1386" s="16">
        <v>0.22727272727272699</v>
      </c>
      <c r="N1386" s="16">
        <v>0.15686274509803899</v>
      </c>
      <c r="O1386" s="16">
        <v>0.16666666666666699</v>
      </c>
      <c r="P1386" s="16">
        <v>6.6666666666666693E-2</v>
      </c>
      <c r="Q1386" s="16">
        <v>9.3023255813953501E-2</v>
      </c>
      <c r="R1386" s="16">
        <v>0.148148148148148</v>
      </c>
      <c r="S1386" s="16">
        <v>0.120879120879121</v>
      </c>
      <c r="T1386" s="16">
        <v>0.16346153846153799</v>
      </c>
      <c r="U1386" s="16"/>
      <c r="V1386" s="16">
        <v>7.7994428969359306E-2</v>
      </c>
      <c r="W1386" s="16">
        <v>0.11891891891891899</v>
      </c>
      <c r="X1386" s="16">
        <v>0.15140845070422501</v>
      </c>
      <c r="Y1386" s="16">
        <v>0.20204081632653101</v>
      </c>
      <c r="Z1386" s="16"/>
      <c r="AA1386" s="16">
        <v>9.4488188976377993E-2</v>
      </c>
      <c r="AB1386" s="16">
        <v>0.18292682926829301</v>
      </c>
      <c r="AC1386" s="16">
        <v>8.9285714285714302E-2</v>
      </c>
      <c r="AD1386" s="16">
        <v>0.15503875968992201</v>
      </c>
      <c r="AE1386" s="16">
        <v>0.126050420168067</v>
      </c>
      <c r="AF1386" s="16">
        <v>0.180851063829787</v>
      </c>
      <c r="AG1386" s="16">
        <v>0.28125</v>
      </c>
      <c r="AH1386" s="16">
        <v>0.15853658536585399</v>
      </c>
      <c r="AI1386" s="16">
        <v>0.330188679245283</v>
      </c>
      <c r="AJ1386" s="16"/>
      <c r="AK1386" s="16">
        <v>0.10659898477157401</v>
      </c>
      <c r="AL1386" s="16">
        <v>0.15533980582524301</v>
      </c>
      <c r="AM1386" s="16">
        <v>0.158415841584158</v>
      </c>
      <c r="AN1386" s="16">
        <v>0.10580204778157</v>
      </c>
      <c r="AO1386" s="16">
        <v>0.170212765957447</v>
      </c>
      <c r="AP1386" s="16">
        <v>0.17511520737327199</v>
      </c>
      <c r="AQ1386" s="16">
        <v>0.206666666666667</v>
      </c>
      <c r="AR1386" s="16"/>
      <c r="AS1386" s="16">
        <v>0.28723404255319201</v>
      </c>
      <c r="AT1386" s="16">
        <v>0.12212389380531</v>
      </c>
      <c r="AU1386" s="16"/>
      <c r="AV1386" s="16">
        <v>0.145569620253165</v>
      </c>
      <c r="AW1386" s="16">
        <v>0.145734597156398</v>
      </c>
      <c r="AX1386" s="16"/>
      <c r="AY1386" s="16">
        <v>0.11231884057971001</v>
      </c>
      <c r="AZ1386" s="16">
        <v>0.20204081632653101</v>
      </c>
      <c r="BA1386" s="16"/>
      <c r="BB1386" s="16">
        <v>0.187028657616893</v>
      </c>
      <c r="BC1386" s="16">
        <v>0.10381679389313</v>
      </c>
      <c r="BD1386" s="16"/>
      <c r="BE1386" s="16">
        <v>2.4242424242424201E-2</v>
      </c>
      <c r="BF1386" s="16">
        <v>0.106508875739645</v>
      </c>
      <c r="BG1386" s="16">
        <v>0.14705882352941199</v>
      </c>
      <c r="BH1386" s="16">
        <v>0.28510638297872298</v>
      </c>
    </row>
    <row r="1387" spans="2:60" x14ac:dyDescent="0.25">
      <c r="B1387" t="s">
        <v>625</v>
      </c>
      <c r="C1387" s="16">
        <v>0.454476479514416</v>
      </c>
      <c r="D1387" s="16">
        <v>0.48837209302325602</v>
      </c>
      <c r="E1387" s="16">
        <v>0.39860139860139898</v>
      </c>
      <c r="F1387" s="16">
        <v>0.42105263157894701</v>
      </c>
      <c r="G1387" s="16">
        <v>0.5</v>
      </c>
      <c r="H1387" s="16">
        <v>0.6</v>
      </c>
      <c r="I1387" s="16">
        <v>0.419047619047619</v>
      </c>
      <c r="J1387" s="16">
        <v>0.42105263157894701</v>
      </c>
      <c r="K1387" s="16">
        <v>0.47945205479452102</v>
      </c>
      <c r="L1387" s="16">
        <v>0.4</v>
      </c>
      <c r="M1387" s="16">
        <v>0.39772727272727298</v>
      </c>
      <c r="N1387" s="16">
        <v>0.441176470588235</v>
      </c>
      <c r="O1387" s="16">
        <v>0.3</v>
      </c>
      <c r="P1387" s="16">
        <v>0.41666666666666702</v>
      </c>
      <c r="Q1387" s="16">
        <v>0.48837209302325602</v>
      </c>
      <c r="R1387" s="16">
        <v>0.296296296296296</v>
      </c>
      <c r="S1387" s="16">
        <v>0.54395604395604402</v>
      </c>
      <c r="T1387" s="16">
        <v>0.49038461538461497</v>
      </c>
      <c r="U1387" s="16"/>
      <c r="V1387" s="16">
        <v>0.28133704735375997</v>
      </c>
      <c r="W1387" s="16">
        <v>0.464864864864865</v>
      </c>
      <c r="X1387" s="16">
        <v>0.50352112676056304</v>
      </c>
      <c r="Y1387" s="16">
        <v>0.54897959183673495</v>
      </c>
      <c r="Z1387" s="16"/>
      <c r="AA1387" s="16">
        <v>0.35695538057742798</v>
      </c>
      <c r="AB1387" s="16">
        <v>0.36585365853658502</v>
      </c>
      <c r="AC1387" s="16">
        <v>0.57142857142857095</v>
      </c>
      <c r="AD1387" s="16">
        <v>0.49612403100775199</v>
      </c>
      <c r="AE1387" s="16">
        <v>0.47058823529411797</v>
      </c>
      <c r="AF1387" s="16">
        <v>0.5</v>
      </c>
      <c r="AG1387" s="16">
        <v>0.5</v>
      </c>
      <c r="AH1387" s="16">
        <v>0.64634146341463405</v>
      </c>
      <c r="AI1387" s="16">
        <v>0.50943396226415105</v>
      </c>
      <c r="AJ1387" s="16"/>
      <c r="AK1387" s="16">
        <v>0.42639593908629397</v>
      </c>
      <c r="AL1387" s="16">
        <v>0.466019417475728</v>
      </c>
      <c r="AM1387" s="16">
        <v>0.445544554455446</v>
      </c>
      <c r="AN1387" s="16">
        <v>0.38225255972696198</v>
      </c>
      <c r="AO1387" s="16">
        <v>0.57978723404255295</v>
      </c>
      <c r="AP1387" s="16">
        <v>0.497695852534562</v>
      </c>
      <c r="AQ1387" s="16">
        <v>0.473333333333333</v>
      </c>
      <c r="AR1387" s="16"/>
      <c r="AS1387" s="16">
        <v>0.52659574468085102</v>
      </c>
      <c r="AT1387" s="16">
        <v>0.44247787610619499</v>
      </c>
      <c r="AU1387" s="16"/>
      <c r="AV1387" s="16">
        <v>0.43881856540084402</v>
      </c>
      <c r="AW1387" s="16">
        <v>0.46327014218009499</v>
      </c>
      <c r="AX1387" s="16"/>
      <c r="AY1387" s="16">
        <v>0.39855072463768099</v>
      </c>
      <c r="AZ1387" s="16">
        <v>0.54897959183673495</v>
      </c>
      <c r="BA1387" s="16"/>
      <c r="BB1387" s="16">
        <v>0.48265460030165902</v>
      </c>
      <c r="BC1387" s="16">
        <v>0.42595419847328198</v>
      </c>
      <c r="BD1387" s="16"/>
      <c r="BE1387" s="16">
        <v>0.16969696969697001</v>
      </c>
      <c r="BF1387" s="16">
        <v>0.37573964497041401</v>
      </c>
      <c r="BG1387" s="16">
        <v>0.53633217993079596</v>
      </c>
      <c r="BH1387" s="16">
        <v>0.56170212765957495</v>
      </c>
    </row>
    <row r="1388" spans="2:60" x14ac:dyDescent="0.25">
      <c r="B1388" t="s">
        <v>626</v>
      </c>
      <c r="C1388" s="16">
        <v>0.31411229135053098</v>
      </c>
      <c r="D1388" s="16">
        <v>0.29457364341085301</v>
      </c>
      <c r="E1388" s="16">
        <v>0.37062937062937101</v>
      </c>
      <c r="F1388" s="16">
        <v>0.36842105263157898</v>
      </c>
      <c r="G1388" s="16">
        <v>0.31034482758620702</v>
      </c>
      <c r="H1388" s="16">
        <v>0.266666666666667</v>
      </c>
      <c r="I1388" s="16">
        <v>0.35238095238095202</v>
      </c>
      <c r="J1388" s="16">
        <v>0.47368421052631599</v>
      </c>
      <c r="K1388" s="16">
        <v>0.232876712328767</v>
      </c>
      <c r="L1388" s="16">
        <v>0.3</v>
      </c>
      <c r="M1388" s="16">
        <v>0.32954545454545497</v>
      </c>
      <c r="N1388" s="16">
        <v>0.29411764705882398</v>
      </c>
      <c r="O1388" s="16">
        <v>0.3</v>
      </c>
      <c r="P1388" s="16">
        <v>0.45</v>
      </c>
      <c r="Q1388" s="16">
        <v>0.25581395348837199</v>
      </c>
      <c r="R1388" s="16">
        <v>0.44444444444444398</v>
      </c>
      <c r="S1388" s="16">
        <v>0.25274725274725302</v>
      </c>
      <c r="T1388" s="16">
        <v>0.25</v>
      </c>
      <c r="U1388" s="16"/>
      <c r="V1388" s="16">
        <v>0.495821727019499</v>
      </c>
      <c r="W1388" s="16">
        <v>0.32432432432432401</v>
      </c>
      <c r="X1388" s="16">
        <v>0.29577464788732399</v>
      </c>
      <c r="Y1388" s="16">
        <v>0.187755102040816</v>
      </c>
      <c r="Z1388" s="16"/>
      <c r="AA1388" s="16">
        <v>0.41732283464566899</v>
      </c>
      <c r="AB1388" s="16">
        <v>0.40243902439024398</v>
      </c>
      <c r="AC1388" s="16">
        <v>0.29464285714285698</v>
      </c>
      <c r="AD1388" s="16">
        <v>0.27131782945736399</v>
      </c>
      <c r="AE1388" s="16">
        <v>0.28571428571428598</v>
      </c>
      <c r="AF1388" s="16">
        <v>0.28723404255319201</v>
      </c>
      <c r="AG1388" s="16">
        <v>0.1875</v>
      </c>
      <c r="AH1388" s="16">
        <v>0.17073170731707299</v>
      </c>
      <c r="AI1388" s="16">
        <v>0.10377358490565999</v>
      </c>
      <c r="AJ1388" s="16"/>
      <c r="AK1388" s="16">
        <v>0.35532994923857902</v>
      </c>
      <c r="AL1388" s="16">
        <v>0.30097087378640802</v>
      </c>
      <c r="AM1388" s="16">
        <v>0.32673267326732702</v>
      </c>
      <c r="AN1388" s="16">
        <v>0.42320819112628</v>
      </c>
      <c r="AO1388" s="16">
        <v>0.18617021276595699</v>
      </c>
      <c r="AP1388" s="16">
        <v>0.28571428571428598</v>
      </c>
      <c r="AQ1388" s="16">
        <v>0.233333333333333</v>
      </c>
      <c r="AR1388" s="16"/>
      <c r="AS1388" s="16">
        <v>0.14893617021276601</v>
      </c>
      <c r="AT1388" s="16">
        <v>0.34159292035398198</v>
      </c>
      <c r="AU1388" s="16"/>
      <c r="AV1388" s="16">
        <v>0.30590717299578102</v>
      </c>
      <c r="AW1388" s="16">
        <v>0.31872037914691898</v>
      </c>
      <c r="AX1388" s="16"/>
      <c r="AY1388" s="16">
        <v>0.38888888888888901</v>
      </c>
      <c r="AZ1388" s="16">
        <v>0.187755102040816</v>
      </c>
      <c r="BA1388" s="16"/>
      <c r="BB1388" s="16">
        <v>0.25188536953242802</v>
      </c>
      <c r="BC1388" s="16">
        <v>0.37709923664122103</v>
      </c>
      <c r="BD1388" s="16"/>
      <c r="BE1388" s="16">
        <v>0.55151515151515196</v>
      </c>
      <c r="BF1388" s="16">
        <v>0.414201183431953</v>
      </c>
      <c r="BG1388" s="16">
        <v>0.26470588235294101</v>
      </c>
      <c r="BH1388" s="16">
        <v>0.12765957446808501</v>
      </c>
    </row>
    <row r="1389" spans="2:60" x14ac:dyDescent="0.25">
      <c r="B1389" t="s">
        <v>627</v>
      </c>
      <c r="C1389" s="16">
        <v>2.6555386949924101E-2</v>
      </c>
      <c r="D1389" s="16">
        <v>7.7519379844961196E-3</v>
      </c>
      <c r="E1389" s="16">
        <v>2.7972027972028E-2</v>
      </c>
      <c r="F1389" s="16">
        <v>3.1578947368421102E-2</v>
      </c>
      <c r="G1389" s="16">
        <v>0</v>
      </c>
      <c r="H1389" s="16">
        <v>0.1</v>
      </c>
      <c r="I1389" s="16">
        <v>1.9047619047619001E-2</v>
      </c>
      <c r="J1389" s="16">
        <v>0</v>
      </c>
      <c r="K1389" s="16">
        <v>0</v>
      </c>
      <c r="L1389" s="16">
        <v>3.3333333333333298E-2</v>
      </c>
      <c r="M1389" s="16">
        <v>2.27272727272727E-2</v>
      </c>
      <c r="N1389" s="16">
        <v>2.9411764705882401E-2</v>
      </c>
      <c r="O1389" s="16">
        <v>0.1</v>
      </c>
      <c r="P1389" s="16">
        <v>0</v>
      </c>
      <c r="Q1389" s="16">
        <v>4.6511627906976702E-2</v>
      </c>
      <c r="R1389" s="16">
        <v>7.4074074074074098E-2</v>
      </c>
      <c r="S1389" s="16">
        <v>1.6483516483516501E-2</v>
      </c>
      <c r="T1389" s="16">
        <v>5.7692307692307702E-2</v>
      </c>
      <c r="U1389" s="16"/>
      <c r="V1389" s="16">
        <v>2.2284122562674102E-2</v>
      </c>
      <c r="W1389" s="16">
        <v>3.7837837837837798E-2</v>
      </c>
      <c r="X1389" s="16">
        <v>2.8169014084507001E-2</v>
      </c>
      <c r="Y1389" s="16">
        <v>2.4489795918367301E-2</v>
      </c>
      <c r="Z1389" s="16"/>
      <c r="AA1389" s="16">
        <v>2.6246719160105E-2</v>
      </c>
      <c r="AB1389" s="16">
        <v>0</v>
      </c>
      <c r="AC1389" s="16">
        <v>0</v>
      </c>
      <c r="AD1389" s="16">
        <v>6.2015503875968998E-2</v>
      </c>
      <c r="AE1389" s="16">
        <v>8.40336134453782E-2</v>
      </c>
      <c r="AF1389" s="16">
        <v>1.0638297872340399E-2</v>
      </c>
      <c r="AG1389" s="16">
        <v>1.0416666666666701E-2</v>
      </c>
      <c r="AH1389" s="16">
        <v>0</v>
      </c>
      <c r="AI1389" s="16">
        <v>0</v>
      </c>
      <c r="AJ1389" s="16"/>
      <c r="AK1389" s="16">
        <v>2.0304568527918801E-2</v>
      </c>
      <c r="AL1389" s="16">
        <v>2.9126213592233E-2</v>
      </c>
      <c r="AM1389" s="16">
        <v>1.9801980198019799E-2</v>
      </c>
      <c r="AN1389" s="16">
        <v>2.7303754266211601E-2</v>
      </c>
      <c r="AO1389" s="16">
        <v>3.7234042553191501E-2</v>
      </c>
      <c r="AP1389" s="16">
        <v>9.2165898617511503E-3</v>
      </c>
      <c r="AQ1389" s="16">
        <v>4.6666666666666697E-2</v>
      </c>
      <c r="AR1389" s="16"/>
      <c r="AS1389" s="16">
        <v>2.1276595744680899E-2</v>
      </c>
      <c r="AT1389" s="16">
        <v>2.7433628318584102E-2</v>
      </c>
      <c r="AU1389" s="16"/>
      <c r="AV1389" s="16">
        <v>2.9535864978902999E-2</v>
      </c>
      <c r="AW1389" s="16">
        <v>2.4881516587677701E-2</v>
      </c>
      <c r="AX1389" s="16"/>
      <c r="AY1389" s="16">
        <v>2.7777777777777801E-2</v>
      </c>
      <c r="AZ1389" s="16">
        <v>2.4489795918367301E-2</v>
      </c>
      <c r="BA1389" s="16"/>
      <c r="BB1389" s="16">
        <v>2.8657616892910999E-2</v>
      </c>
      <c r="BC1389" s="16">
        <v>2.4427480916030499E-2</v>
      </c>
      <c r="BD1389" s="16"/>
      <c r="BE1389" s="16">
        <v>3.6363636363636397E-2</v>
      </c>
      <c r="BF1389" s="16">
        <v>3.25443786982249E-2</v>
      </c>
      <c r="BG1389" s="16">
        <v>2.5951557093425601E-2</v>
      </c>
      <c r="BH1389" s="16">
        <v>1.27659574468085E-2</v>
      </c>
    </row>
    <row r="1390" spans="2:60" x14ac:dyDescent="0.25">
      <c r="B1390" t="s">
        <v>628</v>
      </c>
      <c r="C1390" s="16">
        <v>1.21396054628225E-2</v>
      </c>
      <c r="D1390" s="16">
        <v>1.5503875968992199E-2</v>
      </c>
      <c r="E1390" s="16">
        <v>6.9930069930069904E-3</v>
      </c>
      <c r="F1390" s="16">
        <v>2.1052631578947399E-2</v>
      </c>
      <c r="G1390" s="16">
        <v>3.4482758620689703E-2</v>
      </c>
      <c r="H1390" s="16">
        <v>0</v>
      </c>
      <c r="I1390" s="16">
        <v>0</v>
      </c>
      <c r="J1390" s="16">
        <v>0</v>
      </c>
      <c r="K1390" s="16">
        <v>0</v>
      </c>
      <c r="L1390" s="16">
        <v>0</v>
      </c>
      <c r="M1390" s="16">
        <v>0</v>
      </c>
      <c r="N1390" s="16">
        <v>2.9411764705882401E-2</v>
      </c>
      <c r="O1390" s="16">
        <v>0</v>
      </c>
      <c r="P1390" s="16">
        <v>0</v>
      </c>
      <c r="Q1390" s="16">
        <v>2.32558139534884E-2</v>
      </c>
      <c r="R1390" s="16">
        <v>0</v>
      </c>
      <c r="S1390" s="16">
        <v>2.74725274725275E-2</v>
      </c>
      <c r="T1390" s="16">
        <v>0</v>
      </c>
      <c r="U1390" s="16"/>
      <c r="V1390" s="16">
        <v>2.2284122562674102E-2</v>
      </c>
      <c r="W1390" s="16">
        <v>1.0810810810810799E-2</v>
      </c>
      <c r="X1390" s="16">
        <v>7.0422535211267599E-3</v>
      </c>
      <c r="Y1390" s="16">
        <v>8.1632653061224497E-3</v>
      </c>
      <c r="Z1390" s="16"/>
      <c r="AA1390" s="16">
        <v>2.6246719160105E-2</v>
      </c>
      <c r="AB1390" s="16">
        <v>1.21951219512195E-2</v>
      </c>
      <c r="AC1390" s="16">
        <v>0</v>
      </c>
      <c r="AD1390" s="16">
        <v>7.7519379844961196E-3</v>
      </c>
      <c r="AE1390" s="16">
        <v>1.6806722689075598E-2</v>
      </c>
      <c r="AF1390" s="16">
        <v>0</v>
      </c>
      <c r="AG1390" s="16">
        <v>0</v>
      </c>
      <c r="AH1390" s="16">
        <v>1.21951219512195E-2</v>
      </c>
      <c r="AI1390" s="16">
        <v>9.4339622641509396E-3</v>
      </c>
      <c r="AJ1390" s="16"/>
      <c r="AK1390" s="16">
        <v>3.0456852791878201E-2</v>
      </c>
      <c r="AL1390" s="16">
        <v>9.7087378640776708E-3</v>
      </c>
      <c r="AM1390" s="16">
        <v>2.9702970297029702E-2</v>
      </c>
      <c r="AN1390" s="16">
        <v>6.8259385665529002E-3</v>
      </c>
      <c r="AO1390" s="16">
        <v>1.0638297872340399E-2</v>
      </c>
      <c r="AP1390" s="16">
        <v>0</v>
      </c>
      <c r="AQ1390" s="16">
        <v>6.6666666666666697E-3</v>
      </c>
      <c r="AR1390" s="16"/>
      <c r="AS1390" s="16">
        <v>0</v>
      </c>
      <c r="AT1390" s="16">
        <v>1.41592920353982E-2</v>
      </c>
      <c r="AU1390" s="16"/>
      <c r="AV1390" s="16">
        <v>1.26582278481013E-2</v>
      </c>
      <c r="AW1390" s="16">
        <v>1.1848341232227499E-2</v>
      </c>
      <c r="AX1390" s="16"/>
      <c r="AY1390" s="16">
        <v>1.4492753623188401E-2</v>
      </c>
      <c r="AZ1390" s="16">
        <v>8.1632653061224497E-3</v>
      </c>
      <c r="BA1390" s="16"/>
      <c r="BB1390" s="16">
        <v>1.0558069381598799E-2</v>
      </c>
      <c r="BC1390" s="16">
        <v>1.3740458015267199E-2</v>
      </c>
      <c r="BD1390" s="16"/>
      <c r="BE1390" s="16">
        <v>4.8484848484848499E-2</v>
      </c>
      <c r="BF1390" s="16">
        <v>8.8757396449704092E-3</v>
      </c>
      <c r="BG1390" s="16">
        <v>6.9204152249135002E-3</v>
      </c>
      <c r="BH1390" s="16">
        <v>4.2553191489361703E-3</v>
      </c>
    </row>
    <row r="1391" spans="2:60" x14ac:dyDescent="0.25">
      <c r="B1391" t="s">
        <v>77</v>
      </c>
      <c r="C1391" s="16">
        <v>4.7040971168437001E-2</v>
      </c>
      <c r="D1391" s="16">
        <v>4.6511627906976702E-2</v>
      </c>
      <c r="E1391" s="16">
        <v>4.8951048951049E-2</v>
      </c>
      <c r="F1391" s="16">
        <v>2.1052631578947399E-2</v>
      </c>
      <c r="G1391" s="16">
        <v>8.6206896551724102E-2</v>
      </c>
      <c r="H1391" s="16">
        <v>3.3333333333333298E-2</v>
      </c>
      <c r="I1391" s="16">
        <v>2.8571428571428598E-2</v>
      </c>
      <c r="J1391" s="16">
        <v>5.2631578947368397E-2</v>
      </c>
      <c r="K1391" s="16">
        <v>6.8493150684931503E-2</v>
      </c>
      <c r="L1391" s="16">
        <v>3.3333333333333298E-2</v>
      </c>
      <c r="M1391" s="16">
        <v>2.27272727272727E-2</v>
      </c>
      <c r="N1391" s="16">
        <v>4.9019607843137303E-2</v>
      </c>
      <c r="O1391" s="16">
        <v>0.133333333333333</v>
      </c>
      <c r="P1391" s="16">
        <v>6.6666666666666693E-2</v>
      </c>
      <c r="Q1391" s="16">
        <v>9.3023255813953501E-2</v>
      </c>
      <c r="R1391" s="16">
        <v>3.7037037037037E-2</v>
      </c>
      <c r="S1391" s="16">
        <v>3.8461538461538498E-2</v>
      </c>
      <c r="T1391" s="16">
        <v>3.8461538461538498E-2</v>
      </c>
      <c r="U1391" s="16"/>
      <c r="V1391" s="16">
        <v>0.10027855153203299</v>
      </c>
      <c r="W1391" s="16">
        <v>4.3243243243243197E-2</v>
      </c>
      <c r="X1391" s="16">
        <v>1.4084507042253501E-2</v>
      </c>
      <c r="Y1391" s="16">
        <v>2.8571428571428598E-2</v>
      </c>
      <c r="Z1391" s="16"/>
      <c r="AA1391" s="16">
        <v>7.8740157480315001E-2</v>
      </c>
      <c r="AB1391" s="16">
        <v>3.65853658536585E-2</v>
      </c>
      <c r="AC1391" s="16">
        <v>4.4642857142857102E-2</v>
      </c>
      <c r="AD1391" s="16">
        <v>7.7519379844961196E-3</v>
      </c>
      <c r="AE1391" s="16">
        <v>1.6806722689075598E-2</v>
      </c>
      <c r="AF1391" s="16">
        <v>2.1276595744680899E-2</v>
      </c>
      <c r="AG1391" s="16">
        <v>2.0833333333333301E-2</v>
      </c>
      <c r="AH1391" s="16">
        <v>1.21951219512195E-2</v>
      </c>
      <c r="AI1391" s="16">
        <v>4.71698113207547E-2</v>
      </c>
      <c r="AJ1391" s="16"/>
      <c r="AK1391" s="16">
        <v>6.0913705583756299E-2</v>
      </c>
      <c r="AL1391" s="16">
        <v>3.8834951456310697E-2</v>
      </c>
      <c r="AM1391" s="16">
        <v>1.9801980198019799E-2</v>
      </c>
      <c r="AN1391" s="16">
        <v>5.4607508532423202E-2</v>
      </c>
      <c r="AO1391" s="16">
        <v>1.5957446808510599E-2</v>
      </c>
      <c r="AP1391" s="16">
        <v>3.2258064516128997E-2</v>
      </c>
      <c r="AQ1391" s="16">
        <v>3.3333333333333298E-2</v>
      </c>
      <c r="AR1391" s="16"/>
      <c r="AS1391" s="16">
        <v>1.5957446808510599E-2</v>
      </c>
      <c r="AT1391" s="16">
        <v>5.2212389380531E-2</v>
      </c>
      <c r="AU1391" s="16"/>
      <c r="AV1391" s="16">
        <v>6.7510548523206704E-2</v>
      </c>
      <c r="AW1391" s="16">
        <v>3.5545023696682498E-2</v>
      </c>
      <c r="AX1391" s="16"/>
      <c r="AY1391" s="16">
        <v>5.7971014492753603E-2</v>
      </c>
      <c r="AZ1391" s="16">
        <v>2.8571428571428598E-2</v>
      </c>
      <c r="BA1391" s="16"/>
      <c r="BB1391" s="16">
        <v>3.9215686274509803E-2</v>
      </c>
      <c r="BC1391" s="16">
        <v>5.4961832061068701E-2</v>
      </c>
      <c r="BD1391" s="16"/>
      <c r="BE1391" s="16">
        <v>0.16969696969697001</v>
      </c>
      <c r="BF1391" s="16">
        <v>6.2130177514792898E-2</v>
      </c>
      <c r="BG1391" s="16">
        <v>1.90311418685121E-2</v>
      </c>
      <c r="BH1391" s="16">
        <v>8.5106382978723406E-3</v>
      </c>
    </row>
    <row r="1392" spans="2:60" x14ac:dyDescent="0.25">
      <c r="C1392" s="16"/>
      <c r="D1392" s="16"/>
      <c r="E1392" s="16"/>
      <c r="F1392" s="16"/>
      <c r="G1392" s="16"/>
      <c r="H1392" s="16"/>
      <c r="I1392" s="16"/>
      <c r="J1392" s="16"/>
      <c r="K1392" s="16"/>
      <c r="L1392" s="16"/>
      <c r="M1392" s="16"/>
      <c r="N1392" s="16"/>
      <c r="O1392" s="16"/>
      <c r="P1392" s="16"/>
      <c r="Q1392" s="16"/>
      <c r="R1392" s="16"/>
      <c r="S1392" s="16"/>
      <c r="T1392" s="16"/>
      <c r="U1392" s="16"/>
      <c r="V1392" s="16"/>
      <c r="W1392" s="16"/>
      <c r="X1392" s="16"/>
      <c r="Y1392" s="16"/>
      <c r="Z1392" s="16"/>
      <c r="AA1392" s="16"/>
      <c r="AB1392" s="16"/>
      <c r="AC1392" s="16"/>
      <c r="AD1392" s="16"/>
      <c r="AE1392" s="16"/>
      <c r="AF1392" s="16"/>
      <c r="AG1392" s="16"/>
      <c r="AH1392" s="16"/>
      <c r="AI1392" s="16"/>
      <c r="AJ1392" s="16"/>
      <c r="AK1392" s="16"/>
      <c r="AL1392" s="16"/>
      <c r="AM1392" s="16"/>
      <c r="AN1392" s="16"/>
      <c r="AO1392" s="16"/>
      <c r="AP1392" s="16"/>
      <c r="AQ1392" s="16"/>
      <c r="AR1392" s="16"/>
      <c r="AS1392" s="16"/>
      <c r="AT1392" s="16"/>
      <c r="AU1392" s="16"/>
      <c r="AV1392" s="16"/>
      <c r="AW1392" s="16"/>
      <c r="AX1392" s="16"/>
      <c r="AY1392" s="16"/>
      <c r="AZ1392" s="16"/>
      <c r="BA1392" s="16"/>
      <c r="BB1392" s="16"/>
      <c r="BC1392" s="16"/>
      <c r="BD1392" s="16"/>
      <c r="BE1392" s="16"/>
      <c r="BF1392" s="16"/>
      <c r="BG1392" s="16"/>
      <c r="BH1392" s="16"/>
    </row>
    <row r="1393" spans="2:60" x14ac:dyDescent="0.25">
      <c r="B1393" s="6" t="s">
        <v>630</v>
      </c>
      <c r="C1393" s="16"/>
      <c r="D1393" s="16"/>
      <c r="E1393" s="16"/>
      <c r="F1393" s="16"/>
      <c r="G1393" s="16"/>
      <c r="H1393" s="16"/>
      <c r="I1393" s="16"/>
      <c r="J1393" s="16"/>
      <c r="K1393" s="16"/>
      <c r="L1393" s="16"/>
      <c r="M1393" s="16"/>
      <c r="N1393" s="16"/>
      <c r="O1393" s="16"/>
      <c r="P1393" s="16"/>
      <c r="Q1393" s="16"/>
      <c r="R1393" s="16"/>
      <c r="S1393" s="16"/>
      <c r="T1393" s="16"/>
      <c r="U1393" s="16"/>
      <c r="V1393" s="16"/>
      <c r="W1393" s="16"/>
      <c r="X1393" s="16"/>
      <c r="Y1393" s="16"/>
      <c r="Z1393" s="16"/>
      <c r="AA1393" s="16"/>
      <c r="AB1393" s="16"/>
      <c r="AC1393" s="16"/>
      <c r="AD1393" s="16"/>
      <c r="AE1393" s="16"/>
      <c r="AF1393" s="16"/>
      <c r="AG1393" s="16"/>
      <c r="AH1393" s="16"/>
      <c r="AI1393" s="16"/>
      <c r="AJ1393" s="16"/>
      <c r="AK1393" s="16"/>
      <c r="AL1393" s="16"/>
      <c r="AM1393" s="16"/>
      <c r="AN1393" s="16"/>
      <c r="AO1393" s="16"/>
      <c r="AP1393" s="16"/>
      <c r="AQ1393" s="16"/>
      <c r="AR1393" s="16"/>
      <c r="AS1393" s="16"/>
      <c r="AT1393" s="16"/>
      <c r="AU1393" s="16"/>
      <c r="AV1393" s="16"/>
      <c r="AW1393" s="16"/>
      <c r="AX1393" s="16"/>
      <c r="AY1393" s="16"/>
      <c r="AZ1393" s="16"/>
      <c r="BA1393" s="16"/>
      <c r="BB1393" s="16"/>
      <c r="BC1393" s="16"/>
      <c r="BD1393" s="16"/>
      <c r="BE1393" s="16"/>
      <c r="BF1393" s="16"/>
      <c r="BG1393" s="16"/>
      <c r="BH1393" s="16"/>
    </row>
    <row r="1394" spans="2:60" x14ac:dyDescent="0.25">
      <c r="B1394" s="23" t="s">
        <v>79</v>
      </c>
      <c r="C1394" s="16"/>
      <c r="D1394" s="16"/>
      <c r="E1394" s="16"/>
      <c r="F1394" s="16"/>
      <c r="G1394" s="16"/>
      <c r="H1394" s="16"/>
      <c r="I1394" s="16"/>
      <c r="J1394" s="16"/>
      <c r="K1394" s="16"/>
      <c r="L1394" s="16"/>
      <c r="M1394" s="16"/>
      <c r="N1394" s="16"/>
      <c r="O1394" s="16"/>
      <c r="P1394" s="16"/>
      <c r="Q1394" s="16"/>
      <c r="R1394" s="16"/>
      <c r="S1394" s="16"/>
      <c r="T1394" s="16"/>
      <c r="U1394" s="16"/>
      <c r="V1394" s="16"/>
      <c r="W1394" s="16"/>
      <c r="X1394" s="16"/>
      <c r="Y1394" s="16"/>
      <c r="Z1394" s="16"/>
      <c r="AA1394" s="16"/>
      <c r="AB1394" s="16"/>
      <c r="AC1394" s="16"/>
      <c r="AD1394" s="16"/>
      <c r="AE1394" s="16"/>
      <c r="AF1394" s="16"/>
      <c r="AG1394" s="16"/>
      <c r="AH1394" s="16"/>
      <c r="AI1394" s="16"/>
      <c r="AJ1394" s="16"/>
      <c r="AK1394" s="16"/>
      <c r="AL1394" s="16"/>
      <c r="AM1394" s="16"/>
      <c r="AN1394" s="16"/>
      <c r="AO1394" s="16"/>
      <c r="AP1394" s="16"/>
      <c r="AQ1394" s="16"/>
      <c r="AR1394" s="16"/>
      <c r="AS1394" s="16"/>
      <c r="AT1394" s="16"/>
      <c r="AU1394" s="16"/>
      <c r="AV1394" s="16"/>
      <c r="AW1394" s="16"/>
      <c r="AX1394" s="16"/>
      <c r="AY1394" s="16"/>
      <c r="AZ1394" s="16"/>
      <c r="BA1394" s="16"/>
      <c r="BB1394" s="16"/>
      <c r="BC1394" s="16"/>
      <c r="BD1394" s="16"/>
      <c r="BE1394" s="16"/>
      <c r="BF1394" s="16"/>
      <c r="BG1394" s="16"/>
      <c r="BH1394" s="16"/>
    </row>
    <row r="1395" spans="2:60" x14ac:dyDescent="0.25">
      <c r="B1395" t="s">
        <v>55</v>
      </c>
      <c r="C1395" s="16">
        <v>0.58801213960546295</v>
      </c>
      <c r="D1395" s="16">
        <v>0.59689922480620194</v>
      </c>
      <c r="E1395" s="16">
        <v>0.58041958041957997</v>
      </c>
      <c r="F1395" s="16">
        <v>0.56842105263157905</v>
      </c>
      <c r="G1395" s="16">
        <v>0.55172413793103403</v>
      </c>
      <c r="H1395" s="16">
        <v>0.56666666666666698</v>
      </c>
      <c r="I1395" s="16">
        <v>0.53333333333333299</v>
      </c>
      <c r="J1395" s="16">
        <v>0.63157894736842102</v>
      </c>
      <c r="K1395" s="16">
        <v>0.57534246575342496</v>
      </c>
      <c r="L1395" s="16">
        <v>0.6</v>
      </c>
      <c r="M1395" s="16">
        <v>0.63636363636363602</v>
      </c>
      <c r="N1395" s="16">
        <v>0.50980392156862697</v>
      </c>
      <c r="O1395" s="16">
        <v>0.63333333333333297</v>
      </c>
      <c r="P1395" s="16">
        <v>0.58333333333333304</v>
      </c>
      <c r="Q1395" s="16">
        <v>0.55813953488372103</v>
      </c>
      <c r="R1395" s="16">
        <v>0.592592592592593</v>
      </c>
      <c r="S1395" s="16">
        <v>0.659340659340659</v>
      </c>
      <c r="T1395" s="16">
        <v>0.59615384615384603</v>
      </c>
      <c r="U1395" s="16"/>
      <c r="V1395" s="16">
        <v>0.34540389972144803</v>
      </c>
      <c r="W1395" s="16">
        <v>0.64864864864864902</v>
      </c>
      <c r="X1395" s="16">
        <v>0.58450704225352101</v>
      </c>
      <c r="Y1395" s="16">
        <v>0.74489795918367396</v>
      </c>
      <c r="Z1395" s="16"/>
      <c r="AA1395" s="16">
        <v>0.45144356955380599</v>
      </c>
      <c r="AB1395" s="16">
        <v>0.62195121951219501</v>
      </c>
      <c r="AC1395" s="16">
        <v>0.66964285714285698</v>
      </c>
      <c r="AD1395" s="16">
        <v>0.71317829457364301</v>
      </c>
      <c r="AE1395" s="16">
        <v>0.56302521008403394</v>
      </c>
      <c r="AF1395" s="16">
        <v>0.70212765957446799</v>
      </c>
      <c r="AG1395" s="16">
        <v>0.64583333333333304</v>
      </c>
      <c r="AH1395" s="16">
        <v>0.78048780487804903</v>
      </c>
      <c r="AI1395" s="16">
        <v>0.76415094339622602</v>
      </c>
      <c r="AJ1395" s="16"/>
      <c r="AK1395" s="16">
        <v>0.44670050761421298</v>
      </c>
      <c r="AL1395" s="16">
        <v>0.58252427184466005</v>
      </c>
      <c r="AM1395" s="16">
        <v>0.65346534653465305</v>
      </c>
      <c r="AN1395" s="16">
        <v>0.50511945392491497</v>
      </c>
      <c r="AO1395" s="16">
        <v>0.71276595744680804</v>
      </c>
      <c r="AP1395" s="16">
        <v>0.69124423963133597</v>
      </c>
      <c r="AQ1395" s="16">
        <v>0.67333333333333301</v>
      </c>
      <c r="AR1395" s="16"/>
      <c r="AS1395" s="16">
        <v>0.82978723404255295</v>
      </c>
      <c r="AT1395" s="16">
        <v>0.54778761061946901</v>
      </c>
      <c r="AU1395" s="16"/>
      <c r="AV1395" s="16">
        <v>0.575949367088608</v>
      </c>
      <c r="AW1395" s="16">
        <v>0.59478672985782</v>
      </c>
      <c r="AX1395" s="16"/>
      <c r="AY1395" s="16">
        <v>0.49516908212560401</v>
      </c>
      <c r="AZ1395" s="16">
        <v>0.74489795918367396</v>
      </c>
      <c r="BA1395" s="16"/>
      <c r="BB1395" s="16">
        <v>0.723981900452489</v>
      </c>
      <c r="BC1395" s="16">
        <v>0.45038167938931301</v>
      </c>
      <c r="BD1395" s="16"/>
      <c r="BE1395" s="16">
        <v>0.2</v>
      </c>
      <c r="BF1395" s="16">
        <v>0.42307692307692302</v>
      </c>
      <c r="BG1395" s="16">
        <v>0.67474048442906598</v>
      </c>
      <c r="BH1395" s="16">
        <v>0.88085106382978695</v>
      </c>
    </row>
    <row r="1396" spans="2:60" x14ac:dyDescent="0.25">
      <c r="B1396" t="s">
        <v>56</v>
      </c>
      <c r="C1396" s="16">
        <v>0.16919575113808799</v>
      </c>
      <c r="D1396" s="16">
        <v>0.162790697674419</v>
      </c>
      <c r="E1396" s="16">
        <v>0.160839160839161</v>
      </c>
      <c r="F1396" s="16">
        <v>0.18947368421052599</v>
      </c>
      <c r="G1396" s="16">
        <v>0.10344827586206901</v>
      </c>
      <c r="H1396" s="16">
        <v>0.133333333333333</v>
      </c>
      <c r="I1396" s="16">
        <v>0.161904761904762</v>
      </c>
      <c r="J1396" s="16">
        <v>0.157894736842105</v>
      </c>
      <c r="K1396" s="16">
        <v>0.150684931506849</v>
      </c>
      <c r="L1396" s="16">
        <v>0.2</v>
      </c>
      <c r="M1396" s="16">
        <v>0.125</v>
      </c>
      <c r="N1396" s="16">
        <v>0.16666666666666699</v>
      </c>
      <c r="O1396" s="16">
        <v>3.3333333333333298E-2</v>
      </c>
      <c r="P1396" s="16">
        <v>0.133333333333333</v>
      </c>
      <c r="Q1396" s="16">
        <v>0.232558139534884</v>
      </c>
      <c r="R1396" s="16">
        <v>0.25925925925925902</v>
      </c>
      <c r="S1396" s="16">
        <v>0.19230769230769201</v>
      </c>
      <c r="T1396" s="16">
        <v>0.240384615384615</v>
      </c>
      <c r="U1396" s="16"/>
      <c r="V1396" s="16">
        <v>0.217270194986072</v>
      </c>
      <c r="W1396" s="16">
        <v>0.16756756756756799</v>
      </c>
      <c r="X1396" s="16">
        <v>0.18661971830985899</v>
      </c>
      <c r="Y1396" s="16">
        <v>0.12448979591836699</v>
      </c>
      <c r="Z1396" s="16"/>
      <c r="AA1396" s="16">
        <v>0.18897637795275599</v>
      </c>
      <c r="AB1396" s="16">
        <v>0.12195121951219499</v>
      </c>
      <c r="AC1396" s="16">
        <v>0.19642857142857101</v>
      </c>
      <c r="AD1396" s="16">
        <v>0.170542635658915</v>
      </c>
      <c r="AE1396" s="16">
        <v>0.21008403361344499</v>
      </c>
      <c r="AF1396" s="16">
        <v>0.117021276595745</v>
      </c>
      <c r="AG1396" s="16">
        <v>0.17708333333333301</v>
      </c>
      <c r="AH1396" s="16">
        <v>0.12195121951219499</v>
      </c>
      <c r="AI1396" s="16">
        <v>0.113207547169811</v>
      </c>
      <c r="AJ1396" s="16"/>
      <c r="AK1396" s="16">
        <v>0.20304568527918801</v>
      </c>
      <c r="AL1396" s="16">
        <v>0.20388349514563101</v>
      </c>
      <c r="AM1396" s="16">
        <v>0.16831683168316799</v>
      </c>
      <c r="AN1396" s="16">
        <v>0.15699658703071701</v>
      </c>
      <c r="AO1396" s="16">
        <v>0.14361702127659601</v>
      </c>
      <c r="AP1396" s="16">
        <v>0.17972350230414699</v>
      </c>
      <c r="AQ1396" s="16">
        <v>0.14000000000000001</v>
      </c>
      <c r="AR1396" s="16"/>
      <c r="AS1396" s="16">
        <v>8.5106382978723402E-2</v>
      </c>
      <c r="AT1396" s="16">
        <v>0.18318584070796501</v>
      </c>
      <c r="AU1396" s="16"/>
      <c r="AV1396" s="16">
        <v>0.14978902953586501</v>
      </c>
      <c r="AW1396" s="16">
        <v>0.18009478672985799</v>
      </c>
      <c r="AX1396" s="16"/>
      <c r="AY1396" s="16">
        <v>0.19565217391304299</v>
      </c>
      <c r="AZ1396" s="16">
        <v>0.12448979591836699</v>
      </c>
      <c r="BA1396" s="16"/>
      <c r="BB1396" s="16">
        <v>0.1236802413273</v>
      </c>
      <c r="BC1396" s="16">
        <v>0.21526717557251901</v>
      </c>
      <c r="BD1396" s="16"/>
      <c r="BE1396" s="16">
        <v>0.248484848484848</v>
      </c>
      <c r="BF1396" s="16">
        <v>0.22189349112425999</v>
      </c>
      <c r="BG1396" s="16">
        <v>0.16608996539792401</v>
      </c>
      <c r="BH1396" s="16">
        <v>4.6808510638297898E-2</v>
      </c>
    </row>
    <row r="1397" spans="2:60" x14ac:dyDescent="0.25">
      <c r="B1397" t="s">
        <v>105</v>
      </c>
      <c r="C1397" s="16">
        <v>0.24279210925644901</v>
      </c>
      <c r="D1397" s="16">
        <v>0.24031007751937999</v>
      </c>
      <c r="E1397" s="16">
        <v>0.25874125874125897</v>
      </c>
      <c r="F1397" s="16">
        <v>0.24210526315789499</v>
      </c>
      <c r="G1397" s="16">
        <v>0.34482758620689702</v>
      </c>
      <c r="H1397" s="16">
        <v>0.3</v>
      </c>
      <c r="I1397" s="16">
        <v>0.30476190476190501</v>
      </c>
      <c r="J1397" s="16">
        <v>0.21052631578947401</v>
      </c>
      <c r="K1397" s="16">
        <v>0.27397260273972601</v>
      </c>
      <c r="L1397" s="16">
        <v>0.2</v>
      </c>
      <c r="M1397" s="16">
        <v>0.23863636363636401</v>
      </c>
      <c r="N1397" s="16">
        <v>0.32352941176470601</v>
      </c>
      <c r="O1397" s="16">
        <v>0.33333333333333298</v>
      </c>
      <c r="P1397" s="16">
        <v>0.28333333333333299</v>
      </c>
      <c r="Q1397" s="16">
        <v>0.209302325581395</v>
      </c>
      <c r="R1397" s="16">
        <v>0.148148148148148</v>
      </c>
      <c r="S1397" s="16">
        <v>0.14835164835164799</v>
      </c>
      <c r="T1397" s="16">
        <v>0.16346153846153799</v>
      </c>
      <c r="U1397" s="16"/>
      <c r="V1397" s="16">
        <v>0.437325905292479</v>
      </c>
      <c r="W1397" s="16">
        <v>0.18378378378378399</v>
      </c>
      <c r="X1397" s="16">
        <v>0.22887323943662</v>
      </c>
      <c r="Y1397" s="16">
        <v>0.130612244897959</v>
      </c>
      <c r="Z1397" s="16"/>
      <c r="AA1397" s="16">
        <v>0.359580052493438</v>
      </c>
      <c r="AB1397" s="16">
        <v>0.25609756097560998</v>
      </c>
      <c r="AC1397" s="16">
        <v>0.13392857142857101</v>
      </c>
      <c r="AD1397" s="16">
        <v>0.116279069767442</v>
      </c>
      <c r="AE1397" s="16">
        <v>0.22689075630252101</v>
      </c>
      <c r="AF1397" s="16">
        <v>0.180851063829787</v>
      </c>
      <c r="AG1397" s="16">
        <v>0.17708333333333301</v>
      </c>
      <c r="AH1397" s="16">
        <v>9.7560975609756101E-2</v>
      </c>
      <c r="AI1397" s="16">
        <v>0.122641509433962</v>
      </c>
      <c r="AJ1397" s="16"/>
      <c r="AK1397" s="16">
        <v>0.35025380710659898</v>
      </c>
      <c r="AL1397" s="16">
        <v>0.213592233009709</v>
      </c>
      <c r="AM1397" s="16">
        <v>0.17821782178217799</v>
      </c>
      <c r="AN1397" s="16">
        <v>0.33788395904436902</v>
      </c>
      <c r="AO1397" s="16">
        <v>0.14361702127659601</v>
      </c>
      <c r="AP1397" s="16">
        <v>0.12903225806451599</v>
      </c>
      <c r="AQ1397" s="16">
        <v>0.18666666666666701</v>
      </c>
      <c r="AR1397" s="16"/>
      <c r="AS1397" s="16">
        <v>8.5106382978723402E-2</v>
      </c>
      <c r="AT1397" s="16">
        <v>0.26902654867256598</v>
      </c>
      <c r="AU1397" s="16"/>
      <c r="AV1397" s="16">
        <v>0.27426160337552702</v>
      </c>
      <c r="AW1397" s="16">
        <v>0.22511848341232199</v>
      </c>
      <c r="AX1397" s="16"/>
      <c r="AY1397" s="16">
        <v>0.30917874396135298</v>
      </c>
      <c r="AZ1397" s="16">
        <v>0.130612244897959</v>
      </c>
      <c r="BA1397" s="16"/>
      <c r="BB1397" s="16">
        <v>0.15233785822021101</v>
      </c>
      <c r="BC1397" s="16">
        <v>0.33435114503816799</v>
      </c>
      <c r="BD1397" s="16"/>
      <c r="BE1397" s="16">
        <v>0.55151515151515196</v>
      </c>
      <c r="BF1397" s="16">
        <v>0.35502958579881699</v>
      </c>
      <c r="BG1397" s="16">
        <v>0.15916955017300999</v>
      </c>
      <c r="BH1397" s="16">
        <v>7.2340425531914901E-2</v>
      </c>
    </row>
    <row r="1398" spans="2:60" x14ac:dyDescent="0.25">
      <c r="C1398" s="16"/>
      <c r="D1398" s="16"/>
      <c r="E1398" s="16"/>
      <c r="F1398" s="16"/>
      <c r="G1398" s="16"/>
      <c r="H1398" s="16"/>
      <c r="I1398" s="16"/>
      <c r="J1398" s="16"/>
      <c r="K1398" s="16"/>
      <c r="L1398" s="16"/>
      <c r="M1398" s="16"/>
      <c r="N1398" s="16"/>
      <c r="O1398" s="16"/>
      <c r="P1398" s="16"/>
      <c r="Q1398" s="16"/>
      <c r="R1398" s="16"/>
      <c r="S1398" s="16"/>
      <c r="T1398" s="16"/>
      <c r="U1398" s="16"/>
      <c r="V1398" s="16"/>
      <c r="W1398" s="16"/>
      <c r="X1398" s="16"/>
      <c r="Y1398" s="16"/>
      <c r="Z1398" s="16"/>
      <c r="AA1398" s="16"/>
      <c r="AB1398" s="16"/>
      <c r="AC1398" s="16"/>
      <c r="AD1398" s="16"/>
      <c r="AE1398" s="16"/>
      <c r="AF1398" s="16"/>
      <c r="AG1398" s="16"/>
      <c r="AH1398" s="16"/>
      <c r="AI1398" s="16"/>
      <c r="AJ1398" s="16"/>
      <c r="AK1398" s="16"/>
      <c r="AL1398" s="16"/>
      <c r="AM1398" s="16"/>
      <c r="AN1398" s="16"/>
      <c r="AO1398" s="16"/>
      <c r="AP1398" s="16"/>
      <c r="AQ1398" s="16"/>
      <c r="AR1398" s="16"/>
      <c r="AS1398" s="16"/>
      <c r="AT1398" s="16"/>
      <c r="AU1398" s="16"/>
      <c r="AV1398" s="16"/>
      <c r="AW1398" s="16"/>
      <c r="AX1398" s="16"/>
      <c r="AY1398" s="16"/>
      <c r="AZ1398" s="16"/>
      <c r="BA1398" s="16"/>
      <c r="BB1398" s="16"/>
      <c r="BC1398" s="16"/>
      <c r="BD1398" s="16"/>
      <c r="BE1398" s="16"/>
      <c r="BF1398" s="16"/>
      <c r="BG1398" s="16"/>
      <c r="BH1398" s="16"/>
    </row>
    <row r="1399" spans="2:60" x14ac:dyDescent="0.25">
      <c r="B1399" s="6" t="s">
        <v>636</v>
      </c>
      <c r="C1399" s="16"/>
      <c r="D1399" s="16"/>
      <c r="E1399" s="16"/>
      <c r="F1399" s="16"/>
      <c r="G1399" s="16"/>
      <c r="H1399" s="16"/>
      <c r="I1399" s="16"/>
      <c r="J1399" s="16"/>
      <c r="K1399" s="16"/>
      <c r="L1399" s="16"/>
      <c r="M1399" s="16"/>
      <c r="N1399" s="16"/>
      <c r="O1399" s="16"/>
      <c r="P1399" s="16"/>
      <c r="Q1399" s="16"/>
      <c r="R1399" s="16"/>
      <c r="S1399" s="16"/>
      <c r="T1399" s="16"/>
      <c r="U1399" s="16"/>
      <c r="V1399" s="16"/>
      <c r="W1399" s="16"/>
      <c r="X1399" s="16"/>
      <c r="Y1399" s="16"/>
      <c r="Z1399" s="16"/>
      <c r="AA1399" s="16"/>
      <c r="AB1399" s="16"/>
      <c r="AC1399" s="16"/>
      <c r="AD1399" s="16"/>
      <c r="AE1399" s="16"/>
      <c r="AF1399" s="16"/>
      <c r="AG1399" s="16"/>
      <c r="AH1399" s="16"/>
      <c r="AI1399" s="16"/>
      <c r="AJ1399" s="16"/>
      <c r="AK1399" s="16"/>
      <c r="AL1399" s="16"/>
      <c r="AM1399" s="16"/>
      <c r="AN1399" s="16"/>
      <c r="AO1399" s="16"/>
      <c r="AP1399" s="16"/>
      <c r="AQ1399" s="16"/>
      <c r="AR1399" s="16"/>
      <c r="AS1399" s="16"/>
      <c r="AT1399" s="16"/>
      <c r="AU1399" s="16"/>
      <c r="AV1399" s="16"/>
      <c r="AW1399" s="16"/>
      <c r="AX1399" s="16"/>
      <c r="AY1399" s="16"/>
      <c r="AZ1399" s="16"/>
      <c r="BA1399" s="16"/>
      <c r="BB1399" s="16"/>
      <c r="BC1399" s="16"/>
      <c r="BD1399" s="16"/>
      <c r="BE1399" s="16"/>
      <c r="BF1399" s="16"/>
      <c r="BG1399" s="16"/>
      <c r="BH1399" s="16"/>
    </row>
    <row r="1400" spans="2:60" x14ac:dyDescent="0.25">
      <c r="B1400" s="23" t="s">
        <v>79</v>
      </c>
      <c r="C1400" s="16"/>
      <c r="D1400" s="16"/>
      <c r="E1400" s="16"/>
      <c r="F1400" s="16"/>
      <c r="G1400" s="16"/>
      <c r="H1400" s="16"/>
      <c r="I1400" s="16"/>
      <c r="J1400" s="16"/>
      <c r="K1400" s="16"/>
      <c r="L1400" s="16"/>
      <c r="M1400" s="16"/>
      <c r="N1400" s="16"/>
      <c r="O1400" s="16"/>
      <c r="P1400" s="16"/>
      <c r="Q1400" s="16"/>
      <c r="R1400" s="16"/>
      <c r="S1400" s="16"/>
      <c r="T1400" s="16"/>
      <c r="U1400" s="16"/>
      <c r="V1400" s="16"/>
      <c r="W1400" s="16"/>
      <c r="X1400" s="16"/>
      <c r="Y1400" s="16"/>
      <c r="Z1400" s="16"/>
      <c r="AA1400" s="16"/>
      <c r="AB1400" s="16"/>
      <c r="AC1400" s="16"/>
      <c r="AD1400" s="16"/>
      <c r="AE1400" s="16"/>
      <c r="AF1400" s="16"/>
      <c r="AG1400" s="16"/>
      <c r="AH1400" s="16"/>
      <c r="AI1400" s="16"/>
      <c r="AJ1400" s="16"/>
      <c r="AK1400" s="16"/>
      <c r="AL1400" s="16"/>
      <c r="AM1400" s="16"/>
      <c r="AN1400" s="16"/>
      <c r="AO1400" s="16"/>
      <c r="AP1400" s="16"/>
      <c r="AQ1400" s="16"/>
      <c r="AR1400" s="16"/>
      <c r="AS1400" s="16"/>
      <c r="AT1400" s="16"/>
      <c r="AU1400" s="16"/>
      <c r="AV1400" s="16"/>
      <c r="AW1400" s="16"/>
      <c r="AX1400" s="16"/>
      <c r="AY1400" s="16"/>
      <c r="AZ1400" s="16"/>
      <c r="BA1400" s="16"/>
      <c r="BB1400" s="16"/>
      <c r="BC1400" s="16"/>
      <c r="BD1400" s="16"/>
      <c r="BE1400" s="16"/>
      <c r="BF1400" s="16"/>
      <c r="BG1400" s="16"/>
      <c r="BH1400" s="16"/>
    </row>
    <row r="1401" spans="2:60" x14ac:dyDescent="0.25">
      <c r="B1401" t="s">
        <v>56</v>
      </c>
      <c r="C1401" s="16">
        <v>0.31183611532625199</v>
      </c>
      <c r="D1401" s="16">
        <v>0.25581395348837199</v>
      </c>
      <c r="E1401" s="16">
        <v>0.38461538461538503</v>
      </c>
      <c r="F1401" s="16">
        <v>0.28421052631578902</v>
      </c>
      <c r="G1401" s="16">
        <v>0.22413793103448301</v>
      </c>
      <c r="H1401" s="16">
        <v>0.266666666666667</v>
      </c>
      <c r="I1401" s="16">
        <v>0.36190476190476201</v>
      </c>
      <c r="J1401" s="16">
        <v>0.31578947368421101</v>
      </c>
      <c r="K1401" s="16">
        <v>0.28767123287671198</v>
      </c>
      <c r="L1401" s="16">
        <v>0.33333333333333298</v>
      </c>
      <c r="M1401" s="16">
        <v>0.32954545454545497</v>
      </c>
      <c r="N1401" s="16">
        <v>0.36274509803921601</v>
      </c>
      <c r="O1401" s="16">
        <v>0.33333333333333298</v>
      </c>
      <c r="P1401" s="16">
        <v>0.36666666666666697</v>
      </c>
      <c r="Q1401" s="16">
        <v>0.209302325581395</v>
      </c>
      <c r="R1401" s="16">
        <v>0.51851851851851805</v>
      </c>
      <c r="S1401" s="16">
        <v>0.28021978021978</v>
      </c>
      <c r="T1401" s="16">
        <v>0.269230769230769</v>
      </c>
      <c r="U1401" s="16"/>
      <c r="V1401" s="16">
        <v>0.51810584958217298</v>
      </c>
      <c r="W1401" s="16">
        <v>0.34594594594594602</v>
      </c>
      <c r="X1401" s="16">
        <v>0.28169014084506999</v>
      </c>
      <c r="Y1401" s="16">
        <v>0.16530612244897999</v>
      </c>
      <c r="Z1401" s="16"/>
      <c r="AA1401" s="16">
        <v>0.46719160104986901</v>
      </c>
      <c r="AB1401" s="16">
        <v>0.31707317073170699</v>
      </c>
      <c r="AC1401" s="16">
        <v>0.29464285714285698</v>
      </c>
      <c r="AD1401" s="16">
        <v>0.25581395348837199</v>
      </c>
      <c r="AE1401" s="16">
        <v>0.30252100840336099</v>
      </c>
      <c r="AF1401" s="16">
        <v>0.23404255319148901</v>
      </c>
      <c r="AG1401" s="16">
        <v>0.1875</v>
      </c>
      <c r="AH1401" s="16">
        <v>0.146341463414634</v>
      </c>
      <c r="AI1401" s="16">
        <v>9.4339622641509399E-2</v>
      </c>
      <c r="AJ1401" s="16"/>
      <c r="AK1401" s="16">
        <v>0.461928934010152</v>
      </c>
      <c r="AL1401" s="16">
        <v>0.28155339805825202</v>
      </c>
      <c r="AM1401" s="16">
        <v>0.26732673267326701</v>
      </c>
      <c r="AN1401" s="16">
        <v>0.34129692832764502</v>
      </c>
      <c r="AO1401" s="16">
        <v>0.22340425531914901</v>
      </c>
      <c r="AP1401" s="16">
        <v>0.23963133640553</v>
      </c>
      <c r="AQ1401" s="16">
        <v>0.28000000000000003</v>
      </c>
      <c r="AR1401" s="16"/>
      <c r="AS1401" s="16">
        <v>0.164893617021277</v>
      </c>
      <c r="AT1401" s="16">
        <v>0.33628318584070799</v>
      </c>
      <c r="AU1401" s="16"/>
      <c r="AV1401" s="16">
        <v>0.30379746835443</v>
      </c>
      <c r="AW1401" s="16">
        <v>0.31635071090047401</v>
      </c>
      <c r="AX1401" s="16"/>
      <c r="AY1401" s="16">
        <v>0.39855072463768099</v>
      </c>
      <c r="AZ1401" s="16">
        <v>0.16530612244897999</v>
      </c>
      <c r="BA1401" s="16"/>
      <c r="BB1401" s="16">
        <v>0.269984917043741</v>
      </c>
      <c r="BC1401" s="16">
        <v>0.35419847328244303</v>
      </c>
      <c r="BD1401" s="16"/>
      <c r="BE1401" s="16">
        <v>0.53939393939393898</v>
      </c>
      <c r="BF1401" s="16">
        <v>0.39940828402366901</v>
      </c>
      <c r="BG1401" s="16">
        <v>0.280276816608997</v>
      </c>
      <c r="BH1401" s="16">
        <v>0.10638297872340401</v>
      </c>
    </row>
    <row r="1402" spans="2:60" x14ac:dyDescent="0.25">
      <c r="B1402" t="s">
        <v>631</v>
      </c>
      <c r="C1402" s="16">
        <v>7.6631259484066794E-2</v>
      </c>
      <c r="D1402" s="16">
        <v>4.6511627906976702E-2</v>
      </c>
      <c r="E1402" s="16">
        <v>9.7902097902097904E-2</v>
      </c>
      <c r="F1402" s="16">
        <v>0.14736842105263201</v>
      </c>
      <c r="G1402" s="16">
        <v>5.1724137931034503E-2</v>
      </c>
      <c r="H1402" s="16">
        <v>0</v>
      </c>
      <c r="I1402" s="16">
        <v>6.6666666666666693E-2</v>
      </c>
      <c r="J1402" s="16">
        <v>0.105263157894737</v>
      </c>
      <c r="K1402" s="16">
        <v>8.2191780821917804E-2</v>
      </c>
      <c r="L1402" s="16">
        <v>6.6666666666666693E-2</v>
      </c>
      <c r="M1402" s="16">
        <v>4.5454545454545497E-2</v>
      </c>
      <c r="N1402" s="16">
        <v>6.8627450980392204E-2</v>
      </c>
      <c r="O1402" s="16">
        <v>0.133333333333333</v>
      </c>
      <c r="P1402" s="16">
        <v>8.3333333333333301E-2</v>
      </c>
      <c r="Q1402" s="16">
        <v>0.13953488372093001</v>
      </c>
      <c r="R1402" s="16">
        <v>7.4074074074074098E-2</v>
      </c>
      <c r="S1402" s="16">
        <v>6.0439560439560398E-2</v>
      </c>
      <c r="T1402" s="16">
        <v>7.69230769230769E-2</v>
      </c>
      <c r="U1402" s="16"/>
      <c r="V1402" s="16">
        <v>3.8997214484679701E-2</v>
      </c>
      <c r="W1402" s="16">
        <v>7.0270270270270302E-2</v>
      </c>
      <c r="X1402" s="16">
        <v>7.3943661971830998E-2</v>
      </c>
      <c r="Y1402" s="16">
        <v>0.108163265306122</v>
      </c>
      <c r="Z1402" s="16"/>
      <c r="AA1402" s="16">
        <v>4.1994750656167999E-2</v>
      </c>
      <c r="AB1402" s="16">
        <v>3.65853658536585E-2</v>
      </c>
      <c r="AC1402" s="16">
        <v>8.0357142857142905E-2</v>
      </c>
      <c r="AD1402" s="16">
        <v>0.13953488372093001</v>
      </c>
      <c r="AE1402" s="16">
        <v>8.40336134453782E-2</v>
      </c>
      <c r="AF1402" s="16">
        <v>0.12765957446808501</v>
      </c>
      <c r="AG1402" s="16">
        <v>0.20833333333333301</v>
      </c>
      <c r="AH1402" s="16">
        <v>9.7560975609756101E-2</v>
      </c>
      <c r="AI1402" s="16">
        <v>3.77358490566038E-2</v>
      </c>
      <c r="AJ1402" s="16"/>
      <c r="AK1402" s="16">
        <v>5.5837563451776699E-2</v>
      </c>
      <c r="AL1402" s="16">
        <v>7.7669902912621394E-2</v>
      </c>
      <c r="AM1402" s="16">
        <v>8.9108910891089105E-2</v>
      </c>
      <c r="AN1402" s="16">
        <v>5.1194539249146798E-2</v>
      </c>
      <c r="AO1402" s="16">
        <v>0.10106382978723399</v>
      </c>
      <c r="AP1402" s="16">
        <v>0.101382488479263</v>
      </c>
      <c r="AQ1402" s="16">
        <v>0.1</v>
      </c>
      <c r="AR1402" s="16"/>
      <c r="AS1402" s="16">
        <v>9.5744680851063801E-2</v>
      </c>
      <c r="AT1402" s="16">
        <v>7.3451327433628297E-2</v>
      </c>
      <c r="AU1402" s="16"/>
      <c r="AV1402" s="16">
        <v>8.2278481012658194E-2</v>
      </c>
      <c r="AW1402" s="16">
        <v>7.3459715639810394E-2</v>
      </c>
      <c r="AX1402" s="16"/>
      <c r="AY1402" s="16">
        <v>5.7971014492753603E-2</v>
      </c>
      <c r="AZ1402" s="16">
        <v>0.108163265306122</v>
      </c>
      <c r="BA1402" s="16"/>
      <c r="BB1402" s="16">
        <v>8.29562594268477E-2</v>
      </c>
      <c r="BC1402" s="16">
        <v>7.0229007633587803E-2</v>
      </c>
      <c r="BD1402" s="16"/>
      <c r="BE1402" s="16">
        <v>2.4242424242424201E-2</v>
      </c>
      <c r="BF1402" s="16">
        <v>6.8047337278106496E-2</v>
      </c>
      <c r="BG1402" s="16">
        <v>7.4394463667820099E-2</v>
      </c>
      <c r="BH1402" s="16">
        <v>0.131914893617021</v>
      </c>
    </row>
    <row r="1403" spans="2:60" x14ac:dyDescent="0.25">
      <c r="B1403" t="s">
        <v>632</v>
      </c>
      <c r="C1403" s="16">
        <v>0.112291350531108</v>
      </c>
      <c r="D1403" s="16">
        <v>0.15503875968992201</v>
      </c>
      <c r="E1403" s="16">
        <v>5.5944055944055902E-2</v>
      </c>
      <c r="F1403" s="16">
        <v>0.157894736842105</v>
      </c>
      <c r="G1403" s="16">
        <v>0.15517241379310301</v>
      </c>
      <c r="H1403" s="16">
        <v>3.3333333333333298E-2</v>
      </c>
      <c r="I1403" s="16">
        <v>8.5714285714285701E-2</v>
      </c>
      <c r="J1403" s="16">
        <v>0.157894736842105</v>
      </c>
      <c r="K1403" s="16">
        <v>9.5890410958904104E-2</v>
      </c>
      <c r="L1403" s="16">
        <v>3.3333333333333298E-2</v>
      </c>
      <c r="M1403" s="16">
        <v>0.13636363636363599</v>
      </c>
      <c r="N1403" s="16">
        <v>0.11764705882352899</v>
      </c>
      <c r="O1403" s="16">
        <v>0.133333333333333</v>
      </c>
      <c r="P1403" s="16">
        <v>0.1</v>
      </c>
      <c r="Q1403" s="16">
        <v>4.6511627906976702E-2</v>
      </c>
      <c r="R1403" s="16">
        <v>7.4074074074074098E-2</v>
      </c>
      <c r="S1403" s="16">
        <v>0.120879120879121</v>
      </c>
      <c r="T1403" s="16">
        <v>0.144230769230769</v>
      </c>
      <c r="U1403" s="16"/>
      <c r="V1403" s="16">
        <v>1.1142061281337001E-2</v>
      </c>
      <c r="W1403" s="16">
        <v>7.5675675675675694E-2</v>
      </c>
      <c r="X1403" s="16">
        <v>0.154929577464789</v>
      </c>
      <c r="Y1403" s="16">
        <v>0.17551020408163301</v>
      </c>
      <c r="Z1403" s="16"/>
      <c r="AA1403" s="16">
        <v>3.4120734908136503E-2</v>
      </c>
      <c r="AB1403" s="16">
        <v>0.17073170731707299</v>
      </c>
      <c r="AC1403" s="16">
        <v>0.151785714285714</v>
      </c>
      <c r="AD1403" s="16">
        <v>0.108527131782946</v>
      </c>
      <c r="AE1403" s="16">
        <v>0.218487394957983</v>
      </c>
      <c r="AF1403" s="16">
        <v>0.117021276595745</v>
      </c>
      <c r="AG1403" s="16">
        <v>0.20833333333333301</v>
      </c>
      <c r="AH1403" s="16">
        <v>0.219512195121951</v>
      </c>
      <c r="AI1403" s="16">
        <v>0.113207547169811</v>
      </c>
      <c r="AJ1403" s="16"/>
      <c r="AK1403" s="16">
        <v>2.5380710659898501E-2</v>
      </c>
      <c r="AL1403" s="16">
        <v>0.16504854368932001</v>
      </c>
      <c r="AM1403" s="16">
        <v>0.18811881188118801</v>
      </c>
      <c r="AN1403" s="16">
        <v>4.7781569965870303E-2</v>
      </c>
      <c r="AO1403" s="16">
        <v>0.20212765957446799</v>
      </c>
      <c r="AP1403" s="16">
        <v>0.14285714285714299</v>
      </c>
      <c r="AQ1403" s="16">
        <v>0.15333333333333299</v>
      </c>
      <c r="AR1403" s="16"/>
      <c r="AS1403" s="16">
        <v>0.21808510638297901</v>
      </c>
      <c r="AT1403" s="16">
        <v>9.4690265486725697E-2</v>
      </c>
      <c r="AU1403" s="16"/>
      <c r="AV1403" s="16">
        <v>7.8059071729957796E-2</v>
      </c>
      <c r="AW1403" s="16">
        <v>0.13151658767772501</v>
      </c>
      <c r="AX1403" s="16"/>
      <c r="AY1403" s="16">
        <v>7.4879227053140096E-2</v>
      </c>
      <c r="AZ1403" s="16">
        <v>0.17551020408163301</v>
      </c>
      <c r="BA1403" s="16"/>
      <c r="BB1403" s="16">
        <v>0.1236802413273</v>
      </c>
      <c r="BC1403" s="16">
        <v>0.10076335877862599</v>
      </c>
      <c r="BD1403" s="16"/>
      <c r="BE1403" s="16">
        <v>3.03030303030303E-2</v>
      </c>
      <c r="BF1403" s="16">
        <v>7.1005917159763302E-2</v>
      </c>
      <c r="BG1403" s="16">
        <v>0.13321799307958501</v>
      </c>
      <c r="BH1403" s="16">
        <v>0.17872340425531899</v>
      </c>
    </row>
    <row r="1404" spans="2:60" x14ac:dyDescent="0.25">
      <c r="B1404" t="s">
        <v>633</v>
      </c>
      <c r="C1404" s="16">
        <v>0.15857359635811799</v>
      </c>
      <c r="D1404" s="16">
        <v>0.217054263565891</v>
      </c>
      <c r="E1404" s="16">
        <v>0.11888111888111901</v>
      </c>
      <c r="F1404" s="16">
        <v>0.12631578947368399</v>
      </c>
      <c r="G1404" s="16">
        <v>8.6206896551724102E-2</v>
      </c>
      <c r="H1404" s="16">
        <v>0.133333333333333</v>
      </c>
      <c r="I1404" s="16">
        <v>0.114285714285714</v>
      </c>
      <c r="J1404" s="16">
        <v>0.105263157894737</v>
      </c>
      <c r="K1404" s="16">
        <v>0.17808219178082199</v>
      </c>
      <c r="L1404" s="16">
        <v>6.6666666666666693E-2</v>
      </c>
      <c r="M1404" s="16">
        <v>0.18181818181818199</v>
      </c>
      <c r="N1404" s="16">
        <v>8.8235294117647106E-2</v>
      </c>
      <c r="O1404" s="16">
        <v>0.133333333333333</v>
      </c>
      <c r="P1404" s="16">
        <v>0.116666666666667</v>
      </c>
      <c r="Q1404" s="16">
        <v>0.232558139534884</v>
      </c>
      <c r="R1404" s="16">
        <v>0.148148148148148</v>
      </c>
      <c r="S1404" s="16">
        <v>0.23626373626373601</v>
      </c>
      <c r="T1404" s="16">
        <v>0.20192307692307701</v>
      </c>
      <c r="U1404" s="16"/>
      <c r="V1404" s="16">
        <v>4.17827298050139E-2</v>
      </c>
      <c r="W1404" s="16">
        <v>0.16756756756756799</v>
      </c>
      <c r="X1404" s="16">
        <v>0.17957746478873199</v>
      </c>
      <c r="Y1404" s="16">
        <v>0.22857142857142901</v>
      </c>
      <c r="Z1404" s="16"/>
      <c r="AA1404" s="16">
        <v>7.6115485564304503E-2</v>
      </c>
      <c r="AB1404" s="16">
        <v>0.17073170731707299</v>
      </c>
      <c r="AC1404" s="16">
        <v>0.16964285714285701</v>
      </c>
      <c r="AD1404" s="16">
        <v>0.217054263565891</v>
      </c>
      <c r="AE1404" s="16">
        <v>0.14285714285714299</v>
      </c>
      <c r="AF1404" s="16">
        <v>0.20212765957446799</v>
      </c>
      <c r="AG1404" s="16">
        <v>0.1875</v>
      </c>
      <c r="AH1404" s="16">
        <v>0.219512195121951</v>
      </c>
      <c r="AI1404" s="16">
        <v>0.35849056603773599</v>
      </c>
      <c r="AJ1404" s="16"/>
      <c r="AK1404" s="16">
        <v>0.10659898477157401</v>
      </c>
      <c r="AL1404" s="16">
        <v>0.17475728155339801</v>
      </c>
      <c r="AM1404" s="16">
        <v>0.158415841584158</v>
      </c>
      <c r="AN1404" s="16">
        <v>0.133105802047782</v>
      </c>
      <c r="AO1404" s="16">
        <v>0.21808510638297901</v>
      </c>
      <c r="AP1404" s="16">
        <v>0.25345622119815697</v>
      </c>
      <c r="AQ1404" s="16">
        <v>0.11333333333333299</v>
      </c>
      <c r="AR1404" s="16"/>
      <c r="AS1404" s="16">
        <v>0.26595744680851102</v>
      </c>
      <c r="AT1404" s="16">
        <v>0.14070796460177001</v>
      </c>
      <c r="AU1404" s="16"/>
      <c r="AV1404" s="16">
        <v>0.16244725738396601</v>
      </c>
      <c r="AW1404" s="16">
        <v>0.15639810426540299</v>
      </c>
      <c r="AX1404" s="16"/>
      <c r="AY1404" s="16">
        <v>0.117149758454106</v>
      </c>
      <c r="AZ1404" s="16">
        <v>0.22857142857142901</v>
      </c>
      <c r="BA1404" s="16"/>
      <c r="BB1404" s="16">
        <v>0.18250377073906501</v>
      </c>
      <c r="BC1404" s="16">
        <v>0.134351145038168</v>
      </c>
      <c r="BD1404" s="16"/>
      <c r="BE1404" s="16">
        <v>2.4242424242424201E-2</v>
      </c>
      <c r="BF1404" s="16">
        <v>8.8757396449704096E-2</v>
      </c>
      <c r="BG1404" s="16">
        <v>0.17993079584775101</v>
      </c>
      <c r="BH1404" s="16">
        <v>0.30212765957446802</v>
      </c>
    </row>
    <row r="1405" spans="2:60" x14ac:dyDescent="0.25">
      <c r="B1405" t="s">
        <v>634</v>
      </c>
      <c r="C1405" s="16">
        <v>8.8770864946889197E-2</v>
      </c>
      <c r="D1405" s="16">
        <v>7.7519379844961198E-2</v>
      </c>
      <c r="E1405" s="16">
        <v>8.3916083916083906E-2</v>
      </c>
      <c r="F1405" s="16">
        <v>5.2631578947368397E-2</v>
      </c>
      <c r="G1405" s="16">
        <v>0.12068965517241401</v>
      </c>
      <c r="H1405" s="16">
        <v>0.133333333333333</v>
      </c>
      <c r="I1405" s="16">
        <v>0.104761904761905</v>
      </c>
      <c r="J1405" s="16">
        <v>0</v>
      </c>
      <c r="K1405" s="16">
        <v>8.2191780821917804E-2</v>
      </c>
      <c r="L1405" s="16">
        <v>0.133333333333333</v>
      </c>
      <c r="M1405" s="16">
        <v>5.6818181818181802E-2</v>
      </c>
      <c r="N1405" s="16">
        <v>9.8039215686274495E-2</v>
      </c>
      <c r="O1405" s="16">
        <v>3.3333333333333298E-2</v>
      </c>
      <c r="P1405" s="16">
        <v>6.6666666666666693E-2</v>
      </c>
      <c r="Q1405" s="16">
        <v>9.3023255813953501E-2</v>
      </c>
      <c r="R1405" s="16">
        <v>7.4074074074074098E-2</v>
      </c>
      <c r="S1405" s="16">
        <v>0.104395604395604</v>
      </c>
      <c r="T1405" s="16">
        <v>0.125</v>
      </c>
      <c r="U1405" s="16"/>
      <c r="V1405" s="16">
        <v>7.2423398328690797E-2</v>
      </c>
      <c r="W1405" s="16">
        <v>9.1891891891891897E-2</v>
      </c>
      <c r="X1405" s="16">
        <v>8.4507042253521097E-2</v>
      </c>
      <c r="Y1405" s="16">
        <v>0.102040816326531</v>
      </c>
      <c r="Z1405" s="16"/>
      <c r="AA1405" s="16">
        <v>8.13648293963255E-2</v>
      </c>
      <c r="AB1405" s="16">
        <v>9.7560975609756101E-2</v>
      </c>
      <c r="AC1405" s="16">
        <v>0.14285714285714299</v>
      </c>
      <c r="AD1405" s="16">
        <v>6.9767441860465101E-2</v>
      </c>
      <c r="AE1405" s="16">
        <v>0.10084033613445401</v>
      </c>
      <c r="AF1405" s="16">
        <v>9.5744680851063801E-2</v>
      </c>
      <c r="AG1405" s="16">
        <v>5.2083333333333301E-2</v>
      </c>
      <c r="AH1405" s="16">
        <v>0.109756097560976</v>
      </c>
      <c r="AI1405" s="16">
        <v>0.15094339622641501</v>
      </c>
      <c r="AJ1405" s="16"/>
      <c r="AK1405" s="16">
        <v>0.116751269035533</v>
      </c>
      <c r="AL1405" s="16">
        <v>5.8252427184466E-2</v>
      </c>
      <c r="AM1405" s="16">
        <v>5.9405940594059403E-2</v>
      </c>
      <c r="AN1405" s="16">
        <v>9.2150170648464202E-2</v>
      </c>
      <c r="AO1405" s="16">
        <v>6.3829787234042507E-2</v>
      </c>
      <c r="AP1405" s="16">
        <v>0.101382488479263</v>
      </c>
      <c r="AQ1405" s="16">
        <v>0.133333333333333</v>
      </c>
      <c r="AR1405" s="16"/>
      <c r="AS1405" s="16">
        <v>0.122340425531915</v>
      </c>
      <c r="AT1405" s="16">
        <v>8.3185840707964601E-2</v>
      </c>
      <c r="AU1405" s="16"/>
      <c r="AV1405" s="16">
        <v>9.2827004219409301E-2</v>
      </c>
      <c r="AW1405" s="16">
        <v>8.6492890995260696E-2</v>
      </c>
      <c r="AX1405" s="16"/>
      <c r="AY1405" s="16">
        <v>8.0917874396135306E-2</v>
      </c>
      <c r="AZ1405" s="16">
        <v>0.102040816326531</v>
      </c>
      <c r="BA1405" s="16"/>
      <c r="BB1405" s="16">
        <v>0.11613876319758699</v>
      </c>
      <c r="BC1405" s="16">
        <v>6.1068702290076299E-2</v>
      </c>
      <c r="BD1405" s="16"/>
      <c r="BE1405" s="16">
        <v>3.03030303030303E-2</v>
      </c>
      <c r="BF1405" s="16">
        <v>5.32544378698225E-2</v>
      </c>
      <c r="BG1405" s="16">
        <v>0.10726643598615899</v>
      </c>
      <c r="BH1405" s="16">
        <v>0.136170212765957</v>
      </c>
    </row>
    <row r="1406" spans="2:60" x14ac:dyDescent="0.25">
      <c r="B1406" t="s">
        <v>635</v>
      </c>
      <c r="C1406" s="16">
        <v>5.6145675265553897E-2</v>
      </c>
      <c r="D1406" s="16">
        <v>2.32558139534884E-2</v>
      </c>
      <c r="E1406" s="16">
        <v>6.9930069930069894E-2</v>
      </c>
      <c r="F1406" s="16">
        <v>4.2105263157894701E-2</v>
      </c>
      <c r="G1406" s="16">
        <v>8.6206896551724102E-2</v>
      </c>
      <c r="H1406" s="16">
        <v>3.3333333333333298E-2</v>
      </c>
      <c r="I1406" s="16">
        <v>8.5714285714285701E-2</v>
      </c>
      <c r="J1406" s="16">
        <v>5.2631578947368397E-2</v>
      </c>
      <c r="K1406" s="16">
        <v>9.5890410958904104E-2</v>
      </c>
      <c r="L1406" s="16">
        <v>0</v>
      </c>
      <c r="M1406" s="16">
        <v>4.5454545454545497E-2</v>
      </c>
      <c r="N1406" s="16">
        <v>7.8431372549019607E-2</v>
      </c>
      <c r="O1406" s="16">
        <v>0</v>
      </c>
      <c r="P1406" s="16">
        <v>6.6666666666666693E-2</v>
      </c>
      <c r="Q1406" s="16">
        <v>6.9767441860465101E-2</v>
      </c>
      <c r="R1406" s="16">
        <v>0</v>
      </c>
      <c r="S1406" s="16">
        <v>4.94505494505494E-2</v>
      </c>
      <c r="T1406" s="16">
        <v>5.7692307692307702E-2</v>
      </c>
      <c r="U1406" s="16"/>
      <c r="V1406" s="16">
        <v>8.0779944289693595E-2</v>
      </c>
      <c r="W1406" s="16">
        <v>4.3243243243243197E-2</v>
      </c>
      <c r="X1406" s="16">
        <v>4.2253521126760597E-2</v>
      </c>
      <c r="Y1406" s="16">
        <v>5.10204081632653E-2</v>
      </c>
      <c r="Z1406" s="16"/>
      <c r="AA1406" s="16">
        <v>8.13648293963255E-2</v>
      </c>
      <c r="AB1406" s="16">
        <v>2.4390243902439001E-2</v>
      </c>
      <c r="AC1406" s="16">
        <v>6.25E-2</v>
      </c>
      <c r="AD1406" s="16">
        <v>4.6511627906976702E-2</v>
      </c>
      <c r="AE1406" s="16">
        <v>3.3613445378151301E-2</v>
      </c>
      <c r="AF1406" s="16">
        <v>6.3829787234042507E-2</v>
      </c>
      <c r="AG1406" s="16">
        <v>2.0833333333333301E-2</v>
      </c>
      <c r="AH1406" s="16">
        <v>6.0975609756097601E-2</v>
      </c>
      <c r="AI1406" s="16">
        <v>7.5471698113207503E-2</v>
      </c>
      <c r="AJ1406" s="16"/>
      <c r="AK1406" s="16">
        <v>6.5989847715736002E-2</v>
      </c>
      <c r="AL1406" s="16">
        <v>0</v>
      </c>
      <c r="AM1406" s="16">
        <v>5.9405940594059403E-2</v>
      </c>
      <c r="AN1406" s="16">
        <v>5.8020477815699703E-2</v>
      </c>
      <c r="AO1406" s="16">
        <v>7.4468085106383003E-2</v>
      </c>
      <c r="AP1406" s="16">
        <v>5.5299539170506902E-2</v>
      </c>
      <c r="AQ1406" s="16">
        <v>6.6666666666666693E-2</v>
      </c>
      <c r="AR1406" s="16"/>
      <c r="AS1406" s="16">
        <v>6.9148936170212796E-2</v>
      </c>
      <c r="AT1406" s="16">
        <v>5.39823008849558E-2</v>
      </c>
      <c r="AU1406" s="16"/>
      <c r="AV1406" s="16">
        <v>6.11814345991561E-2</v>
      </c>
      <c r="AW1406" s="16">
        <v>5.3317535545023699E-2</v>
      </c>
      <c r="AX1406" s="16"/>
      <c r="AY1406" s="16">
        <v>5.9178743961352698E-2</v>
      </c>
      <c r="AZ1406" s="16">
        <v>5.10204081632653E-2</v>
      </c>
      <c r="BA1406" s="16"/>
      <c r="BB1406" s="16">
        <v>6.3348416289592799E-2</v>
      </c>
      <c r="BC1406" s="16">
        <v>4.8854961832061103E-2</v>
      </c>
      <c r="BD1406" s="16"/>
      <c r="BE1406" s="16">
        <v>5.4545454545454501E-2</v>
      </c>
      <c r="BF1406" s="16">
        <v>5.9171597633136098E-2</v>
      </c>
      <c r="BG1406" s="16">
        <v>5.5363321799308002E-2</v>
      </c>
      <c r="BH1406" s="16">
        <v>5.5319148936170202E-2</v>
      </c>
    </row>
    <row r="1407" spans="2:60" x14ac:dyDescent="0.25">
      <c r="B1407" t="s">
        <v>77</v>
      </c>
      <c r="C1407" s="16">
        <v>0.19575113808801201</v>
      </c>
      <c r="D1407" s="16">
        <v>0.224806201550388</v>
      </c>
      <c r="E1407" s="16">
        <v>0.188811188811189</v>
      </c>
      <c r="F1407" s="16">
        <v>0.18947368421052599</v>
      </c>
      <c r="G1407" s="16">
        <v>0.27586206896551702</v>
      </c>
      <c r="H1407" s="16">
        <v>0.4</v>
      </c>
      <c r="I1407" s="16">
        <v>0.180952380952381</v>
      </c>
      <c r="J1407" s="16">
        <v>0.26315789473684198</v>
      </c>
      <c r="K1407" s="16">
        <v>0.17808219178082199</v>
      </c>
      <c r="L1407" s="16">
        <v>0.36666666666666697</v>
      </c>
      <c r="M1407" s="16">
        <v>0.204545454545455</v>
      </c>
      <c r="N1407" s="16">
        <v>0.18627450980392199</v>
      </c>
      <c r="O1407" s="16">
        <v>0.233333333333333</v>
      </c>
      <c r="P1407" s="16">
        <v>0.2</v>
      </c>
      <c r="Q1407" s="16">
        <v>0.209302325581395</v>
      </c>
      <c r="R1407" s="16">
        <v>0.11111111111111099</v>
      </c>
      <c r="S1407" s="16">
        <v>0.14835164835164799</v>
      </c>
      <c r="T1407" s="16">
        <v>0.125</v>
      </c>
      <c r="U1407" s="16"/>
      <c r="V1407" s="16">
        <v>0.23676880222841201</v>
      </c>
      <c r="W1407" s="16">
        <v>0.205405405405405</v>
      </c>
      <c r="X1407" s="16">
        <v>0.183098591549296</v>
      </c>
      <c r="Y1407" s="16">
        <v>0.16938775510204099</v>
      </c>
      <c r="Z1407" s="16"/>
      <c r="AA1407" s="16">
        <v>0.21784776902887101</v>
      </c>
      <c r="AB1407" s="16">
        <v>0.18292682926829301</v>
      </c>
      <c r="AC1407" s="16">
        <v>9.8214285714285698E-2</v>
      </c>
      <c r="AD1407" s="16">
        <v>0.162790697674419</v>
      </c>
      <c r="AE1407" s="16">
        <v>0.11764705882352899</v>
      </c>
      <c r="AF1407" s="16">
        <v>0.159574468085106</v>
      </c>
      <c r="AG1407" s="16">
        <v>0.13541666666666699</v>
      </c>
      <c r="AH1407" s="16">
        <v>0.146341463414634</v>
      </c>
      <c r="AI1407" s="16">
        <v>0.169811320754717</v>
      </c>
      <c r="AJ1407" s="16"/>
      <c r="AK1407" s="16">
        <v>0.16751269035533001</v>
      </c>
      <c r="AL1407" s="16">
        <v>0.242718446601942</v>
      </c>
      <c r="AM1407" s="16">
        <v>0.17821782178217799</v>
      </c>
      <c r="AN1407" s="16">
        <v>0.276450511945392</v>
      </c>
      <c r="AO1407" s="16">
        <v>0.117021276595745</v>
      </c>
      <c r="AP1407" s="16">
        <v>0.105990783410138</v>
      </c>
      <c r="AQ1407" s="16">
        <v>0.15333333333333299</v>
      </c>
      <c r="AR1407" s="16"/>
      <c r="AS1407" s="16">
        <v>6.3829787234042507E-2</v>
      </c>
      <c r="AT1407" s="16">
        <v>0.21769911504424799</v>
      </c>
      <c r="AU1407" s="16"/>
      <c r="AV1407" s="16">
        <v>0.21940928270042201</v>
      </c>
      <c r="AW1407" s="16">
        <v>0.18246445497630301</v>
      </c>
      <c r="AX1407" s="16"/>
      <c r="AY1407" s="16">
        <v>0.211352657004831</v>
      </c>
      <c r="AZ1407" s="16">
        <v>0.16938775510204099</v>
      </c>
      <c r="BA1407" s="16"/>
      <c r="BB1407" s="16">
        <v>0.161387631975867</v>
      </c>
      <c r="BC1407" s="16">
        <v>0.23053435114503801</v>
      </c>
      <c r="BD1407" s="16"/>
      <c r="BE1407" s="16">
        <v>0.29696969696969699</v>
      </c>
      <c r="BF1407" s="16">
        <v>0.26035502958579898</v>
      </c>
      <c r="BG1407" s="16">
        <v>0.169550173010381</v>
      </c>
      <c r="BH1407" s="16">
        <v>8.9361702127659606E-2</v>
      </c>
    </row>
    <row r="1408" spans="2:60" x14ac:dyDescent="0.25">
      <c r="C1408" s="16"/>
      <c r="D1408" s="16"/>
      <c r="E1408" s="16"/>
      <c r="F1408" s="16"/>
      <c r="G1408" s="16"/>
      <c r="H1408" s="16"/>
      <c r="I1408" s="16"/>
      <c r="J1408" s="16"/>
      <c r="K1408" s="16"/>
      <c r="L1408" s="16"/>
      <c r="M1408" s="16"/>
      <c r="N1408" s="16"/>
      <c r="O1408" s="16"/>
      <c r="P1408" s="16"/>
      <c r="Q1408" s="16"/>
      <c r="R1408" s="16"/>
      <c r="S1408" s="16"/>
      <c r="T1408" s="16"/>
      <c r="U1408" s="16"/>
      <c r="V1408" s="16"/>
      <c r="W1408" s="16"/>
      <c r="X1408" s="16"/>
      <c r="Y1408" s="16"/>
      <c r="Z1408" s="16"/>
      <c r="AA1408" s="16"/>
      <c r="AB1408" s="16"/>
      <c r="AC1408" s="16"/>
      <c r="AD1408" s="16"/>
      <c r="AE1408" s="16"/>
      <c r="AF1408" s="16"/>
      <c r="AG1408" s="16"/>
      <c r="AH1408" s="16"/>
      <c r="AI1408" s="16"/>
      <c r="AJ1408" s="16"/>
      <c r="AK1408" s="16"/>
      <c r="AL1408" s="16"/>
      <c r="AM1408" s="16"/>
      <c r="AN1408" s="16"/>
      <c r="AO1408" s="16"/>
      <c r="AP1408" s="16"/>
      <c r="AQ1408" s="16"/>
      <c r="AR1408" s="16"/>
      <c r="AS1408" s="16"/>
      <c r="AT1408" s="16"/>
      <c r="AU1408" s="16"/>
      <c r="AV1408" s="16"/>
      <c r="AW1408" s="16"/>
      <c r="AX1408" s="16"/>
      <c r="AY1408" s="16"/>
      <c r="AZ1408" s="16"/>
      <c r="BA1408" s="16"/>
      <c r="BB1408" s="16"/>
      <c r="BC1408" s="16"/>
      <c r="BD1408" s="16"/>
      <c r="BE1408" s="16"/>
      <c r="BF1408" s="16"/>
      <c r="BG1408" s="16"/>
      <c r="BH1408" s="16"/>
    </row>
    <row r="1409" spans="2:60" x14ac:dyDescent="0.25">
      <c r="B1409" s="6" t="s">
        <v>642</v>
      </c>
      <c r="C1409" s="16"/>
      <c r="D1409" s="16"/>
      <c r="E1409" s="16"/>
      <c r="F1409" s="16"/>
      <c r="G1409" s="16"/>
      <c r="H1409" s="16"/>
      <c r="I1409" s="16"/>
      <c r="J1409" s="16"/>
      <c r="K1409" s="16"/>
      <c r="L1409" s="16"/>
      <c r="M1409" s="16"/>
      <c r="N1409" s="16"/>
      <c r="O1409" s="16"/>
      <c r="P1409" s="16"/>
      <c r="Q1409" s="16"/>
      <c r="R1409" s="16"/>
      <c r="S1409" s="16"/>
      <c r="T1409" s="16"/>
      <c r="U1409" s="16"/>
      <c r="V1409" s="16"/>
      <c r="W1409" s="16"/>
      <c r="X1409" s="16"/>
      <c r="Y1409" s="16"/>
      <c r="Z1409" s="16"/>
      <c r="AA1409" s="16"/>
      <c r="AB1409" s="16"/>
      <c r="AC1409" s="16"/>
      <c r="AD1409" s="16"/>
      <c r="AE1409" s="16"/>
      <c r="AF1409" s="16"/>
      <c r="AG1409" s="16"/>
      <c r="AH1409" s="16"/>
      <c r="AI1409" s="16"/>
      <c r="AJ1409" s="16"/>
      <c r="AK1409" s="16"/>
      <c r="AL1409" s="16"/>
      <c r="AM1409" s="16"/>
      <c r="AN1409" s="16"/>
      <c r="AO1409" s="16"/>
      <c r="AP1409" s="16"/>
      <c r="AQ1409" s="16"/>
      <c r="AR1409" s="16"/>
      <c r="AS1409" s="16"/>
      <c r="AT1409" s="16"/>
      <c r="AU1409" s="16"/>
      <c r="AV1409" s="16"/>
      <c r="AW1409" s="16"/>
      <c r="AX1409" s="16"/>
      <c r="AY1409" s="16"/>
      <c r="AZ1409" s="16"/>
      <c r="BA1409" s="16"/>
      <c r="BB1409" s="16"/>
      <c r="BC1409" s="16"/>
      <c r="BD1409" s="16"/>
      <c r="BE1409" s="16"/>
      <c r="BF1409" s="16"/>
      <c r="BG1409" s="16"/>
      <c r="BH1409" s="16"/>
    </row>
    <row r="1410" spans="2:60" x14ac:dyDescent="0.25">
      <c r="B1410" s="23" t="s">
        <v>79</v>
      </c>
      <c r="C1410" s="16"/>
      <c r="D1410" s="16"/>
      <c r="E1410" s="16"/>
      <c r="F1410" s="16"/>
      <c r="G1410" s="16"/>
      <c r="H1410" s="16"/>
      <c r="I1410" s="16"/>
      <c r="J1410" s="16"/>
      <c r="K1410" s="16"/>
      <c r="L1410" s="16"/>
      <c r="M1410" s="16"/>
      <c r="N1410" s="16"/>
      <c r="O1410" s="16"/>
      <c r="P1410" s="16"/>
      <c r="Q1410" s="16"/>
      <c r="R1410" s="16"/>
      <c r="S1410" s="16"/>
      <c r="T1410" s="16"/>
      <c r="U1410" s="16"/>
      <c r="V1410" s="16"/>
      <c r="W1410" s="16"/>
      <c r="X1410" s="16"/>
      <c r="Y1410" s="16"/>
      <c r="Z1410" s="16"/>
      <c r="AA1410" s="16"/>
      <c r="AB1410" s="16"/>
      <c r="AC1410" s="16"/>
      <c r="AD1410" s="16"/>
      <c r="AE1410" s="16"/>
      <c r="AF1410" s="16"/>
      <c r="AG1410" s="16"/>
      <c r="AH1410" s="16"/>
      <c r="AI1410" s="16"/>
      <c r="AJ1410" s="16"/>
      <c r="AK1410" s="16"/>
      <c r="AL1410" s="16"/>
      <c r="AM1410" s="16"/>
      <c r="AN1410" s="16"/>
      <c r="AO1410" s="16"/>
      <c r="AP1410" s="16"/>
      <c r="AQ1410" s="16"/>
      <c r="AR1410" s="16"/>
      <c r="AS1410" s="16"/>
      <c r="AT1410" s="16"/>
      <c r="AU1410" s="16"/>
      <c r="AV1410" s="16"/>
      <c r="AW1410" s="16"/>
      <c r="AX1410" s="16"/>
      <c r="AY1410" s="16"/>
      <c r="AZ1410" s="16"/>
      <c r="BA1410" s="16"/>
      <c r="BB1410" s="16"/>
      <c r="BC1410" s="16"/>
      <c r="BD1410" s="16"/>
      <c r="BE1410" s="16"/>
      <c r="BF1410" s="16"/>
      <c r="BG1410" s="16"/>
      <c r="BH1410" s="16"/>
    </row>
    <row r="1411" spans="2:60" x14ac:dyDescent="0.25">
      <c r="B1411" t="s">
        <v>637</v>
      </c>
      <c r="C1411" s="16">
        <v>5.31107738998483E-2</v>
      </c>
      <c r="D1411" s="16">
        <v>6.2015503875968998E-2</v>
      </c>
      <c r="E1411" s="16">
        <v>3.4965034965035002E-2</v>
      </c>
      <c r="F1411" s="16">
        <v>0</v>
      </c>
      <c r="G1411" s="16">
        <v>0</v>
      </c>
      <c r="H1411" s="16">
        <v>0</v>
      </c>
      <c r="I1411" s="16">
        <v>6.6666666666666693E-2</v>
      </c>
      <c r="J1411" s="16">
        <v>5.2631578947368397E-2</v>
      </c>
      <c r="K1411" s="16">
        <v>4.1095890410958902E-2</v>
      </c>
      <c r="L1411" s="16">
        <v>0.1</v>
      </c>
      <c r="M1411" s="16">
        <v>0.102272727272727</v>
      </c>
      <c r="N1411" s="16">
        <v>1.9607843137254902E-2</v>
      </c>
      <c r="O1411" s="16">
        <v>0</v>
      </c>
      <c r="P1411" s="16">
        <v>0.05</v>
      </c>
      <c r="Q1411" s="16">
        <v>0</v>
      </c>
      <c r="R1411" s="16">
        <v>7.4074074074074098E-2</v>
      </c>
      <c r="S1411" s="16">
        <v>8.2417582417582402E-2</v>
      </c>
      <c r="T1411" s="16">
        <v>0.115384615384615</v>
      </c>
      <c r="U1411" s="16"/>
      <c r="V1411" s="16">
        <v>1.1142061281337001E-2</v>
      </c>
      <c r="W1411" s="16">
        <v>2.1621621621621599E-2</v>
      </c>
      <c r="X1411" s="16">
        <v>6.6901408450704206E-2</v>
      </c>
      <c r="Y1411" s="16">
        <v>8.7755102040816296E-2</v>
      </c>
      <c r="Z1411" s="16"/>
      <c r="AA1411" s="16">
        <v>1.0498687664042E-2</v>
      </c>
      <c r="AB1411" s="16">
        <v>1.21951219512195E-2</v>
      </c>
      <c r="AC1411" s="16">
        <v>0.125</v>
      </c>
      <c r="AD1411" s="16">
        <v>3.8759689922480599E-2</v>
      </c>
      <c r="AE1411" s="16">
        <v>5.8823529411764698E-2</v>
      </c>
      <c r="AF1411" s="16">
        <v>7.4468085106383003E-2</v>
      </c>
      <c r="AG1411" s="16">
        <v>0.114583333333333</v>
      </c>
      <c r="AH1411" s="16">
        <v>4.8780487804878099E-2</v>
      </c>
      <c r="AI1411" s="16">
        <v>0.160377358490566</v>
      </c>
      <c r="AJ1411" s="16"/>
      <c r="AK1411" s="16">
        <v>2.5380710659898501E-2</v>
      </c>
      <c r="AL1411" s="16">
        <v>0.106796116504854</v>
      </c>
      <c r="AM1411" s="16">
        <v>2.9702970297029702E-2</v>
      </c>
      <c r="AN1411" s="16">
        <v>2.0477815699658699E-2</v>
      </c>
      <c r="AO1411" s="16">
        <v>9.0425531914893595E-2</v>
      </c>
      <c r="AP1411" s="16">
        <v>6.4516129032258104E-2</v>
      </c>
      <c r="AQ1411" s="16">
        <v>8.6666666666666697E-2</v>
      </c>
      <c r="AR1411" s="16"/>
      <c r="AS1411" s="16">
        <v>0.164893617021277</v>
      </c>
      <c r="AT1411" s="16">
        <v>3.4513274336283199E-2</v>
      </c>
      <c r="AU1411" s="16"/>
      <c r="AV1411" s="16">
        <v>6.5400843881856505E-2</v>
      </c>
      <c r="AW1411" s="16">
        <v>4.6208530805687202E-2</v>
      </c>
      <c r="AX1411" s="16"/>
      <c r="AY1411" s="16">
        <v>3.2608695652173898E-2</v>
      </c>
      <c r="AZ1411" s="16">
        <v>8.7755102040816296E-2</v>
      </c>
      <c r="BA1411" s="16"/>
      <c r="BB1411" s="16">
        <v>8.4464555052790394E-2</v>
      </c>
      <c r="BC1411" s="16">
        <v>2.13740458015267E-2</v>
      </c>
      <c r="BD1411" s="16"/>
      <c r="BE1411" s="16">
        <v>6.0606060606060597E-3</v>
      </c>
      <c r="BF1411" s="16">
        <v>1.18343195266272E-2</v>
      </c>
      <c r="BG1411" s="16">
        <v>4.3252595155709297E-2</v>
      </c>
      <c r="BH1411" s="16">
        <v>0.170212765957447</v>
      </c>
    </row>
    <row r="1412" spans="2:60" x14ac:dyDescent="0.25">
      <c r="B1412" t="s">
        <v>638</v>
      </c>
      <c r="C1412" s="16">
        <v>0.176024279210926</v>
      </c>
      <c r="D1412" s="16">
        <v>0.224806201550388</v>
      </c>
      <c r="E1412" s="16">
        <v>0.125874125874126</v>
      </c>
      <c r="F1412" s="16">
        <v>0.157894736842105</v>
      </c>
      <c r="G1412" s="16">
        <v>0.17241379310344801</v>
      </c>
      <c r="H1412" s="16">
        <v>0.16666666666666699</v>
      </c>
      <c r="I1412" s="16">
        <v>0.133333333333333</v>
      </c>
      <c r="J1412" s="16">
        <v>0.157894736842105</v>
      </c>
      <c r="K1412" s="16">
        <v>0.17808219178082199</v>
      </c>
      <c r="L1412" s="16">
        <v>3.3333333333333298E-2</v>
      </c>
      <c r="M1412" s="16">
        <v>0.102272727272727</v>
      </c>
      <c r="N1412" s="16">
        <v>0.21568627450980399</v>
      </c>
      <c r="O1412" s="16">
        <v>0.1</v>
      </c>
      <c r="P1412" s="16">
        <v>0.2</v>
      </c>
      <c r="Q1412" s="16">
        <v>0.13953488372093001</v>
      </c>
      <c r="R1412" s="16">
        <v>0.11111111111111099</v>
      </c>
      <c r="S1412" s="16">
        <v>0.23626373626373601</v>
      </c>
      <c r="T1412" s="16">
        <v>0.25</v>
      </c>
      <c r="U1412" s="16"/>
      <c r="V1412" s="16">
        <v>5.2924791086351002E-2</v>
      </c>
      <c r="W1412" s="16">
        <v>0.108108108108108</v>
      </c>
      <c r="X1412" s="16">
        <v>0.221830985915493</v>
      </c>
      <c r="Y1412" s="16">
        <v>0.26530612244898</v>
      </c>
      <c r="Z1412" s="16"/>
      <c r="AA1412" s="16">
        <v>8.3989501312335998E-2</v>
      </c>
      <c r="AB1412" s="16">
        <v>0.24390243902438999</v>
      </c>
      <c r="AC1412" s="16">
        <v>0.1875</v>
      </c>
      <c r="AD1412" s="16">
        <v>0.217054263565891</v>
      </c>
      <c r="AE1412" s="16">
        <v>0.23529411764705899</v>
      </c>
      <c r="AF1412" s="16">
        <v>0.22340425531914901</v>
      </c>
      <c r="AG1412" s="16">
        <v>0.30208333333333298</v>
      </c>
      <c r="AH1412" s="16">
        <v>0.219512195121951</v>
      </c>
      <c r="AI1412" s="16">
        <v>0.26415094339622602</v>
      </c>
      <c r="AJ1412" s="16"/>
      <c r="AK1412" s="16">
        <v>0.14213197969543101</v>
      </c>
      <c r="AL1412" s="16">
        <v>0.213592233009709</v>
      </c>
      <c r="AM1412" s="16">
        <v>0.237623762376238</v>
      </c>
      <c r="AN1412" s="16">
        <v>0.109215017064846</v>
      </c>
      <c r="AO1412" s="16">
        <v>0.23936170212766</v>
      </c>
      <c r="AP1412" s="16">
        <v>0.244239631336406</v>
      </c>
      <c r="AQ1412" s="16">
        <v>0.18</v>
      </c>
      <c r="AR1412" s="16"/>
      <c r="AS1412" s="16">
        <v>0.31382978723404298</v>
      </c>
      <c r="AT1412" s="16">
        <v>0.15309734513274301</v>
      </c>
      <c r="AU1412" s="16"/>
      <c r="AV1412" s="16">
        <v>0.139240506329114</v>
      </c>
      <c r="AW1412" s="16">
        <v>0.196682464454976</v>
      </c>
      <c r="AX1412" s="16"/>
      <c r="AY1412" s="16">
        <v>0.123188405797101</v>
      </c>
      <c r="AZ1412" s="16">
        <v>0.26530612244898</v>
      </c>
      <c r="BA1412" s="16"/>
      <c r="BB1412" s="16">
        <v>0.223227752639517</v>
      </c>
      <c r="BC1412" s="16">
        <v>0.12824427480916001</v>
      </c>
      <c r="BD1412" s="16"/>
      <c r="BE1412" s="16">
        <v>1.8181818181818198E-2</v>
      </c>
      <c r="BF1412" s="16">
        <v>7.69230769230769E-2</v>
      </c>
      <c r="BG1412" s="16">
        <v>0.21107266435986199</v>
      </c>
      <c r="BH1412" s="16">
        <v>0.340425531914894</v>
      </c>
    </row>
    <row r="1413" spans="2:60" x14ac:dyDescent="0.25">
      <c r="B1413" t="s">
        <v>639</v>
      </c>
      <c r="C1413" s="16">
        <v>0.19575113808801201</v>
      </c>
      <c r="D1413" s="16">
        <v>0.201550387596899</v>
      </c>
      <c r="E1413" s="16">
        <v>0.18181818181818199</v>
      </c>
      <c r="F1413" s="16">
        <v>0.18947368421052599</v>
      </c>
      <c r="G1413" s="16">
        <v>0.13793103448275901</v>
      </c>
      <c r="H1413" s="16">
        <v>0.266666666666667</v>
      </c>
      <c r="I1413" s="16">
        <v>0.15238095238095201</v>
      </c>
      <c r="J1413" s="16">
        <v>0.21052631578947401</v>
      </c>
      <c r="K1413" s="16">
        <v>0.20547945205479501</v>
      </c>
      <c r="L1413" s="16">
        <v>0.3</v>
      </c>
      <c r="M1413" s="16">
        <v>0.26136363636363602</v>
      </c>
      <c r="N1413" s="16">
        <v>0.11764705882352899</v>
      </c>
      <c r="O1413" s="16">
        <v>0.233333333333333</v>
      </c>
      <c r="P1413" s="16">
        <v>0.15</v>
      </c>
      <c r="Q1413" s="16">
        <v>0.27906976744186002</v>
      </c>
      <c r="R1413" s="16">
        <v>0.148148148148148</v>
      </c>
      <c r="S1413" s="16">
        <v>0.24725274725274701</v>
      </c>
      <c r="T1413" s="16">
        <v>0.15384615384615399</v>
      </c>
      <c r="U1413" s="16"/>
      <c r="V1413" s="16">
        <v>9.4707520891364902E-2</v>
      </c>
      <c r="W1413" s="16">
        <v>0.22702702702702701</v>
      </c>
      <c r="X1413" s="16">
        <v>0.23239436619718301</v>
      </c>
      <c r="Y1413" s="16">
        <v>0.236734693877551</v>
      </c>
      <c r="Z1413" s="16"/>
      <c r="AA1413" s="16">
        <v>0.12598425196850399</v>
      </c>
      <c r="AB1413" s="16">
        <v>0.31707317073170699</v>
      </c>
      <c r="AC1413" s="16">
        <v>0.223214285714286</v>
      </c>
      <c r="AD1413" s="16">
        <v>0.201550387596899</v>
      </c>
      <c r="AE1413" s="16">
        <v>0.17647058823529399</v>
      </c>
      <c r="AF1413" s="16">
        <v>0.26595744680851102</v>
      </c>
      <c r="AG1413" s="16">
        <v>0.20833333333333301</v>
      </c>
      <c r="AH1413" s="16">
        <v>0.26829268292682901</v>
      </c>
      <c r="AI1413" s="16">
        <v>0.25471698113207503</v>
      </c>
      <c r="AJ1413" s="16"/>
      <c r="AK1413" s="16">
        <v>0.16243654822334999</v>
      </c>
      <c r="AL1413" s="16">
        <v>0.17475728155339801</v>
      </c>
      <c r="AM1413" s="16">
        <v>0.21782178217821799</v>
      </c>
      <c r="AN1413" s="16">
        <v>0.19453924914675799</v>
      </c>
      <c r="AO1413" s="16">
        <v>0.23936170212766</v>
      </c>
      <c r="AP1413" s="16">
        <v>0.225806451612903</v>
      </c>
      <c r="AQ1413" s="16">
        <v>0.16</v>
      </c>
      <c r="AR1413" s="16"/>
      <c r="AS1413" s="16">
        <v>0.21808510638297901</v>
      </c>
      <c r="AT1413" s="16">
        <v>0.192035398230088</v>
      </c>
      <c r="AU1413" s="16"/>
      <c r="AV1413" s="16">
        <v>0.16666666666666699</v>
      </c>
      <c r="AW1413" s="16">
        <v>0.21208530805687201</v>
      </c>
      <c r="AX1413" s="16"/>
      <c r="AY1413" s="16">
        <v>0.17149758454106301</v>
      </c>
      <c r="AZ1413" s="16">
        <v>0.236734693877551</v>
      </c>
      <c r="BA1413" s="16"/>
      <c r="BB1413" s="16">
        <v>0.203619909502262</v>
      </c>
      <c r="BC1413" s="16">
        <v>0.187786259541985</v>
      </c>
      <c r="BD1413" s="16"/>
      <c r="BE1413" s="16">
        <v>1.8181818181818198E-2</v>
      </c>
      <c r="BF1413" s="16">
        <v>0.15088757396449701</v>
      </c>
      <c r="BG1413" s="16">
        <v>0.26816608996539798</v>
      </c>
      <c r="BH1413" s="16">
        <v>0.208510638297872</v>
      </c>
    </row>
    <row r="1414" spans="2:60" x14ac:dyDescent="0.25">
      <c r="B1414" t="s">
        <v>640</v>
      </c>
      <c r="C1414" s="16">
        <v>0.24962063732928699</v>
      </c>
      <c r="D1414" s="16">
        <v>0.224806201550388</v>
      </c>
      <c r="E1414" s="16">
        <v>0.24475524475524499</v>
      </c>
      <c r="F1414" s="16">
        <v>0.35789473684210499</v>
      </c>
      <c r="G1414" s="16">
        <v>0.25862068965517199</v>
      </c>
      <c r="H1414" s="16">
        <v>0.2</v>
      </c>
      <c r="I1414" s="16">
        <v>0.2</v>
      </c>
      <c r="J1414" s="16">
        <v>0.157894736842105</v>
      </c>
      <c r="K1414" s="16">
        <v>0.219178082191781</v>
      </c>
      <c r="L1414" s="16">
        <v>0.266666666666667</v>
      </c>
      <c r="M1414" s="16">
        <v>0.34090909090909099</v>
      </c>
      <c r="N1414" s="16">
        <v>0.29411764705882398</v>
      </c>
      <c r="O1414" s="16">
        <v>0.36666666666666697</v>
      </c>
      <c r="P1414" s="16">
        <v>0.21666666666666701</v>
      </c>
      <c r="Q1414" s="16">
        <v>0.32558139534883701</v>
      </c>
      <c r="R1414" s="16">
        <v>0.25925925925925902</v>
      </c>
      <c r="S1414" s="16">
        <v>0.214285714285714</v>
      </c>
      <c r="T1414" s="16">
        <v>0.17307692307692299</v>
      </c>
      <c r="U1414" s="16"/>
      <c r="V1414" s="16">
        <v>0.250696378830084</v>
      </c>
      <c r="W1414" s="16">
        <v>0.32972972972973003</v>
      </c>
      <c r="X1414" s="16">
        <v>0.28873239436619702</v>
      </c>
      <c r="Y1414" s="16">
        <v>0.19591836734693899</v>
      </c>
      <c r="Z1414" s="16"/>
      <c r="AA1414" s="16">
        <v>0.278215223097113</v>
      </c>
      <c r="AB1414" s="16">
        <v>0.18292682926829301</v>
      </c>
      <c r="AC1414" s="16">
        <v>0.27678571428571402</v>
      </c>
      <c r="AD1414" s="16">
        <v>0.27906976744186002</v>
      </c>
      <c r="AE1414" s="16">
        <v>0.30252100840336099</v>
      </c>
      <c r="AF1414" s="16">
        <v>0.19148936170212799</v>
      </c>
      <c r="AG1414" s="16">
        <v>0.22916666666666699</v>
      </c>
      <c r="AH1414" s="16">
        <v>0.26829268292682901</v>
      </c>
      <c r="AI1414" s="16">
        <v>0.169811320754717</v>
      </c>
      <c r="AJ1414" s="16"/>
      <c r="AK1414" s="16">
        <v>0.243654822335025</v>
      </c>
      <c r="AL1414" s="16">
        <v>0.27184466019417503</v>
      </c>
      <c r="AM1414" s="16">
        <v>0.287128712871287</v>
      </c>
      <c r="AN1414" s="16">
        <v>0.25255972696245699</v>
      </c>
      <c r="AO1414" s="16">
        <v>0.24468085106383</v>
      </c>
      <c r="AP1414" s="16">
        <v>0.235023041474654</v>
      </c>
      <c r="AQ1414" s="16">
        <v>0.266666666666667</v>
      </c>
      <c r="AR1414" s="16"/>
      <c r="AS1414" s="16">
        <v>0.180851063829787</v>
      </c>
      <c r="AT1414" s="16">
        <v>0.261061946902655</v>
      </c>
      <c r="AU1414" s="16"/>
      <c r="AV1414" s="16">
        <v>0.24472573839662401</v>
      </c>
      <c r="AW1414" s="16">
        <v>0.25236966824644602</v>
      </c>
      <c r="AX1414" s="16"/>
      <c r="AY1414" s="16">
        <v>0.28140096618357502</v>
      </c>
      <c r="AZ1414" s="16">
        <v>0.19591836734693899</v>
      </c>
      <c r="BA1414" s="16"/>
      <c r="BB1414" s="16">
        <v>0.24585218702865799</v>
      </c>
      <c r="BC1414" s="16">
        <v>0.25343511450381701</v>
      </c>
      <c r="BD1414" s="16"/>
      <c r="BE1414" s="16">
        <v>0.18787878787878801</v>
      </c>
      <c r="BF1414" s="16">
        <v>0.316568047337278</v>
      </c>
      <c r="BG1414" s="16">
        <v>0.25605536332179901</v>
      </c>
      <c r="BH1414" s="16">
        <v>0.182978723404255</v>
      </c>
    </row>
    <row r="1415" spans="2:60" x14ac:dyDescent="0.25">
      <c r="B1415" t="s">
        <v>641</v>
      </c>
      <c r="C1415" s="16">
        <v>0.32549317147192702</v>
      </c>
      <c r="D1415" s="16">
        <v>0.28682170542635699</v>
      </c>
      <c r="E1415" s="16">
        <v>0.41258741258741299</v>
      </c>
      <c r="F1415" s="16">
        <v>0.29473684210526302</v>
      </c>
      <c r="G1415" s="16">
        <v>0.431034482758621</v>
      </c>
      <c r="H1415" s="16">
        <v>0.36666666666666697</v>
      </c>
      <c r="I1415" s="16">
        <v>0.44761904761904803</v>
      </c>
      <c r="J1415" s="16">
        <v>0.42105263157894701</v>
      </c>
      <c r="K1415" s="16">
        <v>0.35616438356164398</v>
      </c>
      <c r="L1415" s="16">
        <v>0.3</v>
      </c>
      <c r="M1415" s="16">
        <v>0.19318181818181801</v>
      </c>
      <c r="N1415" s="16">
        <v>0.35294117647058798</v>
      </c>
      <c r="O1415" s="16">
        <v>0.3</v>
      </c>
      <c r="P1415" s="16">
        <v>0.38333333333333303</v>
      </c>
      <c r="Q1415" s="16">
        <v>0.25581395348837199</v>
      </c>
      <c r="R1415" s="16">
        <v>0.407407407407407</v>
      </c>
      <c r="S1415" s="16">
        <v>0.21978021978022</v>
      </c>
      <c r="T1415" s="16">
        <v>0.30769230769230799</v>
      </c>
      <c r="U1415" s="16"/>
      <c r="V1415" s="16">
        <v>0.59052924791086303</v>
      </c>
      <c r="W1415" s="16">
        <v>0.31351351351351398</v>
      </c>
      <c r="X1415" s="16">
        <v>0.190140845070423</v>
      </c>
      <c r="Y1415" s="16">
        <v>0.214285714285714</v>
      </c>
      <c r="Z1415" s="16"/>
      <c r="AA1415" s="16">
        <v>0.50131233595800495</v>
      </c>
      <c r="AB1415" s="16">
        <v>0.24390243902438999</v>
      </c>
      <c r="AC1415" s="16">
        <v>0.1875</v>
      </c>
      <c r="AD1415" s="16">
        <v>0.26356589147286802</v>
      </c>
      <c r="AE1415" s="16">
        <v>0.22689075630252101</v>
      </c>
      <c r="AF1415" s="16">
        <v>0.24468085106383</v>
      </c>
      <c r="AG1415" s="16">
        <v>0.14583333333333301</v>
      </c>
      <c r="AH1415" s="16">
        <v>0.19512195121951201</v>
      </c>
      <c r="AI1415" s="16">
        <v>0.15094339622641501</v>
      </c>
      <c r="AJ1415" s="16"/>
      <c r="AK1415" s="16">
        <v>0.42639593908629397</v>
      </c>
      <c r="AL1415" s="16">
        <v>0.233009708737864</v>
      </c>
      <c r="AM1415" s="16">
        <v>0.22772277227722801</v>
      </c>
      <c r="AN1415" s="16">
        <v>0.42320819112628</v>
      </c>
      <c r="AO1415" s="16">
        <v>0.18617021276595699</v>
      </c>
      <c r="AP1415" s="16">
        <v>0.230414746543779</v>
      </c>
      <c r="AQ1415" s="16">
        <v>0.30666666666666698</v>
      </c>
      <c r="AR1415" s="16"/>
      <c r="AS1415" s="16">
        <v>0.122340425531915</v>
      </c>
      <c r="AT1415" s="16">
        <v>0.35929203539823001</v>
      </c>
      <c r="AU1415" s="16"/>
      <c r="AV1415" s="16">
        <v>0.38396624472573798</v>
      </c>
      <c r="AW1415" s="16">
        <v>0.29265402843601901</v>
      </c>
      <c r="AX1415" s="16"/>
      <c r="AY1415" s="16">
        <v>0.39130434782608697</v>
      </c>
      <c r="AZ1415" s="16">
        <v>0.214285714285714</v>
      </c>
      <c r="BA1415" s="16"/>
      <c r="BB1415" s="16">
        <v>0.242835595776772</v>
      </c>
      <c r="BC1415" s="16">
        <v>0.409160305343511</v>
      </c>
      <c r="BD1415" s="16"/>
      <c r="BE1415" s="16">
        <v>0.76969696969696999</v>
      </c>
      <c r="BF1415" s="16">
        <v>0.44378698224852098</v>
      </c>
      <c r="BG1415" s="16">
        <v>0.22145328719723201</v>
      </c>
      <c r="BH1415" s="16">
        <v>9.7872340425531903E-2</v>
      </c>
    </row>
    <row r="1416" spans="2:60" x14ac:dyDescent="0.25">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c r="AX1416" s="16"/>
      <c r="AY1416" s="16"/>
      <c r="AZ1416" s="16"/>
      <c r="BA1416" s="16"/>
      <c r="BB1416" s="16"/>
      <c r="BC1416" s="16"/>
      <c r="BD1416" s="16"/>
      <c r="BE1416" s="16"/>
      <c r="BF1416" s="16"/>
      <c r="BG1416" s="16"/>
      <c r="BH1416" s="16"/>
    </row>
    <row r="1417" spans="2:60" x14ac:dyDescent="0.25">
      <c r="B1417" s="6" t="s">
        <v>643</v>
      </c>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c r="AC1417" s="16"/>
      <c r="AD1417" s="16"/>
      <c r="AE1417" s="16"/>
      <c r="AF1417" s="16"/>
      <c r="AG1417" s="16"/>
      <c r="AH1417" s="16"/>
      <c r="AI1417" s="16"/>
      <c r="AJ1417" s="16"/>
      <c r="AK1417" s="16"/>
      <c r="AL1417" s="16"/>
      <c r="AM1417" s="16"/>
      <c r="AN1417" s="16"/>
      <c r="AO1417" s="16"/>
      <c r="AP1417" s="16"/>
      <c r="AQ1417" s="16"/>
      <c r="AR1417" s="16"/>
      <c r="AS1417" s="16"/>
      <c r="AT1417" s="16"/>
      <c r="AU1417" s="16"/>
      <c r="AV1417" s="16"/>
      <c r="AW1417" s="16"/>
      <c r="AX1417" s="16"/>
      <c r="AY1417" s="16"/>
      <c r="AZ1417" s="16"/>
      <c r="BA1417" s="16"/>
      <c r="BB1417" s="16"/>
      <c r="BC1417" s="16"/>
      <c r="BD1417" s="16"/>
      <c r="BE1417" s="16"/>
      <c r="BF1417" s="16"/>
      <c r="BG1417" s="16"/>
      <c r="BH1417" s="16"/>
    </row>
    <row r="1418" spans="2:60" x14ac:dyDescent="0.25">
      <c r="B1418" s="23" t="s">
        <v>79</v>
      </c>
      <c r="C1418" s="16"/>
      <c r="D1418" s="16"/>
      <c r="E1418" s="16"/>
      <c r="F1418" s="16"/>
      <c r="G1418" s="16"/>
      <c r="H1418" s="16"/>
      <c r="I1418" s="16"/>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row>
    <row r="1419" spans="2:60" x14ac:dyDescent="0.25">
      <c r="B1419" t="s">
        <v>55</v>
      </c>
      <c r="C1419" s="16">
        <v>0.13581183611532599</v>
      </c>
      <c r="D1419" s="16">
        <v>0.116279069767442</v>
      </c>
      <c r="E1419" s="16">
        <v>9.7902097902097904E-2</v>
      </c>
      <c r="F1419" s="16">
        <v>7.3684210526315796E-2</v>
      </c>
      <c r="G1419" s="16">
        <v>8.6206896551724102E-2</v>
      </c>
      <c r="H1419" s="16">
        <v>3.3333333333333298E-2</v>
      </c>
      <c r="I1419" s="16">
        <v>6.6666666666666693E-2</v>
      </c>
      <c r="J1419" s="16">
        <v>0.21052631578947401</v>
      </c>
      <c r="K1419" s="16">
        <v>8.2191780821917804E-2</v>
      </c>
      <c r="L1419" s="16">
        <v>6.6666666666666693E-2</v>
      </c>
      <c r="M1419" s="16">
        <v>0.19318181818181801</v>
      </c>
      <c r="N1419" s="16">
        <v>0.16666666666666699</v>
      </c>
      <c r="O1419" s="16">
        <v>3.3333333333333298E-2</v>
      </c>
      <c r="P1419" s="16">
        <v>8.3333333333333301E-2</v>
      </c>
      <c r="Q1419" s="16">
        <v>0.116279069767442</v>
      </c>
      <c r="R1419" s="16">
        <v>0.11111111111111099</v>
      </c>
      <c r="S1419" s="16">
        <v>0.230769230769231</v>
      </c>
      <c r="T1419" s="16">
        <v>0.269230769230769</v>
      </c>
      <c r="U1419" s="16"/>
      <c r="V1419" s="16">
        <v>1.67130919220056E-2</v>
      </c>
      <c r="W1419" s="16">
        <v>5.4054054054054099E-2</v>
      </c>
      <c r="X1419" s="16">
        <v>0.169014084507042</v>
      </c>
      <c r="Y1419" s="16">
        <v>0.23469387755102</v>
      </c>
      <c r="Z1419" s="16"/>
      <c r="AA1419" s="16">
        <v>4.7244094488188997E-2</v>
      </c>
      <c r="AB1419" s="16">
        <v>0.146341463414634</v>
      </c>
      <c r="AC1419" s="16">
        <v>0.16964285714285701</v>
      </c>
      <c r="AD1419" s="16">
        <v>0.170542635658915</v>
      </c>
      <c r="AE1419" s="16">
        <v>0.218487394957983</v>
      </c>
      <c r="AF1419" s="16">
        <v>0.180851063829787</v>
      </c>
      <c r="AG1419" s="16">
        <v>0.20833333333333301</v>
      </c>
      <c r="AH1419" s="16">
        <v>0.17073170731707299</v>
      </c>
      <c r="AI1419" s="16">
        <v>0.28301886792452802</v>
      </c>
      <c r="AJ1419" s="16"/>
      <c r="AK1419" s="16">
        <v>5.0761421319797002E-2</v>
      </c>
      <c r="AL1419" s="16">
        <v>0.13592233009708701</v>
      </c>
      <c r="AM1419" s="16">
        <v>0.20792079207920799</v>
      </c>
      <c r="AN1419" s="16">
        <v>7.16723549488055E-2</v>
      </c>
      <c r="AO1419" s="16">
        <v>0.21276595744680901</v>
      </c>
      <c r="AP1419" s="16">
        <v>0.202764976958525</v>
      </c>
      <c r="AQ1419" s="16">
        <v>0.18666666666666701</v>
      </c>
      <c r="AR1419" s="16"/>
      <c r="AS1419" s="16">
        <v>0.33510638297872303</v>
      </c>
      <c r="AT1419" s="16">
        <v>0.102654867256637</v>
      </c>
      <c r="AU1419" s="16"/>
      <c r="AV1419" s="16">
        <v>0.122362869198312</v>
      </c>
      <c r="AW1419" s="16">
        <v>0.143364928909953</v>
      </c>
      <c r="AX1419" s="16"/>
      <c r="AY1419" s="16">
        <v>7.7294685990338202E-2</v>
      </c>
      <c r="AZ1419" s="16">
        <v>0.23469387755102</v>
      </c>
      <c r="BA1419" s="16"/>
      <c r="BB1419" s="16">
        <v>0.200603318250377</v>
      </c>
      <c r="BC1419" s="16">
        <v>7.0229007633587803E-2</v>
      </c>
      <c r="BD1419" s="16"/>
      <c r="BE1419" s="16">
        <v>1.8181818181818198E-2</v>
      </c>
      <c r="BF1419" s="16">
        <v>2.9585798816568001E-2</v>
      </c>
      <c r="BG1419" s="16">
        <v>0.14705882352941199</v>
      </c>
      <c r="BH1419" s="16">
        <v>0.34468085106383001</v>
      </c>
    </row>
    <row r="1420" spans="2:60" x14ac:dyDescent="0.25">
      <c r="B1420" t="s">
        <v>56</v>
      </c>
      <c r="C1420" s="16">
        <v>0.52503793626707096</v>
      </c>
      <c r="D1420" s="16">
        <v>0.48062015503875999</v>
      </c>
      <c r="E1420" s="16">
        <v>0.51748251748251795</v>
      </c>
      <c r="F1420" s="16">
        <v>0.65263157894736801</v>
      </c>
      <c r="G1420" s="16">
        <v>0.55172413793103403</v>
      </c>
      <c r="H1420" s="16">
        <v>0.53333333333333299</v>
      </c>
      <c r="I1420" s="16">
        <v>0.52380952380952395</v>
      </c>
      <c r="J1420" s="16">
        <v>0.36842105263157898</v>
      </c>
      <c r="K1420" s="16">
        <v>0.57534246575342496</v>
      </c>
      <c r="L1420" s="16">
        <v>0.63333333333333297</v>
      </c>
      <c r="M1420" s="16">
        <v>0.42045454545454503</v>
      </c>
      <c r="N1420" s="16">
        <v>0.55882352941176505</v>
      </c>
      <c r="O1420" s="16">
        <v>0.46666666666666701</v>
      </c>
      <c r="P1420" s="16">
        <v>0.6</v>
      </c>
      <c r="Q1420" s="16">
        <v>0.46511627906976699</v>
      </c>
      <c r="R1420" s="16">
        <v>0.66666666666666696</v>
      </c>
      <c r="S1420" s="16">
        <v>0.51098901098901095</v>
      </c>
      <c r="T1420" s="16">
        <v>0.46153846153846201</v>
      </c>
      <c r="U1420" s="16"/>
      <c r="V1420" s="16">
        <v>0.72980501392757702</v>
      </c>
      <c r="W1420" s="16">
        <v>0.572972972972973</v>
      </c>
      <c r="X1420" s="16">
        <v>0.49295774647887303</v>
      </c>
      <c r="Y1420" s="16">
        <v>0.37551020408163299</v>
      </c>
      <c r="Z1420" s="16"/>
      <c r="AA1420" s="16">
        <v>0.70603674540682404</v>
      </c>
      <c r="AB1420" s="16">
        <v>0.48780487804877998</v>
      </c>
      <c r="AC1420" s="16">
        <v>0.52678571428571397</v>
      </c>
      <c r="AD1420" s="16">
        <v>0.51937984496124001</v>
      </c>
      <c r="AE1420" s="16">
        <v>0.504201680672269</v>
      </c>
      <c r="AF1420" s="16">
        <v>0.45744680851063801</v>
      </c>
      <c r="AG1420" s="16">
        <v>0.48958333333333298</v>
      </c>
      <c r="AH1420" s="16">
        <v>0.36585365853658502</v>
      </c>
      <c r="AI1420" s="16">
        <v>0.27358490566037702</v>
      </c>
      <c r="AJ1420" s="16"/>
      <c r="AK1420" s="16">
        <v>0.69543147208121803</v>
      </c>
      <c r="AL1420" s="16">
        <v>0.54368932038834905</v>
      </c>
      <c r="AM1420" s="16">
        <v>0.42574257425742601</v>
      </c>
      <c r="AN1420" s="16">
        <v>0.56996587030716706</v>
      </c>
      <c r="AO1420" s="16">
        <v>0.45212765957446799</v>
      </c>
      <c r="AP1420" s="16">
        <v>0.483870967741935</v>
      </c>
      <c r="AQ1420" s="16">
        <v>0.49333333333333301</v>
      </c>
      <c r="AR1420" s="16"/>
      <c r="AS1420" s="16">
        <v>0.36702127659574502</v>
      </c>
      <c r="AT1420" s="16">
        <v>0.55132743362831904</v>
      </c>
      <c r="AU1420" s="16"/>
      <c r="AV1420" s="16">
        <v>0.537974683544304</v>
      </c>
      <c r="AW1420" s="16">
        <v>0.51777251184834105</v>
      </c>
      <c r="AX1420" s="16"/>
      <c r="AY1420" s="16">
        <v>0.61352657004830902</v>
      </c>
      <c r="AZ1420" s="16">
        <v>0.37551020408163299</v>
      </c>
      <c r="BA1420" s="16"/>
      <c r="BB1420" s="16">
        <v>0.48416289592760198</v>
      </c>
      <c r="BC1420" s="16">
        <v>0.56641221374045803</v>
      </c>
      <c r="BD1420" s="16"/>
      <c r="BE1420" s="16">
        <v>0.71515151515151498</v>
      </c>
      <c r="BF1420" s="16">
        <v>0.57396449704142005</v>
      </c>
      <c r="BG1420" s="16">
        <v>0.491349480968858</v>
      </c>
      <c r="BH1420" s="16">
        <v>0.40425531914893598</v>
      </c>
    </row>
    <row r="1421" spans="2:60" x14ac:dyDescent="0.25">
      <c r="B1421" t="s">
        <v>77</v>
      </c>
      <c r="C1421" s="16">
        <v>0.339150227617602</v>
      </c>
      <c r="D1421" s="16">
        <v>0.403100775193798</v>
      </c>
      <c r="E1421" s="16">
        <v>0.38461538461538503</v>
      </c>
      <c r="F1421" s="16">
        <v>0.27368421052631597</v>
      </c>
      <c r="G1421" s="16">
        <v>0.36206896551724099</v>
      </c>
      <c r="H1421" s="16">
        <v>0.43333333333333302</v>
      </c>
      <c r="I1421" s="16">
        <v>0.40952380952381001</v>
      </c>
      <c r="J1421" s="16">
        <v>0.42105263157894701</v>
      </c>
      <c r="K1421" s="16">
        <v>0.34246575342465801</v>
      </c>
      <c r="L1421" s="16">
        <v>0.3</v>
      </c>
      <c r="M1421" s="16">
        <v>0.38636363636363602</v>
      </c>
      <c r="N1421" s="16">
        <v>0.27450980392156898</v>
      </c>
      <c r="O1421" s="16">
        <v>0.5</v>
      </c>
      <c r="P1421" s="16">
        <v>0.31666666666666698</v>
      </c>
      <c r="Q1421" s="16">
        <v>0.418604651162791</v>
      </c>
      <c r="R1421" s="16">
        <v>0.22222222222222199</v>
      </c>
      <c r="S1421" s="16">
        <v>0.25824175824175799</v>
      </c>
      <c r="T1421" s="16">
        <v>0.269230769230769</v>
      </c>
      <c r="U1421" s="16"/>
      <c r="V1421" s="16">
        <v>0.253481894150418</v>
      </c>
      <c r="W1421" s="16">
        <v>0.37297297297297299</v>
      </c>
      <c r="X1421" s="16">
        <v>0.338028169014085</v>
      </c>
      <c r="Y1421" s="16">
        <v>0.38979591836734701</v>
      </c>
      <c r="Z1421" s="16"/>
      <c r="AA1421" s="16">
        <v>0.24671916010498701</v>
      </c>
      <c r="AB1421" s="16">
        <v>0.36585365853658502</v>
      </c>
      <c r="AC1421" s="16">
        <v>0.30357142857142899</v>
      </c>
      <c r="AD1421" s="16">
        <v>0.31007751937984501</v>
      </c>
      <c r="AE1421" s="16">
        <v>0.27731092436974802</v>
      </c>
      <c r="AF1421" s="16">
        <v>0.36170212765957399</v>
      </c>
      <c r="AG1421" s="16">
        <v>0.30208333333333298</v>
      </c>
      <c r="AH1421" s="16">
        <v>0.46341463414634099</v>
      </c>
      <c r="AI1421" s="16">
        <v>0.44339622641509402</v>
      </c>
      <c r="AJ1421" s="16"/>
      <c r="AK1421" s="16">
        <v>0.25380710659898498</v>
      </c>
      <c r="AL1421" s="16">
        <v>0.32038834951456302</v>
      </c>
      <c r="AM1421" s="16">
        <v>0.366336633663366</v>
      </c>
      <c r="AN1421" s="16">
        <v>0.35836177474402697</v>
      </c>
      <c r="AO1421" s="16">
        <v>0.33510638297872303</v>
      </c>
      <c r="AP1421" s="16">
        <v>0.31336405529953898</v>
      </c>
      <c r="AQ1421" s="16">
        <v>0.32</v>
      </c>
      <c r="AR1421" s="16"/>
      <c r="AS1421" s="16">
        <v>0.29787234042553201</v>
      </c>
      <c r="AT1421" s="16">
        <v>0.34601769911504399</v>
      </c>
      <c r="AU1421" s="16"/>
      <c r="AV1421" s="16">
        <v>0.33966244725738398</v>
      </c>
      <c r="AW1421" s="16">
        <v>0.338862559241706</v>
      </c>
      <c r="AX1421" s="16"/>
      <c r="AY1421" s="16">
        <v>0.30917874396135298</v>
      </c>
      <c r="AZ1421" s="16">
        <v>0.38979591836734701</v>
      </c>
      <c r="BA1421" s="16"/>
      <c r="BB1421" s="16">
        <v>0.315233785822021</v>
      </c>
      <c r="BC1421" s="16">
        <v>0.363358778625954</v>
      </c>
      <c r="BD1421" s="16"/>
      <c r="BE1421" s="16">
        <v>0.266666666666667</v>
      </c>
      <c r="BF1421" s="16">
        <v>0.39644970414201203</v>
      </c>
      <c r="BG1421" s="16">
        <v>0.36159169550172998</v>
      </c>
      <c r="BH1421" s="16">
        <v>0.25106382978723402</v>
      </c>
    </row>
    <row r="1422" spans="2:60" x14ac:dyDescent="0.25">
      <c r="C1422" s="16"/>
      <c r="D1422" s="16"/>
      <c r="E1422" s="16"/>
      <c r="F1422" s="16"/>
      <c r="G1422" s="16"/>
      <c r="H1422" s="16"/>
      <c r="I1422" s="16"/>
      <c r="J1422" s="16"/>
      <c r="K1422" s="16"/>
      <c r="L1422" s="16"/>
      <c r="M1422" s="16"/>
      <c r="N1422" s="16"/>
      <c r="O1422" s="16"/>
      <c r="P1422" s="16"/>
      <c r="Q1422" s="16"/>
      <c r="R1422" s="16"/>
      <c r="S1422" s="16"/>
      <c r="T1422" s="16"/>
      <c r="U1422" s="16"/>
      <c r="V1422" s="16"/>
      <c r="W1422" s="16"/>
      <c r="X1422" s="16"/>
      <c r="Y1422" s="16"/>
      <c r="Z1422" s="16"/>
      <c r="AA1422" s="16"/>
      <c r="AB1422" s="16"/>
      <c r="AC1422" s="16"/>
      <c r="AD1422" s="16"/>
      <c r="AE1422" s="16"/>
      <c r="AF1422" s="16"/>
      <c r="AG1422" s="16"/>
      <c r="AH1422" s="16"/>
      <c r="AI1422" s="16"/>
      <c r="AJ1422" s="16"/>
      <c r="AK1422" s="16"/>
      <c r="AL1422" s="16"/>
      <c r="AM1422" s="16"/>
      <c r="AN1422" s="16"/>
      <c r="AO1422" s="16"/>
      <c r="AP1422" s="16"/>
      <c r="AQ1422" s="16"/>
      <c r="AR1422" s="16"/>
      <c r="AS1422" s="16"/>
      <c r="AT1422" s="16"/>
      <c r="AU1422" s="16"/>
      <c r="AV1422" s="16"/>
      <c r="AW1422" s="16"/>
      <c r="AX1422" s="16"/>
      <c r="AY1422" s="16"/>
      <c r="AZ1422" s="16"/>
      <c r="BA1422" s="16"/>
      <c r="BB1422" s="16"/>
      <c r="BC1422" s="16"/>
      <c r="BD1422" s="16"/>
      <c r="BE1422" s="16"/>
      <c r="BF1422" s="16"/>
      <c r="BG1422" s="16"/>
      <c r="BH1422" s="16"/>
    </row>
    <row r="1423" spans="2:60" x14ac:dyDescent="0.25">
      <c r="B1423" s="6" t="s">
        <v>649</v>
      </c>
      <c r="C1423" s="16"/>
      <c r="D1423" s="16"/>
      <c r="E1423" s="16"/>
      <c r="F1423" s="16"/>
      <c r="G1423" s="16"/>
      <c r="H1423" s="16"/>
      <c r="I1423" s="16"/>
      <c r="J1423" s="16"/>
      <c r="K1423" s="16"/>
      <c r="L1423" s="16"/>
      <c r="M1423" s="16"/>
      <c r="N1423" s="16"/>
      <c r="O1423" s="16"/>
      <c r="P1423" s="16"/>
      <c r="Q1423" s="16"/>
      <c r="R1423" s="16"/>
      <c r="S1423" s="16"/>
      <c r="T1423" s="16"/>
      <c r="U1423" s="16"/>
      <c r="V1423" s="16"/>
      <c r="W1423" s="16"/>
      <c r="X1423" s="16"/>
      <c r="Y1423" s="16"/>
      <c r="Z1423" s="16"/>
      <c r="AA1423" s="16"/>
      <c r="AB1423" s="16"/>
      <c r="AC1423" s="16"/>
      <c r="AD1423" s="16"/>
      <c r="AE1423" s="16"/>
      <c r="AF1423" s="16"/>
      <c r="AG1423" s="16"/>
      <c r="AH1423" s="16"/>
      <c r="AI1423" s="16"/>
      <c r="AJ1423" s="16"/>
      <c r="AK1423" s="16"/>
      <c r="AL1423" s="16"/>
      <c r="AM1423" s="16"/>
      <c r="AN1423" s="16"/>
      <c r="AO1423" s="16"/>
      <c r="AP1423" s="16"/>
      <c r="AQ1423" s="16"/>
      <c r="AR1423" s="16"/>
      <c r="AS1423" s="16"/>
      <c r="AT1423" s="16"/>
      <c r="AU1423" s="16"/>
      <c r="AV1423" s="16"/>
      <c r="AW1423" s="16"/>
      <c r="AX1423" s="16"/>
      <c r="AY1423" s="16"/>
      <c r="AZ1423" s="16"/>
      <c r="BA1423" s="16"/>
      <c r="BB1423" s="16"/>
      <c r="BC1423" s="16"/>
      <c r="BD1423" s="16"/>
      <c r="BE1423" s="16"/>
      <c r="BF1423" s="16"/>
      <c r="BG1423" s="16"/>
      <c r="BH1423" s="16"/>
    </row>
    <row r="1424" spans="2:60" x14ac:dyDescent="0.25">
      <c r="B1424" s="23" t="s">
        <v>79</v>
      </c>
      <c r="C1424" s="16"/>
      <c r="D1424" s="16"/>
      <c r="E1424" s="16"/>
      <c r="F1424" s="16"/>
      <c r="G1424" s="16"/>
      <c r="H1424" s="16"/>
      <c r="I1424" s="16"/>
      <c r="J1424" s="16"/>
      <c r="K1424" s="16"/>
      <c r="L1424" s="16"/>
      <c r="M1424" s="16"/>
      <c r="N1424" s="16"/>
      <c r="O1424" s="16"/>
      <c r="P1424" s="16"/>
      <c r="Q1424" s="16"/>
      <c r="R1424" s="16"/>
      <c r="S1424" s="16"/>
      <c r="T1424" s="16"/>
      <c r="U1424" s="16"/>
      <c r="V1424" s="16"/>
      <c r="W1424" s="16"/>
      <c r="X1424" s="16"/>
      <c r="Y1424" s="16"/>
      <c r="Z1424" s="16"/>
      <c r="AA1424" s="16"/>
      <c r="AB1424" s="16"/>
      <c r="AC1424" s="16"/>
      <c r="AD1424" s="16"/>
      <c r="AE1424" s="16"/>
      <c r="AF1424" s="16"/>
      <c r="AG1424" s="16"/>
      <c r="AH1424" s="16"/>
      <c r="AI1424" s="16"/>
      <c r="AJ1424" s="16"/>
      <c r="AK1424" s="16"/>
      <c r="AL1424" s="16"/>
      <c r="AM1424" s="16"/>
      <c r="AN1424" s="16"/>
      <c r="AO1424" s="16"/>
      <c r="AP1424" s="16"/>
      <c r="AQ1424" s="16"/>
      <c r="AR1424" s="16"/>
      <c r="AS1424" s="16"/>
      <c r="AT1424" s="16"/>
      <c r="AU1424" s="16"/>
      <c r="AV1424" s="16"/>
      <c r="AW1424" s="16"/>
      <c r="AX1424" s="16"/>
      <c r="AY1424" s="16"/>
      <c r="AZ1424" s="16"/>
      <c r="BA1424" s="16"/>
      <c r="BB1424" s="16"/>
      <c r="BC1424" s="16"/>
      <c r="BD1424" s="16"/>
      <c r="BE1424" s="16"/>
      <c r="BF1424" s="16"/>
      <c r="BG1424" s="16"/>
      <c r="BH1424" s="16"/>
    </row>
    <row r="1425" spans="2:60" x14ac:dyDescent="0.25">
      <c r="B1425" t="s">
        <v>644</v>
      </c>
      <c r="C1425" s="16">
        <v>0.33232169954476498</v>
      </c>
      <c r="D1425" s="16">
        <v>0.44961240310077499</v>
      </c>
      <c r="E1425" s="16">
        <v>0.21678321678321699</v>
      </c>
      <c r="F1425" s="16">
        <v>0.31578947368421101</v>
      </c>
      <c r="G1425" s="16">
        <v>0.32758620689655199</v>
      </c>
      <c r="H1425" s="16">
        <v>0.3</v>
      </c>
      <c r="I1425" s="16">
        <v>0.44761904761904803</v>
      </c>
      <c r="J1425" s="16">
        <v>0.157894736842105</v>
      </c>
      <c r="K1425" s="16">
        <v>0.28767123287671198</v>
      </c>
      <c r="L1425" s="16">
        <v>0.33333333333333298</v>
      </c>
      <c r="M1425" s="16">
        <v>0.31818181818181801</v>
      </c>
      <c r="N1425" s="16">
        <v>0.20588235294117599</v>
      </c>
      <c r="O1425" s="16">
        <v>0.266666666666667</v>
      </c>
      <c r="P1425" s="16">
        <v>0.31666666666666698</v>
      </c>
      <c r="Q1425" s="16">
        <v>0.39534883720930197</v>
      </c>
      <c r="R1425" s="16">
        <v>0.25925925925925902</v>
      </c>
      <c r="S1425" s="16">
        <v>0.38461538461538503</v>
      </c>
      <c r="T1425" s="16">
        <v>0.38461538461538503</v>
      </c>
      <c r="U1425" s="16"/>
      <c r="V1425" s="16">
        <v>0.217270194986072</v>
      </c>
      <c r="W1425" s="16">
        <v>0.23783783783783799</v>
      </c>
      <c r="X1425" s="16">
        <v>0.30633802816901401</v>
      </c>
      <c r="Y1425" s="16">
        <v>0.46734693877550998</v>
      </c>
      <c r="Z1425" s="16"/>
      <c r="AA1425" s="16">
        <v>0.25196850393700798</v>
      </c>
      <c r="AB1425" s="16">
        <v>0.30487804878048802</v>
      </c>
      <c r="AC1425" s="16">
        <v>0.29464285714285698</v>
      </c>
      <c r="AD1425" s="16">
        <v>0.232558139534884</v>
      </c>
      <c r="AE1425" s="16">
        <v>0.34453781512604997</v>
      </c>
      <c r="AF1425" s="16">
        <v>0.44680851063829802</v>
      </c>
      <c r="AG1425" s="16">
        <v>0.48958333333333298</v>
      </c>
      <c r="AH1425" s="16">
        <v>0.37804878048780499</v>
      </c>
      <c r="AI1425" s="16">
        <v>0.57547169811320797</v>
      </c>
      <c r="AJ1425" s="16"/>
      <c r="AK1425" s="16">
        <v>0.24873096446700499</v>
      </c>
      <c r="AL1425" s="16">
        <v>0.29126213592233002</v>
      </c>
      <c r="AM1425" s="16">
        <v>0.366336633663366</v>
      </c>
      <c r="AN1425" s="16">
        <v>0.273037542662116</v>
      </c>
      <c r="AO1425" s="16">
        <v>0.39893617021276601</v>
      </c>
      <c r="AP1425" s="16">
        <v>0.42396313364055299</v>
      </c>
      <c r="AQ1425" s="16">
        <v>0.39333333333333298</v>
      </c>
      <c r="AR1425" s="16"/>
      <c r="AS1425" s="16">
        <v>0.45744680851063801</v>
      </c>
      <c r="AT1425" s="16">
        <v>0.311504424778761</v>
      </c>
      <c r="AU1425" s="16"/>
      <c r="AV1425" s="16">
        <v>0.265822784810127</v>
      </c>
      <c r="AW1425" s="16">
        <v>0.36966824644549801</v>
      </c>
      <c r="AX1425" s="16"/>
      <c r="AY1425" s="16">
        <v>0.25241545893719802</v>
      </c>
      <c r="AZ1425" s="16">
        <v>0.46734693877550998</v>
      </c>
      <c r="BA1425" s="16"/>
      <c r="BB1425" s="16">
        <v>0.37858220211161397</v>
      </c>
      <c r="BC1425" s="16">
        <v>0.28549618320610698</v>
      </c>
      <c r="BD1425" s="16"/>
      <c r="BE1425" s="16">
        <v>0.15151515151515199</v>
      </c>
      <c r="BF1425" s="16">
        <v>0.281065088757396</v>
      </c>
      <c r="BG1425" s="16">
        <v>0.38581314878892697</v>
      </c>
      <c r="BH1425" s="16">
        <v>0.4</v>
      </c>
    </row>
    <row r="1426" spans="2:60" x14ac:dyDescent="0.25">
      <c r="B1426" t="s">
        <v>645</v>
      </c>
      <c r="C1426" s="16">
        <v>0.19347496206373299</v>
      </c>
      <c r="D1426" s="16">
        <v>0.217054263565891</v>
      </c>
      <c r="E1426" s="16">
        <v>0.15384615384615399</v>
      </c>
      <c r="F1426" s="16">
        <v>0.21052631578947401</v>
      </c>
      <c r="G1426" s="16">
        <v>0.20689655172413801</v>
      </c>
      <c r="H1426" s="16">
        <v>0.1</v>
      </c>
      <c r="I1426" s="16">
        <v>0.24761904761904799</v>
      </c>
      <c r="J1426" s="16">
        <v>0.21052631578947401</v>
      </c>
      <c r="K1426" s="16">
        <v>0.19178082191780799</v>
      </c>
      <c r="L1426" s="16">
        <v>0.1</v>
      </c>
      <c r="M1426" s="16">
        <v>0.18181818181818199</v>
      </c>
      <c r="N1426" s="16">
        <v>0.14705882352941199</v>
      </c>
      <c r="O1426" s="16">
        <v>0.3</v>
      </c>
      <c r="P1426" s="16">
        <v>0.05</v>
      </c>
      <c r="Q1426" s="16">
        <v>0.232558139534884</v>
      </c>
      <c r="R1426" s="16">
        <v>0.25925925925925902</v>
      </c>
      <c r="S1426" s="16">
        <v>0.21978021978022</v>
      </c>
      <c r="T1426" s="16">
        <v>0.22115384615384601</v>
      </c>
      <c r="U1426" s="16"/>
      <c r="V1426" s="16">
        <v>0.10306406685236801</v>
      </c>
      <c r="W1426" s="16">
        <v>0.22702702702702701</v>
      </c>
      <c r="X1426" s="16">
        <v>0.22535211267605601</v>
      </c>
      <c r="Y1426" s="16">
        <v>0.22857142857142901</v>
      </c>
      <c r="Z1426" s="16"/>
      <c r="AA1426" s="16">
        <v>0.133858267716535</v>
      </c>
      <c r="AB1426" s="16">
        <v>0.24390243902438999</v>
      </c>
      <c r="AC1426" s="16">
        <v>0.16964285714285701</v>
      </c>
      <c r="AD1426" s="16">
        <v>0.209302325581395</v>
      </c>
      <c r="AE1426" s="16">
        <v>0.218487394957983</v>
      </c>
      <c r="AF1426" s="16">
        <v>0.20212765957446799</v>
      </c>
      <c r="AG1426" s="16">
        <v>0.36458333333333298</v>
      </c>
      <c r="AH1426" s="16">
        <v>0.23170731707317099</v>
      </c>
      <c r="AI1426" s="16">
        <v>0.20754716981132099</v>
      </c>
      <c r="AJ1426" s="16"/>
      <c r="AK1426" s="16">
        <v>0.20304568527918801</v>
      </c>
      <c r="AL1426" s="16">
        <v>0.28155339805825202</v>
      </c>
      <c r="AM1426" s="16">
        <v>0.27722772277227697</v>
      </c>
      <c r="AN1426" s="16">
        <v>0.12627986348122899</v>
      </c>
      <c r="AO1426" s="16">
        <v>0.19148936170212799</v>
      </c>
      <c r="AP1426" s="16">
        <v>0.221198156682028</v>
      </c>
      <c r="AQ1426" s="16">
        <v>0.206666666666667</v>
      </c>
      <c r="AR1426" s="16"/>
      <c r="AS1426" s="16">
        <v>0.30851063829787201</v>
      </c>
      <c r="AT1426" s="16">
        <v>0.17433628318584099</v>
      </c>
      <c r="AU1426" s="16"/>
      <c r="AV1426" s="16">
        <v>0.145569620253165</v>
      </c>
      <c r="AW1426" s="16">
        <v>0.220379146919431</v>
      </c>
      <c r="AX1426" s="16"/>
      <c r="AY1426" s="16">
        <v>0.17270531400966199</v>
      </c>
      <c r="AZ1426" s="16">
        <v>0.22857142857142901</v>
      </c>
      <c r="BA1426" s="16"/>
      <c r="BB1426" s="16">
        <v>0.19155354449472101</v>
      </c>
      <c r="BC1426" s="16">
        <v>0.195419847328244</v>
      </c>
      <c r="BD1426" s="16"/>
      <c r="BE1426" s="16">
        <v>5.4545454545454501E-2</v>
      </c>
      <c r="BF1426" s="16">
        <v>0.183431952662722</v>
      </c>
      <c r="BG1426" s="16">
        <v>0.224913494809689</v>
      </c>
      <c r="BH1426" s="16">
        <v>0.229787234042553</v>
      </c>
    </row>
    <row r="1427" spans="2:60" x14ac:dyDescent="0.25">
      <c r="B1427" t="s">
        <v>646</v>
      </c>
      <c r="C1427" s="16">
        <v>0.18816388467374801</v>
      </c>
      <c r="D1427" s="16">
        <v>0.13953488372093001</v>
      </c>
      <c r="E1427" s="16">
        <v>0.188811188811189</v>
      </c>
      <c r="F1427" s="16">
        <v>0.18947368421052599</v>
      </c>
      <c r="G1427" s="16">
        <v>0.20689655172413801</v>
      </c>
      <c r="H1427" s="16">
        <v>0</v>
      </c>
      <c r="I1427" s="16">
        <v>0.314285714285714</v>
      </c>
      <c r="J1427" s="16">
        <v>0.26315789473684198</v>
      </c>
      <c r="K1427" s="16">
        <v>0.150684931506849</v>
      </c>
      <c r="L1427" s="16">
        <v>0.133333333333333</v>
      </c>
      <c r="M1427" s="16">
        <v>0.22727272727272699</v>
      </c>
      <c r="N1427" s="16">
        <v>0.14705882352941199</v>
      </c>
      <c r="O1427" s="16">
        <v>0.233333333333333</v>
      </c>
      <c r="P1427" s="16">
        <v>0.116666666666667</v>
      </c>
      <c r="Q1427" s="16">
        <v>0.162790697674419</v>
      </c>
      <c r="R1427" s="16">
        <v>0.25925925925925902</v>
      </c>
      <c r="S1427" s="16">
        <v>0.18681318681318701</v>
      </c>
      <c r="T1427" s="16">
        <v>0.22115384615384601</v>
      </c>
      <c r="U1427" s="16"/>
      <c r="V1427" s="16">
        <v>0.14763231197771601</v>
      </c>
      <c r="W1427" s="16">
        <v>0.135135135135135</v>
      </c>
      <c r="X1427" s="16">
        <v>0.17253521126760599</v>
      </c>
      <c r="Y1427" s="16">
        <v>0.24693877551020399</v>
      </c>
      <c r="Z1427" s="16"/>
      <c r="AA1427" s="16">
        <v>0.16010498687663999</v>
      </c>
      <c r="AB1427" s="16">
        <v>0.18292682926829301</v>
      </c>
      <c r="AC1427" s="16">
        <v>0.19642857142857101</v>
      </c>
      <c r="AD1427" s="16">
        <v>0.178294573643411</v>
      </c>
      <c r="AE1427" s="16">
        <v>0.151260504201681</v>
      </c>
      <c r="AF1427" s="16">
        <v>0.22340425531914901</v>
      </c>
      <c r="AG1427" s="16">
        <v>0.25</v>
      </c>
      <c r="AH1427" s="16">
        <v>0.24390243902438999</v>
      </c>
      <c r="AI1427" s="16">
        <v>0.31132075471698101</v>
      </c>
      <c r="AJ1427" s="16"/>
      <c r="AK1427" s="16">
        <v>0.20304568527918801</v>
      </c>
      <c r="AL1427" s="16">
        <v>0.223300970873786</v>
      </c>
      <c r="AM1427" s="16">
        <v>0.20792079207920799</v>
      </c>
      <c r="AN1427" s="16">
        <v>9.8976109215017094E-2</v>
      </c>
      <c r="AO1427" s="16">
        <v>0.18617021276595699</v>
      </c>
      <c r="AP1427" s="16">
        <v>0.225806451612903</v>
      </c>
      <c r="AQ1427" s="16">
        <v>0.293333333333333</v>
      </c>
      <c r="AR1427" s="16"/>
      <c r="AS1427" s="16">
        <v>0.28191489361702099</v>
      </c>
      <c r="AT1427" s="16">
        <v>0.172566371681416</v>
      </c>
      <c r="AU1427" s="16"/>
      <c r="AV1427" s="16">
        <v>0.16666666666666699</v>
      </c>
      <c r="AW1427" s="16">
        <v>0.20023696682464501</v>
      </c>
      <c r="AX1427" s="16"/>
      <c r="AY1427" s="16">
        <v>0.153381642512077</v>
      </c>
      <c r="AZ1427" s="16">
        <v>0.24693877551020399</v>
      </c>
      <c r="BA1427" s="16"/>
      <c r="BB1427" s="16">
        <v>0.21870286576168901</v>
      </c>
      <c r="BC1427" s="16">
        <v>0.157251908396947</v>
      </c>
      <c r="BD1427" s="16"/>
      <c r="BE1427" s="16">
        <v>9.0909090909090898E-2</v>
      </c>
      <c r="BF1427" s="16">
        <v>0.16863905325443801</v>
      </c>
      <c r="BG1427" s="16">
        <v>0.20415224913494801</v>
      </c>
      <c r="BH1427" s="16">
        <v>0.24680851063829801</v>
      </c>
    </row>
    <row r="1428" spans="2:60" x14ac:dyDescent="0.25">
      <c r="B1428" t="s">
        <v>647</v>
      </c>
      <c r="C1428" s="16">
        <v>0.17905918057663101</v>
      </c>
      <c r="D1428" s="16">
        <v>0.170542635658915</v>
      </c>
      <c r="E1428" s="16">
        <v>0.17482517482517501</v>
      </c>
      <c r="F1428" s="16">
        <v>0.17894736842105299</v>
      </c>
      <c r="G1428" s="16">
        <v>0.20689655172413801</v>
      </c>
      <c r="H1428" s="16">
        <v>0.16666666666666699</v>
      </c>
      <c r="I1428" s="16">
        <v>0.17142857142857101</v>
      </c>
      <c r="J1428" s="16">
        <v>0.105263157894737</v>
      </c>
      <c r="K1428" s="16">
        <v>0.123287671232877</v>
      </c>
      <c r="L1428" s="16">
        <v>0.16666666666666699</v>
      </c>
      <c r="M1428" s="16">
        <v>0.170454545454545</v>
      </c>
      <c r="N1428" s="16">
        <v>9.8039215686274495E-2</v>
      </c>
      <c r="O1428" s="16">
        <v>0.133333333333333</v>
      </c>
      <c r="P1428" s="16">
        <v>0.18333333333333299</v>
      </c>
      <c r="Q1428" s="16">
        <v>0.186046511627907</v>
      </c>
      <c r="R1428" s="16">
        <v>0.11111111111111099</v>
      </c>
      <c r="S1428" s="16">
        <v>0.225274725274725</v>
      </c>
      <c r="T1428" s="16">
        <v>0.27884615384615402</v>
      </c>
      <c r="U1428" s="16"/>
      <c r="V1428" s="16">
        <v>0.13649025069637899</v>
      </c>
      <c r="W1428" s="16">
        <v>0.16756756756756799</v>
      </c>
      <c r="X1428" s="16">
        <v>0.18661971830985899</v>
      </c>
      <c r="Y1428" s="16">
        <v>0.210204081632653</v>
      </c>
      <c r="Z1428" s="16"/>
      <c r="AA1428" s="16">
        <v>0.162729658792651</v>
      </c>
      <c r="AB1428" s="16">
        <v>0.23170731707317099</v>
      </c>
      <c r="AC1428" s="16">
        <v>0.20535714285714299</v>
      </c>
      <c r="AD1428" s="16">
        <v>0.13953488372093001</v>
      </c>
      <c r="AE1428" s="16">
        <v>0.252100840336134</v>
      </c>
      <c r="AF1428" s="16">
        <v>0.28723404255319201</v>
      </c>
      <c r="AG1428" s="16">
        <v>0.20833333333333301</v>
      </c>
      <c r="AH1428" s="16">
        <v>0.134146341463415</v>
      </c>
      <c r="AI1428" s="16">
        <v>0.160377358490566</v>
      </c>
      <c r="AJ1428" s="16"/>
      <c r="AK1428" s="16">
        <v>0.19796954314720799</v>
      </c>
      <c r="AL1428" s="16">
        <v>0.18446601941747601</v>
      </c>
      <c r="AM1428" s="16">
        <v>0.237623762376238</v>
      </c>
      <c r="AN1428" s="16">
        <v>0.12286689419795201</v>
      </c>
      <c r="AO1428" s="16">
        <v>0.20212765957446799</v>
      </c>
      <c r="AP1428" s="16">
        <v>0.202764976958525</v>
      </c>
      <c r="AQ1428" s="16">
        <v>0.22666666666666699</v>
      </c>
      <c r="AR1428" s="16"/>
      <c r="AS1428" s="16">
        <v>0.26595744680851102</v>
      </c>
      <c r="AT1428" s="16">
        <v>0.16460176991150399</v>
      </c>
      <c r="AU1428" s="16"/>
      <c r="AV1428" s="16">
        <v>0.14767932489451499</v>
      </c>
      <c r="AW1428" s="16">
        <v>0.196682464454976</v>
      </c>
      <c r="AX1428" s="16"/>
      <c r="AY1428" s="16">
        <v>0.16062801932367099</v>
      </c>
      <c r="AZ1428" s="16">
        <v>0.210204081632653</v>
      </c>
      <c r="BA1428" s="16"/>
      <c r="BB1428" s="16">
        <v>0.177978883861237</v>
      </c>
      <c r="BC1428" s="16">
        <v>0.180152671755725</v>
      </c>
      <c r="BD1428" s="16"/>
      <c r="BE1428" s="16">
        <v>9.0909090909090898E-2</v>
      </c>
      <c r="BF1428" s="16">
        <v>0.13609467455621299</v>
      </c>
      <c r="BG1428" s="16">
        <v>0.216262975778547</v>
      </c>
      <c r="BH1428" s="16">
        <v>0.21276595744680901</v>
      </c>
    </row>
    <row r="1429" spans="2:60" x14ac:dyDescent="0.25">
      <c r="B1429" t="s">
        <v>648</v>
      </c>
      <c r="C1429" s="16">
        <v>0.121396054628225</v>
      </c>
      <c r="D1429" s="16">
        <v>0.162790697674419</v>
      </c>
      <c r="E1429" s="16">
        <v>0.10489510489510501</v>
      </c>
      <c r="F1429" s="16">
        <v>0.105263157894737</v>
      </c>
      <c r="G1429" s="16">
        <v>8.6206896551724102E-2</v>
      </c>
      <c r="H1429" s="16">
        <v>0.1</v>
      </c>
      <c r="I1429" s="16">
        <v>0.161904761904762</v>
      </c>
      <c r="J1429" s="16">
        <v>0.105263157894737</v>
      </c>
      <c r="K1429" s="16">
        <v>4.1095890410958902E-2</v>
      </c>
      <c r="L1429" s="16">
        <v>6.6666666666666693E-2</v>
      </c>
      <c r="M1429" s="16">
        <v>0.14772727272727301</v>
      </c>
      <c r="N1429" s="16">
        <v>0.15686274509803899</v>
      </c>
      <c r="O1429" s="16">
        <v>0.1</v>
      </c>
      <c r="P1429" s="16">
        <v>8.3333333333333301E-2</v>
      </c>
      <c r="Q1429" s="16">
        <v>0.116279069767442</v>
      </c>
      <c r="R1429" s="16">
        <v>3.7037037037037E-2</v>
      </c>
      <c r="S1429" s="16">
        <v>0.15384615384615399</v>
      </c>
      <c r="T1429" s="16">
        <v>0.105769230769231</v>
      </c>
      <c r="U1429" s="16"/>
      <c r="V1429" s="16">
        <v>5.0139275766016698E-2</v>
      </c>
      <c r="W1429" s="16">
        <v>8.6486486486486505E-2</v>
      </c>
      <c r="X1429" s="16">
        <v>0.14436619718309901</v>
      </c>
      <c r="Y1429" s="16">
        <v>0.17346938775510201</v>
      </c>
      <c r="Z1429" s="16"/>
      <c r="AA1429" s="16">
        <v>4.9868766404199502E-2</v>
      </c>
      <c r="AB1429" s="16">
        <v>9.7560975609756101E-2</v>
      </c>
      <c r="AC1429" s="16">
        <v>0.107142857142857</v>
      </c>
      <c r="AD1429" s="16">
        <v>7.7519379844961198E-2</v>
      </c>
      <c r="AE1429" s="16">
        <v>0.17647058823529399</v>
      </c>
      <c r="AF1429" s="16">
        <v>0.19148936170212799</v>
      </c>
      <c r="AG1429" s="16">
        <v>0.22916666666666699</v>
      </c>
      <c r="AH1429" s="16">
        <v>0.146341463414634</v>
      </c>
      <c r="AI1429" s="16">
        <v>0.27358490566037702</v>
      </c>
      <c r="AJ1429" s="16"/>
      <c r="AK1429" s="16">
        <v>0.10659898477157401</v>
      </c>
      <c r="AL1429" s="16">
        <v>7.7669902912621394E-2</v>
      </c>
      <c r="AM1429" s="16">
        <v>0.158415841584158</v>
      </c>
      <c r="AN1429" s="16">
        <v>7.5085324232081904E-2</v>
      </c>
      <c r="AO1429" s="16">
        <v>0.164893617021277</v>
      </c>
      <c r="AP1429" s="16">
        <v>0.13364055299539199</v>
      </c>
      <c r="AQ1429" s="16">
        <v>0.2</v>
      </c>
      <c r="AR1429" s="16"/>
      <c r="AS1429" s="16">
        <v>0.25</v>
      </c>
      <c r="AT1429" s="16">
        <v>0.1</v>
      </c>
      <c r="AU1429" s="16"/>
      <c r="AV1429" s="16">
        <v>7.3839662447257398E-2</v>
      </c>
      <c r="AW1429" s="16">
        <v>0.14810426540284399</v>
      </c>
      <c r="AX1429" s="16"/>
      <c r="AY1429" s="16">
        <v>9.0579710144927494E-2</v>
      </c>
      <c r="AZ1429" s="16">
        <v>0.17346938775510201</v>
      </c>
      <c r="BA1429" s="16"/>
      <c r="BB1429" s="16">
        <v>0.14630467571644001</v>
      </c>
      <c r="BC1429" s="16">
        <v>9.61832061068702E-2</v>
      </c>
      <c r="BD1429" s="16"/>
      <c r="BE1429" s="16">
        <v>4.2424242424242399E-2</v>
      </c>
      <c r="BF1429" s="16">
        <v>7.69230769230769E-2</v>
      </c>
      <c r="BG1429" s="16">
        <v>0.14532871972318301</v>
      </c>
      <c r="BH1429" s="16">
        <v>0.182978723404255</v>
      </c>
    </row>
    <row r="1430" spans="2:60" x14ac:dyDescent="0.25">
      <c r="B1430" t="s">
        <v>115</v>
      </c>
      <c r="C1430" s="16">
        <v>0.43095599393019701</v>
      </c>
      <c r="D1430" s="16">
        <v>0.37984496124030998</v>
      </c>
      <c r="E1430" s="16">
        <v>0.55244755244755195</v>
      </c>
      <c r="F1430" s="16">
        <v>0.4</v>
      </c>
      <c r="G1430" s="16">
        <v>0.44827586206896602</v>
      </c>
      <c r="H1430" s="16">
        <v>0.5</v>
      </c>
      <c r="I1430" s="16">
        <v>0.28571428571428598</v>
      </c>
      <c r="J1430" s="16">
        <v>0.52631578947368396</v>
      </c>
      <c r="K1430" s="16">
        <v>0.45205479452054798</v>
      </c>
      <c r="L1430" s="16">
        <v>0.53333333333333299</v>
      </c>
      <c r="M1430" s="16">
        <v>0.5</v>
      </c>
      <c r="N1430" s="16">
        <v>0.49019607843137297</v>
      </c>
      <c r="O1430" s="16">
        <v>0.46666666666666701</v>
      </c>
      <c r="P1430" s="16">
        <v>0.55000000000000004</v>
      </c>
      <c r="Q1430" s="16">
        <v>0.32558139534883701</v>
      </c>
      <c r="R1430" s="16">
        <v>0.48148148148148101</v>
      </c>
      <c r="S1430" s="16">
        <v>0.35164835164835201</v>
      </c>
      <c r="T1430" s="16">
        <v>0.38461538461538503</v>
      </c>
      <c r="U1430" s="16"/>
      <c r="V1430" s="16">
        <v>0.60724233983286902</v>
      </c>
      <c r="W1430" s="16">
        <v>0.50270270270270301</v>
      </c>
      <c r="X1430" s="16">
        <v>0.42253521126760601</v>
      </c>
      <c r="Y1430" s="16">
        <v>0.27959183673469401</v>
      </c>
      <c r="Z1430" s="16"/>
      <c r="AA1430" s="16">
        <v>0.53805774278215202</v>
      </c>
      <c r="AB1430" s="16">
        <v>0.40243902439024398</v>
      </c>
      <c r="AC1430" s="16">
        <v>0.4375</v>
      </c>
      <c r="AD1430" s="16">
        <v>0.48837209302325602</v>
      </c>
      <c r="AE1430" s="16">
        <v>0.38655462184874001</v>
      </c>
      <c r="AF1430" s="16">
        <v>0.30851063829787201</v>
      </c>
      <c r="AG1430" s="16">
        <v>0.17708333333333301</v>
      </c>
      <c r="AH1430" s="16">
        <v>0.34146341463414598</v>
      </c>
      <c r="AI1430" s="16">
        <v>0.245283018867925</v>
      </c>
      <c r="AJ1430" s="16"/>
      <c r="AK1430" s="16">
        <v>0.461928934010152</v>
      </c>
      <c r="AL1430" s="16">
        <v>0.37864077669902901</v>
      </c>
      <c r="AM1430" s="16">
        <v>0.316831683168317</v>
      </c>
      <c r="AN1430" s="16">
        <v>0.573378839590444</v>
      </c>
      <c r="AO1430" s="16">
        <v>0.36702127659574502</v>
      </c>
      <c r="AP1430" s="16">
        <v>0.32258064516128998</v>
      </c>
      <c r="AQ1430" s="16">
        <v>0.34</v>
      </c>
      <c r="AR1430" s="16"/>
      <c r="AS1430" s="16">
        <v>0.27659574468085102</v>
      </c>
      <c r="AT1430" s="16">
        <v>0.456637168141593</v>
      </c>
      <c r="AU1430" s="16"/>
      <c r="AV1430" s="16">
        <v>0.54219409282700404</v>
      </c>
      <c r="AW1430" s="16">
        <v>0.36848341232227499</v>
      </c>
      <c r="AX1430" s="16"/>
      <c r="AY1430" s="16">
        <v>0.520531400966184</v>
      </c>
      <c r="AZ1430" s="16">
        <v>0.27959183673469401</v>
      </c>
      <c r="BA1430" s="16"/>
      <c r="BB1430" s="16">
        <v>0.381598793363499</v>
      </c>
      <c r="BC1430" s="16">
        <v>0.480916030534351</v>
      </c>
      <c r="BD1430" s="16"/>
      <c r="BE1430" s="16">
        <v>0.73333333333333295</v>
      </c>
      <c r="BF1430" s="16">
        <v>0.50887573964497002</v>
      </c>
      <c r="BG1430" s="16">
        <v>0.34083044982699001</v>
      </c>
      <c r="BH1430" s="16">
        <v>0.32765957446808502</v>
      </c>
    </row>
    <row r="1431" spans="2:60" x14ac:dyDescent="0.25">
      <c r="C1431" s="16"/>
      <c r="D1431" s="16"/>
      <c r="E1431" s="16"/>
      <c r="F1431" s="16"/>
      <c r="G1431" s="16"/>
      <c r="H1431" s="16"/>
      <c r="I1431" s="16"/>
      <c r="J1431" s="16"/>
      <c r="K1431" s="16"/>
      <c r="L1431" s="16"/>
      <c r="M1431" s="16"/>
      <c r="N1431" s="16"/>
      <c r="O1431" s="16"/>
      <c r="P1431" s="16"/>
      <c r="Q1431" s="16"/>
      <c r="R1431" s="16"/>
      <c r="S1431" s="16"/>
      <c r="T1431" s="16"/>
      <c r="U1431" s="16"/>
      <c r="V1431" s="16"/>
      <c r="W1431" s="16"/>
      <c r="X1431" s="16"/>
      <c r="Y1431" s="16"/>
      <c r="Z1431" s="16"/>
      <c r="AA1431" s="16"/>
      <c r="AB1431" s="16"/>
      <c r="AC1431" s="16"/>
      <c r="AD1431" s="16"/>
      <c r="AE1431" s="16"/>
      <c r="AF1431" s="16"/>
      <c r="AG1431" s="16"/>
      <c r="AH1431" s="16"/>
      <c r="AI1431" s="16"/>
      <c r="AJ1431" s="16"/>
      <c r="AK1431" s="16"/>
      <c r="AL1431" s="16"/>
      <c r="AM1431" s="16"/>
      <c r="AN1431" s="16"/>
      <c r="AO1431" s="16"/>
      <c r="AP1431" s="16"/>
      <c r="AQ1431" s="16"/>
      <c r="AR1431" s="16"/>
      <c r="AS1431" s="16"/>
      <c r="AT1431" s="16"/>
      <c r="AU1431" s="16"/>
      <c r="AV1431" s="16"/>
      <c r="AW1431" s="16"/>
      <c r="AX1431" s="16"/>
      <c r="AY1431" s="16"/>
      <c r="AZ1431" s="16"/>
      <c r="BA1431" s="16"/>
      <c r="BB1431" s="16"/>
      <c r="BC1431" s="16"/>
      <c r="BD1431" s="16"/>
      <c r="BE1431" s="16"/>
      <c r="BF1431" s="16"/>
      <c r="BG1431" s="16"/>
      <c r="BH1431" s="16"/>
    </row>
    <row r="1432" spans="2:60" x14ac:dyDescent="0.25">
      <c r="B1432" s="6" t="s">
        <v>651</v>
      </c>
      <c r="C1432" s="16"/>
      <c r="D1432" s="16"/>
      <c r="E1432" s="16"/>
      <c r="F1432" s="16"/>
      <c r="G1432" s="16"/>
      <c r="H1432" s="16"/>
      <c r="I1432" s="16"/>
      <c r="J1432" s="16"/>
      <c r="K1432" s="16"/>
      <c r="L1432" s="16"/>
      <c r="M1432" s="16"/>
      <c r="N1432" s="16"/>
      <c r="O1432" s="16"/>
      <c r="P1432" s="16"/>
      <c r="Q1432" s="16"/>
      <c r="R1432" s="16"/>
      <c r="S1432" s="16"/>
      <c r="T1432" s="16"/>
      <c r="U1432" s="16"/>
      <c r="V1432" s="16"/>
      <c r="W1432" s="16"/>
      <c r="X1432" s="16"/>
      <c r="Y1432" s="16"/>
      <c r="Z1432" s="16"/>
      <c r="AA1432" s="16"/>
      <c r="AB1432" s="16"/>
      <c r="AC1432" s="16"/>
      <c r="AD1432" s="16"/>
      <c r="AE1432" s="16"/>
      <c r="AF1432" s="16"/>
      <c r="AG1432" s="16"/>
      <c r="AH1432" s="16"/>
      <c r="AI1432" s="16"/>
      <c r="AJ1432" s="16"/>
      <c r="AK1432" s="16"/>
      <c r="AL1432" s="16"/>
      <c r="AM1432" s="16"/>
      <c r="AN1432" s="16"/>
      <c r="AO1432" s="16"/>
      <c r="AP1432" s="16"/>
      <c r="AQ1432" s="16"/>
      <c r="AR1432" s="16"/>
      <c r="AS1432" s="16"/>
      <c r="AT1432" s="16"/>
      <c r="AU1432" s="16"/>
      <c r="AV1432" s="16"/>
      <c r="AW1432" s="16"/>
      <c r="AX1432" s="16"/>
      <c r="AY1432" s="16"/>
      <c r="AZ1432" s="16"/>
      <c r="BA1432" s="16"/>
      <c r="BB1432" s="16"/>
      <c r="BC1432" s="16"/>
      <c r="BD1432" s="16"/>
      <c r="BE1432" s="16"/>
      <c r="BF1432" s="16"/>
      <c r="BG1432" s="16"/>
      <c r="BH1432" s="16"/>
    </row>
    <row r="1433" spans="2:60" x14ac:dyDescent="0.25">
      <c r="B1433" s="23" t="s">
        <v>79</v>
      </c>
      <c r="C1433" s="16"/>
      <c r="D1433" s="16"/>
      <c r="E1433" s="16"/>
      <c r="F1433" s="16"/>
      <c r="G1433" s="16"/>
      <c r="H1433" s="16"/>
      <c r="I1433" s="16"/>
      <c r="J1433" s="16"/>
      <c r="K1433" s="16"/>
      <c r="L1433" s="16"/>
      <c r="M1433" s="16"/>
      <c r="N1433" s="16"/>
      <c r="O1433" s="16"/>
      <c r="P1433" s="16"/>
      <c r="Q1433" s="16"/>
      <c r="R1433" s="16"/>
      <c r="S1433" s="16"/>
      <c r="T1433" s="16"/>
      <c r="U1433" s="16"/>
      <c r="V1433" s="16"/>
      <c r="W1433" s="16"/>
      <c r="X1433" s="16"/>
      <c r="Y1433" s="16"/>
      <c r="Z1433" s="16"/>
      <c r="AA1433" s="16"/>
      <c r="AB1433" s="16"/>
      <c r="AC1433" s="16"/>
      <c r="AD1433" s="16"/>
      <c r="AE1433" s="16"/>
      <c r="AF1433" s="16"/>
      <c r="AG1433" s="16"/>
      <c r="AH1433" s="16"/>
      <c r="AI1433" s="16"/>
      <c r="AJ1433" s="16"/>
      <c r="AK1433" s="16"/>
      <c r="AL1433" s="16"/>
      <c r="AM1433" s="16"/>
      <c r="AN1433" s="16"/>
      <c r="AO1433" s="16"/>
      <c r="AP1433" s="16"/>
      <c r="AQ1433" s="16"/>
      <c r="AR1433" s="16"/>
      <c r="AS1433" s="16"/>
      <c r="AT1433" s="16"/>
      <c r="AU1433" s="16"/>
      <c r="AV1433" s="16"/>
      <c r="AW1433" s="16"/>
      <c r="AX1433" s="16"/>
      <c r="AY1433" s="16"/>
      <c r="AZ1433" s="16"/>
      <c r="BA1433" s="16"/>
      <c r="BB1433" s="16"/>
      <c r="BC1433" s="16"/>
      <c r="BD1433" s="16"/>
      <c r="BE1433" s="16"/>
      <c r="BF1433" s="16"/>
      <c r="BG1433" s="16"/>
      <c r="BH1433" s="16"/>
    </row>
    <row r="1434" spans="2:60" x14ac:dyDescent="0.25">
      <c r="B1434" t="s">
        <v>222</v>
      </c>
      <c r="C1434" s="16">
        <v>0.144157814871017</v>
      </c>
      <c r="D1434" s="16">
        <v>0.162790697674419</v>
      </c>
      <c r="E1434" s="16">
        <v>9.7902097902097904E-2</v>
      </c>
      <c r="F1434" s="16">
        <v>0.13684210526315799</v>
      </c>
      <c r="G1434" s="16">
        <v>5.1724137931034503E-2</v>
      </c>
      <c r="H1434" s="16">
        <v>0</v>
      </c>
      <c r="I1434" s="16">
        <v>0.17142857142857101</v>
      </c>
      <c r="J1434" s="16">
        <v>0.157894736842105</v>
      </c>
      <c r="K1434" s="16">
        <v>0.150684931506849</v>
      </c>
      <c r="L1434" s="16">
        <v>0.2</v>
      </c>
      <c r="M1434" s="16">
        <v>0.21590909090909099</v>
      </c>
      <c r="N1434" s="16">
        <v>0.13725490196078399</v>
      </c>
      <c r="O1434" s="16">
        <v>0.1</v>
      </c>
      <c r="P1434" s="16">
        <v>0.15</v>
      </c>
      <c r="Q1434" s="16">
        <v>6.9767441860465101E-2</v>
      </c>
      <c r="R1434" s="16">
        <v>0.11111111111111099</v>
      </c>
      <c r="S1434" s="16">
        <v>0.19230769230769201</v>
      </c>
      <c r="T1434" s="16">
        <v>0.144230769230769</v>
      </c>
      <c r="U1434" s="16"/>
      <c r="V1434" s="16">
        <v>8.0779944289693595E-2</v>
      </c>
      <c r="W1434" s="16">
        <v>0.14054054054054099</v>
      </c>
      <c r="X1434" s="16">
        <v>0.154929577464789</v>
      </c>
      <c r="Y1434" s="16">
        <v>0.185714285714286</v>
      </c>
      <c r="Z1434" s="16"/>
      <c r="AA1434" s="16">
        <v>0.12335958005249301</v>
      </c>
      <c r="AB1434" s="16">
        <v>0.17073170731707299</v>
      </c>
      <c r="AC1434" s="16">
        <v>0.11607142857142901</v>
      </c>
      <c r="AD1434" s="16">
        <v>0.201550387596899</v>
      </c>
      <c r="AE1434" s="16">
        <v>0.159663865546218</v>
      </c>
      <c r="AF1434" s="16">
        <v>0.180851063829787</v>
      </c>
      <c r="AG1434" s="16">
        <v>0.125</v>
      </c>
      <c r="AH1434" s="16">
        <v>0.146341463414634</v>
      </c>
      <c r="AI1434" s="16">
        <v>0.18867924528301899</v>
      </c>
      <c r="AJ1434" s="16"/>
      <c r="AK1434" s="16">
        <v>7.6142131979695396E-2</v>
      </c>
      <c r="AL1434" s="16">
        <v>8.7378640776699004E-2</v>
      </c>
      <c r="AM1434" s="16">
        <v>0.13861386138613899</v>
      </c>
      <c r="AN1434" s="16">
        <v>0.146757679180887</v>
      </c>
      <c r="AO1434" s="16">
        <v>0.159574468085106</v>
      </c>
      <c r="AP1434" s="16">
        <v>0.18894009216589899</v>
      </c>
      <c r="AQ1434" s="16">
        <v>0.206666666666667</v>
      </c>
      <c r="AR1434" s="16"/>
      <c r="AS1434" s="16">
        <v>0.23404255319148901</v>
      </c>
      <c r="AT1434" s="16">
        <v>0.129203539823009</v>
      </c>
      <c r="AU1434" s="16"/>
      <c r="AV1434" s="16">
        <v>0.16033755274261599</v>
      </c>
      <c r="AW1434" s="16">
        <v>0.13507109004739301</v>
      </c>
      <c r="AX1434" s="16"/>
      <c r="AY1434" s="16">
        <v>0.119565217391304</v>
      </c>
      <c r="AZ1434" s="16">
        <v>0.185714285714286</v>
      </c>
      <c r="BA1434" s="16"/>
      <c r="BB1434" s="16">
        <v>0.194570135746606</v>
      </c>
      <c r="BC1434" s="16">
        <v>9.3129770992366398E-2</v>
      </c>
      <c r="BD1434" s="16"/>
      <c r="BE1434" s="16">
        <v>6.6666666666666693E-2</v>
      </c>
      <c r="BF1434" s="16">
        <v>8.5798816568047304E-2</v>
      </c>
      <c r="BG1434" s="16">
        <v>0.157439446366782</v>
      </c>
      <c r="BH1434" s="16">
        <v>0.24680851063829801</v>
      </c>
    </row>
    <row r="1435" spans="2:60" x14ac:dyDescent="0.25">
      <c r="B1435" t="s">
        <v>223</v>
      </c>
      <c r="C1435" s="16">
        <v>0.49317147192716199</v>
      </c>
      <c r="D1435" s="16">
        <v>0.44186046511627902</v>
      </c>
      <c r="E1435" s="16">
        <v>0.58741258741258695</v>
      </c>
      <c r="F1435" s="16">
        <v>0.49473684210526298</v>
      </c>
      <c r="G1435" s="16">
        <v>0.48275862068965503</v>
      </c>
      <c r="H1435" s="16">
        <v>0.63333333333333297</v>
      </c>
      <c r="I1435" s="16">
        <v>0.419047619047619</v>
      </c>
      <c r="J1435" s="16">
        <v>0.57894736842105299</v>
      </c>
      <c r="K1435" s="16">
        <v>0.41095890410958902</v>
      </c>
      <c r="L1435" s="16">
        <v>0.56666666666666698</v>
      </c>
      <c r="M1435" s="16">
        <v>0.54545454545454497</v>
      </c>
      <c r="N1435" s="16">
        <v>0.45098039215686297</v>
      </c>
      <c r="O1435" s="16">
        <v>0.43333333333333302</v>
      </c>
      <c r="P1435" s="16">
        <v>0.5</v>
      </c>
      <c r="Q1435" s="16">
        <v>0.48837209302325602</v>
      </c>
      <c r="R1435" s="16">
        <v>0.407407407407407</v>
      </c>
      <c r="S1435" s="16">
        <v>0.52197802197802201</v>
      </c>
      <c r="T1435" s="16">
        <v>0.47115384615384598</v>
      </c>
      <c r="U1435" s="16"/>
      <c r="V1435" s="16">
        <v>0.434540389972145</v>
      </c>
      <c r="W1435" s="16">
        <v>0.49729729729729699</v>
      </c>
      <c r="X1435" s="16">
        <v>0.53521126760563398</v>
      </c>
      <c r="Y1435" s="16">
        <v>0.51020408163265296</v>
      </c>
      <c r="Z1435" s="16"/>
      <c r="AA1435" s="16">
        <v>0.43307086614173201</v>
      </c>
      <c r="AB1435" s="16">
        <v>0.51219512195121997</v>
      </c>
      <c r="AC1435" s="16">
        <v>0.48214285714285698</v>
      </c>
      <c r="AD1435" s="16">
        <v>0.52713178294573604</v>
      </c>
      <c r="AE1435" s="16">
        <v>0.56302521008403394</v>
      </c>
      <c r="AF1435" s="16">
        <v>0.46808510638297901</v>
      </c>
      <c r="AG1435" s="16">
        <v>0.52083333333333304</v>
      </c>
      <c r="AH1435" s="16">
        <v>0.60975609756097604</v>
      </c>
      <c r="AI1435" s="16">
        <v>0.5</v>
      </c>
      <c r="AJ1435" s="16"/>
      <c r="AK1435" s="16">
        <v>0.390862944162437</v>
      </c>
      <c r="AL1435" s="16">
        <v>0.466019417475728</v>
      </c>
      <c r="AM1435" s="16">
        <v>0.48514851485148502</v>
      </c>
      <c r="AN1435" s="16">
        <v>0.48805460750853202</v>
      </c>
      <c r="AO1435" s="16">
        <v>0.56382978723404298</v>
      </c>
      <c r="AP1435" s="16">
        <v>0.52995391705069095</v>
      </c>
      <c r="AQ1435" s="16">
        <v>0.53333333333333299</v>
      </c>
      <c r="AR1435" s="16"/>
      <c r="AS1435" s="16">
        <v>0.52127659574468099</v>
      </c>
      <c r="AT1435" s="16">
        <v>0.48849557522123899</v>
      </c>
      <c r="AU1435" s="16"/>
      <c r="AV1435" s="16">
        <v>0.45358649789029498</v>
      </c>
      <c r="AW1435" s="16">
        <v>0.51540284360189603</v>
      </c>
      <c r="AX1435" s="16"/>
      <c r="AY1435" s="16">
        <v>0.48309178743961401</v>
      </c>
      <c r="AZ1435" s="16">
        <v>0.51020408163265296</v>
      </c>
      <c r="BA1435" s="16"/>
      <c r="BB1435" s="16">
        <v>0.53242835595776805</v>
      </c>
      <c r="BC1435" s="16">
        <v>0.45343511450381702</v>
      </c>
      <c r="BD1435" s="16"/>
      <c r="BE1435" s="16">
        <v>0.31515151515151502</v>
      </c>
      <c r="BF1435" s="16">
        <v>0.44674556213017802</v>
      </c>
      <c r="BG1435" s="16">
        <v>0.55709342560553599</v>
      </c>
      <c r="BH1435" s="16">
        <v>0.52765957446808498</v>
      </c>
    </row>
    <row r="1436" spans="2:60" x14ac:dyDescent="0.25">
      <c r="B1436" t="s">
        <v>650</v>
      </c>
      <c r="C1436" s="16">
        <v>0.30500758725341398</v>
      </c>
      <c r="D1436" s="16">
        <v>0.32558139534883701</v>
      </c>
      <c r="E1436" s="16">
        <v>0.25174825174825199</v>
      </c>
      <c r="F1436" s="16">
        <v>0.28421052631578902</v>
      </c>
      <c r="G1436" s="16">
        <v>0.431034482758621</v>
      </c>
      <c r="H1436" s="16">
        <v>0.3</v>
      </c>
      <c r="I1436" s="16">
        <v>0.371428571428571</v>
      </c>
      <c r="J1436" s="16">
        <v>0.26315789473684198</v>
      </c>
      <c r="K1436" s="16">
        <v>0.38356164383561597</v>
      </c>
      <c r="L1436" s="16">
        <v>0.2</v>
      </c>
      <c r="M1436" s="16">
        <v>0.170454545454545</v>
      </c>
      <c r="N1436" s="16">
        <v>0.33333333333333298</v>
      </c>
      <c r="O1436" s="16">
        <v>0.3</v>
      </c>
      <c r="P1436" s="16">
        <v>0.31666666666666698</v>
      </c>
      <c r="Q1436" s="16">
        <v>0.372093023255814</v>
      </c>
      <c r="R1436" s="16">
        <v>0.407407407407407</v>
      </c>
      <c r="S1436" s="16">
        <v>0.25274725274725302</v>
      </c>
      <c r="T1436" s="16">
        <v>0.33653846153846201</v>
      </c>
      <c r="U1436" s="16"/>
      <c r="V1436" s="16">
        <v>0.370473537604457</v>
      </c>
      <c r="W1436" s="16">
        <v>0.32972972972973003</v>
      </c>
      <c r="X1436" s="16">
        <v>0.26760563380281699</v>
      </c>
      <c r="Y1436" s="16">
        <v>0.26938775510204099</v>
      </c>
      <c r="Z1436" s="16"/>
      <c r="AA1436" s="16">
        <v>0.35695538057742798</v>
      </c>
      <c r="AB1436" s="16">
        <v>0.26829268292682901</v>
      </c>
      <c r="AC1436" s="16">
        <v>0.375</v>
      </c>
      <c r="AD1436" s="16">
        <v>0.193798449612403</v>
      </c>
      <c r="AE1436" s="16">
        <v>0.252100840336134</v>
      </c>
      <c r="AF1436" s="16">
        <v>0.319148936170213</v>
      </c>
      <c r="AG1436" s="16">
        <v>0.3125</v>
      </c>
      <c r="AH1436" s="16">
        <v>0.219512195121951</v>
      </c>
      <c r="AI1436" s="16">
        <v>0.29245283018867901</v>
      </c>
      <c r="AJ1436" s="16"/>
      <c r="AK1436" s="16">
        <v>0.43654822335025401</v>
      </c>
      <c r="AL1436" s="16">
        <v>0.40776699029126201</v>
      </c>
      <c r="AM1436" s="16">
        <v>0.33663366336633699</v>
      </c>
      <c r="AN1436" s="16">
        <v>0.30716723549488101</v>
      </c>
      <c r="AO1436" s="16">
        <v>0.23404255319148901</v>
      </c>
      <c r="AP1436" s="16">
        <v>0.244239631336406</v>
      </c>
      <c r="AQ1436" s="16">
        <v>0.22</v>
      </c>
      <c r="AR1436" s="16"/>
      <c r="AS1436" s="16">
        <v>0.21808510638297901</v>
      </c>
      <c r="AT1436" s="16">
        <v>0.31946902654867299</v>
      </c>
      <c r="AU1436" s="16"/>
      <c r="AV1436" s="16">
        <v>0.31223628691983102</v>
      </c>
      <c r="AW1436" s="16">
        <v>0.30094786729857798</v>
      </c>
      <c r="AX1436" s="16"/>
      <c r="AY1436" s="16">
        <v>0.32608695652173902</v>
      </c>
      <c r="AZ1436" s="16">
        <v>0.26938775510204099</v>
      </c>
      <c r="BA1436" s="16"/>
      <c r="BB1436" s="16">
        <v>0.242835595776772</v>
      </c>
      <c r="BC1436" s="16">
        <v>0.36793893129770999</v>
      </c>
      <c r="BD1436" s="16"/>
      <c r="BE1436" s="16">
        <v>0.412121212121212</v>
      </c>
      <c r="BF1436" s="16">
        <v>0.39644970414201203</v>
      </c>
      <c r="BG1436" s="16">
        <v>0.254325259515571</v>
      </c>
      <c r="BH1436" s="16">
        <v>0.22553191489361701</v>
      </c>
    </row>
    <row r="1437" spans="2:60" x14ac:dyDescent="0.25">
      <c r="B1437" t="s">
        <v>225</v>
      </c>
      <c r="C1437" s="16">
        <v>2.7314112291350501E-2</v>
      </c>
      <c r="D1437" s="16">
        <v>3.8759689922480599E-2</v>
      </c>
      <c r="E1437" s="16">
        <v>2.0979020979021001E-2</v>
      </c>
      <c r="F1437" s="16">
        <v>5.2631578947368397E-2</v>
      </c>
      <c r="G1437" s="16">
        <v>1.72413793103448E-2</v>
      </c>
      <c r="H1437" s="16">
        <v>0</v>
      </c>
      <c r="I1437" s="16">
        <v>1.9047619047619001E-2</v>
      </c>
      <c r="J1437" s="16">
        <v>0</v>
      </c>
      <c r="K1437" s="16">
        <v>1.3698630136986301E-2</v>
      </c>
      <c r="L1437" s="16">
        <v>3.3333333333333298E-2</v>
      </c>
      <c r="M1437" s="16">
        <v>3.4090909090909102E-2</v>
      </c>
      <c r="N1437" s="16">
        <v>3.9215686274509803E-2</v>
      </c>
      <c r="O1437" s="16">
        <v>3.3333333333333298E-2</v>
      </c>
      <c r="P1437" s="16">
        <v>3.3333333333333298E-2</v>
      </c>
      <c r="Q1437" s="16">
        <v>2.32558139534884E-2</v>
      </c>
      <c r="R1437" s="16">
        <v>3.7037037037037E-2</v>
      </c>
      <c r="S1437" s="16">
        <v>1.6483516483516501E-2</v>
      </c>
      <c r="T1437" s="16">
        <v>2.8846153846153799E-2</v>
      </c>
      <c r="U1437" s="16"/>
      <c r="V1437" s="16">
        <v>5.0139275766016698E-2</v>
      </c>
      <c r="W1437" s="16">
        <v>1.0810810810810799E-2</v>
      </c>
      <c r="X1437" s="16">
        <v>2.1126760563380299E-2</v>
      </c>
      <c r="Y1437" s="16">
        <v>2.04081632653061E-2</v>
      </c>
      <c r="Z1437" s="16"/>
      <c r="AA1437" s="16">
        <v>3.6745406824147002E-2</v>
      </c>
      <c r="AB1437" s="16">
        <v>3.65853658536585E-2</v>
      </c>
      <c r="AC1437" s="16">
        <v>2.6785714285714302E-2</v>
      </c>
      <c r="AD1437" s="16">
        <v>4.6511627906976702E-2</v>
      </c>
      <c r="AE1437" s="16">
        <v>2.5210084033613401E-2</v>
      </c>
      <c r="AF1437" s="16">
        <v>0</v>
      </c>
      <c r="AG1437" s="16">
        <v>2.0833333333333301E-2</v>
      </c>
      <c r="AH1437" s="16">
        <v>1.21951219512195E-2</v>
      </c>
      <c r="AI1437" s="16">
        <v>1.88679245283019E-2</v>
      </c>
      <c r="AJ1437" s="16"/>
      <c r="AK1437" s="16">
        <v>3.5532994923857898E-2</v>
      </c>
      <c r="AL1437" s="16">
        <v>2.9126213592233E-2</v>
      </c>
      <c r="AM1437" s="16">
        <v>2.9702970297029702E-2</v>
      </c>
      <c r="AN1437" s="16">
        <v>2.38907849829352E-2</v>
      </c>
      <c r="AO1437" s="16">
        <v>3.1914893617021302E-2</v>
      </c>
      <c r="AP1437" s="16">
        <v>2.3041474654377898E-2</v>
      </c>
      <c r="AQ1437" s="16">
        <v>2.66666666666667E-2</v>
      </c>
      <c r="AR1437" s="16"/>
      <c r="AS1437" s="16">
        <v>1.0638297872340399E-2</v>
      </c>
      <c r="AT1437" s="16">
        <v>3.00884955752212E-2</v>
      </c>
      <c r="AU1437" s="16"/>
      <c r="AV1437" s="16">
        <v>2.7426160337552699E-2</v>
      </c>
      <c r="AW1437" s="16">
        <v>2.7251184834123199E-2</v>
      </c>
      <c r="AX1437" s="16"/>
      <c r="AY1437" s="16">
        <v>3.1400966183574901E-2</v>
      </c>
      <c r="AZ1437" s="16">
        <v>2.04081632653061E-2</v>
      </c>
      <c r="BA1437" s="16"/>
      <c r="BB1437" s="16">
        <v>1.8099547511312201E-2</v>
      </c>
      <c r="BC1437" s="16">
        <v>3.6641221374045803E-2</v>
      </c>
      <c r="BD1437" s="16"/>
      <c r="BE1437" s="16">
        <v>7.2727272727272696E-2</v>
      </c>
      <c r="BF1437" s="16">
        <v>3.8461538461538498E-2</v>
      </c>
      <c r="BG1437" s="16">
        <v>1.90311418685121E-2</v>
      </c>
      <c r="BH1437" s="16">
        <v>0</v>
      </c>
    </row>
    <row r="1438" spans="2:60" x14ac:dyDescent="0.25">
      <c r="B1438" t="s">
        <v>226</v>
      </c>
      <c r="C1438" s="16">
        <v>9.1047040971168405E-3</v>
      </c>
      <c r="D1438" s="16">
        <v>7.7519379844961196E-3</v>
      </c>
      <c r="E1438" s="16">
        <v>1.3986013986014E-2</v>
      </c>
      <c r="F1438" s="16">
        <v>1.05263157894737E-2</v>
      </c>
      <c r="G1438" s="16">
        <v>0</v>
      </c>
      <c r="H1438" s="16">
        <v>0</v>
      </c>
      <c r="I1438" s="16">
        <v>1.9047619047619001E-2</v>
      </c>
      <c r="J1438" s="16">
        <v>0</v>
      </c>
      <c r="K1438" s="16">
        <v>1.3698630136986301E-2</v>
      </c>
      <c r="L1438" s="16">
        <v>0</v>
      </c>
      <c r="M1438" s="16">
        <v>0</v>
      </c>
      <c r="N1438" s="16">
        <v>2.9411764705882401E-2</v>
      </c>
      <c r="O1438" s="16">
        <v>3.3333333333333298E-2</v>
      </c>
      <c r="P1438" s="16">
        <v>0</v>
      </c>
      <c r="Q1438" s="16">
        <v>0</v>
      </c>
      <c r="R1438" s="16">
        <v>3.7037037037037E-2</v>
      </c>
      <c r="S1438" s="16">
        <v>0</v>
      </c>
      <c r="T1438" s="16">
        <v>0</v>
      </c>
      <c r="U1438" s="16"/>
      <c r="V1438" s="16">
        <v>1.67130919220056E-2</v>
      </c>
      <c r="W1438" s="16">
        <v>1.0810810810810799E-2</v>
      </c>
      <c r="X1438" s="16">
        <v>3.5211267605633799E-3</v>
      </c>
      <c r="Y1438" s="16">
        <v>6.1224489795918399E-3</v>
      </c>
      <c r="Z1438" s="16"/>
      <c r="AA1438" s="16">
        <v>1.8372703412073501E-2</v>
      </c>
      <c r="AB1438" s="16">
        <v>0</v>
      </c>
      <c r="AC1438" s="16">
        <v>0</v>
      </c>
      <c r="AD1438" s="16">
        <v>1.5503875968992199E-2</v>
      </c>
      <c r="AE1438" s="16">
        <v>0</v>
      </c>
      <c r="AF1438" s="16">
        <v>1.0638297872340399E-2</v>
      </c>
      <c r="AG1438" s="16">
        <v>2.0833333333333301E-2</v>
      </c>
      <c r="AH1438" s="16">
        <v>0</v>
      </c>
      <c r="AI1438" s="16">
        <v>0</v>
      </c>
      <c r="AJ1438" s="16"/>
      <c r="AK1438" s="16">
        <v>4.0609137055837602E-2</v>
      </c>
      <c r="AL1438" s="16">
        <v>9.7087378640776708E-3</v>
      </c>
      <c r="AM1438" s="16">
        <v>0</v>
      </c>
      <c r="AN1438" s="16">
        <v>6.8259385665529002E-3</v>
      </c>
      <c r="AO1438" s="16">
        <v>0</v>
      </c>
      <c r="AP1438" s="16">
        <v>4.6082949308755804E-3</v>
      </c>
      <c r="AQ1438" s="16">
        <v>0</v>
      </c>
      <c r="AR1438" s="16"/>
      <c r="AS1438" s="16">
        <v>1.5957446808510599E-2</v>
      </c>
      <c r="AT1438" s="16">
        <v>7.9646017699115008E-3</v>
      </c>
      <c r="AU1438" s="16"/>
      <c r="AV1438" s="16">
        <v>1.05485232067511E-2</v>
      </c>
      <c r="AW1438" s="16">
        <v>8.2938388625592406E-3</v>
      </c>
      <c r="AX1438" s="16"/>
      <c r="AY1438" s="16">
        <v>1.0869565217391301E-2</v>
      </c>
      <c r="AZ1438" s="16">
        <v>6.1224489795918399E-3</v>
      </c>
      <c r="BA1438" s="16"/>
      <c r="BB1438" s="16">
        <v>4.5248868778280504E-3</v>
      </c>
      <c r="BC1438" s="16">
        <v>1.3740458015267199E-2</v>
      </c>
      <c r="BD1438" s="16"/>
      <c r="BE1438" s="16">
        <v>3.03030303030303E-2</v>
      </c>
      <c r="BF1438" s="16">
        <v>1.18343195266272E-2</v>
      </c>
      <c r="BG1438" s="16">
        <v>5.19031141868512E-3</v>
      </c>
      <c r="BH1438" s="16">
        <v>0</v>
      </c>
    </row>
    <row r="1439" spans="2:60" x14ac:dyDescent="0.25">
      <c r="B1439" t="s">
        <v>77</v>
      </c>
      <c r="C1439" s="16">
        <v>2.1244309559939299E-2</v>
      </c>
      <c r="D1439" s="16">
        <v>2.32558139534884E-2</v>
      </c>
      <c r="E1439" s="16">
        <v>2.7972027972028E-2</v>
      </c>
      <c r="F1439" s="16">
        <v>2.1052631578947399E-2</v>
      </c>
      <c r="G1439" s="16">
        <v>1.72413793103448E-2</v>
      </c>
      <c r="H1439" s="16">
        <v>6.6666666666666693E-2</v>
      </c>
      <c r="I1439" s="16">
        <v>0</v>
      </c>
      <c r="J1439" s="16">
        <v>0</v>
      </c>
      <c r="K1439" s="16">
        <v>2.7397260273972601E-2</v>
      </c>
      <c r="L1439" s="16">
        <v>0</v>
      </c>
      <c r="M1439" s="16">
        <v>3.4090909090909102E-2</v>
      </c>
      <c r="N1439" s="16">
        <v>9.8039215686274508E-3</v>
      </c>
      <c r="O1439" s="16">
        <v>0.1</v>
      </c>
      <c r="P1439" s="16">
        <v>0</v>
      </c>
      <c r="Q1439" s="16">
        <v>4.6511627906976702E-2</v>
      </c>
      <c r="R1439" s="16">
        <v>0</v>
      </c>
      <c r="S1439" s="16">
        <v>1.6483516483516501E-2</v>
      </c>
      <c r="T1439" s="16">
        <v>1.9230769230769201E-2</v>
      </c>
      <c r="U1439" s="16"/>
      <c r="V1439" s="16">
        <v>4.73537604456825E-2</v>
      </c>
      <c r="W1439" s="16">
        <v>1.0810810810810799E-2</v>
      </c>
      <c r="X1439" s="16">
        <v>1.7605633802816899E-2</v>
      </c>
      <c r="Y1439" s="16">
        <v>8.1632653061224497E-3</v>
      </c>
      <c r="Z1439" s="16"/>
      <c r="AA1439" s="16">
        <v>3.1496062992125998E-2</v>
      </c>
      <c r="AB1439" s="16">
        <v>1.21951219512195E-2</v>
      </c>
      <c r="AC1439" s="16">
        <v>0</v>
      </c>
      <c r="AD1439" s="16">
        <v>1.5503875968992199E-2</v>
      </c>
      <c r="AE1439" s="16">
        <v>0</v>
      </c>
      <c r="AF1439" s="16">
        <v>2.1276595744680899E-2</v>
      </c>
      <c r="AG1439" s="16">
        <v>0</v>
      </c>
      <c r="AH1439" s="16">
        <v>1.21951219512195E-2</v>
      </c>
      <c r="AI1439" s="16">
        <v>0</v>
      </c>
      <c r="AJ1439" s="16"/>
      <c r="AK1439" s="16">
        <v>2.0304568527918801E-2</v>
      </c>
      <c r="AL1439" s="16">
        <v>0</v>
      </c>
      <c r="AM1439" s="16">
        <v>9.9009900990098994E-3</v>
      </c>
      <c r="AN1439" s="16">
        <v>2.7303754266211601E-2</v>
      </c>
      <c r="AO1439" s="16">
        <v>1.0638297872340399E-2</v>
      </c>
      <c r="AP1439" s="16">
        <v>9.2165898617511503E-3</v>
      </c>
      <c r="AQ1439" s="16">
        <v>1.3333333333333299E-2</v>
      </c>
      <c r="AR1439" s="16"/>
      <c r="AS1439" s="16">
        <v>0</v>
      </c>
      <c r="AT1439" s="16">
        <v>2.4778761061946899E-2</v>
      </c>
      <c r="AU1439" s="16"/>
      <c r="AV1439" s="16">
        <v>3.58649789029536E-2</v>
      </c>
      <c r="AW1439" s="16">
        <v>1.30331753554502E-2</v>
      </c>
      <c r="AX1439" s="16"/>
      <c r="AY1439" s="16">
        <v>2.8985507246376802E-2</v>
      </c>
      <c r="AZ1439" s="16">
        <v>8.1632653061224497E-3</v>
      </c>
      <c r="BA1439" s="16"/>
      <c r="BB1439" s="16">
        <v>7.5414781297134196E-3</v>
      </c>
      <c r="BC1439" s="16">
        <v>3.5114503816793902E-2</v>
      </c>
      <c r="BD1439" s="16"/>
      <c r="BE1439" s="16">
        <v>0.103030303030303</v>
      </c>
      <c r="BF1439" s="16">
        <v>2.07100591715976E-2</v>
      </c>
      <c r="BG1439" s="16">
        <v>6.9204152249135002E-3</v>
      </c>
      <c r="BH1439" s="16">
        <v>0</v>
      </c>
    </row>
    <row r="1440" spans="2:60" x14ac:dyDescent="0.25">
      <c r="B1440" t="s">
        <v>227</v>
      </c>
      <c r="C1440" s="16">
        <v>0.63732928679817902</v>
      </c>
      <c r="D1440" s="16">
        <v>0.60465116279069797</v>
      </c>
      <c r="E1440" s="16">
        <v>0.68531468531468498</v>
      </c>
      <c r="F1440" s="16">
        <v>0.63157894736842102</v>
      </c>
      <c r="G1440" s="16">
        <v>0.53448275862068995</v>
      </c>
      <c r="H1440" s="16">
        <v>0.63333333333333297</v>
      </c>
      <c r="I1440" s="16">
        <v>0.59047619047619004</v>
      </c>
      <c r="J1440" s="16">
        <v>0.73684210526315796</v>
      </c>
      <c r="K1440" s="16">
        <v>0.56164383561643805</v>
      </c>
      <c r="L1440" s="16">
        <v>0.76666666666666705</v>
      </c>
      <c r="M1440" s="16">
        <v>0.76136363636363602</v>
      </c>
      <c r="N1440" s="16">
        <v>0.58823529411764697</v>
      </c>
      <c r="O1440" s="16">
        <v>0.53333333333333299</v>
      </c>
      <c r="P1440" s="16">
        <v>0.65</v>
      </c>
      <c r="Q1440" s="16">
        <v>0.55813953488372103</v>
      </c>
      <c r="R1440" s="16">
        <v>0.51851851851851805</v>
      </c>
      <c r="S1440" s="16">
        <v>0.71428571428571397</v>
      </c>
      <c r="T1440" s="16">
        <v>0.61538461538461497</v>
      </c>
      <c r="U1440" s="16"/>
      <c r="V1440" s="16">
        <v>0.51532033426183799</v>
      </c>
      <c r="W1440" s="16">
        <v>0.63783783783783798</v>
      </c>
      <c r="X1440" s="16">
        <v>0.69014084507042295</v>
      </c>
      <c r="Y1440" s="16">
        <v>0.69591836734693902</v>
      </c>
      <c r="Z1440" s="16"/>
      <c r="AA1440" s="16">
        <v>0.55643044619422599</v>
      </c>
      <c r="AB1440" s="16">
        <v>0.68292682926829296</v>
      </c>
      <c r="AC1440" s="16">
        <v>0.59821428571428603</v>
      </c>
      <c r="AD1440" s="16">
        <v>0.72868217054263595</v>
      </c>
      <c r="AE1440" s="16">
        <v>0.72268907563025198</v>
      </c>
      <c r="AF1440" s="16">
        <v>0.64893617021276595</v>
      </c>
      <c r="AG1440" s="16">
        <v>0.64583333333333304</v>
      </c>
      <c r="AH1440" s="16">
        <v>0.75609756097560998</v>
      </c>
      <c r="AI1440" s="16">
        <v>0.68867924528301905</v>
      </c>
      <c r="AJ1440" s="16"/>
      <c r="AK1440" s="16">
        <v>0.46700507614213199</v>
      </c>
      <c r="AL1440" s="16">
        <v>0.55339805825242705</v>
      </c>
      <c r="AM1440" s="16">
        <v>0.62376237623762398</v>
      </c>
      <c r="AN1440" s="16">
        <v>0.63481228668942002</v>
      </c>
      <c r="AO1440" s="16">
        <v>0.72340425531914898</v>
      </c>
      <c r="AP1440" s="16">
        <v>0.71889400921658997</v>
      </c>
      <c r="AQ1440" s="16">
        <v>0.74</v>
      </c>
      <c r="AR1440" s="16"/>
      <c r="AS1440" s="16">
        <v>0.75531914893617003</v>
      </c>
      <c r="AT1440" s="16">
        <v>0.61769911504424801</v>
      </c>
      <c r="AU1440" s="16"/>
      <c r="AV1440" s="16">
        <v>0.613924050632911</v>
      </c>
      <c r="AW1440" s="16">
        <v>0.65047393364928896</v>
      </c>
      <c r="AX1440" s="16"/>
      <c r="AY1440" s="16">
        <v>0.602657004830918</v>
      </c>
      <c r="AZ1440" s="16">
        <v>0.69591836734693902</v>
      </c>
      <c r="BA1440" s="16"/>
      <c r="BB1440" s="16">
        <v>0.72699849170437403</v>
      </c>
      <c r="BC1440" s="16">
        <v>0.54656488549618298</v>
      </c>
      <c r="BD1440" s="16"/>
      <c r="BE1440" s="16">
        <v>0.381818181818182</v>
      </c>
      <c r="BF1440" s="16">
        <v>0.53254437869822502</v>
      </c>
      <c r="BG1440" s="16">
        <v>0.71453287197231796</v>
      </c>
      <c r="BH1440" s="16">
        <v>0.77446808510638299</v>
      </c>
    </row>
    <row r="1441" spans="2:60" x14ac:dyDescent="0.25">
      <c r="B1441" t="s">
        <v>228</v>
      </c>
      <c r="C1441" s="16">
        <v>3.6418816388467397E-2</v>
      </c>
      <c r="D1441" s="16">
        <v>4.6511627906976702E-2</v>
      </c>
      <c r="E1441" s="16">
        <v>3.4965034965035002E-2</v>
      </c>
      <c r="F1441" s="16">
        <v>6.3157894736842093E-2</v>
      </c>
      <c r="G1441" s="16">
        <v>1.72413793103448E-2</v>
      </c>
      <c r="H1441" s="16">
        <v>0</v>
      </c>
      <c r="I1441" s="16">
        <v>3.8095238095238099E-2</v>
      </c>
      <c r="J1441" s="16">
        <v>0</v>
      </c>
      <c r="K1441" s="16">
        <v>2.7397260273972601E-2</v>
      </c>
      <c r="L1441" s="16">
        <v>3.3333333333333298E-2</v>
      </c>
      <c r="M1441" s="16">
        <v>3.4090909090909102E-2</v>
      </c>
      <c r="N1441" s="16">
        <v>6.8627450980392204E-2</v>
      </c>
      <c r="O1441" s="16">
        <v>6.6666666666666693E-2</v>
      </c>
      <c r="P1441" s="16">
        <v>3.3333333333333298E-2</v>
      </c>
      <c r="Q1441" s="16">
        <v>2.32558139534884E-2</v>
      </c>
      <c r="R1441" s="16">
        <v>7.4074074074074098E-2</v>
      </c>
      <c r="S1441" s="16">
        <v>1.6483516483516501E-2</v>
      </c>
      <c r="T1441" s="16">
        <v>2.8846153846153799E-2</v>
      </c>
      <c r="U1441" s="16"/>
      <c r="V1441" s="16">
        <v>6.6852367688022302E-2</v>
      </c>
      <c r="W1441" s="16">
        <v>2.1621621621621599E-2</v>
      </c>
      <c r="X1441" s="16">
        <v>2.4647887323943699E-2</v>
      </c>
      <c r="Y1441" s="16">
        <v>2.6530612244898E-2</v>
      </c>
      <c r="Z1441" s="16"/>
      <c r="AA1441" s="16">
        <v>5.5118110236220499E-2</v>
      </c>
      <c r="AB1441" s="16">
        <v>3.65853658536585E-2</v>
      </c>
      <c r="AC1441" s="16">
        <v>2.6785714285714302E-2</v>
      </c>
      <c r="AD1441" s="16">
        <v>6.2015503875968998E-2</v>
      </c>
      <c r="AE1441" s="16">
        <v>2.5210084033613401E-2</v>
      </c>
      <c r="AF1441" s="16">
        <v>1.0638297872340399E-2</v>
      </c>
      <c r="AG1441" s="16">
        <v>4.1666666666666699E-2</v>
      </c>
      <c r="AH1441" s="16">
        <v>1.21951219512195E-2</v>
      </c>
      <c r="AI1441" s="16">
        <v>1.88679245283019E-2</v>
      </c>
      <c r="AJ1441" s="16"/>
      <c r="AK1441" s="16">
        <v>7.6142131979695396E-2</v>
      </c>
      <c r="AL1441" s="16">
        <v>3.8834951456310697E-2</v>
      </c>
      <c r="AM1441" s="16">
        <v>2.9702970297029702E-2</v>
      </c>
      <c r="AN1441" s="16">
        <v>3.0716723549488099E-2</v>
      </c>
      <c r="AO1441" s="16">
        <v>3.1914893617021302E-2</v>
      </c>
      <c r="AP1441" s="16">
        <v>2.76497695852535E-2</v>
      </c>
      <c r="AQ1441" s="16">
        <v>2.66666666666667E-2</v>
      </c>
      <c r="AR1441" s="16"/>
      <c r="AS1441" s="16">
        <v>2.6595744680851099E-2</v>
      </c>
      <c r="AT1441" s="16">
        <v>3.8053097345132701E-2</v>
      </c>
      <c r="AU1441" s="16"/>
      <c r="AV1441" s="16">
        <v>3.7974683544303799E-2</v>
      </c>
      <c r="AW1441" s="16">
        <v>3.5545023696682498E-2</v>
      </c>
      <c r="AX1441" s="16"/>
      <c r="AY1441" s="16">
        <v>4.2270531400966198E-2</v>
      </c>
      <c r="AZ1441" s="16">
        <v>2.6530612244898E-2</v>
      </c>
      <c r="BA1441" s="16"/>
      <c r="BB1441" s="16">
        <v>2.2624434389140299E-2</v>
      </c>
      <c r="BC1441" s="16">
        <v>5.0381679389312997E-2</v>
      </c>
      <c r="BD1441" s="16"/>
      <c r="BE1441" s="16">
        <v>0.103030303030303</v>
      </c>
      <c r="BF1441" s="16">
        <v>5.0295857988165701E-2</v>
      </c>
      <c r="BG1441" s="16">
        <v>2.42214532871972E-2</v>
      </c>
      <c r="BH1441" s="16">
        <v>0</v>
      </c>
    </row>
    <row r="1442" spans="2:60" x14ac:dyDescent="0.25">
      <c r="B1442" t="s">
        <v>171</v>
      </c>
      <c r="C1442" s="16">
        <v>0.60091047040971202</v>
      </c>
      <c r="D1442" s="16">
        <v>0.55813953488372103</v>
      </c>
      <c r="E1442" s="16">
        <v>0.65034965034964998</v>
      </c>
      <c r="F1442" s="16">
        <v>0.56842105263157905</v>
      </c>
      <c r="G1442" s="16">
        <v>0.51724137931034497</v>
      </c>
      <c r="H1442" s="16">
        <v>0.63333333333333297</v>
      </c>
      <c r="I1442" s="16">
        <v>0.55238095238095197</v>
      </c>
      <c r="J1442" s="16">
        <v>0.73684210526315796</v>
      </c>
      <c r="K1442" s="16">
        <v>0.534246575342466</v>
      </c>
      <c r="L1442" s="16">
        <v>0.73333333333333295</v>
      </c>
      <c r="M1442" s="16">
        <v>0.72727272727272696</v>
      </c>
      <c r="N1442" s="16">
        <v>0.51960784313725505</v>
      </c>
      <c r="O1442" s="16">
        <v>0.46666666666666701</v>
      </c>
      <c r="P1442" s="16">
        <v>0.61666666666666703</v>
      </c>
      <c r="Q1442" s="16">
        <v>0.53488372093023295</v>
      </c>
      <c r="R1442" s="16">
        <v>0.44444444444444398</v>
      </c>
      <c r="S1442" s="16">
        <v>0.69780219780219799</v>
      </c>
      <c r="T1442" s="16">
        <v>0.58653846153846201</v>
      </c>
      <c r="U1442" s="16"/>
      <c r="V1442" s="16">
        <v>0.44846796657381599</v>
      </c>
      <c r="W1442" s="16">
        <v>0.61621621621621603</v>
      </c>
      <c r="X1442" s="16">
        <v>0.66549295774647899</v>
      </c>
      <c r="Y1442" s="16">
        <v>0.66938775510204096</v>
      </c>
      <c r="Z1442" s="16"/>
      <c r="AA1442" s="16">
        <v>0.50131233595800495</v>
      </c>
      <c r="AB1442" s="16">
        <v>0.64634146341463405</v>
      </c>
      <c r="AC1442" s="16">
        <v>0.57142857142857095</v>
      </c>
      <c r="AD1442" s="16">
        <v>0.66666666666666696</v>
      </c>
      <c r="AE1442" s="16">
        <v>0.69747899159663895</v>
      </c>
      <c r="AF1442" s="16">
        <v>0.63829787234042601</v>
      </c>
      <c r="AG1442" s="16">
        <v>0.60416666666666696</v>
      </c>
      <c r="AH1442" s="16">
        <v>0.74390243902439002</v>
      </c>
      <c r="AI1442" s="16">
        <v>0.66981132075471705</v>
      </c>
      <c r="AJ1442" s="16"/>
      <c r="AK1442" s="16">
        <v>0.390862944162437</v>
      </c>
      <c r="AL1442" s="16">
        <v>0.51456310679611605</v>
      </c>
      <c r="AM1442" s="16">
        <v>0.59405940594059403</v>
      </c>
      <c r="AN1442" s="16">
        <v>0.60409556313993196</v>
      </c>
      <c r="AO1442" s="16">
        <v>0.69148936170212805</v>
      </c>
      <c r="AP1442" s="16">
        <v>0.69124423963133597</v>
      </c>
      <c r="AQ1442" s="16">
        <v>0.71333333333333304</v>
      </c>
      <c r="AR1442" s="16"/>
      <c r="AS1442" s="16">
        <v>0.72872340425531901</v>
      </c>
      <c r="AT1442" s="16">
        <v>0.57964601769911495</v>
      </c>
      <c r="AU1442" s="16"/>
      <c r="AV1442" s="16">
        <v>0.575949367088608</v>
      </c>
      <c r="AW1442" s="16">
        <v>0.61492890995260696</v>
      </c>
      <c r="AX1442" s="16"/>
      <c r="AY1442" s="16">
        <v>0.56038647342995196</v>
      </c>
      <c r="AZ1442" s="16">
        <v>0.66938775510204096</v>
      </c>
      <c r="BA1442" s="16"/>
      <c r="BB1442" s="16">
        <v>0.70437405731523395</v>
      </c>
      <c r="BC1442" s="16">
        <v>0.49618320610687</v>
      </c>
      <c r="BD1442" s="16"/>
      <c r="BE1442" s="16">
        <v>0.27878787878787897</v>
      </c>
      <c r="BF1442" s="16">
        <v>0.48224852071005903</v>
      </c>
      <c r="BG1442" s="16">
        <v>0.69031141868512103</v>
      </c>
      <c r="BH1442" s="16">
        <v>0.77446808510638299</v>
      </c>
    </row>
    <row r="1443" spans="2:60" x14ac:dyDescent="0.25">
      <c r="C1443" s="16"/>
      <c r="D1443" s="16"/>
      <c r="E1443" s="16"/>
      <c r="F1443" s="16"/>
      <c r="G1443" s="16"/>
      <c r="H1443" s="16"/>
      <c r="I1443" s="16"/>
      <c r="J1443" s="16"/>
      <c r="K1443" s="16"/>
      <c r="L1443" s="16"/>
      <c r="M1443" s="16"/>
      <c r="N1443" s="16"/>
      <c r="O1443" s="16"/>
      <c r="P1443" s="16"/>
      <c r="Q1443" s="16"/>
      <c r="R1443" s="16"/>
      <c r="S1443" s="16"/>
      <c r="T1443" s="16"/>
      <c r="U1443" s="16"/>
      <c r="V1443" s="16"/>
      <c r="W1443" s="16"/>
      <c r="X1443" s="16"/>
      <c r="Y1443" s="16"/>
      <c r="Z1443" s="16"/>
      <c r="AA1443" s="16"/>
      <c r="AB1443" s="16"/>
      <c r="AC1443" s="16"/>
      <c r="AD1443" s="16"/>
      <c r="AE1443" s="16"/>
      <c r="AF1443" s="16"/>
      <c r="AG1443" s="16"/>
      <c r="AH1443" s="16"/>
      <c r="AI1443" s="16"/>
      <c r="AJ1443" s="16"/>
      <c r="AK1443" s="16"/>
      <c r="AL1443" s="16"/>
      <c r="AM1443" s="16"/>
      <c r="AN1443" s="16"/>
      <c r="AO1443" s="16"/>
      <c r="AP1443" s="16"/>
      <c r="AQ1443" s="16"/>
      <c r="AR1443" s="16"/>
      <c r="AS1443" s="16"/>
      <c r="AT1443" s="16"/>
      <c r="AU1443" s="16"/>
      <c r="AV1443" s="16"/>
      <c r="AW1443" s="16"/>
      <c r="AX1443" s="16"/>
      <c r="AY1443" s="16"/>
      <c r="AZ1443" s="16"/>
      <c r="BA1443" s="16"/>
      <c r="BB1443" s="16"/>
      <c r="BC1443" s="16"/>
      <c r="BD1443" s="16"/>
      <c r="BE1443" s="16"/>
      <c r="BF1443" s="16"/>
      <c r="BG1443" s="16"/>
      <c r="BH1443" s="16"/>
    </row>
    <row r="1444" spans="2:60" x14ac:dyDescent="0.25">
      <c r="B1444" s="6" t="s">
        <v>652</v>
      </c>
      <c r="C1444" s="16"/>
      <c r="D1444" s="16"/>
      <c r="E1444" s="16"/>
      <c r="F1444" s="16"/>
      <c r="G1444" s="16"/>
      <c r="H1444" s="16"/>
      <c r="I1444" s="16"/>
      <c r="J1444" s="16"/>
      <c r="K1444" s="16"/>
      <c r="L1444" s="16"/>
      <c r="M1444" s="16"/>
      <c r="N1444" s="16"/>
      <c r="O1444" s="16"/>
      <c r="P1444" s="16"/>
      <c r="Q1444" s="16"/>
      <c r="R1444" s="16"/>
      <c r="S1444" s="16"/>
      <c r="T1444" s="16"/>
      <c r="U1444" s="16"/>
      <c r="V1444" s="16"/>
      <c r="W1444" s="16"/>
      <c r="X1444" s="16"/>
      <c r="Y1444" s="16"/>
      <c r="Z1444" s="16"/>
      <c r="AA1444" s="16"/>
      <c r="AB1444" s="16"/>
      <c r="AC1444" s="16"/>
      <c r="AD1444" s="16"/>
      <c r="AE1444" s="16"/>
      <c r="AF1444" s="16"/>
      <c r="AG1444" s="16"/>
      <c r="AH1444" s="16"/>
      <c r="AI1444" s="16"/>
      <c r="AJ1444" s="16"/>
      <c r="AK1444" s="16"/>
      <c r="AL1444" s="16"/>
      <c r="AM1444" s="16"/>
      <c r="AN1444" s="16"/>
      <c r="AO1444" s="16"/>
      <c r="AP1444" s="16"/>
      <c r="AQ1444" s="16"/>
      <c r="AR1444" s="16"/>
      <c r="AS1444" s="16"/>
      <c r="AT1444" s="16"/>
      <c r="AU1444" s="16"/>
      <c r="AV1444" s="16"/>
      <c r="AW1444" s="16"/>
      <c r="AX1444" s="16"/>
      <c r="AY1444" s="16"/>
      <c r="AZ1444" s="16"/>
      <c r="BA1444" s="16"/>
      <c r="BB1444" s="16"/>
      <c r="BC1444" s="16"/>
      <c r="BD1444" s="16"/>
      <c r="BE1444" s="16"/>
      <c r="BF1444" s="16"/>
      <c r="BG1444" s="16"/>
      <c r="BH1444" s="16"/>
    </row>
    <row r="1445" spans="2:60" x14ac:dyDescent="0.25">
      <c r="B1445" s="23" t="s">
        <v>79</v>
      </c>
      <c r="C1445" s="16"/>
      <c r="D1445" s="16"/>
      <c r="E1445" s="16"/>
      <c r="F1445" s="16"/>
      <c r="G1445" s="16"/>
      <c r="H1445" s="16"/>
      <c r="I1445" s="16"/>
      <c r="J1445" s="16"/>
      <c r="K1445" s="16"/>
      <c r="L1445" s="16"/>
      <c r="M1445" s="16"/>
      <c r="N1445" s="16"/>
      <c r="O1445" s="16"/>
      <c r="P1445" s="16"/>
      <c r="Q1445" s="16"/>
      <c r="R1445" s="16"/>
      <c r="S1445" s="16"/>
      <c r="T1445" s="16"/>
      <c r="U1445" s="16"/>
      <c r="V1445" s="16"/>
      <c r="W1445" s="16"/>
      <c r="X1445" s="16"/>
      <c r="Y1445" s="16"/>
      <c r="Z1445" s="16"/>
      <c r="AA1445" s="16"/>
      <c r="AB1445" s="16"/>
      <c r="AC1445" s="16"/>
      <c r="AD1445" s="16"/>
      <c r="AE1445" s="16"/>
      <c r="AF1445" s="16"/>
      <c r="AG1445" s="16"/>
      <c r="AH1445" s="16"/>
      <c r="AI1445" s="16"/>
      <c r="AJ1445" s="16"/>
      <c r="AK1445" s="16"/>
      <c r="AL1445" s="16"/>
      <c r="AM1445" s="16"/>
      <c r="AN1445" s="16"/>
      <c r="AO1445" s="16"/>
      <c r="AP1445" s="16"/>
      <c r="AQ1445" s="16"/>
      <c r="AR1445" s="16"/>
      <c r="AS1445" s="16"/>
      <c r="AT1445" s="16"/>
      <c r="AU1445" s="16"/>
      <c r="AV1445" s="16"/>
      <c r="AW1445" s="16"/>
      <c r="AX1445" s="16"/>
      <c r="AY1445" s="16"/>
      <c r="AZ1445" s="16"/>
      <c r="BA1445" s="16"/>
      <c r="BB1445" s="16"/>
      <c r="BC1445" s="16"/>
      <c r="BD1445" s="16"/>
      <c r="BE1445" s="16"/>
      <c r="BF1445" s="16"/>
      <c r="BG1445" s="16"/>
      <c r="BH1445" s="16"/>
    </row>
    <row r="1446" spans="2:60" x14ac:dyDescent="0.25">
      <c r="B1446" t="s">
        <v>222</v>
      </c>
      <c r="C1446" s="16">
        <v>0.282258064516129</v>
      </c>
      <c r="D1446" s="16">
        <v>0.22857142857142901</v>
      </c>
      <c r="E1446" s="16">
        <v>0.230769230769231</v>
      </c>
      <c r="F1446" s="16">
        <v>0.35294117647058798</v>
      </c>
      <c r="G1446" s="16">
        <v>8.3333333333333301E-2</v>
      </c>
      <c r="H1446" s="16">
        <v>0.46666666666666701</v>
      </c>
      <c r="I1446" s="16">
        <v>0.34</v>
      </c>
      <c r="J1446" s="16">
        <v>0.375</v>
      </c>
      <c r="K1446" s="16">
        <v>0.38709677419354799</v>
      </c>
      <c r="L1446" s="16">
        <v>0.36363636363636398</v>
      </c>
      <c r="M1446" s="16">
        <v>0.44444444444444398</v>
      </c>
      <c r="N1446" s="16">
        <v>0.170212765957447</v>
      </c>
      <c r="O1446" s="16">
        <v>0.2</v>
      </c>
      <c r="P1446" s="16">
        <v>0.11111111111111099</v>
      </c>
      <c r="Q1446" s="16">
        <v>0.11764705882352899</v>
      </c>
      <c r="R1446" s="16">
        <v>0.25</v>
      </c>
      <c r="S1446" s="16">
        <v>0.36607142857142899</v>
      </c>
      <c r="T1446" s="16">
        <v>0.20689655172413801</v>
      </c>
      <c r="U1446" s="16"/>
      <c r="V1446" s="16">
        <v>0.22413793103448301</v>
      </c>
      <c r="W1446" s="16">
        <v>0.23943661971831001</v>
      </c>
      <c r="X1446" s="16">
        <v>0.252941176470588</v>
      </c>
      <c r="Y1446" s="16">
        <v>0.31775700934579398</v>
      </c>
      <c r="Z1446" s="16"/>
      <c r="AA1446" s="16">
        <v>0.27956989247311798</v>
      </c>
      <c r="AB1446" s="16">
        <v>0.32500000000000001</v>
      </c>
      <c r="AC1446" s="16">
        <v>0.28571428571428598</v>
      </c>
      <c r="AD1446" s="16">
        <v>0.28000000000000003</v>
      </c>
      <c r="AE1446" s="16">
        <v>0.202898550724638</v>
      </c>
      <c r="AF1446" s="16">
        <v>0.238095238095238</v>
      </c>
      <c r="AG1446" s="16">
        <v>0.28125</v>
      </c>
      <c r="AH1446" s="16">
        <v>0.339622641509434</v>
      </c>
      <c r="AI1446" s="16">
        <v>0.394736842105263</v>
      </c>
      <c r="AJ1446" s="16"/>
      <c r="AK1446" s="16">
        <v>0.21666666666666701</v>
      </c>
      <c r="AL1446" s="16">
        <v>0.214285714285714</v>
      </c>
      <c r="AM1446" s="16">
        <v>0.230769230769231</v>
      </c>
      <c r="AN1446" s="16">
        <v>0.24786324786324801</v>
      </c>
      <c r="AO1446" s="16">
        <v>0.2890625</v>
      </c>
      <c r="AP1446" s="16">
        <v>0.38095238095238099</v>
      </c>
      <c r="AQ1446" s="16">
        <v>0.30864197530864201</v>
      </c>
      <c r="AR1446" s="16"/>
      <c r="AS1446" s="16">
        <v>0.37234042553191499</v>
      </c>
      <c r="AT1446" s="16">
        <v>0.243055555555556</v>
      </c>
      <c r="AU1446" s="16"/>
      <c r="AV1446" s="16">
        <v>0.29842931937172801</v>
      </c>
      <c r="AW1446" s="16">
        <v>0.27505827505827501</v>
      </c>
      <c r="AX1446" s="16"/>
      <c r="AY1446" s="16">
        <v>0.24414715719063501</v>
      </c>
      <c r="AZ1446" s="16">
        <v>0.31775700934579398</v>
      </c>
      <c r="BA1446" s="16"/>
      <c r="BB1446" s="16">
        <v>0.35054347826087001</v>
      </c>
      <c r="BC1446" s="16">
        <v>0.182539682539683</v>
      </c>
      <c r="BD1446" s="16"/>
      <c r="BE1446" s="16">
        <v>0.11764705882352899</v>
      </c>
      <c r="BF1446" s="16">
        <v>0.180722891566265</v>
      </c>
      <c r="BG1446" s="16">
        <v>0.278592375366569</v>
      </c>
      <c r="BH1446" s="16">
        <v>0.355932203389831</v>
      </c>
    </row>
    <row r="1447" spans="2:60" x14ac:dyDescent="0.25">
      <c r="B1447" t="s">
        <v>223</v>
      </c>
      <c r="C1447" s="16">
        <v>0.49032258064516099</v>
      </c>
      <c r="D1447" s="16">
        <v>0.4</v>
      </c>
      <c r="E1447" s="16">
        <v>0.51923076923076905</v>
      </c>
      <c r="F1447" s="16">
        <v>0.41176470588235298</v>
      </c>
      <c r="G1447" s="16">
        <v>0.5</v>
      </c>
      <c r="H1447" s="16">
        <v>0.2</v>
      </c>
      <c r="I1447" s="16">
        <v>0.46</v>
      </c>
      <c r="J1447" s="16">
        <v>0.625</v>
      </c>
      <c r="K1447" s="16">
        <v>0.41935483870967699</v>
      </c>
      <c r="L1447" s="16">
        <v>0.54545454545454497</v>
      </c>
      <c r="M1447" s="16">
        <v>0.422222222222222</v>
      </c>
      <c r="N1447" s="16">
        <v>0.42553191489361702</v>
      </c>
      <c r="O1447" s="16">
        <v>0.6</v>
      </c>
      <c r="P1447" s="16">
        <v>0.77777777777777801</v>
      </c>
      <c r="Q1447" s="16">
        <v>0.76470588235294101</v>
      </c>
      <c r="R1447" s="16">
        <v>0.5</v>
      </c>
      <c r="S1447" s="16">
        <v>0.46428571428571402</v>
      </c>
      <c r="T1447" s="16">
        <v>0.63793103448275901</v>
      </c>
      <c r="U1447" s="16"/>
      <c r="V1447" s="16">
        <v>0.55172413793103403</v>
      </c>
      <c r="W1447" s="16">
        <v>0.53521126760563398</v>
      </c>
      <c r="X1447" s="16">
        <v>0.51764705882352902</v>
      </c>
      <c r="Y1447" s="16">
        <v>0.45482866043613701</v>
      </c>
      <c r="Z1447" s="16"/>
      <c r="AA1447" s="16">
        <v>0.494623655913978</v>
      </c>
      <c r="AB1447" s="16">
        <v>0.45</v>
      </c>
      <c r="AC1447" s="16">
        <v>0.53571428571428603</v>
      </c>
      <c r="AD1447" s="16">
        <v>0.52</v>
      </c>
      <c r="AE1447" s="16">
        <v>0.57971014492753603</v>
      </c>
      <c r="AF1447" s="16">
        <v>0.53968253968253999</v>
      </c>
      <c r="AG1447" s="16">
        <v>0.484375</v>
      </c>
      <c r="AH1447" s="16">
        <v>0.37735849056603799</v>
      </c>
      <c r="AI1447" s="16">
        <v>0.34210526315789502</v>
      </c>
      <c r="AJ1447" s="16"/>
      <c r="AK1447" s="16">
        <v>0.36666666666666697</v>
      </c>
      <c r="AL1447" s="16">
        <v>0.452380952380952</v>
      </c>
      <c r="AM1447" s="16">
        <v>0.53846153846153799</v>
      </c>
      <c r="AN1447" s="16">
        <v>0.487179487179487</v>
      </c>
      <c r="AO1447" s="16">
        <v>0.5703125</v>
      </c>
      <c r="AP1447" s="16">
        <v>0.42857142857142899</v>
      </c>
      <c r="AQ1447" s="16">
        <v>0.530864197530864</v>
      </c>
      <c r="AR1447" s="16"/>
      <c r="AS1447" s="16">
        <v>0.409574468085106</v>
      </c>
      <c r="AT1447" s="16">
        <v>0.52546296296296302</v>
      </c>
      <c r="AU1447" s="16"/>
      <c r="AV1447" s="16">
        <v>0.45549738219895303</v>
      </c>
      <c r="AW1447" s="16">
        <v>0.50582750582750602</v>
      </c>
      <c r="AX1447" s="16"/>
      <c r="AY1447" s="16">
        <v>0.52842809364548504</v>
      </c>
      <c r="AZ1447" s="16">
        <v>0.45482866043613701</v>
      </c>
      <c r="BA1447" s="16"/>
      <c r="BB1447" s="16">
        <v>0.48097826086956502</v>
      </c>
      <c r="BC1447" s="16">
        <v>0.50396825396825395</v>
      </c>
      <c r="BD1447" s="16"/>
      <c r="BE1447" s="16">
        <v>0.52941176470588203</v>
      </c>
      <c r="BF1447" s="16">
        <v>0.421686746987952</v>
      </c>
      <c r="BG1447" s="16">
        <v>0.50733137829912001</v>
      </c>
      <c r="BH1447" s="16">
        <v>0.48022598870056499</v>
      </c>
    </row>
    <row r="1448" spans="2:60" x14ac:dyDescent="0.25">
      <c r="B1448" t="s">
        <v>650</v>
      </c>
      <c r="C1448" s="16">
        <v>0.19354838709677399</v>
      </c>
      <c r="D1448" s="16">
        <v>0.32857142857142901</v>
      </c>
      <c r="E1448" s="16">
        <v>0.19230769230769201</v>
      </c>
      <c r="F1448" s="16">
        <v>0.20588235294117599</v>
      </c>
      <c r="G1448" s="16">
        <v>0.33333333333333298</v>
      </c>
      <c r="H1448" s="16">
        <v>0.266666666666667</v>
      </c>
      <c r="I1448" s="16">
        <v>0.14000000000000001</v>
      </c>
      <c r="J1448" s="16">
        <v>0</v>
      </c>
      <c r="K1448" s="16">
        <v>0.19354838709677399</v>
      </c>
      <c r="L1448" s="16">
        <v>9.0909090909090898E-2</v>
      </c>
      <c r="M1448" s="16">
        <v>8.8888888888888906E-2</v>
      </c>
      <c r="N1448" s="16">
        <v>0.340425531914894</v>
      </c>
      <c r="O1448" s="16">
        <v>0.2</v>
      </c>
      <c r="P1448" s="16">
        <v>0.11111111111111099</v>
      </c>
      <c r="Q1448" s="16">
        <v>0.11764705882352899</v>
      </c>
      <c r="R1448" s="16">
        <v>0.25</v>
      </c>
      <c r="S1448" s="16">
        <v>0.14285714285714299</v>
      </c>
      <c r="T1448" s="16">
        <v>0.15517241379310301</v>
      </c>
      <c r="U1448" s="16"/>
      <c r="V1448" s="16">
        <v>0.15517241379310301</v>
      </c>
      <c r="W1448" s="16">
        <v>0.19718309859154901</v>
      </c>
      <c r="X1448" s="16">
        <v>0.2</v>
      </c>
      <c r="Y1448" s="16">
        <v>0.19626168224299101</v>
      </c>
      <c r="Z1448" s="16"/>
      <c r="AA1448" s="16">
        <v>0.17204301075268799</v>
      </c>
      <c r="AB1448" s="16">
        <v>0.17499999999999999</v>
      </c>
      <c r="AC1448" s="16">
        <v>0.160714285714286</v>
      </c>
      <c r="AD1448" s="16">
        <v>0.16</v>
      </c>
      <c r="AE1448" s="16">
        <v>0.202898550724638</v>
      </c>
      <c r="AF1448" s="16">
        <v>0.19047619047618999</v>
      </c>
      <c r="AG1448" s="16">
        <v>0.203125</v>
      </c>
      <c r="AH1448" s="16">
        <v>0.26415094339622602</v>
      </c>
      <c r="AI1448" s="16">
        <v>0.25</v>
      </c>
      <c r="AJ1448" s="16"/>
      <c r="AK1448" s="16">
        <v>0.31666666666666698</v>
      </c>
      <c r="AL1448" s="16">
        <v>0.26190476190476197</v>
      </c>
      <c r="AM1448" s="16">
        <v>0.21153846153846201</v>
      </c>
      <c r="AN1448" s="16">
        <v>0.22222222222222199</v>
      </c>
      <c r="AO1448" s="16">
        <v>0.1328125</v>
      </c>
      <c r="AP1448" s="16">
        <v>0.16666666666666699</v>
      </c>
      <c r="AQ1448" s="16">
        <v>0.148148148148148</v>
      </c>
      <c r="AR1448" s="16"/>
      <c r="AS1448" s="16">
        <v>0.19680851063829799</v>
      </c>
      <c r="AT1448" s="16">
        <v>0.19212962962963001</v>
      </c>
      <c r="AU1448" s="16"/>
      <c r="AV1448" s="16">
        <v>0.20942408376963401</v>
      </c>
      <c r="AW1448" s="16">
        <v>0.18648018648018599</v>
      </c>
      <c r="AX1448" s="16"/>
      <c r="AY1448" s="16">
        <v>0.19063545150501701</v>
      </c>
      <c r="AZ1448" s="16">
        <v>0.19626168224299101</v>
      </c>
      <c r="BA1448" s="16"/>
      <c r="BB1448" s="16">
        <v>0.14402173913043501</v>
      </c>
      <c r="BC1448" s="16">
        <v>0.26587301587301598</v>
      </c>
      <c r="BD1448" s="16"/>
      <c r="BE1448" s="16">
        <v>0.11764705882352899</v>
      </c>
      <c r="BF1448" s="16">
        <v>0.313253012048193</v>
      </c>
      <c r="BG1448" s="16">
        <v>0.19061583577712601</v>
      </c>
      <c r="BH1448" s="16">
        <v>0.152542372881356</v>
      </c>
    </row>
    <row r="1449" spans="2:60" x14ac:dyDescent="0.25">
      <c r="B1449" t="s">
        <v>225</v>
      </c>
      <c r="C1449" s="16">
        <v>1.7741935483870999E-2</v>
      </c>
      <c r="D1449" s="16">
        <v>0</v>
      </c>
      <c r="E1449" s="16">
        <v>3.8461538461538498E-2</v>
      </c>
      <c r="F1449" s="16">
        <v>0</v>
      </c>
      <c r="G1449" s="16">
        <v>8.3333333333333301E-2</v>
      </c>
      <c r="H1449" s="16">
        <v>0</v>
      </c>
      <c r="I1449" s="16">
        <v>0.04</v>
      </c>
      <c r="J1449" s="16">
        <v>0</v>
      </c>
      <c r="K1449" s="16">
        <v>0</v>
      </c>
      <c r="L1449" s="16">
        <v>0</v>
      </c>
      <c r="M1449" s="16">
        <v>2.2222222222222199E-2</v>
      </c>
      <c r="N1449" s="16">
        <v>6.3829787234042507E-2</v>
      </c>
      <c r="O1449" s="16">
        <v>0</v>
      </c>
      <c r="P1449" s="16">
        <v>0</v>
      </c>
      <c r="Q1449" s="16">
        <v>0</v>
      </c>
      <c r="R1449" s="16">
        <v>0</v>
      </c>
      <c r="S1449" s="16">
        <v>8.9285714285714298E-3</v>
      </c>
      <c r="T1449" s="16">
        <v>0</v>
      </c>
      <c r="U1449" s="16"/>
      <c r="V1449" s="16">
        <v>3.4482758620689703E-2</v>
      </c>
      <c r="W1449" s="16">
        <v>2.8169014084507001E-2</v>
      </c>
      <c r="X1449" s="16">
        <v>1.7647058823529401E-2</v>
      </c>
      <c r="Y1449" s="16">
        <v>1.2461059190031199E-2</v>
      </c>
      <c r="Z1449" s="16"/>
      <c r="AA1449" s="16">
        <v>4.3010752688171998E-2</v>
      </c>
      <c r="AB1449" s="16">
        <v>0</v>
      </c>
      <c r="AC1449" s="16">
        <v>1.7857142857142901E-2</v>
      </c>
      <c r="AD1449" s="16">
        <v>2.66666666666667E-2</v>
      </c>
      <c r="AE1449" s="16">
        <v>1.4492753623188401E-2</v>
      </c>
      <c r="AF1449" s="16">
        <v>0</v>
      </c>
      <c r="AG1449" s="16">
        <v>1.5625E-2</v>
      </c>
      <c r="AH1449" s="16">
        <v>1.88679245283019E-2</v>
      </c>
      <c r="AI1449" s="16">
        <v>0</v>
      </c>
      <c r="AJ1449" s="16"/>
      <c r="AK1449" s="16">
        <v>6.6666666666666693E-2</v>
      </c>
      <c r="AL1449" s="16">
        <v>2.3809523809523801E-2</v>
      </c>
      <c r="AM1449" s="16">
        <v>1.9230769230769201E-2</v>
      </c>
      <c r="AN1449" s="16">
        <v>1.7094017094017099E-2</v>
      </c>
      <c r="AO1449" s="16">
        <v>0</v>
      </c>
      <c r="AP1449" s="16">
        <v>1.58730158730159E-2</v>
      </c>
      <c r="AQ1449" s="16">
        <v>1.2345679012345699E-2</v>
      </c>
      <c r="AR1449" s="16"/>
      <c r="AS1449" s="16">
        <v>1.0638297872340399E-2</v>
      </c>
      <c r="AT1449" s="16">
        <v>2.0833333333333301E-2</v>
      </c>
      <c r="AU1449" s="16"/>
      <c r="AV1449" s="16">
        <v>2.6178010471204199E-2</v>
      </c>
      <c r="AW1449" s="16">
        <v>1.3986013986014E-2</v>
      </c>
      <c r="AX1449" s="16"/>
      <c r="AY1449" s="16">
        <v>2.3411371237458199E-2</v>
      </c>
      <c r="AZ1449" s="16">
        <v>1.2461059190031199E-2</v>
      </c>
      <c r="BA1449" s="16"/>
      <c r="BB1449" s="16">
        <v>1.6304347826087001E-2</v>
      </c>
      <c r="BC1449" s="16">
        <v>1.9841269841269799E-2</v>
      </c>
      <c r="BD1449" s="16"/>
      <c r="BE1449" s="16">
        <v>5.8823529411764698E-2</v>
      </c>
      <c r="BF1449" s="16">
        <v>3.6144578313252997E-2</v>
      </c>
      <c r="BG1449" s="16">
        <v>1.46627565982405E-2</v>
      </c>
      <c r="BH1449" s="16">
        <v>1.12994350282486E-2</v>
      </c>
    </row>
    <row r="1450" spans="2:60" x14ac:dyDescent="0.25">
      <c r="B1450" t="s">
        <v>226</v>
      </c>
      <c r="C1450" s="16">
        <v>8.0645161290322596E-3</v>
      </c>
      <c r="D1450" s="16">
        <v>2.8571428571428598E-2</v>
      </c>
      <c r="E1450" s="16">
        <v>1.9230769230769201E-2</v>
      </c>
      <c r="F1450" s="16">
        <v>0</v>
      </c>
      <c r="G1450" s="16">
        <v>0</v>
      </c>
      <c r="H1450" s="16">
        <v>0</v>
      </c>
      <c r="I1450" s="16">
        <v>0.02</v>
      </c>
      <c r="J1450" s="16">
        <v>0</v>
      </c>
      <c r="K1450" s="16">
        <v>0</v>
      </c>
      <c r="L1450" s="16">
        <v>0</v>
      </c>
      <c r="M1450" s="16">
        <v>0</v>
      </c>
      <c r="N1450" s="16">
        <v>0</v>
      </c>
      <c r="O1450" s="16">
        <v>0</v>
      </c>
      <c r="P1450" s="16">
        <v>0</v>
      </c>
      <c r="Q1450" s="16">
        <v>0</v>
      </c>
      <c r="R1450" s="16">
        <v>0</v>
      </c>
      <c r="S1450" s="16">
        <v>8.9285714285714298E-3</v>
      </c>
      <c r="T1450" s="16">
        <v>0</v>
      </c>
      <c r="U1450" s="16"/>
      <c r="V1450" s="16">
        <v>0</v>
      </c>
      <c r="W1450" s="16">
        <v>0</v>
      </c>
      <c r="X1450" s="16">
        <v>0</v>
      </c>
      <c r="Y1450" s="16">
        <v>1.5576323987538899E-2</v>
      </c>
      <c r="Z1450" s="16"/>
      <c r="AA1450" s="16">
        <v>0</v>
      </c>
      <c r="AB1450" s="16">
        <v>2.5000000000000001E-2</v>
      </c>
      <c r="AC1450" s="16">
        <v>0</v>
      </c>
      <c r="AD1450" s="16">
        <v>1.3333333333333299E-2</v>
      </c>
      <c r="AE1450" s="16">
        <v>0</v>
      </c>
      <c r="AF1450" s="16">
        <v>1.58730158730159E-2</v>
      </c>
      <c r="AG1450" s="16">
        <v>1.5625E-2</v>
      </c>
      <c r="AH1450" s="16">
        <v>0</v>
      </c>
      <c r="AI1450" s="16">
        <v>1.3157894736842099E-2</v>
      </c>
      <c r="AJ1450" s="16"/>
      <c r="AK1450" s="16">
        <v>3.3333333333333298E-2</v>
      </c>
      <c r="AL1450" s="16">
        <v>2.3809523809523801E-2</v>
      </c>
      <c r="AM1450" s="16">
        <v>0</v>
      </c>
      <c r="AN1450" s="16">
        <v>0</v>
      </c>
      <c r="AO1450" s="16">
        <v>7.8125E-3</v>
      </c>
      <c r="AP1450" s="16">
        <v>7.9365079365079395E-3</v>
      </c>
      <c r="AQ1450" s="16">
        <v>0</v>
      </c>
      <c r="AR1450" s="16"/>
      <c r="AS1450" s="16">
        <v>5.31914893617021E-3</v>
      </c>
      <c r="AT1450" s="16">
        <v>9.2592592592592605E-3</v>
      </c>
      <c r="AU1450" s="16"/>
      <c r="AV1450" s="16">
        <v>0</v>
      </c>
      <c r="AW1450" s="16">
        <v>1.1655011655011699E-2</v>
      </c>
      <c r="AX1450" s="16"/>
      <c r="AY1450" s="16">
        <v>0</v>
      </c>
      <c r="AZ1450" s="16">
        <v>1.5576323987538899E-2</v>
      </c>
      <c r="BA1450" s="16"/>
      <c r="BB1450" s="16">
        <v>8.1521739130434798E-3</v>
      </c>
      <c r="BC1450" s="16">
        <v>7.9365079365079395E-3</v>
      </c>
      <c r="BD1450" s="16"/>
      <c r="BE1450" s="16">
        <v>5.8823529411764698E-2</v>
      </c>
      <c r="BF1450" s="16">
        <v>2.40963855421687E-2</v>
      </c>
      <c r="BG1450" s="16">
        <v>5.8651026392961903E-3</v>
      </c>
      <c r="BH1450" s="16">
        <v>0</v>
      </c>
    </row>
    <row r="1451" spans="2:60" x14ac:dyDescent="0.25">
      <c r="B1451" t="s">
        <v>77</v>
      </c>
      <c r="C1451" s="16">
        <v>8.0645161290322596E-3</v>
      </c>
      <c r="D1451" s="16">
        <v>1.4285714285714299E-2</v>
      </c>
      <c r="E1451" s="16">
        <v>0</v>
      </c>
      <c r="F1451" s="16">
        <v>2.9411764705882401E-2</v>
      </c>
      <c r="G1451" s="16">
        <v>0</v>
      </c>
      <c r="H1451" s="16">
        <v>6.6666666666666693E-2</v>
      </c>
      <c r="I1451" s="16">
        <v>0</v>
      </c>
      <c r="J1451" s="16">
        <v>0</v>
      </c>
      <c r="K1451" s="16">
        <v>0</v>
      </c>
      <c r="L1451" s="16">
        <v>0</v>
      </c>
      <c r="M1451" s="16">
        <v>2.2222222222222199E-2</v>
      </c>
      <c r="N1451" s="16">
        <v>0</v>
      </c>
      <c r="O1451" s="16">
        <v>0</v>
      </c>
      <c r="P1451" s="16">
        <v>0</v>
      </c>
      <c r="Q1451" s="16">
        <v>0</v>
      </c>
      <c r="R1451" s="16">
        <v>0</v>
      </c>
      <c r="S1451" s="16">
        <v>8.9285714285714298E-3</v>
      </c>
      <c r="T1451" s="16">
        <v>0</v>
      </c>
      <c r="U1451" s="16"/>
      <c r="V1451" s="16">
        <v>3.4482758620689703E-2</v>
      </c>
      <c r="W1451" s="16">
        <v>0</v>
      </c>
      <c r="X1451" s="16">
        <v>1.1764705882352899E-2</v>
      </c>
      <c r="Y1451" s="16">
        <v>3.1152647975077898E-3</v>
      </c>
      <c r="Z1451" s="16"/>
      <c r="AA1451" s="16">
        <v>1.0752688172042999E-2</v>
      </c>
      <c r="AB1451" s="16">
        <v>2.5000000000000001E-2</v>
      </c>
      <c r="AC1451" s="16">
        <v>0</v>
      </c>
      <c r="AD1451" s="16">
        <v>0</v>
      </c>
      <c r="AE1451" s="16">
        <v>0</v>
      </c>
      <c r="AF1451" s="16">
        <v>1.58730158730159E-2</v>
      </c>
      <c r="AG1451" s="16">
        <v>0</v>
      </c>
      <c r="AH1451" s="16">
        <v>0</v>
      </c>
      <c r="AI1451" s="16">
        <v>0</v>
      </c>
      <c r="AJ1451" s="16"/>
      <c r="AK1451" s="16">
        <v>0</v>
      </c>
      <c r="AL1451" s="16">
        <v>2.3809523809523801E-2</v>
      </c>
      <c r="AM1451" s="16">
        <v>0</v>
      </c>
      <c r="AN1451" s="16">
        <v>2.5641025641025599E-2</v>
      </c>
      <c r="AO1451" s="16">
        <v>0</v>
      </c>
      <c r="AP1451" s="16">
        <v>0</v>
      </c>
      <c r="AQ1451" s="16">
        <v>0</v>
      </c>
      <c r="AR1451" s="16"/>
      <c r="AS1451" s="16">
        <v>5.31914893617021E-3</v>
      </c>
      <c r="AT1451" s="16">
        <v>9.2592592592592605E-3</v>
      </c>
      <c r="AU1451" s="16"/>
      <c r="AV1451" s="16">
        <v>1.04712041884817E-2</v>
      </c>
      <c r="AW1451" s="16">
        <v>6.9930069930069904E-3</v>
      </c>
      <c r="AX1451" s="16"/>
      <c r="AY1451" s="16">
        <v>1.3377926421404699E-2</v>
      </c>
      <c r="AZ1451" s="16">
        <v>3.1152647975077898E-3</v>
      </c>
      <c r="BA1451" s="16"/>
      <c r="BB1451" s="16">
        <v>0</v>
      </c>
      <c r="BC1451" s="16">
        <v>1.9841269841269799E-2</v>
      </c>
      <c r="BD1451" s="16"/>
      <c r="BE1451" s="16">
        <v>0.11764705882352899</v>
      </c>
      <c r="BF1451" s="16">
        <v>2.40963855421687E-2</v>
      </c>
      <c r="BG1451" s="16">
        <v>2.9325513196480899E-3</v>
      </c>
      <c r="BH1451" s="16">
        <v>0</v>
      </c>
    </row>
    <row r="1452" spans="2:60" x14ac:dyDescent="0.25">
      <c r="B1452" t="s">
        <v>227</v>
      </c>
      <c r="C1452" s="16">
        <v>0.77258064516128999</v>
      </c>
      <c r="D1452" s="16">
        <v>0.628571428571429</v>
      </c>
      <c r="E1452" s="16">
        <v>0.75</v>
      </c>
      <c r="F1452" s="16">
        <v>0.76470588235294101</v>
      </c>
      <c r="G1452" s="16">
        <v>0.58333333333333304</v>
      </c>
      <c r="H1452" s="16">
        <v>0.66666666666666696</v>
      </c>
      <c r="I1452" s="16">
        <v>0.8</v>
      </c>
      <c r="J1452" s="16">
        <v>1</v>
      </c>
      <c r="K1452" s="16">
        <v>0.80645161290322598</v>
      </c>
      <c r="L1452" s="16">
        <v>0.90909090909090895</v>
      </c>
      <c r="M1452" s="16">
        <v>0.86666666666666703</v>
      </c>
      <c r="N1452" s="16">
        <v>0.59574468085106402</v>
      </c>
      <c r="O1452" s="16">
        <v>0.8</v>
      </c>
      <c r="P1452" s="16">
        <v>0.88888888888888895</v>
      </c>
      <c r="Q1452" s="16">
        <v>0.88235294117647101</v>
      </c>
      <c r="R1452" s="16">
        <v>0.75</v>
      </c>
      <c r="S1452" s="16">
        <v>0.83035714285714302</v>
      </c>
      <c r="T1452" s="16">
        <v>0.84482758620689702</v>
      </c>
      <c r="U1452" s="16"/>
      <c r="V1452" s="16">
        <v>0.77586206896551702</v>
      </c>
      <c r="W1452" s="16">
        <v>0.77464788732394396</v>
      </c>
      <c r="X1452" s="16">
        <v>0.77058823529411802</v>
      </c>
      <c r="Y1452" s="16">
        <v>0.77258566978193099</v>
      </c>
      <c r="Z1452" s="16"/>
      <c r="AA1452" s="16">
        <v>0.77419354838709697</v>
      </c>
      <c r="AB1452" s="16">
        <v>0.77500000000000002</v>
      </c>
      <c r="AC1452" s="16">
        <v>0.82142857142857095</v>
      </c>
      <c r="AD1452" s="16">
        <v>0.8</v>
      </c>
      <c r="AE1452" s="16">
        <v>0.78260869565217395</v>
      </c>
      <c r="AF1452" s="16">
        <v>0.77777777777777801</v>
      </c>
      <c r="AG1452" s="16">
        <v>0.765625</v>
      </c>
      <c r="AH1452" s="16">
        <v>0.71698113207547198</v>
      </c>
      <c r="AI1452" s="16">
        <v>0.73684210526315796</v>
      </c>
      <c r="AJ1452" s="16"/>
      <c r="AK1452" s="16">
        <v>0.58333333333333304</v>
      </c>
      <c r="AL1452" s="16">
        <v>0.66666666666666696</v>
      </c>
      <c r="AM1452" s="16">
        <v>0.76923076923076905</v>
      </c>
      <c r="AN1452" s="16">
        <v>0.73504273504273498</v>
      </c>
      <c r="AO1452" s="16">
        <v>0.859375</v>
      </c>
      <c r="AP1452" s="16">
        <v>0.80952380952380998</v>
      </c>
      <c r="AQ1452" s="16">
        <v>0.83950617283950602</v>
      </c>
      <c r="AR1452" s="16"/>
      <c r="AS1452" s="16">
        <v>0.78191489361702105</v>
      </c>
      <c r="AT1452" s="16">
        <v>0.76851851851851805</v>
      </c>
      <c r="AU1452" s="16"/>
      <c r="AV1452" s="16">
        <v>0.75392670157068098</v>
      </c>
      <c r="AW1452" s="16">
        <v>0.78088578088578098</v>
      </c>
      <c r="AX1452" s="16"/>
      <c r="AY1452" s="16">
        <v>0.77257525083612</v>
      </c>
      <c r="AZ1452" s="16">
        <v>0.77258566978193099</v>
      </c>
      <c r="BA1452" s="16"/>
      <c r="BB1452" s="16">
        <v>0.83152173913043503</v>
      </c>
      <c r="BC1452" s="16">
        <v>0.68650793650793696</v>
      </c>
      <c r="BD1452" s="16"/>
      <c r="BE1452" s="16">
        <v>0.64705882352941202</v>
      </c>
      <c r="BF1452" s="16">
        <v>0.60240963855421703</v>
      </c>
      <c r="BG1452" s="16">
        <v>0.78592375366568901</v>
      </c>
      <c r="BH1452" s="16">
        <v>0.83615819209039599</v>
      </c>
    </row>
    <row r="1453" spans="2:60" x14ac:dyDescent="0.25">
      <c r="B1453" t="s">
        <v>228</v>
      </c>
      <c r="C1453" s="16">
        <v>2.5806451612903201E-2</v>
      </c>
      <c r="D1453" s="16">
        <v>2.8571428571428598E-2</v>
      </c>
      <c r="E1453" s="16">
        <v>5.7692307692307702E-2</v>
      </c>
      <c r="F1453" s="16">
        <v>0</v>
      </c>
      <c r="G1453" s="16">
        <v>8.3333333333333301E-2</v>
      </c>
      <c r="H1453" s="16">
        <v>0</v>
      </c>
      <c r="I1453" s="16">
        <v>0.06</v>
      </c>
      <c r="J1453" s="16">
        <v>0</v>
      </c>
      <c r="K1453" s="16">
        <v>0</v>
      </c>
      <c r="L1453" s="16">
        <v>0</v>
      </c>
      <c r="M1453" s="16">
        <v>2.2222222222222199E-2</v>
      </c>
      <c r="N1453" s="16">
        <v>6.3829787234042507E-2</v>
      </c>
      <c r="O1453" s="16">
        <v>0</v>
      </c>
      <c r="P1453" s="16">
        <v>0</v>
      </c>
      <c r="Q1453" s="16">
        <v>0</v>
      </c>
      <c r="R1453" s="16">
        <v>0</v>
      </c>
      <c r="S1453" s="16">
        <v>1.7857142857142901E-2</v>
      </c>
      <c r="T1453" s="16">
        <v>0</v>
      </c>
      <c r="U1453" s="16"/>
      <c r="V1453" s="16">
        <v>3.4482758620689703E-2</v>
      </c>
      <c r="W1453" s="16">
        <v>2.8169014084507001E-2</v>
      </c>
      <c r="X1453" s="16">
        <v>1.7647058823529401E-2</v>
      </c>
      <c r="Y1453" s="16">
        <v>2.80373831775701E-2</v>
      </c>
      <c r="Z1453" s="16"/>
      <c r="AA1453" s="16">
        <v>4.3010752688171998E-2</v>
      </c>
      <c r="AB1453" s="16">
        <v>2.5000000000000001E-2</v>
      </c>
      <c r="AC1453" s="16">
        <v>1.7857142857142901E-2</v>
      </c>
      <c r="AD1453" s="16">
        <v>0.04</v>
      </c>
      <c r="AE1453" s="16">
        <v>1.4492753623188401E-2</v>
      </c>
      <c r="AF1453" s="16">
        <v>1.58730158730159E-2</v>
      </c>
      <c r="AG1453" s="16">
        <v>3.125E-2</v>
      </c>
      <c r="AH1453" s="16">
        <v>1.88679245283019E-2</v>
      </c>
      <c r="AI1453" s="16">
        <v>1.3157894736842099E-2</v>
      </c>
      <c r="AJ1453" s="16"/>
      <c r="AK1453" s="16">
        <v>0.1</v>
      </c>
      <c r="AL1453" s="16">
        <v>4.7619047619047603E-2</v>
      </c>
      <c r="AM1453" s="16">
        <v>1.9230769230769201E-2</v>
      </c>
      <c r="AN1453" s="16">
        <v>1.7094017094017099E-2</v>
      </c>
      <c r="AO1453" s="16">
        <v>7.8125E-3</v>
      </c>
      <c r="AP1453" s="16">
        <v>2.3809523809523801E-2</v>
      </c>
      <c r="AQ1453" s="16">
        <v>1.2345679012345699E-2</v>
      </c>
      <c r="AR1453" s="16"/>
      <c r="AS1453" s="16">
        <v>1.5957446808510599E-2</v>
      </c>
      <c r="AT1453" s="16">
        <v>3.0092592592592601E-2</v>
      </c>
      <c r="AU1453" s="16"/>
      <c r="AV1453" s="16">
        <v>2.6178010471204199E-2</v>
      </c>
      <c r="AW1453" s="16">
        <v>2.5641025641025599E-2</v>
      </c>
      <c r="AX1453" s="16"/>
      <c r="AY1453" s="16">
        <v>2.3411371237458199E-2</v>
      </c>
      <c r="AZ1453" s="16">
        <v>2.80373831775701E-2</v>
      </c>
      <c r="BA1453" s="16"/>
      <c r="BB1453" s="16">
        <v>2.4456521739130401E-2</v>
      </c>
      <c r="BC1453" s="16">
        <v>2.7777777777777801E-2</v>
      </c>
      <c r="BD1453" s="16"/>
      <c r="BE1453" s="16">
        <v>0.11764705882352899</v>
      </c>
      <c r="BF1453" s="16">
        <v>6.02409638554217E-2</v>
      </c>
      <c r="BG1453" s="16">
        <v>2.0527859237536701E-2</v>
      </c>
      <c r="BH1453" s="16">
        <v>1.12994350282486E-2</v>
      </c>
    </row>
    <row r="1454" spans="2:60" x14ac:dyDescent="0.25">
      <c r="B1454" t="s">
        <v>171</v>
      </c>
      <c r="C1454" s="16">
        <v>0.74677419354838703</v>
      </c>
      <c r="D1454" s="16">
        <v>0.6</v>
      </c>
      <c r="E1454" s="16">
        <v>0.69230769230769196</v>
      </c>
      <c r="F1454" s="16">
        <v>0.76470588235294101</v>
      </c>
      <c r="G1454" s="16">
        <v>0.5</v>
      </c>
      <c r="H1454" s="16">
        <v>0.66666666666666696</v>
      </c>
      <c r="I1454" s="16">
        <v>0.74</v>
      </c>
      <c r="J1454" s="16">
        <v>1</v>
      </c>
      <c r="K1454" s="16">
        <v>0.80645161290322598</v>
      </c>
      <c r="L1454" s="16">
        <v>0.90909090909090895</v>
      </c>
      <c r="M1454" s="16">
        <v>0.844444444444444</v>
      </c>
      <c r="N1454" s="16">
        <v>0.53191489361702105</v>
      </c>
      <c r="O1454" s="16">
        <v>0.8</v>
      </c>
      <c r="P1454" s="16">
        <v>0.88888888888888895</v>
      </c>
      <c r="Q1454" s="16">
        <v>0.88235294117647101</v>
      </c>
      <c r="R1454" s="16">
        <v>0.75</v>
      </c>
      <c r="S1454" s="16">
        <v>0.8125</v>
      </c>
      <c r="T1454" s="16">
        <v>0.84482758620689702</v>
      </c>
      <c r="U1454" s="16"/>
      <c r="V1454" s="16">
        <v>0.74137931034482796</v>
      </c>
      <c r="W1454" s="16">
        <v>0.74647887323943696</v>
      </c>
      <c r="X1454" s="16">
        <v>0.752941176470588</v>
      </c>
      <c r="Y1454" s="16">
        <v>0.74454828660436101</v>
      </c>
      <c r="Z1454" s="16"/>
      <c r="AA1454" s="16">
        <v>0.73118279569892497</v>
      </c>
      <c r="AB1454" s="16">
        <v>0.75</v>
      </c>
      <c r="AC1454" s="16">
        <v>0.80357142857142805</v>
      </c>
      <c r="AD1454" s="16">
        <v>0.76</v>
      </c>
      <c r="AE1454" s="16">
        <v>0.76811594202898603</v>
      </c>
      <c r="AF1454" s="16">
        <v>0.76190476190476197</v>
      </c>
      <c r="AG1454" s="16">
        <v>0.734375</v>
      </c>
      <c r="AH1454" s="16">
        <v>0.69811320754716999</v>
      </c>
      <c r="AI1454" s="16">
        <v>0.72368421052631604</v>
      </c>
      <c r="AJ1454" s="16"/>
      <c r="AK1454" s="16">
        <v>0.483333333333333</v>
      </c>
      <c r="AL1454" s="16">
        <v>0.61904761904761896</v>
      </c>
      <c r="AM1454" s="16">
        <v>0.75</v>
      </c>
      <c r="AN1454" s="16">
        <v>0.71794871794871795</v>
      </c>
      <c r="AO1454" s="16">
        <v>0.8515625</v>
      </c>
      <c r="AP1454" s="16">
        <v>0.78571428571428603</v>
      </c>
      <c r="AQ1454" s="16">
        <v>0.82716049382715995</v>
      </c>
      <c r="AR1454" s="16"/>
      <c r="AS1454" s="16">
        <v>0.76595744680851097</v>
      </c>
      <c r="AT1454" s="16">
        <v>0.73842592592592604</v>
      </c>
      <c r="AU1454" s="16"/>
      <c r="AV1454" s="16">
        <v>0.72774869109947604</v>
      </c>
      <c r="AW1454" s="16">
        <v>0.75524475524475498</v>
      </c>
      <c r="AX1454" s="16"/>
      <c r="AY1454" s="16">
        <v>0.74916387959866204</v>
      </c>
      <c r="AZ1454" s="16">
        <v>0.74454828660436101</v>
      </c>
      <c r="BA1454" s="16"/>
      <c r="BB1454" s="16">
        <v>0.80706521739130399</v>
      </c>
      <c r="BC1454" s="16">
        <v>0.65873015873015905</v>
      </c>
      <c r="BD1454" s="16"/>
      <c r="BE1454" s="16">
        <v>0.52941176470588203</v>
      </c>
      <c r="BF1454" s="16">
        <v>0.54216867469879504</v>
      </c>
      <c r="BG1454" s="16">
        <v>0.76539589442815203</v>
      </c>
      <c r="BH1454" s="16">
        <v>0.82485875706214695</v>
      </c>
    </row>
    <row r="1455" spans="2:60" x14ac:dyDescent="0.25">
      <c r="C1455" s="16"/>
      <c r="D1455" s="16"/>
      <c r="E1455" s="16"/>
      <c r="F1455" s="16"/>
      <c r="G1455" s="16"/>
      <c r="H1455" s="16"/>
      <c r="I1455" s="16"/>
      <c r="J1455" s="16"/>
      <c r="K1455" s="16"/>
      <c r="L1455" s="16"/>
      <c r="M1455" s="16"/>
      <c r="N1455" s="16"/>
      <c r="O1455" s="16"/>
      <c r="P1455" s="16"/>
      <c r="Q1455" s="16"/>
      <c r="R1455" s="16"/>
      <c r="S1455" s="16"/>
      <c r="T1455" s="16"/>
      <c r="U1455" s="16"/>
      <c r="V1455" s="16"/>
      <c r="W1455" s="16"/>
      <c r="X1455" s="16"/>
      <c r="Y1455" s="16"/>
      <c r="Z1455" s="16"/>
      <c r="AA1455" s="16"/>
      <c r="AB1455" s="16"/>
      <c r="AC1455" s="16"/>
      <c r="AD1455" s="16"/>
      <c r="AE1455" s="16"/>
      <c r="AF1455" s="16"/>
      <c r="AG1455" s="16"/>
      <c r="AH1455" s="16"/>
      <c r="AI1455" s="16"/>
      <c r="AJ1455" s="16"/>
      <c r="AK1455" s="16"/>
      <c r="AL1455" s="16"/>
      <c r="AM1455" s="16"/>
      <c r="AN1455" s="16"/>
      <c r="AO1455" s="16"/>
      <c r="AP1455" s="16"/>
      <c r="AQ1455" s="16"/>
      <c r="AR1455" s="16"/>
      <c r="AS1455" s="16"/>
      <c r="AT1455" s="16"/>
      <c r="AU1455" s="16"/>
      <c r="AV1455" s="16"/>
      <c r="AW1455" s="16"/>
      <c r="AX1455" s="16"/>
      <c r="AY1455" s="16"/>
      <c r="AZ1455" s="16"/>
      <c r="BA1455" s="16"/>
      <c r="BB1455" s="16"/>
      <c r="BC1455" s="16"/>
      <c r="BD1455" s="16"/>
      <c r="BE1455" s="16"/>
      <c r="BF1455" s="16"/>
      <c r="BG1455" s="16"/>
      <c r="BH1455" s="16"/>
    </row>
    <row r="1456" spans="2:60" x14ac:dyDescent="0.25">
      <c r="B1456" s="6" t="s">
        <v>661</v>
      </c>
      <c r="C1456" s="16"/>
      <c r="D1456" s="16"/>
      <c r="E1456" s="16"/>
      <c r="F1456" s="16"/>
      <c r="G1456" s="16"/>
      <c r="H1456" s="16"/>
      <c r="I1456" s="16"/>
      <c r="J1456" s="16"/>
      <c r="K1456" s="16"/>
      <c r="L1456" s="16"/>
      <c r="M1456" s="16"/>
      <c r="N1456" s="16"/>
      <c r="O1456" s="16"/>
      <c r="P1456" s="16"/>
      <c r="Q1456" s="16"/>
      <c r="R1456" s="16"/>
      <c r="S1456" s="16"/>
      <c r="T1456" s="16"/>
      <c r="U1456" s="16"/>
      <c r="V1456" s="16"/>
      <c r="W1456" s="16"/>
      <c r="X1456" s="16"/>
      <c r="Y1456" s="16"/>
      <c r="Z1456" s="16"/>
      <c r="AA1456" s="16"/>
      <c r="AB1456" s="16"/>
      <c r="AC1456" s="16"/>
      <c r="AD1456" s="16"/>
      <c r="AE1456" s="16"/>
      <c r="AF1456" s="16"/>
      <c r="AG1456" s="16"/>
      <c r="AH1456" s="16"/>
      <c r="AI1456" s="16"/>
      <c r="AJ1456" s="16"/>
      <c r="AK1456" s="16"/>
      <c r="AL1456" s="16"/>
      <c r="AM1456" s="16"/>
      <c r="AN1456" s="16"/>
      <c r="AO1456" s="16"/>
      <c r="AP1456" s="16"/>
      <c r="AQ1456" s="16"/>
      <c r="AR1456" s="16"/>
      <c r="AS1456" s="16"/>
      <c r="AT1456" s="16"/>
      <c r="AU1456" s="16"/>
      <c r="AV1456" s="16"/>
      <c r="AW1456" s="16"/>
      <c r="AX1456" s="16"/>
      <c r="AY1456" s="16"/>
      <c r="AZ1456" s="16"/>
      <c r="BA1456" s="16"/>
      <c r="BB1456" s="16"/>
      <c r="BC1456" s="16"/>
      <c r="BD1456" s="16"/>
      <c r="BE1456" s="16"/>
      <c r="BF1456" s="16"/>
      <c r="BG1456" s="16"/>
      <c r="BH1456" s="16"/>
    </row>
    <row r="1457" spans="2:60" x14ac:dyDescent="0.25">
      <c r="B1457" s="23" t="s">
        <v>79</v>
      </c>
      <c r="C1457" s="16"/>
      <c r="D1457" s="16"/>
      <c r="E1457" s="16"/>
      <c r="F1457" s="16"/>
      <c r="G1457" s="16"/>
      <c r="H1457" s="16"/>
      <c r="I1457" s="16"/>
      <c r="J1457" s="16"/>
      <c r="K1457" s="16"/>
      <c r="L1457" s="16"/>
      <c r="M1457" s="16"/>
      <c r="N1457" s="16"/>
      <c r="O1457" s="16"/>
      <c r="P1457" s="16"/>
      <c r="Q1457" s="16"/>
      <c r="R1457" s="16"/>
      <c r="S1457" s="16"/>
      <c r="T1457" s="16"/>
      <c r="U1457" s="16"/>
      <c r="V1457" s="16"/>
      <c r="W1457" s="16"/>
      <c r="X1457" s="16"/>
      <c r="Y1457" s="16"/>
      <c r="Z1457" s="16"/>
      <c r="AA1457" s="16"/>
      <c r="AB1457" s="16"/>
      <c r="AC1457" s="16"/>
      <c r="AD1457" s="16"/>
      <c r="AE1457" s="16"/>
      <c r="AF1457" s="16"/>
      <c r="AG1457" s="16"/>
      <c r="AH1457" s="16"/>
      <c r="AI1457" s="16"/>
      <c r="AJ1457" s="16"/>
      <c r="AK1457" s="16"/>
      <c r="AL1457" s="16"/>
      <c r="AM1457" s="16"/>
      <c r="AN1457" s="16"/>
      <c r="AO1457" s="16"/>
      <c r="AP1457" s="16"/>
      <c r="AQ1457" s="16"/>
      <c r="AR1457" s="16"/>
      <c r="AS1457" s="16"/>
      <c r="AT1457" s="16"/>
      <c r="AU1457" s="16"/>
      <c r="AV1457" s="16"/>
      <c r="AW1457" s="16"/>
      <c r="AX1457" s="16"/>
      <c r="AY1457" s="16"/>
      <c r="AZ1457" s="16"/>
      <c r="BA1457" s="16"/>
      <c r="BB1457" s="16"/>
      <c r="BC1457" s="16"/>
      <c r="BD1457" s="16"/>
      <c r="BE1457" s="16"/>
      <c r="BF1457" s="16"/>
      <c r="BG1457" s="16"/>
      <c r="BH1457" s="16"/>
    </row>
    <row r="1458" spans="2:60" x14ac:dyDescent="0.25">
      <c r="B1458" t="s">
        <v>653</v>
      </c>
      <c r="C1458" s="16">
        <v>0.61608497723823996</v>
      </c>
      <c r="D1458" s="16">
        <v>0.581395348837209</v>
      </c>
      <c r="E1458" s="16">
        <v>0.66433566433566404</v>
      </c>
      <c r="F1458" s="16">
        <v>0.673684210526316</v>
      </c>
      <c r="G1458" s="16">
        <v>0.568965517241379</v>
      </c>
      <c r="H1458" s="16">
        <v>0.56666666666666698</v>
      </c>
      <c r="I1458" s="16">
        <v>0.68571428571428605</v>
      </c>
      <c r="J1458" s="16">
        <v>0.52631578947368396</v>
      </c>
      <c r="K1458" s="16">
        <v>0.47945205479452102</v>
      </c>
      <c r="L1458" s="16">
        <v>0.66666666666666696</v>
      </c>
      <c r="M1458" s="16">
        <v>0.68181818181818199</v>
      </c>
      <c r="N1458" s="16">
        <v>0.57843137254902</v>
      </c>
      <c r="O1458" s="16">
        <v>0.46666666666666701</v>
      </c>
      <c r="P1458" s="16">
        <v>0.51666666666666705</v>
      </c>
      <c r="Q1458" s="16">
        <v>0.67441860465116299</v>
      </c>
      <c r="R1458" s="16">
        <v>0.592592592592593</v>
      </c>
      <c r="S1458" s="16">
        <v>0.65384615384615397</v>
      </c>
      <c r="T1458" s="16">
        <v>0.60576923076923095</v>
      </c>
      <c r="U1458" s="16"/>
      <c r="V1458" s="16">
        <v>0.60167130919220102</v>
      </c>
      <c r="W1458" s="16">
        <v>0.65945945945945905</v>
      </c>
      <c r="X1458" s="16">
        <v>0.64436619718309895</v>
      </c>
      <c r="Y1458" s="16">
        <v>0.59387755102040796</v>
      </c>
      <c r="Z1458" s="16"/>
      <c r="AA1458" s="16">
        <v>0.58267716535433101</v>
      </c>
      <c r="AB1458" s="16">
        <v>0.67073170731707299</v>
      </c>
      <c r="AC1458" s="16">
        <v>0.625</v>
      </c>
      <c r="AD1458" s="16">
        <v>0.63565891472868197</v>
      </c>
      <c r="AE1458" s="16">
        <v>0.60504201680672298</v>
      </c>
      <c r="AF1458" s="16">
        <v>0.61702127659574502</v>
      </c>
      <c r="AG1458" s="16">
        <v>0.60416666666666696</v>
      </c>
      <c r="AH1458" s="16">
        <v>0.59756097560975596</v>
      </c>
      <c r="AI1458" s="16">
        <v>0.61320754716981096</v>
      </c>
      <c r="AJ1458" s="16"/>
      <c r="AK1458" s="16">
        <v>0.56345177664974599</v>
      </c>
      <c r="AL1458" s="16">
        <v>0.64077669902912604</v>
      </c>
      <c r="AM1458" s="16">
        <v>0.60396039603960405</v>
      </c>
      <c r="AN1458" s="16">
        <v>0.64163822525597303</v>
      </c>
      <c r="AO1458" s="16">
        <v>0.64361702127659604</v>
      </c>
      <c r="AP1458" s="16">
        <v>0.61751152073732696</v>
      </c>
      <c r="AQ1458" s="16">
        <v>0.61333333333333295</v>
      </c>
      <c r="AR1458" s="16"/>
      <c r="AS1458" s="16">
        <v>0.55319148936170204</v>
      </c>
      <c r="AT1458" s="16">
        <v>0.62654867256637203</v>
      </c>
      <c r="AU1458" s="16"/>
      <c r="AV1458" s="16">
        <v>0.59282700421940904</v>
      </c>
      <c r="AW1458" s="16">
        <v>0.62914691943127998</v>
      </c>
      <c r="AX1458" s="16"/>
      <c r="AY1458" s="16">
        <v>0.62922705314009697</v>
      </c>
      <c r="AZ1458" s="16">
        <v>0.59387755102040796</v>
      </c>
      <c r="BA1458" s="16"/>
      <c r="BB1458" s="16">
        <v>0.63046757164404199</v>
      </c>
      <c r="BC1458" s="16">
        <v>0.60152671755725196</v>
      </c>
      <c r="BD1458" s="16"/>
      <c r="BE1458" s="16">
        <v>0.53939393939393898</v>
      </c>
      <c r="BF1458" s="16">
        <v>0.57692307692307698</v>
      </c>
      <c r="BG1458" s="16">
        <v>0.67993079584775096</v>
      </c>
      <c r="BH1458" s="16">
        <v>0.56595744680851101</v>
      </c>
    </row>
    <row r="1459" spans="2:60" x14ac:dyDescent="0.25">
      <c r="B1459" t="s">
        <v>654</v>
      </c>
      <c r="C1459" s="16">
        <v>0.48558421851289801</v>
      </c>
      <c r="D1459" s="16">
        <v>0.46511627906976699</v>
      </c>
      <c r="E1459" s="16">
        <v>0.482517482517482</v>
      </c>
      <c r="F1459" s="16">
        <v>0.54736842105263195</v>
      </c>
      <c r="G1459" s="16">
        <v>0.5</v>
      </c>
      <c r="H1459" s="16">
        <v>0.4</v>
      </c>
      <c r="I1459" s="16">
        <v>0.49523809523809498</v>
      </c>
      <c r="J1459" s="16">
        <v>0.52631578947368396</v>
      </c>
      <c r="K1459" s="16">
        <v>0.56164383561643805</v>
      </c>
      <c r="L1459" s="16">
        <v>0.3</v>
      </c>
      <c r="M1459" s="16">
        <v>0.45454545454545497</v>
      </c>
      <c r="N1459" s="16">
        <v>0.41176470588235298</v>
      </c>
      <c r="O1459" s="16">
        <v>0.4</v>
      </c>
      <c r="P1459" s="16">
        <v>0.46666666666666701</v>
      </c>
      <c r="Q1459" s="16">
        <v>0.418604651162791</v>
      </c>
      <c r="R1459" s="16">
        <v>0.33333333333333298</v>
      </c>
      <c r="S1459" s="16">
        <v>0.57142857142857095</v>
      </c>
      <c r="T1459" s="16">
        <v>0.50961538461538503</v>
      </c>
      <c r="U1459" s="16"/>
      <c r="V1459" s="16">
        <v>0.34540389972144803</v>
      </c>
      <c r="W1459" s="16">
        <v>0.56216216216216197</v>
      </c>
      <c r="X1459" s="16">
        <v>0.54225352112676095</v>
      </c>
      <c r="Y1459" s="16">
        <v>0.52653061224489806</v>
      </c>
      <c r="Z1459" s="16"/>
      <c r="AA1459" s="16">
        <v>0.39370078740157499</v>
      </c>
      <c r="AB1459" s="16">
        <v>0.57317073170731703</v>
      </c>
      <c r="AC1459" s="16">
        <v>0.53571428571428603</v>
      </c>
      <c r="AD1459" s="16">
        <v>0.51937984496124001</v>
      </c>
      <c r="AE1459" s="16">
        <v>0.59663865546218497</v>
      </c>
      <c r="AF1459" s="16">
        <v>0.47872340425531901</v>
      </c>
      <c r="AG1459" s="16">
        <v>0.55208333333333304</v>
      </c>
      <c r="AH1459" s="16">
        <v>0.53658536585365901</v>
      </c>
      <c r="AI1459" s="16">
        <v>0.41509433962264197</v>
      </c>
      <c r="AJ1459" s="16"/>
      <c r="AK1459" s="16">
        <v>0.37563451776649698</v>
      </c>
      <c r="AL1459" s="16">
        <v>0.42718446601941701</v>
      </c>
      <c r="AM1459" s="16">
        <v>0.42574257425742601</v>
      </c>
      <c r="AN1459" s="16">
        <v>0.49488054607508503</v>
      </c>
      <c r="AO1459" s="16">
        <v>0.57446808510638303</v>
      </c>
      <c r="AP1459" s="16">
        <v>0.493087557603687</v>
      </c>
      <c r="AQ1459" s="16">
        <v>0.54</v>
      </c>
      <c r="AR1459" s="16"/>
      <c r="AS1459" s="16">
        <v>0.45212765957446799</v>
      </c>
      <c r="AT1459" s="16">
        <v>0.49115044247787598</v>
      </c>
      <c r="AU1459" s="16"/>
      <c r="AV1459" s="16">
        <v>0.45991561181434598</v>
      </c>
      <c r="AW1459" s="16">
        <v>0.5</v>
      </c>
      <c r="AX1459" s="16"/>
      <c r="AY1459" s="16">
        <v>0.46135265700483102</v>
      </c>
      <c r="AZ1459" s="16">
        <v>0.52653061224489806</v>
      </c>
      <c r="BA1459" s="16"/>
      <c r="BB1459" s="16">
        <v>0.512820512820513</v>
      </c>
      <c r="BC1459" s="16">
        <v>0.458015267175573</v>
      </c>
      <c r="BD1459" s="16"/>
      <c r="BE1459" s="16">
        <v>0.30909090909090903</v>
      </c>
      <c r="BF1459" s="16">
        <v>0.48224852071005903</v>
      </c>
      <c r="BG1459" s="16">
        <v>0.53114186851211098</v>
      </c>
      <c r="BH1459" s="16">
        <v>0.49787234042553202</v>
      </c>
    </row>
    <row r="1460" spans="2:60" x14ac:dyDescent="0.25">
      <c r="B1460" t="s">
        <v>655</v>
      </c>
      <c r="C1460" s="16">
        <v>0.366464339908953</v>
      </c>
      <c r="D1460" s="16">
        <v>0.36434108527131798</v>
      </c>
      <c r="E1460" s="16">
        <v>0.39860139860139898</v>
      </c>
      <c r="F1460" s="16">
        <v>0.38947368421052603</v>
      </c>
      <c r="G1460" s="16">
        <v>0.44827586206896602</v>
      </c>
      <c r="H1460" s="16">
        <v>0.4</v>
      </c>
      <c r="I1460" s="16">
        <v>0.371428571428571</v>
      </c>
      <c r="J1460" s="16">
        <v>0.42105263157894701</v>
      </c>
      <c r="K1460" s="16">
        <v>0.36986301369863001</v>
      </c>
      <c r="L1460" s="16">
        <v>0.3</v>
      </c>
      <c r="M1460" s="16">
        <v>0.34090909090909099</v>
      </c>
      <c r="N1460" s="16">
        <v>0.30392156862745101</v>
      </c>
      <c r="O1460" s="16">
        <v>0.3</v>
      </c>
      <c r="P1460" s="16">
        <v>0.35</v>
      </c>
      <c r="Q1460" s="16">
        <v>0.34883720930232598</v>
      </c>
      <c r="R1460" s="16">
        <v>0.407407407407407</v>
      </c>
      <c r="S1460" s="16">
        <v>0.32967032967033</v>
      </c>
      <c r="T1460" s="16">
        <v>0.42307692307692302</v>
      </c>
      <c r="U1460" s="16"/>
      <c r="V1460" s="16">
        <v>0.35097493036211702</v>
      </c>
      <c r="W1460" s="16">
        <v>0.35135135135135098</v>
      </c>
      <c r="X1460" s="16">
        <v>0.37323943661971798</v>
      </c>
      <c r="Y1460" s="16">
        <v>0.37959183673469399</v>
      </c>
      <c r="Z1460" s="16"/>
      <c r="AA1460" s="16">
        <v>0.36745406824146998</v>
      </c>
      <c r="AB1460" s="16">
        <v>0.292682926829268</v>
      </c>
      <c r="AC1460" s="16">
        <v>0.30357142857142899</v>
      </c>
      <c r="AD1460" s="16">
        <v>0.32558139534883701</v>
      </c>
      <c r="AE1460" s="16">
        <v>0.39495798319327702</v>
      </c>
      <c r="AF1460" s="16">
        <v>0.45744680851063801</v>
      </c>
      <c r="AG1460" s="16">
        <v>0.39583333333333298</v>
      </c>
      <c r="AH1460" s="16">
        <v>0.42682926829268297</v>
      </c>
      <c r="AI1460" s="16">
        <v>0.37735849056603799</v>
      </c>
      <c r="AJ1460" s="16"/>
      <c r="AK1460" s="16">
        <v>0.34517766497461899</v>
      </c>
      <c r="AL1460" s="16">
        <v>0.29126213592233002</v>
      </c>
      <c r="AM1460" s="16">
        <v>0.366336633663366</v>
      </c>
      <c r="AN1460" s="16">
        <v>0.36177474402730397</v>
      </c>
      <c r="AO1460" s="16">
        <v>0.36702127659574502</v>
      </c>
      <c r="AP1460" s="16">
        <v>0.34101382488479298</v>
      </c>
      <c r="AQ1460" s="16">
        <v>0.44666666666666699</v>
      </c>
      <c r="AR1460" s="16"/>
      <c r="AS1460" s="16">
        <v>0.42553191489361702</v>
      </c>
      <c r="AT1460" s="16">
        <v>0.35663716814159302</v>
      </c>
      <c r="AU1460" s="16"/>
      <c r="AV1460" s="16">
        <v>0.35232067510548498</v>
      </c>
      <c r="AW1460" s="16">
        <v>0.37440758293838899</v>
      </c>
      <c r="AX1460" s="16"/>
      <c r="AY1460" s="16">
        <v>0.35869565217391303</v>
      </c>
      <c r="AZ1460" s="16">
        <v>0.37959183673469399</v>
      </c>
      <c r="BA1460" s="16"/>
      <c r="BB1460" s="16">
        <v>0.39366515837104099</v>
      </c>
      <c r="BC1460" s="16">
        <v>0.33893129770992397</v>
      </c>
      <c r="BD1460" s="16"/>
      <c r="BE1460" s="16">
        <v>0.26060606060606101</v>
      </c>
      <c r="BF1460" s="16">
        <v>0.38757396449704101</v>
      </c>
      <c r="BG1460" s="16">
        <v>0.39619377162629799</v>
      </c>
      <c r="BH1460" s="16">
        <v>0.33617021276595699</v>
      </c>
    </row>
    <row r="1461" spans="2:60" x14ac:dyDescent="0.25">
      <c r="B1461" t="s">
        <v>656</v>
      </c>
      <c r="C1461" s="16">
        <v>0.27162367223065198</v>
      </c>
      <c r="D1461" s="16">
        <v>0.28682170542635699</v>
      </c>
      <c r="E1461" s="16">
        <v>0.195804195804196</v>
      </c>
      <c r="F1461" s="16">
        <v>0.21052631578947401</v>
      </c>
      <c r="G1461" s="16">
        <v>0.32758620689655199</v>
      </c>
      <c r="H1461" s="16">
        <v>0.16666666666666699</v>
      </c>
      <c r="I1461" s="16">
        <v>0.28571428571428598</v>
      </c>
      <c r="J1461" s="16">
        <v>0.42105263157894701</v>
      </c>
      <c r="K1461" s="16">
        <v>0.38356164383561597</v>
      </c>
      <c r="L1461" s="16">
        <v>0.233333333333333</v>
      </c>
      <c r="M1461" s="16">
        <v>0.22727272727272699</v>
      </c>
      <c r="N1461" s="16">
        <v>0.28431372549019601</v>
      </c>
      <c r="O1461" s="16">
        <v>0.16666666666666699</v>
      </c>
      <c r="P1461" s="16">
        <v>0.25</v>
      </c>
      <c r="Q1461" s="16">
        <v>0.186046511627907</v>
      </c>
      <c r="R1461" s="16">
        <v>7.4074074074074098E-2</v>
      </c>
      <c r="S1461" s="16">
        <v>0.35714285714285698</v>
      </c>
      <c r="T1461" s="16">
        <v>0.30769230769230799</v>
      </c>
      <c r="U1461" s="16"/>
      <c r="V1461" s="16">
        <v>0.23119777158774399</v>
      </c>
      <c r="W1461" s="16">
        <v>0.178378378378378</v>
      </c>
      <c r="X1461" s="16">
        <v>0.309859154929577</v>
      </c>
      <c r="Y1461" s="16">
        <v>0.314285714285714</v>
      </c>
      <c r="Z1461" s="16"/>
      <c r="AA1461" s="16">
        <v>0.25721784776902901</v>
      </c>
      <c r="AB1461" s="16">
        <v>0.26829268292682901</v>
      </c>
      <c r="AC1461" s="16">
        <v>0.23214285714285701</v>
      </c>
      <c r="AD1461" s="16">
        <v>0.31782945736434098</v>
      </c>
      <c r="AE1461" s="16">
        <v>0.27731092436974802</v>
      </c>
      <c r="AF1461" s="16">
        <v>0.27659574468085102</v>
      </c>
      <c r="AG1461" s="16">
        <v>0.25</v>
      </c>
      <c r="AH1461" s="16">
        <v>0.31707317073170699</v>
      </c>
      <c r="AI1461" s="16">
        <v>0.38679245283018898</v>
      </c>
      <c r="AJ1461" s="16"/>
      <c r="AK1461" s="16">
        <v>0.24873096446700499</v>
      </c>
      <c r="AL1461" s="16">
        <v>0.26213592233009703</v>
      </c>
      <c r="AM1461" s="16">
        <v>0.30693069306930698</v>
      </c>
      <c r="AN1461" s="16">
        <v>0.290102389078498</v>
      </c>
      <c r="AO1461" s="16">
        <v>0.30319148936170198</v>
      </c>
      <c r="AP1461" s="16">
        <v>0.29953917050691198</v>
      </c>
      <c r="AQ1461" s="16">
        <v>0.25333333333333302</v>
      </c>
      <c r="AR1461" s="16"/>
      <c r="AS1461" s="16">
        <v>0.329787234042553</v>
      </c>
      <c r="AT1461" s="16">
        <v>0.26194690265486698</v>
      </c>
      <c r="AU1461" s="16"/>
      <c r="AV1461" s="16">
        <v>0.27637130801687798</v>
      </c>
      <c r="AW1461" s="16">
        <v>0.26895734597156401</v>
      </c>
      <c r="AX1461" s="16"/>
      <c r="AY1461" s="16">
        <v>0.24637681159420299</v>
      </c>
      <c r="AZ1461" s="16">
        <v>0.314285714285714</v>
      </c>
      <c r="BA1461" s="16"/>
      <c r="BB1461" s="16">
        <v>0.276018099547511</v>
      </c>
      <c r="BC1461" s="16">
        <v>0.26717557251908403</v>
      </c>
      <c r="BD1461" s="16"/>
      <c r="BE1461" s="16">
        <v>0.175757575757576</v>
      </c>
      <c r="BF1461" s="16">
        <v>0.224852071005917</v>
      </c>
      <c r="BG1461" s="16">
        <v>0.29757785467128001</v>
      </c>
      <c r="BH1461" s="16">
        <v>0.340425531914894</v>
      </c>
    </row>
    <row r="1462" spans="2:60" x14ac:dyDescent="0.25">
      <c r="B1462" t="s">
        <v>657</v>
      </c>
      <c r="C1462" s="16">
        <v>0.24734446130500801</v>
      </c>
      <c r="D1462" s="16">
        <v>0.24806201550387599</v>
      </c>
      <c r="E1462" s="16">
        <v>0.26573426573426601</v>
      </c>
      <c r="F1462" s="16">
        <v>0.21052631578947401</v>
      </c>
      <c r="G1462" s="16">
        <v>0.27586206896551702</v>
      </c>
      <c r="H1462" s="16">
        <v>0.266666666666667</v>
      </c>
      <c r="I1462" s="16">
        <v>0.19047619047618999</v>
      </c>
      <c r="J1462" s="16">
        <v>0.157894736842105</v>
      </c>
      <c r="K1462" s="16">
        <v>0.20547945205479501</v>
      </c>
      <c r="L1462" s="16">
        <v>0.33333333333333298</v>
      </c>
      <c r="M1462" s="16">
        <v>0.27272727272727298</v>
      </c>
      <c r="N1462" s="16">
        <v>0.28431372549019601</v>
      </c>
      <c r="O1462" s="16">
        <v>0.36666666666666697</v>
      </c>
      <c r="P1462" s="16">
        <v>0.233333333333333</v>
      </c>
      <c r="Q1462" s="16">
        <v>0.27906976744186002</v>
      </c>
      <c r="R1462" s="16">
        <v>0.25925925925925902</v>
      </c>
      <c r="S1462" s="16">
        <v>0.20879120879120899</v>
      </c>
      <c r="T1462" s="16">
        <v>0.27884615384615402</v>
      </c>
      <c r="U1462" s="16"/>
      <c r="V1462" s="16">
        <v>0.27298050139275798</v>
      </c>
      <c r="W1462" s="16">
        <v>0.23783783783783799</v>
      </c>
      <c r="X1462" s="16">
        <v>0.22535211267605601</v>
      </c>
      <c r="Y1462" s="16">
        <v>0.24489795918367299</v>
      </c>
      <c r="Z1462" s="16"/>
      <c r="AA1462" s="16">
        <v>0.25984251968503902</v>
      </c>
      <c r="AB1462" s="16">
        <v>0.207317073170732</v>
      </c>
      <c r="AC1462" s="16">
        <v>0.25892857142857101</v>
      </c>
      <c r="AD1462" s="16">
        <v>0.25581395348837199</v>
      </c>
      <c r="AE1462" s="16">
        <v>0.22689075630252101</v>
      </c>
      <c r="AF1462" s="16">
        <v>0.29787234042553201</v>
      </c>
      <c r="AG1462" s="16">
        <v>0.22916666666666699</v>
      </c>
      <c r="AH1462" s="16">
        <v>0.19512195121951201</v>
      </c>
      <c r="AI1462" s="16">
        <v>0.30188679245283001</v>
      </c>
      <c r="AJ1462" s="16"/>
      <c r="AK1462" s="16">
        <v>0.27411167512690399</v>
      </c>
      <c r="AL1462" s="16">
        <v>0.25242718446601897</v>
      </c>
      <c r="AM1462" s="16">
        <v>0.30693069306930698</v>
      </c>
      <c r="AN1462" s="16">
        <v>0.25597269624573399</v>
      </c>
      <c r="AO1462" s="16">
        <v>0.22872340425531901</v>
      </c>
      <c r="AP1462" s="16">
        <v>0.225806451612903</v>
      </c>
      <c r="AQ1462" s="16">
        <v>0.22</v>
      </c>
      <c r="AR1462" s="16"/>
      <c r="AS1462" s="16">
        <v>0.29255319148936199</v>
      </c>
      <c r="AT1462" s="16">
        <v>0.23982300884955801</v>
      </c>
      <c r="AU1462" s="16"/>
      <c r="AV1462" s="16">
        <v>0.26160337552742602</v>
      </c>
      <c r="AW1462" s="16">
        <v>0.23933649289099501</v>
      </c>
      <c r="AX1462" s="16"/>
      <c r="AY1462" s="16">
        <v>0.24879227053140099</v>
      </c>
      <c r="AZ1462" s="16">
        <v>0.24489795918367299</v>
      </c>
      <c r="BA1462" s="16"/>
      <c r="BB1462" s="16">
        <v>0.24886877828054299</v>
      </c>
      <c r="BC1462" s="16">
        <v>0.24580152671755701</v>
      </c>
      <c r="BD1462" s="16"/>
      <c r="BE1462" s="16">
        <v>0.24242424242424199</v>
      </c>
      <c r="BF1462" s="16">
        <v>0.218934911242604</v>
      </c>
      <c r="BG1462" s="16">
        <v>0.245674740484429</v>
      </c>
      <c r="BH1462" s="16">
        <v>0.29787234042553201</v>
      </c>
    </row>
    <row r="1463" spans="2:60" x14ac:dyDescent="0.25">
      <c r="B1463" t="s">
        <v>658</v>
      </c>
      <c r="C1463" s="16">
        <v>0.16919575113808799</v>
      </c>
      <c r="D1463" s="16">
        <v>0.186046511627907</v>
      </c>
      <c r="E1463" s="16">
        <v>9.7902097902097904E-2</v>
      </c>
      <c r="F1463" s="16">
        <v>0.13684210526315799</v>
      </c>
      <c r="G1463" s="16">
        <v>8.6206896551724102E-2</v>
      </c>
      <c r="H1463" s="16">
        <v>6.6666666666666693E-2</v>
      </c>
      <c r="I1463" s="16">
        <v>0.25714285714285701</v>
      </c>
      <c r="J1463" s="16">
        <v>0.26315789473684198</v>
      </c>
      <c r="K1463" s="16">
        <v>0.20547945205479501</v>
      </c>
      <c r="L1463" s="16">
        <v>0.133333333333333</v>
      </c>
      <c r="M1463" s="16">
        <v>0.204545454545455</v>
      </c>
      <c r="N1463" s="16">
        <v>0.22549019607843099</v>
      </c>
      <c r="O1463" s="16">
        <v>0.266666666666667</v>
      </c>
      <c r="P1463" s="16">
        <v>0.1</v>
      </c>
      <c r="Q1463" s="16">
        <v>0.162790697674419</v>
      </c>
      <c r="R1463" s="16">
        <v>0.148148148148148</v>
      </c>
      <c r="S1463" s="16">
        <v>0.164835164835165</v>
      </c>
      <c r="T1463" s="16">
        <v>0.17307692307692299</v>
      </c>
      <c r="U1463" s="16"/>
      <c r="V1463" s="16">
        <v>0.105849582172702</v>
      </c>
      <c r="W1463" s="16">
        <v>0.178378378378378</v>
      </c>
      <c r="X1463" s="16">
        <v>0.16549295774647901</v>
      </c>
      <c r="Y1463" s="16">
        <v>0.214285714285714</v>
      </c>
      <c r="Z1463" s="16"/>
      <c r="AA1463" s="16">
        <v>0.139107611548556</v>
      </c>
      <c r="AB1463" s="16">
        <v>0.146341463414634</v>
      </c>
      <c r="AC1463" s="16">
        <v>0.23214285714285701</v>
      </c>
      <c r="AD1463" s="16">
        <v>0.14728682170542601</v>
      </c>
      <c r="AE1463" s="16">
        <v>0.184873949579832</v>
      </c>
      <c r="AF1463" s="16">
        <v>0.180851063829787</v>
      </c>
      <c r="AG1463" s="16">
        <v>0.20833333333333301</v>
      </c>
      <c r="AH1463" s="16">
        <v>0.207317073170732</v>
      </c>
      <c r="AI1463" s="16">
        <v>0.25471698113207503</v>
      </c>
      <c r="AJ1463" s="16"/>
      <c r="AK1463" s="16">
        <v>0.157360406091371</v>
      </c>
      <c r="AL1463" s="16">
        <v>0.17475728155339801</v>
      </c>
      <c r="AM1463" s="16">
        <v>0.16831683168316799</v>
      </c>
      <c r="AN1463" s="16">
        <v>0.150170648464164</v>
      </c>
      <c r="AO1463" s="16">
        <v>0.19680851063829799</v>
      </c>
      <c r="AP1463" s="16">
        <v>0.202764976958525</v>
      </c>
      <c r="AQ1463" s="16">
        <v>0.18666666666666701</v>
      </c>
      <c r="AR1463" s="16"/>
      <c r="AS1463" s="16">
        <v>0.28191489361702099</v>
      </c>
      <c r="AT1463" s="16">
        <v>0.15044247787610601</v>
      </c>
      <c r="AU1463" s="16"/>
      <c r="AV1463" s="16">
        <v>0.16033755274261599</v>
      </c>
      <c r="AW1463" s="16">
        <v>0.17417061611374399</v>
      </c>
      <c r="AX1463" s="16"/>
      <c r="AY1463" s="16">
        <v>0.14251207729468601</v>
      </c>
      <c r="AZ1463" s="16">
        <v>0.214285714285714</v>
      </c>
      <c r="BA1463" s="16"/>
      <c r="BB1463" s="16">
        <v>0.177978883861237</v>
      </c>
      <c r="BC1463" s="16">
        <v>0.16030534351145001</v>
      </c>
      <c r="BD1463" s="16"/>
      <c r="BE1463" s="16">
        <v>8.4848484848484895E-2</v>
      </c>
      <c r="BF1463" s="16">
        <v>0.14201183431952699</v>
      </c>
      <c r="BG1463" s="16">
        <v>0.178200692041523</v>
      </c>
      <c r="BH1463" s="16">
        <v>0.24680851063829801</v>
      </c>
    </row>
    <row r="1464" spans="2:60" x14ac:dyDescent="0.25">
      <c r="B1464" t="s">
        <v>659</v>
      </c>
      <c r="C1464" s="16">
        <v>0.153262518968134</v>
      </c>
      <c r="D1464" s="16">
        <v>0.170542635658915</v>
      </c>
      <c r="E1464" s="16">
        <v>0.160839160839161</v>
      </c>
      <c r="F1464" s="16">
        <v>0.18947368421052599</v>
      </c>
      <c r="G1464" s="16">
        <v>0.12068965517241401</v>
      </c>
      <c r="H1464" s="16">
        <v>0.16666666666666699</v>
      </c>
      <c r="I1464" s="16">
        <v>0.15238095238095201</v>
      </c>
      <c r="J1464" s="16">
        <v>0.105263157894737</v>
      </c>
      <c r="K1464" s="16">
        <v>0.123287671232877</v>
      </c>
      <c r="L1464" s="16">
        <v>0.233333333333333</v>
      </c>
      <c r="M1464" s="16">
        <v>0.15909090909090901</v>
      </c>
      <c r="N1464" s="16">
        <v>0.18627450980392199</v>
      </c>
      <c r="O1464" s="16">
        <v>0.133333333333333</v>
      </c>
      <c r="P1464" s="16">
        <v>0.133333333333333</v>
      </c>
      <c r="Q1464" s="16">
        <v>0.13953488372093001</v>
      </c>
      <c r="R1464" s="16">
        <v>0.11111111111111099</v>
      </c>
      <c r="S1464" s="16">
        <v>0.120879120879121</v>
      </c>
      <c r="T1464" s="16">
        <v>0.16346153846153799</v>
      </c>
      <c r="U1464" s="16"/>
      <c r="V1464" s="16">
        <v>0.122562674094708</v>
      </c>
      <c r="W1464" s="16">
        <v>0.19459459459459499</v>
      </c>
      <c r="X1464" s="16">
        <v>0.17253521126760599</v>
      </c>
      <c r="Y1464" s="16">
        <v>0.14897959183673501</v>
      </c>
      <c r="Z1464" s="16"/>
      <c r="AA1464" s="16">
        <v>0.133858267716535</v>
      </c>
      <c r="AB1464" s="16">
        <v>0.19512195121951201</v>
      </c>
      <c r="AC1464" s="16">
        <v>0.214285714285714</v>
      </c>
      <c r="AD1464" s="16">
        <v>0.14728682170542601</v>
      </c>
      <c r="AE1464" s="16">
        <v>0.17647058823529399</v>
      </c>
      <c r="AF1464" s="16">
        <v>0.159574468085106</v>
      </c>
      <c r="AG1464" s="16">
        <v>0.125</v>
      </c>
      <c r="AH1464" s="16">
        <v>0.219512195121951</v>
      </c>
      <c r="AI1464" s="16">
        <v>0.10377358490565999</v>
      </c>
      <c r="AJ1464" s="16"/>
      <c r="AK1464" s="16">
        <v>0.16751269035533001</v>
      </c>
      <c r="AL1464" s="16">
        <v>0.242718446601942</v>
      </c>
      <c r="AM1464" s="16">
        <v>0.16831683168316799</v>
      </c>
      <c r="AN1464" s="16">
        <v>9.5563139931740607E-2</v>
      </c>
      <c r="AO1464" s="16">
        <v>0.14893617021276601</v>
      </c>
      <c r="AP1464" s="16">
        <v>0.18894009216589899</v>
      </c>
      <c r="AQ1464" s="16">
        <v>0.15333333333333299</v>
      </c>
      <c r="AR1464" s="16"/>
      <c r="AS1464" s="16">
        <v>0.22340425531914901</v>
      </c>
      <c r="AT1464" s="16">
        <v>0.14159292035398199</v>
      </c>
      <c r="AU1464" s="16"/>
      <c r="AV1464" s="16">
        <v>0.145569620253165</v>
      </c>
      <c r="AW1464" s="16">
        <v>0.157582938388626</v>
      </c>
      <c r="AX1464" s="16"/>
      <c r="AY1464" s="16">
        <v>0.155797101449275</v>
      </c>
      <c r="AZ1464" s="16">
        <v>0.14897959183673501</v>
      </c>
      <c r="BA1464" s="16"/>
      <c r="BB1464" s="16">
        <v>0.15384615384615399</v>
      </c>
      <c r="BC1464" s="16">
        <v>0.15267175572519101</v>
      </c>
      <c r="BD1464" s="16"/>
      <c r="BE1464" s="16">
        <v>0.103030303030303</v>
      </c>
      <c r="BF1464" s="16">
        <v>0.127218934911243</v>
      </c>
      <c r="BG1464" s="16">
        <v>0.15397923875432501</v>
      </c>
      <c r="BH1464" s="16">
        <v>0.22553191489361701</v>
      </c>
    </row>
    <row r="1465" spans="2:60" x14ac:dyDescent="0.25">
      <c r="B1465" t="s">
        <v>660</v>
      </c>
      <c r="C1465" s="16">
        <v>0.133535660091047</v>
      </c>
      <c r="D1465" s="16">
        <v>0.14728682170542601</v>
      </c>
      <c r="E1465" s="16">
        <v>0.10489510489510501</v>
      </c>
      <c r="F1465" s="16">
        <v>0.13684210526315799</v>
      </c>
      <c r="G1465" s="16">
        <v>0.17241379310344801</v>
      </c>
      <c r="H1465" s="16">
        <v>0.133333333333333</v>
      </c>
      <c r="I1465" s="16">
        <v>0.12380952380952399</v>
      </c>
      <c r="J1465" s="16">
        <v>0.157894736842105</v>
      </c>
      <c r="K1465" s="16">
        <v>9.5890410958904104E-2</v>
      </c>
      <c r="L1465" s="16">
        <v>0.133333333333333</v>
      </c>
      <c r="M1465" s="16">
        <v>0.125</v>
      </c>
      <c r="N1465" s="16">
        <v>0.13725490196078399</v>
      </c>
      <c r="O1465" s="16">
        <v>0.16666666666666699</v>
      </c>
      <c r="P1465" s="16">
        <v>0.133333333333333</v>
      </c>
      <c r="Q1465" s="16">
        <v>0.186046511627907</v>
      </c>
      <c r="R1465" s="16">
        <v>3.7037037037037E-2</v>
      </c>
      <c r="S1465" s="16">
        <v>0.14835164835164799</v>
      </c>
      <c r="T1465" s="16">
        <v>0.134615384615385</v>
      </c>
      <c r="U1465" s="16"/>
      <c r="V1465" s="16">
        <v>9.1922005571030599E-2</v>
      </c>
      <c r="W1465" s="16">
        <v>8.6486486486486505E-2</v>
      </c>
      <c r="X1465" s="16">
        <v>0.14436619718309901</v>
      </c>
      <c r="Y1465" s="16">
        <v>0.17551020408163301</v>
      </c>
      <c r="Z1465" s="16"/>
      <c r="AA1465" s="16">
        <v>6.5616797900262494E-2</v>
      </c>
      <c r="AB1465" s="16">
        <v>0.207317073170732</v>
      </c>
      <c r="AC1465" s="16">
        <v>0.13392857142857101</v>
      </c>
      <c r="AD1465" s="16">
        <v>0.217054263565891</v>
      </c>
      <c r="AE1465" s="16">
        <v>0.151260504201681</v>
      </c>
      <c r="AF1465" s="16">
        <v>0.180851063829787</v>
      </c>
      <c r="AG1465" s="16">
        <v>0.16666666666666699</v>
      </c>
      <c r="AH1465" s="16">
        <v>0.146341463414634</v>
      </c>
      <c r="AI1465" s="16">
        <v>0.179245283018868</v>
      </c>
      <c r="AJ1465" s="16"/>
      <c r="AK1465" s="16">
        <v>0.121827411167513</v>
      </c>
      <c r="AL1465" s="16">
        <v>0.15533980582524301</v>
      </c>
      <c r="AM1465" s="16">
        <v>0.18811881188118801</v>
      </c>
      <c r="AN1465" s="16">
        <v>8.1911262798634796E-2</v>
      </c>
      <c r="AO1465" s="16">
        <v>0.180851063829787</v>
      </c>
      <c r="AP1465" s="16">
        <v>0.15668202764976999</v>
      </c>
      <c r="AQ1465" s="16">
        <v>0.15333333333333299</v>
      </c>
      <c r="AR1465" s="16"/>
      <c r="AS1465" s="16">
        <v>0.22340425531914901</v>
      </c>
      <c r="AT1465" s="16">
        <v>0.11858407079645999</v>
      </c>
      <c r="AU1465" s="16"/>
      <c r="AV1465" s="16">
        <v>0.113924050632911</v>
      </c>
      <c r="AW1465" s="16">
        <v>0.14454976303317499</v>
      </c>
      <c r="AX1465" s="16"/>
      <c r="AY1465" s="16">
        <v>0.108695652173913</v>
      </c>
      <c r="AZ1465" s="16">
        <v>0.17551020408163301</v>
      </c>
      <c r="BA1465" s="16"/>
      <c r="BB1465" s="16">
        <v>0.158371040723982</v>
      </c>
      <c r="BC1465" s="16">
        <v>0.10839694656488499</v>
      </c>
      <c r="BD1465" s="16"/>
      <c r="BE1465" s="16">
        <v>6.6666666666666693E-2</v>
      </c>
      <c r="BF1465" s="16">
        <v>0.118343195266272</v>
      </c>
      <c r="BG1465" s="16">
        <v>0.143598615916955</v>
      </c>
      <c r="BH1465" s="16">
        <v>0.17872340425531899</v>
      </c>
    </row>
    <row r="1466" spans="2:60" x14ac:dyDescent="0.25">
      <c r="B1466" t="s">
        <v>99</v>
      </c>
      <c r="C1466" s="16">
        <v>5.31107738998483E-3</v>
      </c>
      <c r="D1466" s="16">
        <v>1.5503875968992199E-2</v>
      </c>
      <c r="E1466" s="16">
        <v>1.3986013986014E-2</v>
      </c>
      <c r="F1466" s="16">
        <v>0</v>
      </c>
      <c r="G1466" s="16">
        <v>1.72413793103448E-2</v>
      </c>
      <c r="H1466" s="16">
        <v>0</v>
      </c>
      <c r="I1466" s="16">
        <v>0</v>
      </c>
      <c r="J1466" s="16">
        <v>0</v>
      </c>
      <c r="K1466" s="16">
        <v>0</v>
      </c>
      <c r="L1466" s="16">
        <v>0</v>
      </c>
      <c r="M1466" s="16">
        <v>0</v>
      </c>
      <c r="N1466" s="16">
        <v>9.8039215686274508E-3</v>
      </c>
      <c r="O1466" s="16">
        <v>0</v>
      </c>
      <c r="P1466" s="16">
        <v>0</v>
      </c>
      <c r="Q1466" s="16">
        <v>0</v>
      </c>
      <c r="R1466" s="16">
        <v>0</v>
      </c>
      <c r="S1466" s="16">
        <v>5.4945054945054897E-3</v>
      </c>
      <c r="T1466" s="16">
        <v>0</v>
      </c>
      <c r="U1466" s="16"/>
      <c r="V1466" s="16">
        <v>8.3565459610027894E-3</v>
      </c>
      <c r="W1466" s="16">
        <v>5.40540540540541E-3</v>
      </c>
      <c r="X1466" s="16">
        <v>7.0422535211267599E-3</v>
      </c>
      <c r="Y1466" s="16">
        <v>2.0408163265306098E-3</v>
      </c>
      <c r="Z1466" s="16"/>
      <c r="AA1466" s="16">
        <v>5.2493438320209999E-3</v>
      </c>
      <c r="AB1466" s="16">
        <v>1.21951219512195E-2</v>
      </c>
      <c r="AC1466" s="16">
        <v>0</v>
      </c>
      <c r="AD1466" s="16">
        <v>0</v>
      </c>
      <c r="AE1466" s="16">
        <v>8.4033613445378096E-3</v>
      </c>
      <c r="AF1466" s="16">
        <v>1.0638297872340399E-2</v>
      </c>
      <c r="AG1466" s="16">
        <v>1.0416666666666701E-2</v>
      </c>
      <c r="AH1466" s="16">
        <v>0</v>
      </c>
      <c r="AI1466" s="16">
        <v>0</v>
      </c>
      <c r="AJ1466" s="16"/>
      <c r="AK1466" s="16">
        <v>1.01522842639594E-2</v>
      </c>
      <c r="AL1466" s="16">
        <v>9.7087378640776708E-3</v>
      </c>
      <c r="AM1466" s="16">
        <v>0</v>
      </c>
      <c r="AN1466" s="16">
        <v>3.4129692832764501E-3</v>
      </c>
      <c r="AO1466" s="16">
        <v>0</v>
      </c>
      <c r="AP1466" s="16">
        <v>9.2165898617511503E-3</v>
      </c>
      <c r="AQ1466" s="16">
        <v>6.6666666666666697E-3</v>
      </c>
      <c r="AR1466" s="16"/>
      <c r="AS1466" s="16">
        <v>5.31914893617021E-3</v>
      </c>
      <c r="AT1466" s="16">
        <v>5.3097345132743397E-3</v>
      </c>
      <c r="AU1466" s="16"/>
      <c r="AV1466" s="16">
        <v>2.1097046413502099E-3</v>
      </c>
      <c r="AW1466" s="16">
        <v>7.10900473933649E-3</v>
      </c>
      <c r="AX1466" s="16"/>
      <c r="AY1466" s="16">
        <v>7.2463768115942004E-3</v>
      </c>
      <c r="AZ1466" s="16">
        <v>2.0408163265306098E-3</v>
      </c>
      <c r="BA1466" s="16"/>
      <c r="BB1466" s="16">
        <v>3.0165912518853701E-3</v>
      </c>
      <c r="BC1466" s="16">
        <v>7.63358778625954E-3</v>
      </c>
      <c r="BD1466" s="16"/>
      <c r="BE1466" s="16">
        <v>6.0606060606060597E-3</v>
      </c>
      <c r="BF1466" s="16">
        <v>1.4792899408284E-2</v>
      </c>
      <c r="BG1466" s="16">
        <v>1.7301038062283701E-3</v>
      </c>
      <c r="BH1466" s="16">
        <v>0</v>
      </c>
    </row>
    <row r="1467" spans="2:60" x14ac:dyDescent="0.25">
      <c r="B1467" t="s">
        <v>103</v>
      </c>
      <c r="C1467" s="16">
        <v>3.8694992412746598E-2</v>
      </c>
      <c r="D1467" s="16">
        <v>3.1007751937984499E-2</v>
      </c>
      <c r="E1467" s="16">
        <v>4.1958041958042001E-2</v>
      </c>
      <c r="F1467" s="16">
        <v>2.1052631578947399E-2</v>
      </c>
      <c r="G1467" s="16">
        <v>8.6206896551724102E-2</v>
      </c>
      <c r="H1467" s="16">
        <v>6.6666666666666693E-2</v>
      </c>
      <c r="I1467" s="16">
        <v>1.9047619047619001E-2</v>
      </c>
      <c r="J1467" s="16">
        <v>0</v>
      </c>
      <c r="K1467" s="16">
        <v>5.4794520547945202E-2</v>
      </c>
      <c r="L1467" s="16">
        <v>0</v>
      </c>
      <c r="M1467" s="16">
        <v>5.6818181818181802E-2</v>
      </c>
      <c r="N1467" s="16">
        <v>4.9019607843137303E-2</v>
      </c>
      <c r="O1467" s="16">
        <v>6.6666666666666693E-2</v>
      </c>
      <c r="P1467" s="16">
        <v>8.3333333333333301E-2</v>
      </c>
      <c r="Q1467" s="16">
        <v>4.6511627906976702E-2</v>
      </c>
      <c r="R1467" s="16">
        <v>7.4074074074074098E-2</v>
      </c>
      <c r="S1467" s="16">
        <v>1.6483516483516501E-2</v>
      </c>
      <c r="T1467" s="16">
        <v>1.9230769230769201E-2</v>
      </c>
      <c r="U1467" s="16"/>
      <c r="V1467" s="16">
        <v>8.9136490250696407E-2</v>
      </c>
      <c r="W1467" s="16">
        <v>1.62162162162162E-2</v>
      </c>
      <c r="X1467" s="16">
        <v>2.8169014084507001E-2</v>
      </c>
      <c r="Y1467" s="16">
        <v>1.6326530612244899E-2</v>
      </c>
      <c r="Z1467" s="16"/>
      <c r="AA1467" s="16">
        <v>8.13648293963255E-2</v>
      </c>
      <c r="AB1467" s="16">
        <v>1.21951219512195E-2</v>
      </c>
      <c r="AC1467" s="16">
        <v>8.9285714285714298E-3</v>
      </c>
      <c r="AD1467" s="16">
        <v>7.7519379844961196E-3</v>
      </c>
      <c r="AE1467" s="16">
        <v>8.4033613445378096E-3</v>
      </c>
      <c r="AF1467" s="16">
        <v>1.0638297872340399E-2</v>
      </c>
      <c r="AG1467" s="16">
        <v>2.0833333333333301E-2</v>
      </c>
      <c r="AH1467" s="16">
        <v>0</v>
      </c>
      <c r="AI1467" s="16">
        <v>1.88679245283019E-2</v>
      </c>
      <c r="AJ1467" s="16"/>
      <c r="AK1467" s="16">
        <v>6.5989847715736002E-2</v>
      </c>
      <c r="AL1467" s="16">
        <v>9.7087378640776708E-3</v>
      </c>
      <c r="AM1467" s="16">
        <v>3.9603960396039598E-2</v>
      </c>
      <c r="AN1467" s="16">
        <v>4.7781569965870303E-2</v>
      </c>
      <c r="AO1467" s="16">
        <v>1.0638297872340399E-2</v>
      </c>
      <c r="AP1467" s="16">
        <v>9.2165898617511503E-3</v>
      </c>
      <c r="AQ1467" s="16">
        <v>1.3333333333333299E-2</v>
      </c>
      <c r="AR1467" s="16"/>
      <c r="AS1467" s="16">
        <v>5.31914893617021E-3</v>
      </c>
      <c r="AT1467" s="16">
        <v>4.4247787610619503E-2</v>
      </c>
      <c r="AU1467" s="16"/>
      <c r="AV1467" s="16">
        <v>4.8523206751054801E-2</v>
      </c>
      <c r="AW1467" s="16">
        <v>3.3175355450236997E-2</v>
      </c>
      <c r="AX1467" s="16"/>
      <c r="AY1467" s="16">
        <v>5.1932367149758497E-2</v>
      </c>
      <c r="AZ1467" s="16">
        <v>1.6326530612244899E-2</v>
      </c>
      <c r="BA1467" s="16"/>
      <c r="BB1467" s="16">
        <v>2.1116138763197598E-2</v>
      </c>
      <c r="BC1467" s="16">
        <v>5.6488549618320602E-2</v>
      </c>
      <c r="BD1467" s="16"/>
      <c r="BE1467" s="16">
        <v>0.163636363636364</v>
      </c>
      <c r="BF1467" s="16">
        <v>5.6213017751479299E-2</v>
      </c>
      <c r="BG1467" s="16">
        <v>5.19031141868512E-3</v>
      </c>
      <c r="BH1467" s="16">
        <v>8.5106382978723406E-3</v>
      </c>
    </row>
    <row r="1468" spans="2:60" x14ac:dyDescent="0.25">
      <c r="C1468" s="16"/>
      <c r="D1468" s="16"/>
      <c r="E1468" s="16"/>
      <c r="F1468" s="16"/>
      <c r="G1468" s="16"/>
      <c r="H1468" s="16"/>
      <c r="I1468" s="16"/>
      <c r="J1468" s="16"/>
      <c r="K1468" s="16"/>
      <c r="L1468" s="16"/>
      <c r="M1468" s="16"/>
      <c r="N1468" s="16"/>
      <c r="O1468" s="16"/>
      <c r="P1468" s="16"/>
      <c r="Q1468" s="16"/>
      <c r="R1468" s="16"/>
      <c r="S1468" s="16"/>
      <c r="T1468" s="16"/>
      <c r="U1468" s="16"/>
      <c r="V1468" s="16"/>
      <c r="W1468" s="16"/>
      <c r="X1468" s="16"/>
      <c r="Y1468" s="16"/>
      <c r="Z1468" s="16"/>
      <c r="AA1468" s="16"/>
      <c r="AB1468" s="16"/>
      <c r="AC1468" s="16"/>
      <c r="AD1468" s="16"/>
      <c r="AE1468" s="16"/>
      <c r="AF1468" s="16"/>
      <c r="AG1468" s="16"/>
      <c r="AH1468" s="16"/>
      <c r="AI1468" s="16"/>
      <c r="AJ1468" s="16"/>
      <c r="AK1468" s="16"/>
      <c r="AL1468" s="16"/>
      <c r="AM1468" s="16"/>
      <c r="AN1468" s="16"/>
      <c r="AO1468" s="16"/>
      <c r="AP1468" s="16"/>
      <c r="AQ1468" s="16"/>
      <c r="AR1468" s="16"/>
      <c r="AS1468" s="16"/>
      <c r="AT1468" s="16"/>
      <c r="AU1468" s="16"/>
      <c r="AV1468" s="16"/>
      <c r="AW1468" s="16"/>
      <c r="AX1468" s="16"/>
      <c r="AY1468" s="16"/>
      <c r="AZ1468" s="16"/>
      <c r="BA1468" s="16"/>
      <c r="BB1468" s="16"/>
      <c r="BC1468" s="16"/>
      <c r="BD1468" s="16"/>
      <c r="BE1468" s="16"/>
      <c r="BF1468" s="16"/>
      <c r="BG1468" s="16"/>
      <c r="BH1468" s="16"/>
    </row>
    <row r="1469" spans="2:60" x14ac:dyDescent="0.25">
      <c r="B1469" s="6" t="s">
        <v>669</v>
      </c>
      <c r="C1469" s="16"/>
      <c r="D1469" s="16"/>
      <c r="E1469" s="16"/>
      <c r="F1469" s="16"/>
      <c r="G1469" s="16"/>
      <c r="H1469" s="16"/>
      <c r="I1469" s="16"/>
      <c r="J1469" s="16"/>
      <c r="K1469" s="16"/>
      <c r="L1469" s="16"/>
      <c r="M1469" s="16"/>
      <c r="N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c r="AK1469" s="16"/>
      <c r="AL1469" s="16"/>
      <c r="AM1469" s="16"/>
      <c r="AN1469" s="16"/>
      <c r="AO1469" s="16"/>
      <c r="AP1469" s="16"/>
      <c r="AQ1469" s="16"/>
      <c r="AR1469" s="16"/>
      <c r="AS1469" s="16"/>
      <c r="AT1469" s="16"/>
      <c r="AU1469" s="16"/>
      <c r="AV1469" s="16"/>
      <c r="AW1469" s="16"/>
      <c r="AX1469" s="16"/>
      <c r="AY1469" s="16"/>
      <c r="AZ1469" s="16"/>
      <c r="BA1469" s="16"/>
      <c r="BB1469" s="16"/>
      <c r="BC1469" s="16"/>
      <c r="BD1469" s="16"/>
      <c r="BE1469" s="16"/>
      <c r="BF1469" s="16"/>
      <c r="BG1469" s="16"/>
      <c r="BH1469" s="16"/>
    </row>
    <row r="1470" spans="2:60" x14ac:dyDescent="0.25">
      <c r="B1470" s="23" t="s">
        <v>79</v>
      </c>
      <c r="C1470" s="16"/>
      <c r="D1470" s="16"/>
      <c r="E1470" s="16"/>
      <c r="F1470" s="16"/>
      <c r="G1470" s="16"/>
      <c r="H1470" s="16"/>
      <c r="I1470" s="16"/>
      <c r="J1470" s="16"/>
      <c r="K1470" s="16"/>
      <c r="L1470" s="16"/>
      <c r="M1470" s="16"/>
      <c r="N1470" s="16"/>
      <c r="O1470" s="16"/>
      <c r="P1470" s="16"/>
      <c r="Q1470" s="16"/>
      <c r="R1470" s="16"/>
      <c r="S1470" s="16"/>
      <c r="T1470" s="16"/>
      <c r="U1470" s="16"/>
      <c r="V1470" s="16"/>
      <c r="W1470" s="16"/>
      <c r="X1470" s="16"/>
      <c r="Y1470" s="16"/>
      <c r="Z1470" s="16"/>
      <c r="AA1470" s="16"/>
      <c r="AB1470" s="16"/>
      <c r="AC1470" s="16"/>
      <c r="AD1470" s="16"/>
      <c r="AE1470" s="16"/>
      <c r="AF1470" s="16"/>
      <c r="AG1470" s="16"/>
      <c r="AH1470" s="16"/>
      <c r="AI1470" s="16"/>
      <c r="AJ1470" s="16"/>
      <c r="AK1470" s="16"/>
      <c r="AL1470" s="16"/>
      <c r="AM1470" s="16"/>
      <c r="AN1470" s="16"/>
      <c r="AO1470" s="16"/>
      <c r="AP1470" s="16"/>
      <c r="AQ1470" s="16"/>
      <c r="AR1470" s="16"/>
      <c r="AS1470" s="16"/>
      <c r="AT1470" s="16"/>
      <c r="AU1470" s="16"/>
      <c r="AV1470" s="16"/>
      <c r="AW1470" s="16"/>
      <c r="AX1470" s="16"/>
      <c r="AY1470" s="16"/>
      <c r="AZ1470" s="16"/>
      <c r="BA1470" s="16"/>
      <c r="BB1470" s="16"/>
      <c r="BC1470" s="16"/>
      <c r="BD1470" s="16"/>
      <c r="BE1470" s="16"/>
      <c r="BF1470" s="16"/>
      <c r="BG1470" s="16"/>
      <c r="BH1470" s="16"/>
    </row>
    <row r="1471" spans="2:60" x14ac:dyDescent="0.25">
      <c r="B1471" t="s">
        <v>662</v>
      </c>
      <c r="C1471" s="16">
        <v>0.27086494688922602</v>
      </c>
      <c r="D1471" s="16">
        <v>0.25581395348837199</v>
      </c>
      <c r="E1471" s="16">
        <v>0.21678321678321699</v>
      </c>
      <c r="F1471" s="16">
        <v>0.27368421052631597</v>
      </c>
      <c r="G1471" s="16">
        <v>0.20689655172413801</v>
      </c>
      <c r="H1471" s="16">
        <v>0.233333333333333</v>
      </c>
      <c r="I1471" s="16">
        <v>0.33333333333333298</v>
      </c>
      <c r="J1471" s="16">
        <v>0.26315789473684198</v>
      </c>
      <c r="K1471" s="16">
        <v>0.24657534246575299</v>
      </c>
      <c r="L1471" s="16">
        <v>0.16666666666666699</v>
      </c>
      <c r="M1471" s="16">
        <v>0.39772727272727298</v>
      </c>
      <c r="N1471" s="16">
        <v>0.25490196078431399</v>
      </c>
      <c r="O1471" s="16">
        <v>0.3</v>
      </c>
      <c r="P1471" s="16">
        <v>0.233333333333333</v>
      </c>
      <c r="Q1471" s="16">
        <v>0.25581395348837199</v>
      </c>
      <c r="R1471" s="16">
        <v>0.148148148148148</v>
      </c>
      <c r="S1471" s="16">
        <v>0.32967032967033</v>
      </c>
      <c r="T1471" s="16">
        <v>0.25</v>
      </c>
      <c r="U1471" s="16"/>
      <c r="V1471" s="16">
        <v>0.18105849582172701</v>
      </c>
      <c r="W1471" s="16">
        <v>0.27027027027027001</v>
      </c>
      <c r="X1471" s="16">
        <v>0.26056338028169002</v>
      </c>
      <c r="Y1471" s="16">
        <v>0.34285714285714303</v>
      </c>
      <c r="Z1471" s="16"/>
      <c r="AA1471" s="16">
        <v>0.20734908136482899</v>
      </c>
      <c r="AB1471" s="16">
        <v>0.34146341463414598</v>
      </c>
      <c r="AC1471" s="16">
        <v>0.25</v>
      </c>
      <c r="AD1471" s="16">
        <v>0.28682170542635699</v>
      </c>
      <c r="AE1471" s="16">
        <v>0.31932773109243701</v>
      </c>
      <c r="AF1471" s="16">
        <v>0.36170212765957399</v>
      </c>
      <c r="AG1471" s="16">
        <v>0.30208333333333298</v>
      </c>
      <c r="AH1471" s="16">
        <v>0.36585365853658502</v>
      </c>
      <c r="AI1471" s="16">
        <v>0.39622641509433998</v>
      </c>
      <c r="AJ1471" s="16"/>
      <c r="AK1471" s="16">
        <v>0.24873096446700499</v>
      </c>
      <c r="AL1471" s="16">
        <v>0.20388349514563101</v>
      </c>
      <c r="AM1471" s="16">
        <v>0.24752475247524799</v>
      </c>
      <c r="AN1471" s="16">
        <v>0.23208191126279901</v>
      </c>
      <c r="AO1471" s="16">
        <v>0.340425531914894</v>
      </c>
      <c r="AP1471" s="16">
        <v>0.29032258064516098</v>
      </c>
      <c r="AQ1471" s="16">
        <v>0.39333333333333298</v>
      </c>
      <c r="AR1471" s="16"/>
      <c r="AS1471" s="16">
        <v>0.43617021276595702</v>
      </c>
      <c r="AT1471" s="16">
        <v>0.24336283185840701</v>
      </c>
      <c r="AU1471" s="16"/>
      <c r="AV1471" s="16">
        <v>0.23628691983122399</v>
      </c>
      <c r="AW1471" s="16">
        <v>0.29028436018957299</v>
      </c>
      <c r="AX1471" s="16"/>
      <c r="AY1471" s="16">
        <v>0.22826086956521699</v>
      </c>
      <c r="AZ1471" s="16">
        <v>0.34285714285714303</v>
      </c>
      <c r="BA1471" s="16"/>
      <c r="BB1471" s="16">
        <v>0.35746606334841602</v>
      </c>
      <c r="BC1471" s="16">
        <v>0.18320610687022901</v>
      </c>
      <c r="BD1471" s="16"/>
      <c r="BE1471" s="16">
        <v>0.13939393939393899</v>
      </c>
      <c r="BF1471" s="16">
        <v>0.15384615384615399</v>
      </c>
      <c r="BG1471" s="16">
        <v>0.29930795847750902</v>
      </c>
      <c r="BH1471" s="16">
        <v>0.45957446808510599</v>
      </c>
    </row>
    <row r="1472" spans="2:60" x14ac:dyDescent="0.25">
      <c r="B1472" t="s">
        <v>663</v>
      </c>
      <c r="C1472" s="16">
        <v>0.37784522003034898</v>
      </c>
      <c r="D1472" s="16">
        <v>0.372093023255814</v>
      </c>
      <c r="E1472" s="16">
        <v>0.37062937062937101</v>
      </c>
      <c r="F1472" s="16">
        <v>0.36842105263157898</v>
      </c>
      <c r="G1472" s="16">
        <v>0.431034482758621</v>
      </c>
      <c r="H1472" s="16">
        <v>0.4</v>
      </c>
      <c r="I1472" s="16">
        <v>0.38095238095238099</v>
      </c>
      <c r="J1472" s="16">
        <v>0.36842105263157898</v>
      </c>
      <c r="K1472" s="16">
        <v>0.43835616438356201</v>
      </c>
      <c r="L1472" s="16">
        <v>0.43333333333333302</v>
      </c>
      <c r="M1472" s="16">
        <v>0.34090909090909099</v>
      </c>
      <c r="N1472" s="16">
        <v>0.36274509803921601</v>
      </c>
      <c r="O1472" s="16">
        <v>0.266666666666667</v>
      </c>
      <c r="P1472" s="16">
        <v>0.31666666666666698</v>
      </c>
      <c r="Q1472" s="16">
        <v>0.372093023255814</v>
      </c>
      <c r="R1472" s="16">
        <v>0.51851851851851805</v>
      </c>
      <c r="S1472" s="16">
        <v>0.32967032967033</v>
      </c>
      <c r="T1472" s="16">
        <v>0.47115384615384598</v>
      </c>
      <c r="U1472" s="16"/>
      <c r="V1472" s="16">
        <v>0.314763231197772</v>
      </c>
      <c r="W1472" s="16">
        <v>0.34594594594594602</v>
      </c>
      <c r="X1472" s="16">
        <v>0.45070422535211302</v>
      </c>
      <c r="Y1472" s="16">
        <v>0.393877551020408</v>
      </c>
      <c r="Z1472" s="16"/>
      <c r="AA1472" s="16">
        <v>0.32808398950131201</v>
      </c>
      <c r="AB1472" s="16">
        <v>0.292682926829268</v>
      </c>
      <c r="AC1472" s="16">
        <v>0.4375</v>
      </c>
      <c r="AD1472" s="16">
        <v>0.418604651162791</v>
      </c>
      <c r="AE1472" s="16">
        <v>0.369747899159664</v>
      </c>
      <c r="AF1472" s="16">
        <v>0.41489361702127697</v>
      </c>
      <c r="AG1472" s="16">
        <v>0.5</v>
      </c>
      <c r="AH1472" s="16">
        <v>0.34146341463414598</v>
      </c>
      <c r="AI1472" s="16">
        <v>0.39622641509433998</v>
      </c>
      <c r="AJ1472" s="16"/>
      <c r="AK1472" s="16">
        <v>0.27411167512690399</v>
      </c>
      <c r="AL1472" s="16">
        <v>0.43689320388349501</v>
      </c>
      <c r="AM1472" s="16">
        <v>0.475247524752475</v>
      </c>
      <c r="AN1472" s="16">
        <v>0.33105802047781602</v>
      </c>
      <c r="AO1472" s="16">
        <v>0.39893617021276601</v>
      </c>
      <c r="AP1472" s="16">
        <v>0.474654377880184</v>
      </c>
      <c r="AQ1472" s="16">
        <v>0.33333333333333298</v>
      </c>
      <c r="AR1472" s="16"/>
      <c r="AS1472" s="16">
        <v>0.39893617021276601</v>
      </c>
      <c r="AT1472" s="16">
        <v>0.374336283185841</v>
      </c>
      <c r="AU1472" s="16"/>
      <c r="AV1472" s="16">
        <v>0.37130801687763698</v>
      </c>
      <c r="AW1472" s="16">
        <v>0.38151658767772501</v>
      </c>
      <c r="AX1472" s="16"/>
      <c r="AY1472" s="16">
        <v>0.36835748792270501</v>
      </c>
      <c r="AZ1472" s="16">
        <v>0.393877551020408</v>
      </c>
      <c r="BA1472" s="16"/>
      <c r="BB1472" s="16">
        <v>0.361990950226244</v>
      </c>
      <c r="BC1472" s="16">
        <v>0.393893129770992</v>
      </c>
      <c r="BD1472" s="16"/>
      <c r="BE1472" s="16">
        <v>0.21212121212121199</v>
      </c>
      <c r="BF1472" s="16">
        <v>0.36094674556213002</v>
      </c>
      <c r="BG1472" s="16">
        <v>0.43771626297577898</v>
      </c>
      <c r="BH1472" s="16">
        <v>0.37446808510638302</v>
      </c>
    </row>
    <row r="1473" spans="2:60" x14ac:dyDescent="0.25">
      <c r="B1473" t="s">
        <v>664</v>
      </c>
      <c r="C1473" s="16">
        <v>0.24051593323216999</v>
      </c>
      <c r="D1473" s="16">
        <v>0.24806201550387599</v>
      </c>
      <c r="E1473" s="16">
        <v>0.29370629370629397</v>
      </c>
      <c r="F1473" s="16">
        <v>0.26315789473684198</v>
      </c>
      <c r="G1473" s="16">
        <v>0.22413793103448301</v>
      </c>
      <c r="H1473" s="16">
        <v>0.2</v>
      </c>
      <c r="I1473" s="16">
        <v>0.19047619047618999</v>
      </c>
      <c r="J1473" s="16">
        <v>0.31578947368421101</v>
      </c>
      <c r="K1473" s="16">
        <v>0.20547945205479501</v>
      </c>
      <c r="L1473" s="16">
        <v>0.3</v>
      </c>
      <c r="M1473" s="16">
        <v>0.18181818181818199</v>
      </c>
      <c r="N1473" s="16">
        <v>0.28431372549019601</v>
      </c>
      <c r="O1473" s="16">
        <v>0.3</v>
      </c>
      <c r="P1473" s="16">
        <v>0.4</v>
      </c>
      <c r="Q1473" s="16">
        <v>0.232558139534884</v>
      </c>
      <c r="R1473" s="16">
        <v>0.18518518518518501</v>
      </c>
      <c r="S1473" s="16">
        <v>0.225274725274725</v>
      </c>
      <c r="T1473" s="16">
        <v>0.144230769230769</v>
      </c>
      <c r="U1473" s="16"/>
      <c r="V1473" s="16">
        <v>0.30362116991643501</v>
      </c>
      <c r="W1473" s="16">
        <v>0.26486486486486499</v>
      </c>
      <c r="X1473" s="16">
        <v>0.21830985915493001</v>
      </c>
      <c r="Y1473" s="16">
        <v>0.19795918367346901</v>
      </c>
      <c r="Z1473" s="16"/>
      <c r="AA1473" s="16">
        <v>0.29396325459317602</v>
      </c>
      <c r="AB1473" s="16">
        <v>0.30487804878048802</v>
      </c>
      <c r="AC1473" s="16">
        <v>0.20535714285714299</v>
      </c>
      <c r="AD1473" s="16">
        <v>0.217054263565891</v>
      </c>
      <c r="AE1473" s="16">
        <v>0.218487394957983</v>
      </c>
      <c r="AF1473" s="16">
        <v>0.20212765957446799</v>
      </c>
      <c r="AG1473" s="16">
        <v>0.13541666666666699</v>
      </c>
      <c r="AH1473" s="16">
        <v>0.23170731707317099</v>
      </c>
      <c r="AI1473" s="16">
        <v>0.160377358490566</v>
      </c>
      <c r="AJ1473" s="16"/>
      <c r="AK1473" s="16">
        <v>0.30456852791878197</v>
      </c>
      <c r="AL1473" s="16">
        <v>0.27184466019417503</v>
      </c>
      <c r="AM1473" s="16">
        <v>0.22772277227722801</v>
      </c>
      <c r="AN1473" s="16">
        <v>0.290102389078498</v>
      </c>
      <c r="AO1473" s="16">
        <v>0.180851063829787</v>
      </c>
      <c r="AP1473" s="16">
        <v>0.18433179723502299</v>
      </c>
      <c r="AQ1473" s="16">
        <v>0.193333333333333</v>
      </c>
      <c r="AR1473" s="16"/>
      <c r="AS1473" s="16">
        <v>0.14361702127659601</v>
      </c>
      <c r="AT1473" s="16">
        <v>0.25663716814159299</v>
      </c>
      <c r="AU1473" s="16"/>
      <c r="AV1473" s="16">
        <v>0.24472573839662401</v>
      </c>
      <c r="AW1473" s="16">
        <v>0.238151658767773</v>
      </c>
      <c r="AX1473" s="16"/>
      <c r="AY1473" s="16">
        <v>0.26570048309178701</v>
      </c>
      <c r="AZ1473" s="16">
        <v>0.19795918367346901</v>
      </c>
      <c r="BA1473" s="16"/>
      <c r="BB1473" s="16">
        <v>0.20512820512820501</v>
      </c>
      <c r="BC1473" s="16">
        <v>0.276335877862595</v>
      </c>
      <c r="BD1473" s="16"/>
      <c r="BE1473" s="16">
        <v>0.35757575757575799</v>
      </c>
      <c r="BF1473" s="16">
        <v>0.33136094674556199</v>
      </c>
      <c r="BG1473" s="16">
        <v>0.190311418685121</v>
      </c>
      <c r="BH1473" s="16">
        <v>0.14893617021276601</v>
      </c>
    </row>
    <row r="1474" spans="2:60" x14ac:dyDescent="0.25">
      <c r="B1474" t="s">
        <v>665</v>
      </c>
      <c r="C1474" s="16">
        <v>1.9726858877086501E-2</v>
      </c>
      <c r="D1474" s="16">
        <v>2.32558139534884E-2</v>
      </c>
      <c r="E1474" s="16">
        <v>1.3986013986014E-2</v>
      </c>
      <c r="F1474" s="16">
        <v>3.1578947368421102E-2</v>
      </c>
      <c r="G1474" s="16">
        <v>1.72413793103448E-2</v>
      </c>
      <c r="H1474" s="16">
        <v>3.3333333333333298E-2</v>
      </c>
      <c r="I1474" s="16">
        <v>2.8571428571428598E-2</v>
      </c>
      <c r="J1474" s="16">
        <v>0</v>
      </c>
      <c r="K1474" s="16">
        <v>0</v>
      </c>
      <c r="L1474" s="16">
        <v>0</v>
      </c>
      <c r="M1474" s="16">
        <v>1.13636363636364E-2</v>
      </c>
      <c r="N1474" s="16">
        <v>1.9607843137254902E-2</v>
      </c>
      <c r="O1474" s="16">
        <v>3.3333333333333298E-2</v>
      </c>
      <c r="P1474" s="16">
        <v>0</v>
      </c>
      <c r="Q1474" s="16">
        <v>4.6511627906976702E-2</v>
      </c>
      <c r="R1474" s="16">
        <v>3.7037037037037E-2</v>
      </c>
      <c r="S1474" s="16">
        <v>1.6483516483516501E-2</v>
      </c>
      <c r="T1474" s="16">
        <v>2.8846153846153799E-2</v>
      </c>
      <c r="U1474" s="16"/>
      <c r="V1474" s="16">
        <v>1.67130919220056E-2</v>
      </c>
      <c r="W1474" s="16">
        <v>3.7837837837837798E-2</v>
      </c>
      <c r="X1474" s="16">
        <v>2.4647887323943699E-2</v>
      </c>
      <c r="Y1474" s="16">
        <v>1.2244897959183701E-2</v>
      </c>
      <c r="Z1474" s="16"/>
      <c r="AA1474" s="16">
        <v>2.3622047244094498E-2</v>
      </c>
      <c r="AB1474" s="16">
        <v>1.21951219512195E-2</v>
      </c>
      <c r="AC1474" s="16">
        <v>1.7857142857142901E-2</v>
      </c>
      <c r="AD1474" s="16">
        <v>3.8759689922480599E-2</v>
      </c>
      <c r="AE1474" s="16">
        <v>3.3613445378151301E-2</v>
      </c>
      <c r="AF1474" s="16">
        <v>0</v>
      </c>
      <c r="AG1474" s="16">
        <v>0</v>
      </c>
      <c r="AH1474" s="16">
        <v>1.21951219512195E-2</v>
      </c>
      <c r="AI1474" s="16">
        <v>0</v>
      </c>
      <c r="AJ1474" s="16"/>
      <c r="AK1474" s="16">
        <v>2.5380710659898501E-2</v>
      </c>
      <c r="AL1474" s="16">
        <v>1.94174757281553E-2</v>
      </c>
      <c r="AM1474" s="16">
        <v>0</v>
      </c>
      <c r="AN1474" s="16">
        <v>2.38907849829352E-2</v>
      </c>
      <c r="AO1474" s="16">
        <v>3.7234042553191501E-2</v>
      </c>
      <c r="AP1474" s="16">
        <v>9.2165898617511503E-3</v>
      </c>
      <c r="AQ1474" s="16">
        <v>1.3333333333333299E-2</v>
      </c>
      <c r="AR1474" s="16"/>
      <c r="AS1474" s="16">
        <v>5.31914893617021E-3</v>
      </c>
      <c r="AT1474" s="16">
        <v>2.21238938053097E-2</v>
      </c>
      <c r="AU1474" s="16"/>
      <c r="AV1474" s="16">
        <v>2.1097046413502098E-2</v>
      </c>
      <c r="AW1474" s="16">
        <v>1.8957345971564E-2</v>
      </c>
      <c r="AX1474" s="16"/>
      <c r="AY1474" s="16">
        <v>2.41545893719807E-2</v>
      </c>
      <c r="AZ1474" s="16">
        <v>1.2244897959183701E-2</v>
      </c>
      <c r="BA1474" s="16"/>
      <c r="BB1474" s="16">
        <v>1.8099547511312201E-2</v>
      </c>
      <c r="BC1474" s="16">
        <v>2.13740458015267E-2</v>
      </c>
      <c r="BD1474" s="16"/>
      <c r="BE1474" s="16">
        <v>3.6363636363636397E-2</v>
      </c>
      <c r="BF1474" s="16">
        <v>2.6627218934911202E-2</v>
      </c>
      <c r="BG1474" s="16">
        <v>1.73010380622837E-2</v>
      </c>
      <c r="BH1474" s="16">
        <v>4.2553191489361703E-3</v>
      </c>
    </row>
    <row r="1475" spans="2:60" x14ac:dyDescent="0.25">
      <c r="B1475" t="s">
        <v>666</v>
      </c>
      <c r="C1475" s="16">
        <v>1.59332321699545E-2</v>
      </c>
      <c r="D1475" s="16">
        <v>2.32558139534884E-2</v>
      </c>
      <c r="E1475" s="16">
        <v>6.9930069930069904E-3</v>
      </c>
      <c r="F1475" s="16">
        <v>1.05263157894737E-2</v>
      </c>
      <c r="G1475" s="16">
        <v>1.72413793103448E-2</v>
      </c>
      <c r="H1475" s="16">
        <v>0</v>
      </c>
      <c r="I1475" s="16">
        <v>2.8571428571428598E-2</v>
      </c>
      <c r="J1475" s="16">
        <v>0</v>
      </c>
      <c r="K1475" s="16">
        <v>1.3698630136986301E-2</v>
      </c>
      <c r="L1475" s="16">
        <v>0</v>
      </c>
      <c r="M1475" s="16">
        <v>1.13636363636364E-2</v>
      </c>
      <c r="N1475" s="16">
        <v>2.9411764705882401E-2</v>
      </c>
      <c r="O1475" s="16">
        <v>3.3333333333333298E-2</v>
      </c>
      <c r="P1475" s="16">
        <v>0</v>
      </c>
      <c r="Q1475" s="16">
        <v>0</v>
      </c>
      <c r="R1475" s="16">
        <v>0</v>
      </c>
      <c r="S1475" s="16">
        <v>1.6483516483516501E-2</v>
      </c>
      <c r="T1475" s="16">
        <v>2.8846153846153799E-2</v>
      </c>
      <c r="U1475" s="16"/>
      <c r="V1475" s="16">
        <v>3.06406685236769E-2</v>
      </c>
      <c r="W1475" s="16">
        <v>1.0810810810810799E-2</v>
      </c>
      <c r="X1475" s="16">
        <v>7.0422535211267599E-3</v>
      </c>
      <c r="Y1475" s="16">
        <v>1.2244897959183701E-2</v>
      </c>
      <c r="Z1475" s="16"/>
      <c r="AA1475" s="16">
        <v>2.6246719160105E-2</v>
      </c>
      <c r="AB1475" s="16">
        <v>0</v>
      </c>
      <c r="AC1475" s="16">
        <v>3.5714285714285698E-2</v>
      </c>
      <c r="AD1475" s="16">
        <v>7.7519379844961196E-3</v>
      </c>
      <c r="AE1475" s="16">
        <v>1.6806722689075598E-2</v>
      </c>
      <c r="AF1475" s="16">
        <v>0</v>
      </c>
      <c r="AG1475" s="16">
        <v>1.0416666666666701E-2</v>
      </c>
      <c r="AH1475" s="16">
        <v>0</v>
      </c>
      <c r="AI1475" s="16">
        <v>0</v>
      </c>
      <c r="AJ1475" s="16"/>
      <c r="AK1475" s="16">
        <v>4.0609137055837602E-2</v>
      </c>
      <c r="AL1475" s="16">
        <v>0</v>
      </c>
      <c r="AM1475" s="16">
        <v>9.9009900990098994E-3</v>
      </c>
      <c r="AN1475" s="16">
        <v>6.8259385665529002E-3</v>
      </c>
      <c r="AO1475" s="16">
        <v>5.31914893617021E-3</v>
      </c>
      <c r="AP1475" s="16">
        <v>1.8433179723502301E-2</v>
      </c>
      <c r="AQ1475" s="16">
        <v>1.3333333333333299E-2</v>
      </c>
      <c r="AR1475" s="16"/>
      <c r="AS1475" s="16">
        <v>5.31914893617021E-3</v>
      </c>
      <c r="AT1475" s="16">
        <v>1.7699115044247801E-2</v>
      </c>
      <c r="AU1475" s="16"/>
      <c r="AV1475" s="16">
        <v>1.8987341772151899E-2</v>
      </c>
      <c r="AW1475" s="16">
        <v>1.4218009478673001E-2</v>
      </c>
      <c r="AX1475" s="16"/>
      <c r="AY1475" s="16">
        <v>1.8115942028985501E-2</v>
      </c>
      <c r="AZ1475" s="16">
        <v>1.2244897959183701E-2</v>
      </c>
      <c r="BA1475" s="16"/>
      <c r="BB1475" s="16">
        <v>1.0558069381598799E-2</v>
      </c>
      <c r="BC1475" s="16">
        <v>2.13740458015267E-2</v>
      </c>
      <c r="BD1475" s="16"/>
      <c r="BE1475" s="16">
        <v>3.6363636363636397E-2</v>
      </c>
      <c r="BF1475" s="16">
        <v>2.3668639053254399E-2</v>
      </c>
      <c r="BG1475" s="16">
        <v>1.03806228373702E-2</v>
      </c>
      <c r="BH1475" s="16">
        <v>4.2553191489361703E-3</v>
      </c>
    </row>
    <row r="1476" spans="2:60" x14ac:dyDescent="0.25">
      <c r="B1476" t="s">
        <v>77</v>
      </c>
      <c r="C1476" s="16">
        <v>7.5113808801214002E-2</v>
      </c>
      <c r="D1476" s="16">
        <v>7.7519379844961198E-2</v>
      </c>
      <c r="E1476" s="16">
        <v>9.7902097902097904E-2</v>
      </c>
      <c r="F1476" s="16">
        <v>5.2631578947368397E-2</v>
      </c>
      <c r="G1476" s="16">
        <v>0.10344827586206901</v>
      </c>
      <c r="H1476" s="16">
        <v>0.133333333333333</v>
      </c>
      <c r="I1476" s="16">
        <v>3.8095238095238099E-2</v>
      </c>
      <c r="J1476" s="16">
        <v>5.2631578947368397E-2</v>
      </c>
      <c r="K1476" s="16">
        <v>9.5890410958904104E-2</v>
      </c>
      <c r="L1476" s="16">
        <v>0.1</v>
      </c>
      <c r="M1476" s="16">
        <v>5.6818181818181802E-2</v>
      </c>
      <c r="N1476" s="16">
        <v>4.9019607843137303E-2</v>
      </c>
      <c r="O1476" s="16">
        <v>6.6666666666666693E-2</v>
      </c>
      <c r="P1476" s="16">
        <v>0.05</v>
      </c>
      <c r="Q1476" s="16">
        <v>9.3023255813953501E-2</v>
      </c>
      <c r="R1476" s="16">
        <v>0.11111111111111099</v>
      </c>
      <c r="S1476" s="16">
        <v>8.2417582417582402E-2</v>
      </c>
      <c r="T1476" s="16">
        <v>7.69230769230769E-2</v>
      </c>
      <c r="U1476" s="16"/>
      <c r="V1476" s="16">
        <v>0.153203342618384</v>
      </c>
      <c r="W1476" s="16">
        <v>7.0270270270270302E-2</v>
      </c>
      <c r="X1476" s="16">
        <v>3.8732394366197201E-2</v>
      </c>
      <c r="Y1476" s="16">
        <v>4.08163265306122E-2</v>
      </c>
      <c r="Z1476" s="16"/>
      <c r="AA1476" s="16">
        <v>0.12073490813648299</v>
      </c>
      <c r="AB1476" s="16">
        <v>4.8780487804878099E-2</v>
      </c>
      <c r="AC1476" s="16">
        <v>5.3571428571428603E-2</v>
      </c>
      <c r="AD1476" s="16">
        <v>3.1007751937984499E-2</v>
      </c>
      <c r="AE1476" s="16">
        <v>4.20168067226891E-2</v>
      </c>
      <c r="AF1476" s="16">
        <v>2.1276595744680899E-2</v>
      </c>
      <c r="AG1476" s="16">
        <v>5.2083333333333301E-2</v>
      </c>
      <c r="AH1476" s="16">
        <v>4.8780487804878099E-2</v>
      </c>
      <c r="AI1476" s="16">
        <v>4.71698113207547E-2</v>
      </c>
      <c r="AJ1476" s="16"/>
      <c r="AK1476" s="16">
        <v>0.10659898477157401</v>
      </c>
      <c r="AL1476" s="16">
        <v>6.7961165048543701E-2</v>
      </c>
      <c r="AM1476" s="16">
        <v>3.9603960396039598E-2</v>
      </c>
      <c r="AN1476" s="16">
        <v>0.116040955631399</v>
      </c>
      <c r="AO1476" s="16">
        <v>3.7234042553191501E-2</v>
      </c>
      <c r="AP1476" s="16">
        <v>2.3041474654377898E-2</v>
      </c>
      <c r="AQ1476" s="16">
        <v>5.3333333333333302E-2</v>
      </c>
      <c r="AR1476" s="16"/>
      <c r="AS1476" s="16">
        <v>1.0638297872340399E-2</v>
      </c>
      <c r="AT1476" s="16">
        <v>8.5840707964601803E-2</v>
      </c>
      <c r="AU1476" s="16"/>
      <c r="AV1476" s="16">
        <v>0.107594936708861</v>
      </c>
      <c r="AW1476" s="16">
        <v>5.6872037914691899E-2</v>
      </c>
      <c r="AX1476" s="16"/>
      <c r="AY1476" s="16">
        <v>9.5410628019323707E-2</v>
      </c>
      <c r="AZ1476" s="16">
        <v>4.08163265306122E-2</v>
      </c>
      <c r="BA1476" s="16"/>
      <c r="BB1476" s="16">
        <v>4.67571644042232E-2</v>
      </c>
      <c r="BC1476" s="16">
        <v>0.10381679389313</v>
      </c>
      <c r="BD1476" s="16"/>
      <c r="BE1476" s="16">
        <v>0.218181818181818</v>
      </c>
      <c r="BF1476" s="16">
        <v>0.103550295857988</v>
      </c>
      <c r="BG1476" s="16">
        <v>4.4982698961937698E-2</v>
      </c>
      <c r="BH1476" s="16">
        <v>8.5106382978723406E-3</v>
      </c>
    </row>
    <row r="1477" spans="2:60" x14ac:dyDescent="0.25">
      <c r="B1477" t="s">
        <v>667</v>
      </c>
      <c r="C1477" s="16">
        <v>0.64871016691957495</v>
      </c>
      <c r="D1477" s="16">
        <v>0.62790697674418605</v>
      </c>
      <c r="E1477" s="16">
        <v>0.58741258741258695</v>
      </c>
      <c r="F1477" s="16">
        <v>0.64210526315789496</v>
      </c>
      <c r="G1477" s="16">
        <v>0.63793103448275901</v>
      </c>
      <c r="H1477" s="16">
        <v>0.63333333333333297</v>
      </c>
      <c r="I1477" s="16">
        <v>0.71428571428571397</v>
      </c>
      <c r="J1477" s="16">
        <v>0.63157894736842102</v>
      </c>
      <c r="K1477" s="16">
        <v>0.68493150684931503</v>
      </c>
      <c r="L1477" s="16">
        <v>0.6</v>
      </c>
      <c r="M1477" s="16">
        <v>0.73863636363636398</v>
      </c>
      <c r="N1477" s="16">
        <v>0.61764705882352899</v>
      </c>
      <c r="O1477" s="16">
        <v>0.56666666666666698</v>
      </c>
      <c r="P1477" s="16">
        <v>0.55000000000000004</v>
      </c>
      <c r="Q1477" s="16">
        <v>0.62790697674418605</v>
      </c>
      <c r="R1477" s="16">
        <v>0.66666666666666696</v>
      </c>
      <c r="S1477" s="16">
        <v>0.659340659340659</v>
      </c>
      <c r="T1477" s="16">
        <v>0.72115384615384603</v>
      </c>
      <c r="U1477" s="16"/>
      <c r="V1477" s="16">
        <v>0.495821727019499</v>
      </c>
      <c r="W1477" s="16">
        <v>0.61621621621621603</v>
      </c>
      <c r="X1477" s="16">
        <v>0.71126760563380298</v>
      </c>
      <c r="Y1477" s="16">
        <v>0.73673469387755097</v>
      </c>
      <c r="Z1477" s="16"/>
      <c r="AA1477" s="16">
        <v>0.535433070866142</v>
      </c>
      <c r="AB1477" s="16">
        <v>0.63414634146341498</v>
      </c>
      <c r="AC1477" s="16">
        <v>0.6875</v>
      </c>
      <c r="AD1477" s="16">
        <v>0.70542635658914699</v>
      </c>
      <c r="AE1477" s="16">
        <v>0.68907563025210095</v>
      </c>
      <c r="AF1477" s="16">
        <v>0.77659574468085102</v>
      </c>
      <c r="AG1477" s="16">
        <v>0.80208333333333304</v>
      </c>
      <c r="AH1477" s="16">
        <v>0.707317073170732</v>
      </c>
      <c r="AI1477" s="16">
        <v>0.79245283018867896</v>
      </c>
      <c r="AJ1477" s="16"/>
      <c r="AK1477" s="16">
        <v>0.52284263959390898</v>
      </c>
      <c r="AL1477" s="16">
        <v>0.64077669902912604</v>
      </c>
      <c r="AM1477" s="16">
        <v>0.72277227722772297</v>
      </c>
      <c r="AN1477" s="16">
        <v>0.56313993174061405</v>
      </c>
      <c r="AO1477" s="16">
        <v>0.73936170212765995</v>
      </c>
      <c r="AP1477" s="16">
        <v>0.76497695852534597</v>
      </c>
      <c r="AQ1477" s="16">
        <v>0.72666666666666702</v>
      </c>
      <c r="AR1477" s="16"/>
      <c r="AS1477" s="16">
        <v>0.83510638297872297</v>
      </c>
      <c r="AT1477" s="16">
        <v>0.61769911504424801</v>
      </c>
      <c r="AU1477" s="16"/>
      <c r="AV1477" s="16">
        <v>0.607594936708861</v>
      </c>
      <c r="AW1477" s="16">
        <v>0.67180094786729905</v>
      </c>
      <c r="AX1477" s="16"/>
      <c r="AY1477" s="16">
        <v>0.59661835748792302</v>
      </c>
      <c r="AZ1477" s="16">
        <v>0.73673469387755097</v>
      </c>
      <c r="BA1477" s="16"/>
      <c r="BB1477" s="16">
        <v>0.71945701357466096</v>
      </c>
      <c r="BC1477" s="16">
        <v>0.57709923664122098</v>
      </c>
      <c r="BD1477" s="16"/>
      <c r="BE1477" s="16">
        <v>0.351515151515152</v>
      </c>
      <c r="BF1477" s="16">
        <v>0.51479289940828399</v>
      </c>
      <c r="BG1477" s="16">
        <v>0.73702422145328705</v>
      </c>
      <c r="BH1477" s="16">
        <v>0.83404255319148901</v>
      </c>
    </row>
    <row r="1478" spans="2:60" x14ac:dyDescent="0.25">
      <c r="B1478" t="s">
        <v>668</v>
      </c>
      <c r="C1478" s="16">
        <v>3.5660091047041001E-2</v>
      </c>
      <c r="D1478" s="16">
        <v>4.6511627906976702E-2</v>
      </c>
      <c r="E1478" s="16">
        <v>2.0979020979021001E-2</v>
      </c>
      <c r="F1478" s="16">
        <v>4.2105263157894701E-2</v>
      </c>
      <c r="G1478" s="16">
        <v>3.4482758620689703E-2</v>
      </c>
      <c r="H1478" s="16">
        <v>3.3333333333333298E-2</v>
      </c>
      <c r="I1478" s="16">
        <v>5.7142857142857099E-2</v>
      </c>
      <c r="J1478" s="16">
        <v>0</v>
      </c>
      <c r="K1478" s="16">
        <v>1.3698630136986301E-2</v>
      </c>
      <c r="L1478" s="16">
        <v>0</v>
      </c>
      <c r="M1478" s="16">
        <v>2.27272727272727E-2</v>
      </c>
      <c r="N1478" s="16">
        <v>4.9019607843137303E-2</v>
      </c>
      <c r="O1478" s="16">
        <v>6.6666666666666693E-2</v>
      </c>
      <c r="P1478" s="16">
        <v>0</v>
      </c>
      <c r="Q1478" s="16">
        <v>4.6511627906976702E-2</v>
      </c>
      <c r="R1478" s="16">
        <v>3.7037037037037E-2</v>
      </c>
      <c r="S1478" s="16">
        <v>3.2967032967033003E-2</v>
      </c>
      <c r="T1478" s="16">
        <v>5.7692307692307702E-2</v>
      </c>
      <c r="U1478" s="16"/>
      <c r="V1478" s="16">
        <v>4.73537604456825E-2</v>
      </c>
      <c r="W1478" s="16">
        <v>4.86486486486487E-2</v>
      </c>
      <c r="X1478" s="16">
        <v>3.1690140845070401E-2</v>
      </c>
      <c r="Y1478" s="16">
        <v>2.4489795918367301E-2</v>
      </c>
      <c r="Z1478" s="16"/>
      <c r="AA1478" s="16">
        <v>4.9868766404199502E-2</v>
      </c>
      <c r="AB1478" s="16">
        <v>1.21951219512195E-2</v>
      </c>
      <c r="AC1478" s="16">
        <v>5.3571428571428603E-2</v>
      </c>
      <c r="AD1478" s="16">
        <v>4.6511627906976702E-2</v>
      </c>
      <c r="AE1478" s="16">
        <v>5.0420168067226899E-2</v>
      </c>
      <c r="AF1478" s="16">
        <v>0</v>
      </c>
      <c r="AG1478" s="16">
        <v>1.0416666666666701E-2</v>
      </c>
      <c r="AH1478" s="16">
        <v>1.21951219512195E-2</v>
      </c>
      <c r="AI1478" s="16">
        <v>0</v>
      </c>
      <c r="AJ1478" s="16"/>
      <c r="AK1478" s="16">
        <v>6.5989847715736002E-2</v>
      </c>
      <c r="AL1478" s="16">
        <v>1.94174757281553E-2</v>
      </c>
      <c r="AM1478" s="16">
        <v>9.9009900990098994E-3</v>
      </c>
      <c r="AN1478" s="16">
        <v>3.0716723549488099E-2</v>
      </c>
      <c r="AO1478" s="16">
        <v>4.2553191489361701E-2</v>
      </c>
      <c r="AP1478" s="16">
        <v>2.76497695852535E-2</v>
      </c>
      <c r="AQ1478" s="16">
        <v>2.66666666666667E-2</v>
      </c>
      <c r="AR1478" s="16"/>
      <c r="AS1478" s="16">
        <v>1.0638297872340399E-2</v>
      </c>
      <c r="AT1478" s="16">
        <v>3.9823008849557501E-2</v>
      </c>
      <c r="AU1478" s="16"/>
      <c r="AV1478" s="16">
        <v>4.0084388185653998E-2</v>
      </c>
      <c r="AW1478" s="16">
        <v>3.3175355450236997E-2</v>
      </c>
      <c r="AX1478" s="16"/>
      <c r="AY1478" s="16">
        <v>4.2270531400966198E-2</v>
      </c>
      <c r="AZ1478" s="16">
        <v>2.4489795918367301E-2</v>
      </c>
      <c r="BA1478" s="16"/>
      <c r="BB1478" s="16">
        <v>2.8657616892910999E-2</v>
      </c>
      <c r="BC1478" s="16">
        <v>4.2748091603053401E-2</v>
      </c>
      <c r="BD1478" s="16"/>
      <c r="BE1478" s="16">
        <v>7.2727272727272696E-2</v>
      </c>
      <c r="BF1478" s="16">
        <v>5.0295857988165701E-2</v>
      </c>
      <c r="BG1478" s="16">
        <v>2.7681660899654001E-2</v>
      </c>
      <c r="BH1478" s="16">
        <v>8.5106382978723406E-3</v>
      </c>
    </row>
    <row r="1479" spans="2:60" x14ac:dyDescent="0.25">
      <c r="B1479" t="s">
        <v>171</v>
      </c>
      <c r="C1479" s="16">
        <v>0.61305007587253402</v>
      </c>
      <c r="D1479" s="16">
        <v>0.581395348837209</v>
      </c>
      <c r="E1479" s="16">
        <v>0.56643356643356602</v>
      </c>
      <c r="F1479" s="16">
        <v>0.6</v>
      </c>
      <c r="G1479" s="16">
        <v>0.60344827586206895</v>
      </c>
      <c r="H1479" s="16">
        <v>0.6</v>
      </c>
      <c r="I1479" s="16">
        <v>0.65714285714285703</v>
      </c>
      <c r="J1479" s="16">
        <v>0.63157894736842102</v>
      </c>
      <c r="K1479" s="16">
        <v>0.67123287671232901</v>
      </c>
      <c r="L1479" s="16">
        <v>0.6</v>
      </c>
      <c r="M1479" s="16">
        <v>0.71590909090909105</v>
      </c>
      <c r="N1479" s="16">
        <v>0.56862745098039202</v>
      </c>
      <c r="O1479" s="16">
        <v>0.5</v>
      </c>
      <c r="P1479" s="16">
        <v>0.55000000000000004</v>
      </c>
      <c r="Q1479" s="16">
        <v>0.581395348837209</v>
      </c>
      <c r="R1479" s="16">
        <v>0.62962962962962998</v>
      </c>
      <c r="S1479" s="16">
        <v>0.62637362637362604</v>
      </c>
      <c r="T1479" s="16">
        <v>0.66346153846153799</v>
      </c>
      <c r="U1479" s="16"/>
      <c r="V1479" s="16">
        <v>0.44846796657381599</v>
      </c>
      <c r="W1479" s="16">
        <v>0.56756756756756799</v>
      </c>
      <c r="X1479" s="16">
        <v>0.67957746478873204</v>
      </c>
      <c r="Y1479" s="16">
        <v>0.712244897959184</v>
      </c>
      <c r="Z1479" s="16"/>
      <c r="AA1479" s="16">
        <v>0.48556430446194199</v>
      </c>
      <c r="AB1479" s="16">
        <v>0.62195121951219501</v>
      </c>
      <c r="AC1479" s="16">
        <v>0.63392857142857095</v>
      </c>
      <c r="AD1479" s="16">
        <v>0.65891472868217105</v>
      </c>
      <c r="AE1479" s="16">
        <v>0.63865546218487401</v>
      </c>
      <c r="AF1479" s="16">
        <v>0.77659574468085102</v>
      </c>
      <c r="AG1479" s="16">
        <v>0.79166666666666696</v>
      </c>
      <c r="AH1479" s="16">
        <v>0.69512195121951204</v>
      </c>
      <c r="AI1479" s="16">
        <v>0.79245283018867896</v>
      </c>
      <c r="AJ1479" s="16"/>
      <c r="AK1479" s="16">
        <v>0.45685279187817301</v>
      </c>
      <c r="AL1479" s="16">
        <v>0.62135922330097104</v>
      </c>
      <c r="AM1479" s="16">
        <v>0.71287128712871295</v>
      </c>
      <c r="AN1479" s="16">
        <v>0.53242320819112599</v>
      </c>
      <c r="AO1479" s="16">
        <v>0.69680851063829796</v>
      </c>
      <c r="AP1479" s="16">
        <v>0.73732718894009197</v>
      </c>
      <c r="AQ1479" s="16">
        <v>0.7</v>
      </c>
      <c r="AR1479" s="16"/>
      <c r="AS1479" s="16">
        <v>0.82446808510638303</v>
      </c>
      <c r="AT1479" s="16">
        <v>0.57787610619468999</v>
      </c>
      <c r="AU1479" s="16"/>
      <c r="AV1479" s="16">
        <v>0.56751054852320704</v>
      </c>
      <c r="AW1479" s="16">
        <v>0.63862559241706196</v>
      </c>
      <c r="AX1479" s="16"/>
      <c r="AY1479" s="16">
        <v>0.55434782608695699</v>
      </c>
      <c r="AZ1479" s="16">
        <v>0.712244897959184</v>
      </c>
      <c r="BA1479" s="16"/>
      <c r="BB1479" s="16">
        <v>0.69079939668175006</v>
      </c>
      <c r="BC1479" s="16">
        <v>0.53435114503816805</v>
      </c>
      <c r="BD1479" s="16"/>
      <c r="BE1479" s="16">
        <v>0.27878787878787897</v>
      </c>
      <c r="BF1479" s="16">
        <v>0.464497041420118</v>
      </c>
      <c r="BG1479" s="16">
        <v>0.70934256055363298</v>
      </c>
      <c r="BH1479" s="16">
        <v>0.82553191489361699</v>
      </c>
    </row>
    <row r="1480" spans="2:60" x14ac:dyDescent="0.25">
      <c r="C1480" s="16"/>
      <c r="D1480" s="16"/>
      <c r="E1480" s="16"/>
      <c r="F1480" s="16"/>
      <c r="G1480" s="16"/>
      <c r="H1480" s="16"/>
      <c r="I1480" s="16"/>
      <c r="J1480" s="16"/>
      <c r="K1480" s="16"/>
      <c r="L1480" s="16"/>
      <c r="M1480" s="16"/>
      <c r="N1480" s="16"/>
      <c r="O1480" s="16"/>
      <c r="P1480" s="16"/>
      <c r="Q1480" s="16"/>
      <c r="R1480" s="16"/>
      <c r="S1480" s="16"/>
      <c r="T1480" s="16"/>
      <c r="U1480" s="16"/>
      <c r="V1480" s="16"/>
      <c r="W1480" s="16"/>
      <c r="X1480" s="16"/>
      <c r="Y1480" s="16"/>
      <c r="Z1480" s="16"/>
      <c r="AA1480" s="16"/>
      <c r="AB1480" s="16"/>
      <c r="AC1480" s="16"/>
      <c r="AD1480" s="16"/>
      <c r="AE1480" s="16"/>
      <c r="AF1480" s="16"/>
      <c r="AG1480" s="16"/>
      <c r="AH1480" s="16"/>
      <c r="AI1480" s="16"/>
      <c r="AJ1480" s="16"/>
      <c r="AK1480" s="16"/>
      <c r="AL1480" s="16"/>
      <c r="AM1480" s="16"/>
      <c r="AN1480" s="16"/>
      <c r="AO1480" s="16"/>
      <c r="AP1480" s="16"/>
      <c r="AQ1480" s="16"/>
      <c r="AR1480" s="16"/>
      <c r="AS1480" s="16"/>
      <c r="AT1480" s="16"/>
      <c r="AU1480" s="16"/>
      <c r="AV1480" s="16"/>
      <c r="AW1480" s="16"/>
      <c r="AX1480" s="16"/>
      <c r="AY1480" s="16"/>
      <c r="AZ1480" s="16"/>
      <c r="BA1480" s="16"/>
      <c r="BB1480" s="16"/>
      <c r="BC1480" s="16"/>
      <c r="BD1480" s="16"/>
      <c r="BE1480" s="16"/>
      <c r="BF1480" s="16"/>
      <c r="BG1480" s="16"/>
      <c r="BH1480" s="16"/>
    </row>
    <row r="1481" spans="2:60" x14ac:dyDescent="0.25">
      <c r="B1481" s="6" t="s">
        <v>675</v>
      </c>
      <c r="C1481" s="16"/>
      <c r="D1481" s="16"/>
      <c r="E1481" s="16"/>
      <c r="F1481" s="16"/>
      <c r="G1481" s="16"/>
      <c r="H1481" s="16"/>
      <c r="I1481" s="16"/>
      <c r="J1481" s="16"/>
      <c r="K1481" s="16"/>
      <c r="L1481" s="16"/>
      <c r="M1481" s="16"/>
      <c r="N1481" s="16"/>
      <c r="O1481" s="16"/>
      <c r="P1481" s="16"/>
      <c r="Q1481" s="16"/>
      <c r="R1481" s="16"/>
      <c r="S1481" s="16"/>
      <c r="T1481" s="16"/>
      <c r="U1481" s="16"/>
      <c r="V1481" s="16"/>
      <c r="W1481" s="16"/>
      <c r="X1481" s="16"/>
      <c r="Y1481" s="16"/>
      <c r="Z1481" s="16"/>
      <c r="AA1481" s="16"/>
      <c r="AB1481" s="16"/>
      <c r="AC1481" s="16"/>
      <c r="AD1481" s="16"/>
      <c r="AE1481" s="16"/>
      <c r="AF1481" s="16"/>
      <c r="AG1481" s="16"/>
      <c r="AH1481" s="16"/>
      <c r="AI1481" s="16"/>
      <c r="AJ1481" s="16"/>
      <c r="AK1481" s="16"/>
      <c r="AL1481" s="16"/>
      <c r="AM1481" s="16"/>
      <c r="AN1481" s="16"/>
      <c r="AO1481" s="16"/>
      <c r="AP1481" s="16"/>
      <c r="AQ1481" s="16"/>
      <c r="AR1481" s="16"/>
      <c r="AS1481" s="16"/>
      <c r="AT1481" s="16"/>
      <c r="AU1481" s="16"/>
      <c r="AV1481" s="16"/>
      <c r="AW1481" s="16"/>
      <c r="AX1481" s="16"/>
      <c r="AY1481" s="16"/>
      <c r="AZ1481" s="16"/>
      <c r="BA1481" s="16"/>
      <c r="BB1481" s="16"/>
      <c r="BC1481" s="16"/>
      <c r="BD1481" s="16"/>
      <c r="BE1481" s="16"/>
      <c r="BF1481" s="16"/>
      <c r="BG1481" s="16"/>
      <c r="BH1481" s="16"/>
    </row>
    <row r="1482" spans="2:60" x14ac:dyDescent="0.25">
      <c r="B1482" s="23" t="s">
        <v>79</v>
      </c>
      <c r="C1482" s="16"/>
      <c r="D1482" s="16"/>
      <c r="E1482" s="16"/>
      <c r="F1482" s="16"/>
      <c r="G1482" s="16"/>
      <c r="H1482" s="16"/>
      <c r="I1482" s="16"/>
      <c r="J1482" s="16"/>
      <c r="K1482" s="16"/>
      <c r="L1482" s="16"/>
      <c r="M1482" s="16"/>
      <c r="N1482" s="16"/>
      <c r="O1482" s="16"/>
      <c r="P1482" s="16"/>
      <c r="Q1482" s="16"/>
      <c r="R1482" s="16"/>
      <c r="S1482" s="16"/>
      <c r="T1482" s="16"/>
      <c r="U1482" s="16"/>
      <c r="V1482" s="16"/>
      <c r="W1482" s="16"/>
      <c r="X1482" s="16"/>
      <c r="Y1482" s="16"/>
      <c r="Z1482" s="16"/>
      <c r="AA1482" s="16"/>
      <c r="AB1482" s="16"/>
      <c r="AC1482" s="16"/>
      <c r="AD1482" s="16"/>
      <c r="AE1482" s="16"/>
      <c r="AF1482" s="16"/>
      <c r="AG1482" s="16"/>
      <c r="AH1482" s="16"/>
      <c r="AI1482" s="16"/>
      <c r="AJ1482" s="16"/>
      <c r="AK1482" s="16"/>
      <c r="AL1482" s="16"/>
      <c r="AM1482" s="16"/>
      <c r="AN1482" s="16"/>
      <c r="AO1482" s="16"/>
      <c r="AP1482" s="16"/>
      <c r="AQ1482" s="16"/>
      <c r="AR1482" s="16"/>
      <c r="AS1482" s="16"/>
      <c r="AT1482" s="16"/>
      <c r="AU1482" s="16"/>
      <c r="AV1482" s="16"/>
      <c r="AW1482" s="16"/>
      <c r="AX1482" s="16"/>
      <c r="AY1482" s="16"/>
      <c r="AZ1482" s="16"/>
      <c r="BA1482" s="16"/>
      <c r="BB1482" s="16"/>
      <c r="BC1482" s="16"/>
      <c r="BD1482" s="16"/>
      <c r="BE1482" s="16"/>
      <c r="BF1482" s="16"/>
      <c r="BG1482" s="16"/>
      <c r="BH1482" s="16"/>
    </row>
    <row r="1483" spans="2:60" x14ac:dyDescent="0.25">
      <c r="B1483" t="s">
        <v>670</v>
      </c>
      <c r="C1483" s="16">
        <v>0.48937784522003003</v>
      </c>
      <c r="D1483" s="16">
        <v>0.434108527131783</v>
      </c>
      <c r="E1483" s="16">
        <v>0.50349650349650399</v>
      </c>
      <c r="F1483" s="16">
        <v>0.58947368421052604</v>
      </c>
      <c r="G1483" s="16">
        <v>0.431034482758621</v>
      </c>
      <c r="H1483" s="16">
        <v>0.33333333333333298</v>
      </c>
      <c r="I1483" s="16">
        <v>0.419047619047619</v>
      </c>
      <c r="J1483" s="16">
        <v>0.36842105263157898</v>
      </c>
      <c r="K1483" s="16">
        <v>0.50684931506849296</v>
      </c>
      <c r="L1483" s="16">
        <v>0.53333333333333299</v>
      </c>
      <c r="M1483" s="16">
        <v>0.61363636363636398</v>
      </c>
      <c r="N1483" s="16">
        <v>0.55882352941176505</v>
      </c>
      <c r="O1483" s="16">
        <v>0.4</v>
      </c>
      <c r="P1483" s="16">
        <v>0.6</v>
      </c>
      <c r="Q1483" s="16">
        <v>0.48837209302325602</v>
      </c>
      <c r="R1483" s="16">
        <v>0.48148148148148101</v>
      </c>
      <c r="S1483" s="16">
        <v>0.38461538461538503</v>
      </c>
      <c r="T1483" s="16">
        <v>0.56730769230769196</v>
      </c>
      <c r="U1483" s="16"/>
      <c r="V1483" s="16">
        <v>0.45682451253481898</v>
      </c>
      <c r="W1483" s="16">
        <v>0.54594594594594603</v>
      </c>
      <c r="X1483" s="16">
        <v>0.45774647887323899</v>
      </c>
      <c r="Y1483" s="16">
        <v>0.51020408163265296</v>
      </c>
      <c r="Z1483" s="16"/>
      <c r="AA1483" s="16">
        <v>0.46719160104986901</v>
      </c>
      <c r="AB1483" s="16">
        <v>0.47560975609756101</v>
      </c>
      <c r="AC1483" s="16">
        <v>0.49107142857142899</v>
      </c>
      <c r="AD1483" s="16">
        <v>0.57364341085271298</v>
      </c>
      <c r="AE1483" s="16">
        <v>0.38655462184874001</v>
      </c>
      <c r="AF1483" s="16">
        <v>0.52127659574468099</v>
      </c>
      <c r="AG1483" s="16">
        <v>0.47916666666666702</v>
      </c>
      <c r="AH1483" s="16">
        <v>0.45121951219512202</v>
      </c>
      <c r="AI1483" s="16">
        <v>0.50943396226415105</v>
      </c>
      <c r="AJ1483" s="16"/>
      <c r="AK1483" s="16">
        <v>0.538071065989848</v>
      </c>
      <c r="AL1483" s="16">
        <v>0.475728155339806</v>
      </c>
      <c r="AM1483" s="16">
        <v>0.46534653465346498</v>
      </c>
      <c r="AN1483" s="16">
        <v>0.50511945392491497</v>
      </c>
      <c r="AO1483" s="16">
        <v>0.46808510638297901</v>
      </c>
      <c r="AP1483" s="16">
        <v>0.43317972350230399</v>
      </c>
      <c r="AQ1483" s="16">
        <v>0.5</v>
      </c>
      <c r="AR1483" s="16"/>
      <c r="AS1483" s="16">
        <v>0.49468085106382997</v>
      </c>
      <c r="AT1483" s="16">
        <v>0.48849557522123899</v>
      </c>
      <c r="AU1483" s="16"/>
      <c r="AV1483" s="16">
        <v>0.53586497890295404</v>
      </c>
      <c r="AW1483" s="16">
        <v>0.46327014218009499</v>
      </c>
      <c r="AX1483" s="16"/>
      <c r="AY1483" s="16">
        <v>0.47705314009661798</v>
      </c>
      <c r="AZ1483" s="16">
        <v>0.51020408163265296</v>
      </c>
      <c r="BA1483" s="16"/>
      <c r="BB1483" s="16">
        <v>0.467571644042232</v>
      </c>
      <c r="BC1483" s="16">
        <v>0.51145038167938905</v>
      </c>
      <c r="BD1483" s="16"/>
      <c r="BE1483" s="16">
        <v>0.47878787878787898</v>
      </c>
      <c r="BF1483" s="16">
        <v>0.51775147928994103</v>
      </c>
      <c r="BG1483" s="16">
        <v>0.46885813148788902</v>
      </c>
      <c r="BH1483" s="16">
        <v>0.50212765957446803</v>
      </c>
    </row>
    <row r="1484" spans="2:60" x14ac:dyDescent="0.25">
      <c r="B1484" t="s">
        <v>671</v>
      </c>
      <c r="C1484" s="16">
        <v>0.36798179059180602</v>
      </c>
      <c r="D1484" s="16">
        <v>0.36434108527131798</v>
      </c>
      <c r="E1484" s="16">
        <v>0.34265734265734299</v>
      </c>
      <c r="F1484" s="16">
        <v>0.35789473684210499</v>
      </c>
      <c r="G1484" s="16">
        <v>0.431034482758621</v>
      </c>
      <c r="H1484" s="16">
        <v>0.33333333333333298</v>
      </c>
      <c r="I1484" s="16">
        <v>0.4</v>
      </c>
      <c r="J1484" s="16">
        <v>0.47368421052631599</v>
      </c>
      <c r="K1484" s="16">
        <v>0.34246575342465801</v>
      </c>
      <c r="L1484" s="16">
        <v>0.233333333333333</v>
      </c>
      <c r="M1484" s="16">
        <v>0.42045454545454503</v>
      </c>
      <c r="N1484" s="16">
        <v>0.35294117647058798</v>
      </c>
      <c r="O1484" s="16">
        <v>0.33333333333333298</v>
      </c>
      <c r="P1484" s="16">
        <v>0.2</v>
      </c>
      <c r="Q1484" s="16">
        <v>0.27906976744186002</v>
      </c>
      <c r="R1484" s="16">
        <v>0.22222222222222199</v>
      </c>
      <c r="S1484" s="16">
        <v>0.45604395604395598</v>
      </c>
      <c r="T1484" s="16">
        <v>0.394230769230769</v>
      </c>
      <c r="U1484" s="16"/>
      <c r="V1484" s="16">
        <v>0.35097493036211702</v>
      </c>
      <c r="W1484" s="16">
        <v>0.31891891891891899</v>
      </c>
      <c r="X1484" s="16">
        <v>0.37676056338028202</v>
      </c>
      <c r="Y1484" s="16">
        <v>0.393877551020408</v>
      </c>
      <c r="Z1484" s="16"/>
      <c r="AA1484" s="16">
        <v>0.359580052493438</v>
      </c>
      <c r="AB1484" s="16">
        <v>0.40243902439024398</v>
      </c>
      <c r="AC1484" s="16">
        <v>0.33035714285714302</v>
      </c>
      <c r="AD1484" s="16">
        <v>0.387596899224806</v>
      </c>
      <c r="AE1484" s="16">
        <v>0.39495798319327702</v>
      </c>
      <c r="AF1484" s="16">
        <v>0.39361702127659598</v>
      </c>
      <c r="AG1484" s="16">
        <v>0.40625</v>
      </c>
      <c r="AH1484" s="16">
        <v>0.31707317073170699</v>
      </c>
      <c r="AI1484" s="16">
        <v>0.38679245283018898</v>
      </c>
      <c r="AJ1484" s="16"/>
      <c r="AK1484" s="16">
        <v>0.35025380710659898</v>
      </c>
      <c r="AL1484" s="16">
        <v>0.36893203883495101</v>
      </c>
      <c r="AM1484" s="16">
        <v>0.40594059405940602</v>
      </c>
      <c r="AN1484" s="16">
        <v>0.36860068259385698</v>
      </c>
      <c r="AO1484" s="16">
        <v>0.35106382978723399</v>
      </c>
      <c r="AP1484" s="16">
        <v>0.38248847926267299</v>
      </c>
      <c r="AQ1484" s="16">
        <v>0.42</v>
      </c>
      <c r="AR1484" s="16"/>
      <c r="AS1484" s="16">
        <v>0.42553191489361702</v>
      </c>
      <c r="AT1484" s="16">
        <v>0.35840707964601798</v>
      </c>
      <c r="AU1484" s="16"/>
      <c r="AV1484" s="16">
        <v>0.33122362869198302</v>
      </c>
      <c r="AW1484" s="16">
        <v>0.38862559241706202</v>
      </c>
      <c r="AX1484" s="16"/>
      <c r="AY1484" s="16">
        <v>0.352657004830918</v>
      </c>
      <c r="AZ1484" s="16">
        <v>0.393877551020408</v>
      </c>
      <c r="BA1484" s="16"/>
      <c r="BB1484" s="16">
        <v>0.368024132730015</v>
      </c>
      <c r="BC1484" s="16">
        <v>0.36793893129770999</v>
      </c>
      <c r="BD1484" s="16"/>
      <c r="BE1484" s="16">
        <v>0.27878787878787897</v>
      </c>
      <c r="BF1484" s="16">
        <v>0.35207100591716001</v>
      </c>
      <c r="BG1484" s="16">
        <v>0.39965397923875401</v>
      </c>
      <c r="BH1484" s="16">
        <v>0.37021276595744701</v>
      </c>
    </row>
    <row r="1485" spans="2:60" x14ac:dyDescent="0.25">
      <c r="B1485" t="s">
        <v>672</v>
      </c>
      <c r="C1485" s="16">
        <v>0.26403641881638801</v>
      </c>
      <c r="D1485" s="16">
        <v>0.24031007751937999</v>
      </c>
      <c r="E1485" s="16">
        <v>0.29370629370629397</v>
      </c>
      <c r="F1485" s="16">
        <v>0.29473684210526302</v>
      </c>
      <c r="G1485" s="16">
        <v>0.24137931034482801</v>
      </c>
      <c r="H1485" s="16">
        <v>0.233333333333333</v>
      </c>
      <c r="I1485" s="16">
        <v>0.27619047619047599</v>
      </c>
      <c r="J1485" s="16">
        <v>0.31578947368421101</v>
      </c>
      <c r="K1485" s="16">
        <v>0.31506849315068503</v>
      </c>
      <c r="L1485" s="16">
        <v>0.233333333333333</v>
      </c>
      <c r="M1485" s="16">
        <v>0.32954545454545497</v>
      </c>
      <c r="N1485" s="16">
        <v>0.23529411764705899</v>
      </c>
      <c r="O1485" s="16">
        <v>0.266666666666667</v>
      </c>
      <c r="P1485" s="16">
        <v>0.28333333333333299</v>
      </c>
      <c r="Q1485" s="16">
        <v>0.32558139534883701</v>
      </c>
      <c r="R1485" s="16">
        <v>0.18518518518518501</v>
      </c>
      <c r="S1485" s="16">
        <v>0.214285714285714</v>
      </c>
      <c r="T1485" s="16">
        <v>0.240384615384615</v>
      </c>
      <c r="U1485" s="16"/>
      <c r="V1485" s="16">
        <v>0.27019498607242298</v>
      </c>
      <c r="W1485" s="16">
        <v>0.25945945945945897</v>
      </c>
      <c r="X1485" s="16">
        <v>0.25</v>
      </c>
      <c r="Y1485" s="16">
        <v>0.26938775510204099</v>
      </c>
      <c r="Z1485" s="16"/>
      <c r="AA1485" s="16">
        <v>0.26509186351705999</v>
      </c>
      <c r="AB1485" s="16">
        <v>0.28048780487804897</v>
      </c>
      <c r="AC1485" s="16">
        <v>0.27678571428571402</v>
      </c>
      <c r="AD1485" s="16">
        <v>0.170542635658915</v>
      </c>
      <c r="AE1485" s="16">
        <v>0.30252100840336099</v>
      </c>
      <c r="AF1485" s="16">
        <v>0.36170212765957399</v>
      </c>
      <c r="AG1485" s="16">
        <v>0.21875</v>
      </c>
      <c r="AH1485" s="16">
        <v>0.34146341463414598</v>
      </c>
      <c r="AI1485" s="16">
        <v>0.245283018867925</v>
      </c>
      <c r="AJ1485" s="16"/>
      <c r="AK1485" s="16">
        <v>0.23857868020304601</v>
      </c>
      <c r="AL1485" s="16">
        <v>0.33009708737864102</v>
      </c>
      <c r="AM1485" s="16">
        <v>0.24752475247524799</v>
      </c>
      <c r="AN1485" s="16">
        <v>0.26962457337883999</v>
      </c>
      <c r="AO1485" s="16">
        <v>0.24468085106383</v>
      </c>
      <c r="AP1485" s="16">
        <v>0.27649769585253497</v>
      </c>
      <c r="AQ1485" s="16">
        <v>0.3</v>
      </c>
      <c r="AR1485" s="16"/>
      <c r="AS1485" s="16">
        <v>0.27127659574468099</v>
      </c>
      <c r="AT1485" s="16">
        <v>0.26283185840708001</v>
      </c>
      <c r="AU1485" s="16"/>
      <c r="AV1485" s="16">
        <v>0.28270042194092798</v>
      </c>
      <c r="AW1485" s="16">
        <v>0.25355450236966798</v>
      </c>
      <c r="AX1485" s="16"/>
      <c r="AY1485" s="16">
        <v>0.26086956521739102</v>
      </c>
      <c r="AZ1485" s="16">
        <v>0.26938775510204099</v>
      </c>
      <c r="BA1485" s="16"/>
      <c r="BB1485" s="16">
        <v>0.25942684766214202</v>
      </c>
      <c r="BC1485" s="16">
        <v>0.268702290076336</v>
      </c>
      <c r="BD1485" s="16"/>
      <c r="BE1485" s="16">
        <v>0.175757575757576</v>
      </c>
      <c r="BF1485" s="16">
        <v>0.24260355029585801</v>
      </c>
      <c r="BG1485" s="16">
        <v>0.29757785467128001</v>
      </c>
      <c r="BH1485" s="16">
        <v>0.27659574468085102</v>
      </c>
    </row>
    <row r="1486" spans="2:60" x14ac:dyDescent="0.25">
      <c r="B1486" t="s">
        <v>673</v>
      </c>
      <c r="C1486" s="16">
        <v>0.25644916540212398</v>
      </c>
      <c r="D1486" s="16">
        <v>0.24806201550387599</v>
      </c>
      <c r="E1486" s="16">
        <v>0.230769230769231</v>
      </c>
      <c r="F1486" s="16">
        <v>0.221052631578947</v>
      </c>
      <c r="G1486" s="16">
        <v>0.31034482758620702</v>
      </c>
      <c r="H1486" s="16">
        <v>0.266666666666667</v>
      </c>
      <c r="I1486" s="16">
        <v>0.29523809523809502</v>
      </c>
      <c r="J1486" s="16">
        <v>0.42105263157894701</v>
      </c>
      <c r="K1486" s="16">
        <v>0.17808219178082199</v>
      </c>
      <c r="L1486" s="16">
        <v>0.233333333333333</v>
      </c>
      <c r="M1486" s="16">
        <v>0.27272727272727298</v>
      </c>
      <c r="N1486" s="16">
        <v>0.24509803921568599</v>
      </c>
      <c r="O1486" s="16">
        <v>0.2</v>
      </c>
      <c r="P1486" s="16">
        <v>0.18333333333333299</v>
      </c>
      <c r="Q1486" s="16">
        <v>0.25581395348837199</v>
      </c>
      <c r="R1486" s="16">
        <v>0.22222222222222199</v>
      </c>
      <c r="S1486" s="16">
        <v>0.30769230769230799</v>
      </c>
      <c r="T1486" s="16">
        <v>0.269230769230769</v>
      </c>
      <c r="U1486" s="16"/>
      <c r="V1486" s="16">
        <v>0.158774373259053</v>
      </c>
      <c r="W1486" s="16">
        <v>0.23783783783783799</v>
      </c>
      <c r="X1486" s="16">
        <v>0.30633802816901401</v>
      </c>
      <c r="Y1486" s="16">
        <v>0.30612244897959201</v>
      </c>
      <c r="Z1486" s="16"/>
      <c r="AA1486" s="16">
        <v>0.18897637795275599</v>
      </c>
      <c r="AB1486" s="16">
        <v>0.292682926829268</v>
      </c>
      <c r="AC1486" s="16">
        <v>0.34821428571428598</v>
      </c>
      <c r="AD1486" s="16">
        <v>0.29457364341085301</v>
      </c>
      <c r="AE1486" s="16">
        <v>0.26890756302521002</v>
      </c>
      <c r="AF1486" s="16">
        <v>0.21276595744680901</v>
      </c>
      <c r="AG1486" s="16">
        <v>0.35416666666666702</v>
      </c>
      <c r="AH1486" s="16">
        <v>0.26829268292682901</v>
      </c>
      <c r="AI1486" s="16">
        <v>0.320754716981132</v>
      </c>
      <c r="AJ1486" s="16"/>
      <c r="AK1486" s="16">
        <v>0.157360406091371</v>
      </c>
      <c r="AL1486" s="16">
        <v>0.233009708737864</v>
      </c>
      <c r="AM1486" s="16">
        <v>0.27722772277227697</v>
      </c>
      <c r="AN1486" s="16">
        <v>0.225255972696246</v>
      </c>
      <c r="AO1486" s="16">
        <v>0.33510638297872303</v>
      </c>
      <c r="AP1486" s="16">
        <v>0.33179723502304098</v>
      </c>
      <c r="AQ1486" s="16">
        <v>0.27333333333333298</v>
      </c>
      <c r="AR1486" s="16"/>
      <c r="AS1486" s="16">
        <v>0.38829787234042601</v>
      </c>
      <c r="AT1486" s="16">
        <v>0.234513274336283</v>
      </c>
      <c r="AU1486" s="16"/>
      <c r="AV1486" s="16">
        <v>0.21729957805907199</v>
      </c>
      <c r="AW1486" s="16">
        <v>0.27843601895734599</v>
      </c>
      <c r="AX1486" s="16"/>
      <c r="AY1486" s="16">
        <v>0.22705314009661801</v>
      </c>
      <c r="AZ1486" s="16">
        <v>0.30612244897959201</v>
      </c>
      <c r="BA1486" s="16"/>
      <c r="BB1486" s="16">
        <v>0.31975867269984898</v>
      </c>
      <c r="BC1486" s="16">
        <v>0.19236641221374001</v>
      </c>
      <c r="BD1486" s="16"/>
      <c r="BE1486" s="16">
        <v>9.6969696969696997E-2</v>
      </c>
      <c r="BF1486" s="16">
        <v>0.22189349112425999</v>
      </c>
      <c r="BG1486" s="16">
        <v>0.28546712802768198</v>
      </c>
      <c r="BH1486" s="16">
        <v>0.34893617021276602</v>
      </c>
    </row>
    <row r="1487" spans="2:60" x14ac:dyDescent="0.25">
      <c r="B1487" t="s">
        <v>674</v>
      </c>
      <c r="C1487" s="16">
        <v>0.18361153262519</v>
      </c>
      <c r="D1487" s="16">
        <v>0.224806201550388</v>
      </c>
      <c r="E1487" s="16">
        <v>0.132867132867133</v>
      </c>
      <c r="F1487" s="16">
        <v>0.17894736842105299</v>
      </c>
      <c r="G1487" s="16">
        <v>0.18965517241379301</v>
      </c>
      <c r="H1487" s="16">
        <v>0.16666666666666699</v>
      </c>
      <c r="I1487" s="16">
        <v>0.24761904761904799</v>
      </c>
      <c r="J1487" s="16">
        <v>0.21052631578947401</v>
      </c>
      <c r="K1487" s="16">
        <v>0.19178082191780799</v>
      </c>
      <c r="L1487" s="16">
        <v>0.233333333333333</v>
      </c>
      <c r="M1487" s="16">
        <v>0.102272727272727</v>
      </c>
      <c r="N1487" s="16">
        <v>0.19607843137254899</v>
      </c>
      <c r="O1487" s="16">
        <v>0.233333333333333</v>
      </c>
      <c r="P1487" s="16">
        <v>0.233333333333333</v>
      </c>
      <c r="Q1487" s="16">
        <v>0.209302325581395</v>
      </c>
      <c r="R1487" s="16">
        <v>0.11111111111111099</v>
      </c>
      <c r="S1487" s="16">
        <v>0.14285714285714299</v>
      </c>
      <c r="T1487" s="16">
        <v>0.21153846153846201</v>
      </c>
      <c r="U1487" s="16"/>
      <c r="V1487" s="16">
        <v>0.15041782729805001</v>
      </c>
      <c r="W1487" s="16">
        <v>0.2</v>
      </c>
      <c r="X1487" s="16">
        <v>0.20422535211267601</v>
      </c>
      <c r="Y1487" s="16">
        <v>0.18979591836734699</v>
      </c>
      <c r="Z1487" s="16"/>
      <c r="AA1487" s="16">
        <v>0.16535433070866101</v>
      </c>
      <c r="AB1487" s="16">
        <v>0.19512195121951201</v>
      </c>
      <c r="AC1487" s="16">
        <v>0.14285714285714299</v>
      </c>
      <c r="AD1487" s="16">
        <v>0.209302325581395</v>
      </c>
      <c r="AE1487" s="16">
        <v>0.26050420168067201</v>
      </c>
      <c r="AF1487" s="16">
        <v>0.20212765957446799</v>
      </c>
      <c r="AG1487" s="16">
        <v>0.19791666666666699</v>
      </c>
      <c r="AH1487" s="16">
        <v>0.292682926829268</v>
      </c>
      <c r="AI1487" s="16">
        <v>0.14150943396226401</v>
      </c>
      <c r="AJ1487" s="16"/>
      <c r="AK1487" s="16">
        <v>0.16243654822334999</v>
      </c>
      <c r="AL1487" s="16">
        <v>0.18446601941747601</v>
      </c>
      <c r="AM1487" s="16">
        <v>0.17821782178217799</v>
      </c>
      <c r="AN1487" s="16">
        <v>0.150170648464164</v>
      </c>
      <c r="AO1487" s="16">
        <v>0.23404255319148901</v>
      </c>
      <c r="AP1487" s="16">
        <v>0.248847926267281</v>
      </c>
      <c r="AQ1487" s="16">
        <v>0.16666666666666699</v>
      </c>
      <c r="AR1487" s="16"/>
      <c r="AS1487" s="16">
        <v>0.22872340425531901</v>
      </c>
      <c r="AT1487" s="16">
        <v>0.17610619469026501</v>
      </c>
      <c r="AU1487" s="16"/>
      <c r="AV1487" s="16">
        <v>0.15400843881856499</v>
      </c>
      <c r="AW1487" s="16">
        <v>0.20023696682464501</v>
      </c>
      <c r="AX1487" s="16"/>
      <c r="AY1487" s="16">
        <v>0.17995169082125601</v>
      </c>
      <c r="AZ1487" s="16">
        <v>0.18979591836734699</v>
      </c>
      <c r="BA1487" s="16"/>
      <c r="BB1487" s="16">
        <v>0.19909502262443399</v>
      </c>
      <c r="BC1487" s="16">
        <v>0.16793893129771001</v>
      </c>
      <c r="BD1487" s="16"/>
      <c r="BE1487" s="16">
        <v>0.109090909090909</v>
      </c>
      <c r="BF1487" s="16">
        <v>0.15088757396449701</v>
      </c>
      <c r="BG1487" s="16">
        <v>0.20934256055363301</v>
      </c>
      <c r="BH1487" s="16">
        <v>0.221276595744681</v>
      </c>
    </row>
    <row r="1488" spans="2:60" x14ac:dyDescent="0.25">
      <c r="B1488" t="s">
        <v>115</v>
      </c>
      <c r="C1488" s="16">
        <v>9.33232169954476E-2</v>
      </c>
      <c r="D1488" s="16">
        <v>0.124031007751938</v>
      </c>
      <c r="E1488" s="16">
        <v>0.111888111888112</v>
      </c>
      <c r="F1488" s="16">
        <v>6.3157894736842093E-2</v>
      </c>
      <c r="G1488" s="16">
        <v>8.6206896551724102E-2</v>
      </c>
      <c r="H1488" s="16">
        <v>0.16666666666666699</v>
      </c>
      <c r="I1488" s="16">
        <v>5.7142857142857099E-2</v>
      </c>
      <c r="J1488" s="16">
        <v>5.2631578947368397E-2</v>
      </c>
      <c r="K1488" s="16">
        <v>6.8493150684931503E-2</v>
      </c>
      <c r="L1488" s="16">
        <v>0.133333333333333</v>
      </c>
      <c r="M1488" s="16">
        <v>4.5454545454545497E-2</v>
      </c>
      <c r="N1488" s="16">
        <v>0.10784313725490199</v>
      </c>
      <c r="O1488" s="16">
        <v>0.2</v>
      </c>
      <c r="P1488" s="16">
        <v>0.1</v>
      </c>
      <c r="Q1488" s="16">
        <v>9.3023255813953501E-2</v>
      </c>
      <c r="R1488" s="16">
        <v>0.148148148148148</v>
      </c>
      <c r="S1488" s="16">
        <v>9.3406593406593394E-2</v>
      </c>
      <c r="T1488" s="16">
        <v>6.7307692307692304E-2</v>
      </c>
      <c r="U1488" s="16"/>
      <c r="V1488" s="16">
        <v>0.16434540389972099</v>
      </c>
      <c r="W1488" s="16">
        <v>7.0270270270270302E-2</v>
      </c>
      <c r="X1488" s="16">
        <v>7.7464788732394402E-2</v>
      </c>
      <c r="Y1488" s="16">
        <v>5.9183673469387799E-2</v>
      </c>
      <c r="Z1488" s="16"/>
      <c r="AA1488" s="16">
        <v>0.128608923884514</v>
      </c>
      <c r="AB1488" s="16">
        <v>6.0975609756097601E-2</v>
      </c>
      <c r="AC1488" s="16">
        <v>7.1428571428571397E-2</v>
      </c>
      <c r="AD1488" s="16">
        <v>6.2015503875968998E-2</v>
      </c>
      <c r="AE1488" s="16">
        <v>8.40336134453782E-2</v>
      </c>
      <c r="AF1488" s="16">
        <v>5.31914893617021E-2</v>
      </c>
      <c r="AG1488" s="16">
        <v>5.2083333333333301E-2</v>
      </c>
      <c r="AH1488" s="16">
        <v>4.8780487804878099E-2</v>
      </c>
      <c r="AI1488" s="16">
        <v>8.4905660377358499E-2</v>
      </c>
      <c r="AJ1488" s="16"/>
      <c r="AK1488" s="16">
        <v>0.131979695431472</v>
      </c>
      <c r="AL1488" s="16">
        <v>9.7087378640776708E-3</v>
      </c>
      <c r="AM1488" s="16">
        <v>0.10891089108910899</v>
      </c>
      <c r="AN1488" s="16">
        <v>0.12627986348122899</v>
      </c>
      <c r="AO1488" s="16">
        <v>5.85106382978723E-2</v>
      </c>
      <c r="AP1488" s="16">
        <v>5.5299539170506902E-2</v>
      </c>
      <c r="AQ1488" s="16">
        <v>4.6666666666666697E-2</v>
      </c>
      <c r="AR1488" s="16"/>
      <c r="AS1488" s="16">
        <v>2.6595744680851099E-2</v>
      </c>
      <c r="AT1488" s="16">
        <v>0.104424778761062</v>
      </c>
      <c r="AU1488" s="16"/>
      <c r="AV1488" s="16">
        <v>0.107594936708861</v>
      </c>
      <c r="AW1488" s="16">
        <v>8.5308056872037893E-2</v>
      </c>
      <c r="AX1488" s="16"/>
      <c r="AY1488" s="16">
        <v>0.113526570048309</v>
      </c>
      <c r="AZ1488" s="16">
        <v>5.9183673469387799E-2</v>
      </c>
      <c r="BA1488" s="16"/>
      <c r="BB1488" s="16">
        <v>6.6365007541478102E-2</v>
      </c>
      <c r="BC1488" s="16">
        <v>0.12061068702290099</v>
      </c>
      <c r="BD1488" s="16"/>
      <c r="BE1488" s="16">
        <v>0.29090909090909101</v>
      </c>
      <c r="BF1488" s="16">
        <v>9.1715976331360902E-2</v>
      </c>
      <c r="BG1488" s="16">
        <v>6.7474048442906595E-2</v>
      </c>
      <c r="BH1488" s="16">
        <v>2.1276595744680899E-2</v>
      </c>
    </row>
    <row r="1489" spans="2:60" x14ac:dyDescent="0.25">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c r="AC1489" s="16"/>
      <c r="AD1489" s="16"/>
      <c r="AE1489" s="16"/>
      <c r="AF1489" s="16"/>
      <c r="AG1489" s="16"/>
      <c r="AH1489" s="16"/>
      <c r="AI1489" s="16"/>
      <c r="AJ1489" s="16"/>
      <c r="AK1489" s="16"/>
      <c r="AL1489" s="16"/>
      <c r="AM1489" s="16"/>
      <c r="AN1489" s="16"/>
      <c r="AO1489" s="16"/>
      <c r="AP1489" s="16"/>
      <c r="AQ1489" s="16"/>
      <c r="AR1489" s="16"/>
      <c r="AS1489" s="16"/>
      <c r="AT1489" s="16"/>
      <c r="AU1489" s="16"/>
      <c r="AV1489" s="16"/>
      <c r="AW1489" s="16"/>
      <c r="AX1489" s="16"/>
      <c r="AY1489" s="16"/>
      <c r="AZ1489" s="16"/>
      <c r="BA1489" s="16"/>
      <c r="BB1489" s="16"/>
      <c r="BC1489" s="16"/>
      <c r="BD1489" s="16"/>
      <c r="BE1489" s="16"/>
      <c r="BF1489" s="16"/>
      <c r="BG1489" s="16"/>
      <c r="BH1489" s="16"/>
    </row>
    <row r="1490" spans="2:60" x14ac:dyDescent="0.25">
      <c r="B1490" s="6" t="s">
        <v>686</v>
      </c>
      <c r="C1490" s="16"/>
      <c r="D1490" s="16"/>
      <c r="E1490" s="16"/>
      <c r="F1490" s="16"/>
      <c r="G1490" s="16"/>
      <c r="H1490" s="16"/>
      <c r="I1490" s="16"/>
      <c r="J1490" s="16"/>
      <c r="K1490" s="16"/>
      <c r="L1490" s="16"/>
      <c r="M1490" s="16"/>
      <c r="N1490" s="16"/>
      <c r="O1490" s="16"/>
      <c r="P1490" s="16"/>
      <c r="Q1490" s="16"/>
      <c r="R1490" s="16"/>
      <c r="S1490" s="16"/>
      <c r="T1490" s="16"/>
      <c r="U1490" s="16"/>
      <c r="V1490" s="16"/>
      <c r="W1490" s="16"/>
      <c r="X1490" s="16"/>
      <c r="Y1490" s="16"/>
      <c r="Z1490" s="16"/>
      <c r="AA1490" s="16"/>
      <c r="AB1490" s="16"/>
      <c r="AC1490" s="16"/>
      <c r="AD1490" s="16"/>
      <c r="AE1490" s="16"/>
      <c r="AF1490" s="16"/>
      <c r="AG1490" s="16"/>
      <c r="AH1490" s="16"/>
      <c r="AI1490" s="16"/>
      <c r="AJ1490" s="16"/>
      <c r="AK1490" s="16"/>
      <c r="AL1490" s="16"/>
      <c r="AM1490" s="16"/>
      <c r="AN1490" s="16"/>
      <c r="AO1490" s="16"/>
      <c r="AP1490" s="16"/>
      <c r="AQ1490" s="16"/>
      <c r="AR1490" s="16"/>
      <c r="AS1490" s="16"/>
      <c r="AT1490" s="16"/>
      <c r="AU1490" s="16"/>
      <c r="AV1490" s="16"/>
      <c r="AW1490" s="16"/>
      <c r="AX1490" s="16"/>
      <c r="AY1490" s="16"/>
      <c r="AZ1490" s="16"/>
      <c r="BA1490" s="16"/>
      <c r="BB1490" s="16"/>
      <c r="BC1490" s="16"/>
      <c r="BD1490" s="16"/>
      <c r="BE1490" s="16"/>
      <c r="BF1490" s="16"/>
      <c r="BG1490" s="16"/>
      <c r="BH1490" s="16"/>
    </row>
    <row r="1491" spans="2:60" x14ac:dyDescent="0.25">
      <c r="B1491" s="23" t="s">
        <v>79</v>
      </c>
      <c r="C1491" s="16"/>
      <c r="D1491" s="16"/>
      <c r="E1491" s="16"/>
      <c r="F1491" s="16"/>
      <c r="G1491" s="16"/>
      <c r="H1491" s="16"/>
      <c r="I1491" s="16"/>
      <c r="J1491" s="16"/>
      <c r="K1491" s="16"/>
      <c r="L1491" s="16"/>
      <c r="M1491" s="16"/>
      <c r="N1491" s="16"/>
      <c r="O1491" s="16"/>
      <c r="P1491" s="16"/>
      <c r="Q1491" s="16"/>
      <c r="R1491" s="16"/>
      <c r="S1491" s="16"/>
      <c r="T1491" s="16"/>
      <c r="U1491" s="16"/>
      <c r="V1491" s="16"/>
      <c r="W1491" s="16"/>
      <c r="X1491" s="16"/>
      <c r="Y1491" s="16"/>
      <c r="Z1491" s="16"/>
      <c r="AA1491" s="16"/>
      <c r="AB1491" s="16"/>
      <c r="AC1491" s="16"/>
      <c r="AD1491" s="16"/>
      <c r="AE1491" s="16"/>
      <c r="AF1491" s="16"/>
      <c r="AG1491" s="16"/>
      <c r="AH1491" s="16"/>
      <c r="AI1491" s="16"/>
      <c r="AJ1491" s="16"/>
      <c r="AK1491" s="16"/>
      <c r="AL1491" s="16"/>
      <c r="AM1491" s="16"/>
      <c r="AN1491" s="16"/>
      <c r="AO1491" s="16"/>
      <c r="AP1491" s="16"/>
      <c r="AQ1491" s="16"/>
      <c r="AR1491" s="16"/>
      <c r="AS1491" s="16"/>
      <c r="AT1491" s="16"/>
      <c r="AU1491" s="16"/>
      <c r="AV1491" s="16"/>
      <c r="AW1491" s="16"/>
      <c r="AX1491" s="16"/>
      <c r="AY1491" s="16"/>
      <c r="AZ1491" s="16"/>
      <c r="BA1491" s="16"/>
      <c r="BB1491" s="16"/>
      <c r="BC1491" s="16"/>
      <c r="BD1491" s="16"/>
      <c r="BE1491" s="16"/>
      <c r="BF1491" s="16"/>
      <c r="BG1491" s="16"/>
      <c r="BH1491" s="16"/>
    </row>
    <row r="1492" spans="2:60" x14ac:dyDescent="0.25">
      <c r="B1492" t="s">
        <v>680</v>
      </c>
      <c r="C1492" s="16">
        <v>0.25265553869499202</v>
      </c>
      <c r="D1492" s="16">
        <v>0.24031007751937999</v>
      </c>
      <c r="E1492" s="16">
        <v>0.223776223776224</v>
      </c>
      <c r="F1492" s="16">
        <v>0.17894736842105299</v>
      </c>
      <c r="G1492" s="16">
        <v>0.15517241379310301</v>
      </c>
      <c r="H1492" s="16">
        <v>0.133333333333333</v>
      </c>
      <c r="I1492" s="16">
        <v>0.35238095238095202</v>
      </c>
      <c r="J1492" s="16">
        <v>0.26315789473684198</v>
      </c>
      <c r="K1492" s="16">
        <v>0.26027397260273999</v>
      </c>
      <c r="L1492" s="16">
        <v>0.233333333333333</v>
      </c>
      <c r="M1492" s="16">
        <v>0.25</v>
      </c>
      <c r="N1492" s="16">
        <v>0.27450980392156898</v>
      </c>
      <c r="O1492" s="16">
        <v>0.33333333333333298</v>
      </c>
      <c r="P1492" s="16">
        <v>0.233333333333333</v>
      </c>
      <c r="Q1492" s="16">
        <v>0.116279069767442</v>
      </c>
      <c r="R1492" s="16">
        <v>0.18518518518518501</v>
      </c>
      <c r="S1492" s="16">
        <v>0.32967032967033</v>
      </c>
      <c r="T1492" s="16">
        <v>0.269230769230769</v>
      </c>
      <c r="U1492" s="16"/>
      <c r="V1492" s="16">
        <v>0.14206128133704701</v>
      </c>
      <c r="W1492" s="16">
        <v>0.21621621621621601</v>
      </c>
      <c r="X1492" s="16">
        <v>0.27464788732394402</v>
      </c>
      <c r="Y1492" s="16">
        <v>0.33469387755101998</v>
      </c>
      <c r="Z1492" s="16"/>
      <c r="AA1492" s="16">
        <v>0.17322834645669299</v>
      </c>
      <c r="AB1492" s="16">
        <v>0.28048780487804897</v>
      </c>
      <c r="AC1492" s="16">
        <v>0.29464285714285698</v>
      </c>
      <c r="AD1492" s="16">
        <v>0.36434108527131798</v>
      </c>
      <c r="AE1492" s="16">
        <v>0.26050420168067201</v>
      </c>
      <c r="AF1492" s="16">
        <v>0.25531914893617003</v>
      </c>
      <c r="AG1492" s="16">
        <v>0.29166666666666702</v>
      </c>
      <c r="AH1492" s="16">
        <v>0.30487804878048802</v>
      </c>
      <c r="AI1492" s="16">
        <v>0.36792452830188699</v>
      </c>
      <c r="AJ1492" s="16"/>
      <c r="AK1492" s="16">
        <v>0.15228426395939099</v>
      </c>
      <c r="AL1492" s="16">
        <v>0.223300970873786</v>
      </c>
      <c r="AM1492" s="16">
        <v>0.16831683168316799</v>
      </c>
      <c r="AN1492" s="16">
        <v>0.24573378839590401</v>
      </c>
      <c r="AO1492" s="16">
        <v>0.329787234042553</v>
      </c>
      <c r="AP1492" s="16">
        <v>0.33640552995391698</v>
      </c>
      <c r="AQ1492" s="16">
        <v>0.34666666666666701</v>
      </c>
      <c r="AR1492" s="16"/>
      <c r="AS1492" s="16">
        <v>0.41489361702127697</v>
      </c>
      <c r="AT1492" s="16">
        <v>0.225663716814159</v>
      </c>
      <c r="AU1492" s="16"/>
      <c r="AV1492" s="16">
        <v>0.17932489451476799</v>
      </c>
      <c r="AW1492" s="16">
        <v>0.29383886255924202</v>
      </c>
      <c r="AX1492" s="16"/>
      <c r="AY1492" s="16">
        <v>0.20410628019323701</v>
      </c>
      <c r="AZ1492" s="16">
        <v>0.33469387755101998</v>
      </c>
      <c r="BA1492" s="16"/>
      <c r="BB1492" s="16">
        <v>0.31372549019607798</v>
      </c>
      <c r="BC1492" s="16">
        <v>0.19083969465648901</v>
      </c>
      <c r="BD1492" s="16"/>
      <c r="BE1492" s="16">
        <v>4.8484848484848499E-2</v>
      </c>
      <c r="BF1492" s="16">
        <v>0.18639053254437901</v>
      </c>
      <c r="BG1492" s="16">
        <v>0.27508650519031103</v>
      </c>
      <c r="BH1492" s="16">
        <v>0.438297872340426</v>
      </c>
    </row>
    <row r="1493" spans="2:60" x14ac:dyDescent="0.25">
      <c r="B1493" t="s">
        <v>681</v>
      </c>
      <c r="C1493" s="16">
        <v>0.44309559939302001</v>
      </c>
      <c r="D1493" s="16">
        <v>0.434108527131783</v>
      </c>
      <c r="E1493" s="16">
        <v>0.447552447552448</v>
      </c>
      <c r="F1493" s="16">
        <v>0.42105263157894701</v>
      </c>
      <c r="G1493" s="16">
        <v>0.46551724137931</v>
      </c>
      <c r="H1493" s="16">
        <v>0.53333333333333299</v>
      </c>
      <c r="I1493" s="16">
        <v>0.419047619047619</v>
      </c>
      <c r="J1493" s="16">
        <v>0.26315789473684198</v>
      </c>
      <c r="K1493" s="16">
        <v>0.42465753424657499</v>
      </c>
      <c r="L1493" s="16">
        <v>0.36666666666666697</v>
      </c>
      <c r="M1493" s="16">
        <v>0.51136363636363602</v>
      </c>
      <c r="N1493" s="16">
        <v>0.45098039215686297</v>
      </c>
      <c r="O1493" s="16">
        <v>0.43333333333333302</v>
      </c>
      <c r="P1493" s="16">
        <v>0.33333333333333298</v>
      </c>
      <c r="Q1493" s="16">
        <v>0.48837209302325602</v>
      </c>
      <c r="R1493" s="16">
        <v>0.407407407407407</v>
      </c>
      <c r="S1493" s="16">
        <v>0.450549450549451</v>
      </c>
      <c r="T1493" s="16">
        <v>0.5</v>
      </c>
      <c r="U1493" s="16"/>
      <c r="V1493" s="16">
        <v>0.34818941504178302</v>
      </c>
      <c r="W1493" s="16">
        <v>0.47567567567567598</v>
      </c>
      <c r="X1493" s="16">
        <v>0.5</v>
      </c>
      <c r="Y1493" s="16">
        <v>0.46734693877550998</v>
      </c>
      <c r="Z1493" s="16"/>
      <c r="AA1493" s="16">
        <v>0.37007874015747999</v>
      </c>
      <c r="AB1493" s="16">
        <v>0.41463414634146301</v>
      </c>
      <c r="AC1493" s="16">
        <v>0.48214285714285698</v>
      </c>
      <c r="AD1493" s="16">
        <v>0.48837209302325602</v>
      </c>
      <c r="AE1493" s="16">
        <v>0.48739495798319299</v>
      </c>
      <c r="AF1493" s="16">
        <v>0.53191489361702105</v>
      </c>
      <c r="AG1493" s="16">
        <v>0.5625</v>
      </c>
      <c r="AH1493" s="16">
        <v>0.5</v>
      </c>
      <c r="AI1493" s="16">
        <v>0.42452830188679203</v>
      </c>
      <c r="AJ1493" s="16"/>
      <c r="AK1493" s="16">
        <v>0.40609137055837602</v>
      </c>
      <c r="AL1493" s="16">
        <v>0.58252427184466005</v>
      </c>
      <c r="AM1493" s="16">
        <v>0.55445544554455495</v>
      </c>
      <c r="AN1493" s="16">
        <v>0.36860068259385698</v>
      </c>
      <c r="AO1493" s="16">
        <v>0.44680851063829802</v>
      </c>
      <c r="AP1493" s="16">
        <v>0.474654377880184</v>
      </c>
      <c r="AQ1493" s="16">
        <v>0.43333333333333302</v>
      </c>
      <c r="AR1493" s="16"/>
      <c r="AS1493" s="16">
        <v>0.48404255319148898</v>
      </c>
      <c r="AT1493" s="16">
        <v>0.43628318584070802</v>
      </c>
      <c r="AU1493" s="16"/>
      <c r="AV1493" s="16">
        <v>0.45358649789029498</v>
      </c>
      <c r="AW1493" s="16">
        <v>0.43720379146919403</v>
      </c>
      <c r="AX1493" s="16"/>
      <c r="AY1493" s="16">
        <v>0.42874396135265702</v>
      </c>
      <c r="AZ1493" s="16">
        <v>0.46734693877550998</v>
      </c>
      <c r="BA1493" s="16"/>
      <c r="BB1493" s="16">
        <v>0.44947209653092002</v>
      </c>
      <c r="BC1493" s="16">
        <v>0.43664122137404598</v>
      </c>
      <c r="BD1493" s="16"/>
      <c r="BE1493" s="16">
        <v>0.23030303030303001</v>
      </c>
      <c r="BF1493" s="16">
        <v>0.41124260355029602</v>
      </c>
      <c r="BG1493" s="16">
        <v>0.51557093425605505</v>
      </c>
      <c r="BH1493" s="16">
        <v>0.45531914893616998</v>
      </c>
    </row>
    <row r="1494" spans="2:60" x14ac:dyDescent="0.25">
      <c r="B1494" t="s">
        <v>682</v>
      </c>
      <c r="C1494" s="16">
        <v>0.19575113808801201</v>
      </c>
      <c r="D1494" s="16">
        <v>0.24031007751937999</v>
      </c>
      <c r="E1494" s="16">
        <v>0.188811188811189</v>
      </c>
      <c r="F1494" s="16">
        <v>0.27368421052631597</v>
      </c>
      <c r="G1494" s="16">
        <v>0.31034482758620702</v>
      </c>
      <c r="H1494" s="16">
        <v>0.133333333333333</v>
      </c>
      <c r="I1494" s="16">
        <v>0.15238095238095201</v>
      </c>
      <c r="J1494" s="16">
        <v>0.21052631578947401</v>
      </c>
      <c r="K1494" s="16">
        <v>0.17808219178082199</v>
      </c>
      <c r="L1494" s="16">
        <v>0.233333333333333</v>
      </c>
      <c r="M1494" s="16">
        <v>0.170454545454545</v>
      </c>
      <c r="N1494" s="16">
        <v>0.17647058823529399</v>
      </c>
      <c r="O1494" s="16">
        <v>3.3333333333333298E-2</v>
      </c>
      <c r="P1494" s="16">
        <v>0.31666666666666698</v>
      </c>
      <c r="Q1494" s="16">
        <v>0.27906976744186002</v>
      </c>
      <c r="R1494" s="16">
        <v>0.33333333333333298</v>
      </c>
      <c r="S1494" s="16">
        <v>0.14285714285714299</v>
      </c>
      <c r="T1494" s="16">
        <v>0.115384615384615</v>
      </c>
      <c r="U1494" s="16"/>
      <c r="V1494" s="16">
        <v>0.30362116991643501</v>
      </c>
      <c r="W1494" s="16">
        <v>0.21081081081081099</v>
      </c>
      <c r="X1494" s="16">
        <v>0.15140845070422501</v>
      </c>
      <c r="Y1494" s="16">
        <v>0.13673469387755099</v>
      </c>
      <c r="Z1494" s="16"/>
      <c r="AA1494" s="16">
        <v>0.278215223097113</v>
      </c>
      <c r="AB1494" s="16">
        <v>0.219512195121951</v>
      </c>
      <c r="AC1494" s="16">
        <v>0.17857142857142899</v>
      </c>
      <c r="AD1494" s="16">
        <v>0.124031007751938</v>
      </c>
      <c r="AE1494" s="16">
        <v>0.151260504201681</v>
      </c>
      <c r="AF1494" s="16">
        <v>0.13829787234042601</v>
      </c>
      <c r="AG1494" s="16">
        <v>9.375E-2</v>
      </c>
      <c r="AH1494" s="16">
        <v>0.15853658536585399</v>
      </c>
      <c r="AI1494" s="16">
        <v>0.15094339622641501</v>
      </c>
      <c r="AJ1494" s="16"/>
      <c r="AK1494" s="16">
        <v>0.27918781725888298</v>
      </c>
      <c r="AL1494" s="16">
        <v>0.12621359223301001</v>
      </c>
      <c r="AM1494" s="16">
        <v>0.16831683168316799</v>
      </c>
      <c r="AN1494" s="16">
        <v>0.25597269624573399</v>
      </c>
      <c r="AO1494" s="16">
        <v>0.159574468085106</v>
      </c>
      <c r="AP1494" s="16">
        <v>0.15668202764976999</v>
      </c>
      <c r="AQ1494" s="16">
        <v>0.12666666666666701</v>
      </c>
      <c r="AR1494" s="16"/>
      <c r="AS1494" s="16">
        <v>6.9148936170212796E-2</v>
      </c>
      <c r="AT1494" s="16">
        <v>0.21681415929203501</v>
      </c>
      <c r="AU1494" s="16"/>
      <c r="AV1494" s="16">
        <v>0.215189873417722</v>
      </c>
      <c r="AW1494" s="16">
        <v>0.184834123222749</v>
      </c>
      <c r="AX1494" s="16"/>
      <c r="AY1494" s="16">
        <v>0.23067632850241501</v>
      </c>
      <c r="AZ1494" s="16">
        <v>0.13673469387755099</v>
      </c>
      <c r="BA1494" s="16"/>
      <c r="BB1494" s="16">
        <v>0.17496229260935101</v>
      </c>
      <c r="BC1494" s="16">
        <v>0.21679389312977099</v>
      </c>
      <c r="BD1494" s="16"/>
      <c r="BE1494" s="16">
        <v>0.33333333333333298</v>
      </c>
      <c r="BF1494" s="16">
        <v>0.26331360946745602</v>
      </c>
      <c r="BG1494" s="16">
        <v>0.160899653979239</v>
      </c>
      <c r="BH1494" s="16">
        <v>8.9361702127659606E-2</v>
      </c>
    </row>
    <row r="1495" spans="2:60" x14ac:dyDescent="0.25">
      <c r="B1495" t="s">
        <v>683</v>
      </c>
      <c r="C1495" s="16">
        <v>3.4901365705614598E-2</v>
      </c>
      <c r="D1495" s="16">
        <v>1.5503875968992199E-2</v>
      </c>
      <c r="E1495" s="16">
        <v>5.5944055944055902E-2</v>
      </c>
      <c r="F1495" s="16">
        <v>5.2631578947368397E-2</v>
      </c>
      <c r="G1495" s="16">
        <v>5.1724137931034503E-2</v>
      </c>
      <c r="H1495" s="16">
        <v>3.3333333333333298E-2</v>
      </c>
      <c r="I1495" s="16">
        <v>9.5238095238095195E-3</v>
      </c>
      <c r="J1495" s="16">
        <v>0.21052631578947401</v>
      </c>
      <c r="K1495" s="16">
        <v>5.4794520547945202E-2</v>
      </c>
      <c r="L1495" s="16">
        <v>0</v>
      </c>
      <c r="M1495" s="16">
        <v>3.4090909090909102E-2</v>
      </c>
      <c r="N1495" s="16">
        <v>3.9215686274509803E-2</v>
      </c>
      <c r="O1495" s="16">
        <v>0</v>
      </c>
      <c r="P1495" s="16">
        <v>6.6666666666666693E-2</v>
      </c>
      <c r="Q1495" s="16">
        <v>0</v>
      </c>
      <c r="R1495" s="16">
        <v>0</v>
      </c>
      <c r="S1495" s="16">
        <v>1.6483516483516501E-2</v>
      </c>
      <c r="T1495" s="16">
        <v>3.8461538461538498E-2</v>
      </c>
      <c r="U1495" s="16"/>
      <c r="V1495" s="16">
        <v>4.17827298050139E-2</v>
      </c>
      <c r="W1495" s="16">
        <v>5.4054054054054099E-2</v>
      </c>
      <c r="X1495" s="16">
        <v>3.1690140845070401E-2</v>
      </c>
      <c r="Y1495" s="16">
        <v>2.4489795918367301E-2</v>
      </c>
      <c r="Z1495" s="16"/>
      <c r="AA1495" s="16">
        <v>4.7244094488188997E-2</v>
      </c>
      <c r="AB1495" s="16">
        <v>4.8780487804878099E-2</v>
      </c>
      <c r="AC1495" s="16">
        <v>1.7857142857142901E-2</v>
      </c>
      <c r="AD1495" s="16">
        <v>7.7519379844961196E-3</v>
      </c>
      <c r="AE1495" s="16">
        <v>3.3613445378151301E-2</v>
      </c>
      <c r="AF1495" s="16">
        <v>4.2553191489361701E-2</v>
      </c>
      <c r="AG1495" s="16">
        <v>5.2083333333333301E-2</v>
      </c>
      <c r="AH1495" s="16">
        <v>0</v>
      </c>
      <c r="AI1495" s="16">
        <v>2.83018867924528E-2</v>
      </c>
      <c r="AJ1495" s="16"/>
      <c r="AK1495" s="16">
        <v>3.0456852791878201E-2</v>
      </c>
      <c r="AL1495" s="16">
        <v>2.9126213592233E-2</v>
      </c>
      <c r="AM1495" s="16">
        <v>4.95049504950495E-2</v>
      </c>
      <c r="AN1495" s="16">
        <v>4.4368600682593899E-2</v>
      </c>
      <c r="AO1495" s="16">
        <v>1.5957446808510599E-2</v>
      </c>
      <c r="AP1495" s="16">
        <v>2.76497695852535E-2</v>
      </c>
      <c r="AQ1495" s="16">
        <v>3.3333333333333298E-2</v>
      </c>
      <c r="AR1495" s="16"/>
      <c r="AS1495" s="16">
        <v>2.6595744680851099E-2</v>
      </c>
      <c r="AT1495" s="16">
        <v>3.6283185840707999E-2</v>
      </c>
      <c r="AU1495" s="16"/>
      <c r="AV1495" s="16">
        <v>3.37552742616034E-2</v>
      </c>
      <c r="AW1495" s="16">
        <v>3.5545023696682498E-2</v>
      </c>
      <c r="AX1495" s="16"/>
      <c r="AY1495" s="16">
        <v>4.10628019323672E-2</v>
      </c>
      <c r="AZ1495" s="16">
        <v>2.4489795918367301E-2</v>
      </c>
      <c r="BA1495" s="16"/>
      <c r="BB1495" s="16">
        <v>2.5641025641025599E-2</v>
      </c>
      <c r="BC1495" s="16">
        <v>4.4274809160305302E-2</v>
      </c>
      <c r="BD1495" s="16"/>
      <c r="BE1495" s="16">
        <v>9.6969696969696997E-2</v>
      </c>
      <c r="BF1495" s="16">
        <v>3.8461538461538498E-2</v>
      </c>
      <c r="BG1495" s="16">
        <v>2.5951557093425601E-2</v>
      </c>
      <c r="BH1495" s="16">
        <v>8.5106382978723406E-3</v>
      </c>
    </row>
    <row r="1496" spans="2:60" x14ac:dyDescent="0.25">
      <c r="B1496" t="s">
        <v>684</v>
      </c>
      <c r="C1496" s="16">
        <v>1.28983308042489E-2</v>
      </c>
      <c r="D1496" s="16">
        <v>2.32558139534884E-2</v>
      </c>
      <c r="E1496" s="16">
        <v>0</v>
      </c>
      <c r="F1496" s="16">
        <v>1.05263157894737E-2</v>
      </c>
      <c r="G1496" s="16">
        <v>0</v>
      </c>
      <c r="H1496" s="16">
        <v>3.3333333333333298E-2</v>
      </c>
      <c r="I1496" s="16">
        <v>1.9047619047619001E-2</v>
      </c>
      <c r="J1496" s="16">
        <v>0</v>
      </c>
      <c r="K1496" s="16">
        <v>0</v>
      </c>
      <c r="L1496" s="16">
        <v>3.3333333333333298E-2</v>
      </c>
      <c r="M1496" s="16">
        <v>1.13636363636364E-2</v>
      </c>
      <c r="N1496" s="16">
        <v>9.8039215686274508E-3</v>
      </c>
      <c r="O1496" s="16">
        <v>3.3333333333333298E-2</v>
      </c>
      <c r="P1496" s="16">
        <v>0</v>
      </c>
      <c r="Q1496" s="16">
        <v>0</v>
      </c>
      <c r="R1496" s="16">
        <v>3.7037037037037E-2</v>
      </c>
      <c r="S1496" s="16">
        <v>1.6483516483516501E-2</v>
      </c>
      <c r="T1496" s="16">
        <v>1.9230769230769201E-2</v>
      </c>
      <c r="U1496" s="16"/>
      <c r="V1496" s="16">
        <v>3.3426183844011102E-2</v>
      </c>
      <c r="W1496" s="16">
        <v>0</v>
      </c>
      <c r="X1496" s="16">
        <v>7.0422535211267599E-3</v>
      </c>
      <c r="Y1496" s="16">
        <v>6.1224489795918399E-3</v>
      </c>
      <c r="Z1496" s="16"/>
      <c r="AA1496" s="16">
        <v>2.3622047244094498E-2</v>
      </c>
      <c r="AB1496" s="16">
        <v>1.21951219512195E-2</v>
      </c>
      <c r="AC1496" s="16">
        <v>1.7857142857142901E-2</v>
      </c>
      <c r="AD1496" s="16">
        <v>7.7519379844961196E-3</v>
      </c>
      <c r="AE1496" s="16">
        <v>1.6806722689075598E-2</v>
      </c>
      <c r="AF1496" s="16">
        <v>0</v>
      </c>
      <c r="AG1496" s="16">
        <v>0</v>
      </c>
      <c r="AH1496" s="16">
        <v>1.21951219512195E-2</v>
      </c>
      <c r="AI1496" s="16">
        <v>0</v>
      </c>
      <c r="AJ1496" s="16"/>
      <c r="AK1496" s="16">
        <v>4.0609137055837602E-2</v>
      </c>
      <c r="AL1496" s="16">
        <v>0</v>
      </c>
      <c r="AM1496" s="16">
        <v>2.9702970297029702E-2</v>
      </c>
      <c r="AN1496" s="16">
        <v>1.02389078498294E-2</v>
      </c>
      <c r="AO1496" s="16">
        <v>5.31914893617021E-3</v>
      </c>
      <c r="AP1496" s="16">
        <v>0</v>
      </c>
      <c r="AQ1496" s="16">
        <v>6.6666666666666697E-3</v>
      </c>
      <c r="AR1496" s="16"/>
      <c r="AS1496" s="16">
        <v>0</v>
      </c>
      <c r="AT1496" s="16">
        <v>1.50442477876106E-2</v>
      </c>
      <c r="AU1496" s="16"/>
      <c r="AV1496" s="16">
        <v>2.1097046413502098E-2</v>
      </c>
      <c r="AW1496" s="16">
        <v>8.2938388625592406E-3</v>
      </c>
      <c r="AX1496" s="16"/>
      <c r="AY1496" s="16">
        <v>1.69082125603865E-2</v>
      </c>
      <c r="AZ1496" s="16">
        <v>6.1224489795918399E-3</v>
      </c>
      <c r="BA1496" s="16"/>
      <c r="BB1496" s="16">
        <v>1.5082956259426801E-3</v>
      </c>
      <c r="BC1496" s="16">
        <v>2.4427480916030499E-2</v>
      </c>
      <c r="BD1496" s="16"/>
      <c r="BE1496" s="16">
        <v>3.6363636363636397E-2</v>
      </c>
      <c r="BF1496" s="16">
        <v>2.07100591715976E-2</v>
      </c>
      <c r="BG1496" s="16">
        <v>5.19031141868512E-3</v>
      </c>
      <c r="BH1496" s="16">
        <v>4.2553191489361703E-3</v>
      </c>
    </row>
    <row r="1497" spans="2:60" x14ac:dyDescent="0.25">
      <c r="B1497" t="s">
        <v>77</v>
      </c>
      <c r="C1497" s="16">
        <v>6.06980273141123E-2</v>
      </c>
      <c r="D1497" s="16">
        <v>4.6511627906976702E-2</v>
      </c>
      <c r="E1497" s="16">
        <v>8.3916083916083906E-2</v>
      </c>
      <c r="F1497" s="16">
        <v>6.3157894736842093E-2</v>
      </c>
      <c r="G1497" s="16">
        <v>1.72413793103448E-2</v>
      </c>
      <c r="H1497" s="16">
        <v>0.133333333333333</v>
      </c>
      <c r="I1497" s="16">
        <v>4.7619047619047603E-2</v>
      </c>
      <c r="J1497" s="16">
        <v>5.2631578947368397E-2</v>
      </c>
      <c r="K1497" s="16">
        <v>8.2191780821917804E-2</v>
      </c>
      <c r="L1497" s="16">
        <v>0.133333333333333</v>
      </c>
      <c r="M1497" s="16">
        <v>2.27272727272727E-2</v>
      </c>
      <c r="N1497" s="16">
        <v>4.9019607843137303E-2</v>
      </c>
      <c r="O1497" s="16">
        <v>0.16666666666666699</v>
      </c>
      <c r="P1497" s="16">
        <v>0.05</v>
      </c>
      <c r="Q1497" s="16">
        <v>0.116279069767442</v>
      </c>
      <c r="R1497" s="16">
        <v>3.7037037037037E-2</v>
      </c>
      <c r="S1497" s="16">
        <v>4.3956043956044001E-2</v>
      </c>
      <c r="T1497" s="16">
        <v>5.7692307692307702E-2</v>
      </c>
      <c r="U1497" s="16"/>
      <c r="V1497" s="16">
        <v>0.13091922005570999</v>
      </c>
      <c r="W1497" s="16">
        <v>4.3243243243243197E-2</v>
      </c>
      <c r="X1497" s="16">
        <v>3.5211267605633798E-2</v>
      </c>
      <c r="Y1497" s="16">
        <v>3.06122448979592E-2</v>
      </c>
      <c r="Z1497" s="16"/>
      <c r="AA1497" s="16">
        <v>0.10761154855643</v>
      </c>
      <c r="AB1497" s="16">
        <v>2.4390243902439001E-2</v>
      </c>
      <c r="AC1497" s="16">
        <v>8.9285714285714298E-3</v>
      </c>
      <c r="AD1497" s="16">
        <v>7.7519379844961196E-3</v>
      </c>
      <c r="AE1497" s="16">
        <v>5.0420168067226899E-2</v>
      </c>
      <c r="AF1497" s="16">
        <v>3.1914893617021302E-2</v>
      </c>
      <c r="AG1497" s="16">
        <v>0</v>
      </c>
      <c r="AH1497" s="16">
        <v>2.4390243902439001E-2</v>
      </c>
      <c r="AI1497" s="16">
        <v>2.83018867924528E-2</v>
      </c>
      <c r="AJ1497" s="16"/>
      <c r="AK1497" s="16">
        <v>9.13705583756345E-2</v>
      </c>
      <c r="AL1497" s="16">
        <v>3.8834951456310697E-2</v>
      </c>
      <c r="AM1497" s="16">
        <v>2.9702970297029702E-2</v>
      </c>
      <c r="AN1497" s="16">
        <v>7.5085324232081904E-2</v>
      </c>
      <c r="AO1497" s="16">
        <v>4.2553191489361701E-2</v>
      </c>
      <c r="AP1497" s="16">
        <v>4.6082949308755804E-3</v>
      </c>
      <c r="AQ1497" s="16">
        <v>5.3333333333333302E-2</v>
      </c>
      <c r="AR1497" s="16"/>
      <c r="AS1497" s="16">
        <v>5.31914893617021E-3</v>
      </c>
      <c r="AT1497" s="16">
        <v>6.9911504424778795E-2</v>
      </c>
      <c r="AU1497" s="16"/>
      <c r="AV1497" s="16">
        <v>9.7046413502109699E-2</v>
      </c>
      <c r="AW1497" s="16">
        <v>4.0284360189573501E-2</v>
      </c>
      <c r="AX1497" s="16"/>
      <c r="AY1497" s="16">
        <v>7.85024154589372E-2</v>
      </c>
      <c r="AZ1497" s="16">
        <v>3.06122448979592E-2</v>
      </c>
      <c r="BA1497" s="16"/>
      <c r="BB1497" s="16">
        <v>3.46907993966818E-2</v>
      </c>
      <c r="BC1497" s="16">
        <v>8.7022900763358793E-2</v>
      </c>
      <c r="BD1497" s="16"/>
      <c r="BE1497" s="16">
        <v>0.25454545454545502</v>
      </c>
      <c r="BF1497" s="16">
        <v>7.9881656804733706E-2</v>
      </c>
      <c r="BG1497" s="16">
        <v>1.73010380622837E-2</v>
      </c>
      <c r="BH1497" s="16">
        <v>4.2553191489361703E-3</v>
      </c>
    </row>
    <row r="1498" spans="2:60" x14ac:dyDescent="0.25">
      <c r="C1498" s="16"/>
      <c r="D1498" s="16"/>
      <c r="E1498" s="16"/>
      <c r="F1498" s="16"/>
      <c r="G1498" s="16"/>
      <c r="H1498" s="16"/>
      <c r="I1498" s="16"/>
      <c r="J1498" s="16"/>
      <c r="K1498" s="16"/>
      <c r="L1498" s="16"/>
      <c r="M1498" s="16"/>
      <c r="N1498" s="16"/>
      <c r="O1498" s="16"/>
      <c r="P1498" s="16"/>
      <c r="Q1498" s="16"/>
      <c r="R1498" s="16"/>
      <c r="S1498" s="16"/>
      <c r="T1498" s="16"/>
      <c r="U1498" s="16"/>
      <c r="V1498" s="16"/>
      <c r="W1498" s="16"/>
      <c r="X1498" s="16"/>
      <c r="Y1498" s="16"/>
      <c r="Z1498" s="16"/>
      <c r="AA1498" s="16"/>
      <c r="AB1498" s="16"/>
      <c r="AC1498" s="16"/>
      <c r="AD1498" s="16"/>
      <c r="AE1498" s="16"/>
      <c r="AF1498" s="16"/>
      <c r="AG1498" s="16"/>
      <c r="AH1498" s="16"/>
      <c r="AI1498" s="16"/>
      <c r="AJ1498" s="16"/>
      <c r="AK1498" s="16"/>
      <c r="AL1498" s="16"/>
      <c r="AM1498" s="16"/>
      <c r="AN1498" s="16"/>
      <c r="AO1498" s="16"/>
      <c r="AP1498" s="16"/>
      <c r="AQ1498" s="16"/>
      <c r="AR1498" s="16"/>
      <c r="AS1498" s="16"/>
      <c r="AT1498" s="16"/>
      <c r="AU1498" s="16"/>
      <c r="AV1498" s="16"/>
      <c r="AW1498" s="16"/>
      <c r="AX1498" s="16"/>
      <c r="AY1498" s="16"/>
      <c r="AZ1498" s="16"/>
      <c r="BA1498" s="16"/>
      <c r="BB1498" s="16"/>
      <c r="BC1498" s="16"/>
      <c r="BD1498" s="16"/>
      <c r="BE1498" s="16"/>
      <c r="BF1498" s="16"/>
      <c r="BG1498" s="16"/>
      <c r="BH1498" s="16"/>
    </row>
    <row r="1499" spans="2:60" x14ac:dyDescent="0.25">
      <c r="B1499" s="6" t="s">
        <v>687</v>
      </c>
      <c r="C1499" s="16"/>
      <c r="D1499" s="16"/>
      <c r="E1499" s="16"/>
      <c r="F1499" s="16"/>
      <c r="G1499" s="16"/>
      <c r="H1499" s="16"/>
      <c r="I1499" s="16"/>
      <c r="J1499" s="16"/>
      <c r="K1499" s="16"/>
      <c r="L1499" s="16"/>
      <c r="M1499" s="16"/>
      <c r="N1499" s="16"/>
      <c r="O1499" s="16"/>
      <c r="P1499" s="16"/>
      <c r="Q1499" s="16"/>
      <c r="R1499" s="16"/>
      <c r="S1499" s="16"/>
      <c r="T1499" s="16"/>
      <c r="U1499" s="16"/>
      <c r="V1499" s="16"/>
      <c r="W1499" s="16"/>
      <c r="X1499" s="16"/>
      <c r="Y1499" s="16"/>
      <c r="Z1499" s="16"/>
      <c r="AA1499" s="16"/>
      <c r="AB1499" s="16"/>
      <c r="AC1499" s="16"/>
      <c r="AD1499" s="16"/>
      <c r="AE1499" s="16"/>
      <c r="AF1499" s="16"/>
      <c r="AG1499" s="16"/>
      <c r="AH1499" s="16"/>
      <c r="AI1499" s="16"/>
      <c r="AJ1499" s="16"/>
      <c r="AK1499" s="16"/>
      <c r="AL1499" s="16"/>
      <c r="AM1499" s="16"/>
      <c r="AN1499" s="16"/>
      <c r="AO1499" s="16"/>
      <c r="AP1499" s="16"/>
      <c r="AQ1499" s="16"/>
      <c r="AR1499" s="16"/>
      <c r="AS1499" s="16"/>
      <c r="AT1499" s="16"/>
      <c r="AU1499" s="16"/>
      <c r="AV1499" s="16"/>
      <c r="AW1499" s="16"/>
      <c r="AX1499" s="16"/>
      <c r="AY1499" s="16"/>
      <c r="AZ1499" s="16"/>
      <c r="BA1499" s="16"/>
      <c r="BB1499" s="16"/>
      <c r="BC1499" s="16"/>
      <c r="BD1499" s="16"/>
      <c r="BE1499" s="16"/>
      <c r="BF1499" s="16"/>
      <c r="BG1499" s="16"/>
      <c r="BH1499" s="16"/>
    </row>
    <row r="1500" spans="2:60" x14ac:dyDescent="0.25">
      <c r="B1500" s="23" t="s">
        <v>79</v>
      </c>
      <c r="C1500" s="16"/>
      <c r="D1500" s="16"/>
      <c r="E1500" s="16"/>
      <c r="F1500" s="16"/>
      <c r="G1500" s="16"/>
      <c r="H1500" s="16"/>
      <c r="I1500" s="16"/>
      <c r="J1500" s="16"/>
      <c r="K1500" s="16"/>
      <c r="L1500" s="16"/>
      <c r="M1500" s="16"/>
      <c r="N1500" s="16"/>
      <c r="O1500" s="16"/>
      <c r="P1500" s="16"/>
      <c r="Q1500" s="16"/>
      <c r="R1500" s="16"/>
      <c r="S1500" s="16"/>
      <c r="T1500" s="16"/>
      <c r="U1500" s="16"/>
      <c r="V1500" s="16"/>
      <c r="W1500" s="16"/>
      <c r="X1500" s="16"/>
      <c r="Y1500" s="16"/>
      <c r="Z1500" s="16"/>
      <c r="AA1500" s="16"/>
      <c r="AB1500" s="16"/>
      <c r="AC1500" s="16"/>
      <c r="AD1500" s="16"/>
      <c r="AE1500" s="16"/>
      <c r="AF1500" s="16"/>
      <c r="AG1500" s="16"/>
      <c r="AH1500" s="16"/>
      <c r="AI1500" s="16"/>
      <c r="AJ1500" s="16"/>
      <c r="AK1500" s="16"/>
      <c r="AL1500" s="16"/>
      <c r="AM1500" s="16"/>
      <c r="AN1500" s="16"/>
      <c r="AO1500" s="16"/>
      <c r="AP1500" s="16"/>
      <c r="AQ1500" s="16"/>
      <c r="AR1500" s="16"/>
      <c r="AS1500" s="16"/>
      <c r="AT1500" s="16"/>
      <c r="AU1500" s="16"/>
      <c r="AV1500" s="16"/>
      <c r="AW1500" s="16"/>
      <c r="AX1500" s="16"/>
      <c r="AY1500" s="16"/>
      <c r="AZ1500" s="16"/>
      <c r="BA1500" s="16"/>
      <c r="BB1500" s="16"/>
      <c r="BC1500" s="16"/>
      <c r="BD1500" s="16"/>
      <c r="BE1500" s="16"/>
      <c r="BF1500" s="16"/>
      <c r="BG1500" s="16"/>
      <c r="BH1500" s="16"/>
    </row>
    <row r="1501" spans="2:60" x14ac:dyDescent="0.25">
      <c r="B1501" t="s">
        <v>680</v>
      </c>
      <c r="C1501" s="16">
        <v>0.153262518968134</v>
      </c>
      <c r="D1501" s="16">
        <v>0.14728682170542601</v>
      </c>
      <c r="E1501" s="16">
        <v>0.13986013986014001</v>
      </c>
      <c r="F1501" s="16">
        <v>7.3684210526315796E-2</v>
      </c>
      <c r="G1501" s="16">
        <v>8.6206896551724102E-2</v>
      </c>
      <c r="H1501" s="16">
        <v>0.133333333333333</v>
      </c>
      <c r="I1501" s="16">
        <v>0.114285714285714</v>
      </c>
      <c r="J1501" s="16">
        <v>0.157894736842105</v>
      </c>
      <c r="K1501" s="16">
        <v>0.150684931506849</v>
      </c>
      <c r="L1501" s="16">
        <v>0.16666666666666699</v>
      </c>
      <c r="M1501" s="16">
        <v>0.25</v>
      </c>
      <c r="N1501" s="16">
        <v>0.12745098039215699</v>
      </c>
      <c r="O1501" s="16">
        <v>0.133333333333333</v>
      </c>
      <c r="P1501" s="16">
        <v>0.116666666666667</v>
      </c>
      <c r="Q1501" s="16">
        <v>0.116279069767442</v>
      </c>
      <c r="R1501" s="16">
        <v>0.148148148148148</v>
      </c>
      <c r="S1501" s="16">
        <v>0.24725274725274701</v>
      </c>
      <c r="T1501" s="16">
        <v>0.15384615384615399</v>
      </c>
      <c r="U1501" s="16"/>
      <c r="V1501" s="16">
        <v>6.4066852367687999E-2</v>
      </c>
      <c r="W1501" s="16">
        <v>0.102702702702703</v>
      </c>
      <c r="X1501" s="16">
        <v>0.17253521126760599</v>
      </c>
      <c r="Y1501" s="16">
        <v>0.22653061224489801</v>
      </c>
      <c r="Z1501" s="16"/>
      <c r="AA1501" s="16">
        <v>8.13648293963255E-2</v>
      </c>
      <c r="AB1501" s="16">
        <v>0.12195121951219499</v>
      </c>
      <c r="AC1501" s="16">
        <v>0.14285714285714299</v>
      </c>
      <c r="AD1501" s="16">
        <v>0.217054263565891</v>
      </c>
      <c r="AE1501" s="16">
        <v>0.159663865546218</v>
      </c>
      <c r="AF1501" s="16">
        <v>0.22340425531914901</v>
      </c>
      <c r="AG1501" s="16">
        <v>0.19791666666666699</v>
      </c>
      <c r="AH1501" s="16">
        <v>0.25609756097560998</v>
      </c>
      <c r="AI1501" s="16">
        <v>0.245283018867925</v>
      </c>
      <c r="AJ1501" s="16"/>
      <c r="AK1501" s="16">
        <v>9.13705583756345E-2</v>
      </c>
      <c r="AL1501" s="16">
        <v>0.13592233009708701</v>
      </c>
      <c r="AM1501" s="16">
        <v>0.12871287128712899</v>
      </c>
      <c r="AN1501" s="16">
        <v>0.146757679180887</v>
      </c>
      <c r="AO1501" s="16">
        <v>0.154255319148936</v>
      </c>
      <c r="AP1501" s="16">
        <v>0.211981566820276</v>
      </c>
      <c r="AQ1501" s="16">
        <v>0.22666666666666699</v>
      </c>
      <c r="AR1501" s="16"/>
      <c r="AS1501" s="16">
        <v>0.29787234042553201</v>
      </c>
      <c r="AT1501" s="16">
        <v>0.129203539823009</v>
      </c>
      <c r="AU1501" s="16"/>
      <c r="AV1501" s="16">
        <v>0.14345991561181401</v>
      </c>
      <c r="AW1501" s="16">
        <v>0.15876777251184801</v>
      </c>
      <c r="AX1501" s="16"/>
      <c r="AY1501" s="16">
        <v>0.109903381642512</v>
      </c>
      <c r="AZ1501" s="16">
        <v>0.22653061224489801</v>
      </c>
      <c r="BA1501" s="16"/>
      <c r="BB1501" s="16">
        <v>0.203619909502262</v>
      </c>
      <c r="BC1501" s="16">
        <v>0.102290076335878</v>
      </c>
      <c r="BD1501" s="16"/>
      <c r="BE1501" s="16">
        <v>1.8181818181818198E-2</v>
      </c>
      <c r="BF1501" s="16">
        <v>8.5798816568047304E-2</v>
      </c>
      <c r="BG1501" s="16">
        <v>0.16435986159169499</v>
      </c>
      <c r="BH1501" s="16">
        <v>0.319148936170213</v>
      </c>
    </row>
    <row r="1502" spans="2:60" x14ac:dyDescent="0.25">
      <c r="B1502" t="s">
        <v>681</v>
      </c>
      <c r="C1502" s="16">
        <v>0.46737481031866501</v>
      </c>
      <c r="D1502" s="16">
        <v>0.44961240310077499</v>
      </c>
      <c r="E1502" s="16">
        <v>0.46153846153846201</v>
      </c>
      <c r="F1502" s="16">
        <v>0.442105263157895</v>
      </c>
      <c r="G1502" s="16">
        <v>0.46551724137931</v>
      </c>
      <c r="H1502" s="16">
        <v>0.43333333333333302</v>
      </c>
      <c r="I1502" s="16">
        <v>0.53333333333333299</v>
      </c>
      <c r="J1502" s="16">
        <v>0.47368421052631599</v>
      </c>
      <c r="K1502" s="16">
        <v>0.47945205479452102</v>
      </c>
      <c r="L1502" s="16">
        <v>0.5</v>
      </c>
      <c r="M1502" s="16">
        <v>0.45454545454545497</v>
      </c>
      <c r="N1502" s="16">
        <v>0.49019607843137297</v>
      </c>
      <c r="O1502" s="16">
        <v>0.43333333333333302</v>
      </c>
      <c r="P1502" s="16">
        <v>0.4</v>
      </c>
      <c r="Q1502" s="16">
        <v>0.372093023255814</v>
      </c>
      <c r="R1502" s="16">
        <v>0.44444444444444398</v>
      </c>
      <c r="S1502" s="16">
        <v>0.45604395604395598</v>
      </c>
      <c r="T1502" s="16">
        <v>0.54807692307692302</v>
      </c>
      <c r="U1502" s="16"/>
      <c r="V1502" s="16">
        <v>0.37883008356546</v>
      </c>
      <c r="W1502" s="16">
        <v>0.481081081081081</v>
      </c>
      <c r="X1502" s="16">
        <v>0.53169014084507005</v>
      </c>
      <c r="Y1502" s="16">
        <v>0.48979591836734698</v>
      </c>
      <c r="Z1502" s="16"/>
      <c r="AA1502" s="16">
        <v>0.39895013123359602</v>
      </c>
      <c r="AB1502" s="16">
        <v>0.51219512195121997</v>
      </c>
      <c r="AC1502" s="16">
        <v>0.54464285714285698</v>
      </c>
      <c r="AD1502" s="16">
        <v>0.52713178294573604</v>
      </c>
      <c r="AE1502" s="16">
        <v>0.51260504201680701</v>
      </c>
      <c r="AF1502" s="16">
        <v>0.52127659574468099</v>
      </c>
      <c r="AG1502" s="16">
        <v>0.52083333333333304</v>
      </c>
      <c r="AH1502" s="16">
        <v>0.51219512195121997</v>
      </c>
      <c r="AI1502" s="16">
        <v>0.53773584905660399</v>
      </c>
      <c r="AJ1502" s="16"/>
      <c r="AK1502" s="16">
        <v>0.42131979695431498</v>
      </c>
      <c r="AL1502" s="16">
        <v>0.51456310679611605</v>
      </c>
      <c r="AM1502" s="16">
        <v>0.55445544554455495</v>
      </c>
      <c r="AN1502" s="16">
        <v>0.38907849829351498</v>
      </c>
      <c r="AO1502" s="16">
        <v>0.56382978723404298</v>
      </c>
      <c r="AP1502" s="16">
        <v>0.53456221198156695</v>
      </c>
      <c r="AQ1502" s="16">
        <v>0.44</v>
      </c>
      <c r="AR1502" s="16"/>
      <c r="AS1502" s="16">
        <v>0.50531914893617003</v>
      </c>
      <c r="AT1502" s="16">
        <v>0.46106194690265501</v>
      </c>
      <c r="AU1502" s="16"/>
      <c r="AV1502" s="16">
        <v>0.417721518987342</v>
      </c>
      <c r="AW1502" s="16">
        <v>0.49526066350710901</v>
      </c>
      <c r="AX1502" s="16"/>
      <c r="AY1502" s="16">
        <v>0.45410628019323701</v>
      </c>
      <c r="AZ1502" s="16">
        <v>0.48979591836734698</v>
      </c>
      <c r="BA1502" s="16"/>
      <c r="BB1502" s="16">
        <v>0.49773755656108598</v>
      </c>
      <c r="BC1502" s="16">
        <v>0.43664122137404598</v>
      </c>
      <c r="BD1502" s="16"/>
      <c r="BE1502" s="16">
        <v>0.218181818181818</v>
      </c>
      <c r="BF1502" s="16">
        <v>0.402366863905325</v>
      </c>
      <c r="BG1502" s="16">
        <v>0.55190311418685101</v>
      </c>
      <c r="BH1502" s="16">
        <v>0.52340425531914903</v>
      </c>
    </row>
    <row r="1503" spans="2:60" x14ac:dyDescent="0.25">
      <c r="B1503" t="s">
        <v>682</v>
      </c>
      <c r="C1503" s="16">
        <v>0.25644916540212398</v>
      </c>
      <c r="D1503" s="16">
        <v>0.30232558139534899</v>
      </c>
      <c r="E1503" s="16">
        <v>0.25874125874125897</v>
      </c>
      <c r="F1503" s="16">
        <v>0.36842105263157898</v>
      </c>
      <c r="G1503" s="16">
        <v>0.31034482758620702</v>
      </c>
      <c r="H1503" s="16">
        <v>0.233333333333333</v>
      </c>
      <c r="I1503" s="16">
        <v>0.22857142857142901</v>
      </c>
      <c r="J1503" s="16">
        <v>0.26315789473684198</v>
      </c>
      <c r="K1503" s="16">
        <v>0.28767123287671198</v>
      </c>
      <c r="L1503" s="16">
        <v>0.16666666666666699</v>
      </c>
      <c r="M1503" s="16">
        <v>0.21590909090909099</v>
      </c>
      <c r="N1503" s="16">
        <v>0.26470588235294101</v>
      </c>
      <c r="O1503" s="16">
        <v>0.133333333333333</v>
      </c>
      <c r="P1503" s="16">
        <v>0.33333333333333298</v>
      </c>
      <c r="Q1503" s="16">
        <v>0.32558139534883701</v>
      </c>
      <c r="R1503" s="16">
        <v>0.296296296296296</v>
      </c>
      <c r="S1503" s="16">
        <v>0.19780219780219799</v>
      </c>
      <c r="T1503" s="16">
        <v>0.18269230769230799</v>
      </c>
      <c r="U1503" s="16"/>
      <c r="V1503" s="16">
        <v>0.33983286908077998</v>
      </c>
      <c r="W1503" s="16">
        <v>0.286486486486487</v>
      </c>
      <c r="X1503" s="16">
        <v>0.21478873239436599</v>
      </c>
      <c r="Y1503" s="16">
        <v>0.208163265306122</v>
      </c>
      <c r="Z1503" s="16"/>
      <c r="AA1503" s="16">
        <v>0.30971128608923898</v>
      </c>
      <c r="AB1503" s="16">
        <v>0.219512195121951</v>
      </c>
      <c r="AC1503" s="16">
        <v>0.25</v>
      </c>
      <c r="AD1503" s="16">
        <v>0.232558139534884</v>
      </c>
      <c r="AE1503" s="16">
        <v>0.218487394957983</v>
      </c>
      <c r="AF1503" s="16">
        <v>0.21276595744680901</v>
      </c>
      <c r="AG1503" s="16">
        <v>0.20833333333333301</v>
      </c>
      <c r="AH1503" s="16">
        <v>0.19512195121951201</v>
      </c>
      <c r="AI1503" s="16">
        <v>0.179245283018868</v>
      </c>
      <c r="AJ1503" s="16"/>
      <c r="AK1503" s="16">
        <v>0.30964467005076102</v>
      </c>
      <c r="AL1503" s="16">
        <v>0.25242718446601897</v>
      </c>
      <c r="AM1503" s="16">
        <v>0.17821782178217799</v>
      </c>
      <c r="AN1503" s="16">
        <v>0.32423208191126301</v>
      </c>
      <c r="AO1503" s="16">
        <v>0.21276595744680901</v>
      </c>
      <c r="AP1503" s="16">
        <v>0.202764976958525</v>
      </c>
      <c r="AQ1503" s="16">
        <v>0.24</v>
      </c>
      <c r="AR1503" s="16"/>
      <c r="AS1503" s="16">
        <v>0.159574468085106</v>
      </c>
      <c r="AT1503" s="16">
        <v>0.27256637168141601</v>
      </c>
      <c r="AU1503" s="16"/>
      <c r="AV1503" s="16">
        <v>0.27637130801687798</v>
      </c>
      <c r="AW1503" s="16">
        <v>0.24526066350710901</v>
      </c>
      <c r="AX1503" s="16"/>
      <c r="AY1503" s="16">
        <v>0.28502415458937203</v>
      </c>
      <c r="AZ1503" s="16">
        <v>0.208163265306122</v>
      </c>
      <c r="BA1503" s="16"/>
      <c r="BB1503" s="16">
        <v>0.22473604826546001</v>
      </c>
      <c r="BC1503" s="16">
        <v>0.28854961832061099</v>
      </c>
      <c r="BD1503" s="16"/>
      <c r="BE1503" s="16">
        <v>0.36969696969697002</v>
      </c>
      <c r="BF1503" s="16">
        <v>0.34911242603550302</v>
      </c>
      <c r="BG1503" s="16">
        <v>0.21799307958477501</v>
      </c>
      <c r="BH1503" s="16">
        <v>0.14042553191489399</v>
      </c>
    </row>
    <row r="1504" spans="2:60" x14ac:dyDescent="0.25">
      <c r="B1504" t="s">
        <v>683</v>
      </c>
      <c r="C1504" s="16">
        <v>3.5660091047041001E-2</v>
      </c>
      <c r="D1504" s="16">
        <v>1.5503875968992199E-2</v>
      </c>
      <c r="E1504" s="16">
        <v>3.4965034965035002E-2</v>
      </c>
      <c r="F1504" s="16">
        <v>1.05263157894737E-2</v>
      </c>
      <c r="G1504" s="16">
        <v>5.1724137931034503E-2</v>
      </c>
      <c r="H1504" s="16">
        <v>6.6666666666666693E-2</v>
      </c>
      <c r="I1504" s="16">
        <v>3.8095238095238099E-2</v>
      </c>
      <c r="J1504" s="16">
        <v>5.2631578947368397E-2</v>
      </c>
      <c r="K1504" s="16">
        <v>1.3698630136986301E-2</v>
      </c>
      <c r="L1504" s="16">
        <v>0</v>
      </c>
      <c r="M1504" s="16">
        <v>3.4090909090909102E-2</v>
      </c>
      <c r="N1504" s="16">
        <v>5.8823529411764698E-2</v>
      </c>
      <c r="O1504" s="16">
        <v>0.1</v>
      </c>
      <c r="P1504" s="16">
        <v>1.6666666666666701E-2</v>
      </c>
      <c r="Q1504" s="16">
        <v>6.9767441860465101E-2</v>
      </c>
      <c r="R1504" s="16">
        <v>0</v>
      </c>
      <c r="S1504" s="16">
        <v>3.8461538461538498E-2</v>
      </c>
      <c r="T1504" s="16">
        <v>4.80769230769231E-2</v>
      </c>
      <c r="U1504" s="16"/>
      <c r="V1504" s="16">
        <v>4.73537604456825E-2</v>
      </c>
      <c r="W1504" s="16">
        <v>6.4864864864864896E-2</v>
      </c>
      <c r="X1504" s="16">
        <v>2.4647887323943699E-2</v>
      </c>
      <c r="Y1504" s="16">
        <v>2.2448979591836699E-2</v>
      </c>
      <c r="Z1504" s="16"/>
      <c r="AA1504" s="16">
        <v>5.5118110236220499E-2</v>
      </c>
      <c r="AB1504" s="16">
        <v>6.0975609756097601E-2</v>
      </c>
      <c r="AC1504" s="16">
        <v>1.7857142857142901E-2</v>
      </c>
      <c r="AD1504" s="16">
        <v>7.7519379844961196E-3</v>
      </c>
      <c r="AE1504" s="16">
        <v>3.3613445378151301E-2</v>
      </c>
      <c r="AF1504" s="16">
        <v>0</v>
      </c>
      <c r="AG1504" s="16">
        <v>5.2083333333333301E-2</v>
      </c>
      <c r="AH1504" s="16">
        <v>1.21951219512195E-2</v>
      </c>
      <c r="AI1504" s="16">
        <v>9.4339622641509396E-3</v>
      </c>
      <c r="AJ1504" s="16"/>
      <c r="AK1504" s="16">
        <v>5.5837563451776699E-2</v>
      </c>
      <c r="AL1504" s="16">
        <v>5.8252427184466E-2</v>
      </c>
      <c r="AM1504" s="16">
        <v>4.95049504950495E-2</v>
      </c>
      <c r="AN1504" s="16">
        <v>2.7303754266211601E-2</v>
      </c>
      <c r="AO1504" s="16">
        <v>1.0638297872340399E-2</v>
      </c>
      <c r="AP1504" s="16">
        <v>2.76497695852535E-2</v>
      </c>
      <c r="AQ1504" s="16">
        <v>0.02</v>
      </c>
      <c r="AR1504" s="16"/>
      <c r="AS1504" s="16">
        <v>2.6595744680851099E-2</v>
      </c>
      <c r="AT1504" s="16">
        <v>3.7168141592920402E-2</v>
      </c>
      <c r="AU1504" s="16"/>
      <c r="AV1504" s="16">
        <v>4.0084388185653998E-2</v>
      </c>
      <c r="AW1504" s="16">
        <v>3.3175355450236997E-2</v>
      </c>
      <c r="AX1504" s="16"/>
      <c r="AY1504" s="16">
        <v>4.3478260869565202E-2</v>
      </c>
      <c r="AZ1504" s="16">
        <v>2.2448979591836699E-2</v>
      </c>
      <c r="BA1504" s="16"/>
      <c r="BB1504" s="16">
        <v>2.7149321266968299E-2</v>
      </c>
      <c r="BC1504" s="16">
        <v>4.4274809160305302E-2</v>
      </c>
      <c r="BD1504" s="16"/>
      <c r="BE1504" s="16">
        <v>6.0606060606060601E-2</v>
      </c>
      <c r="BF1504" s="16">
        <v>4.1420118343195297E-2</v>
      </c>
      <c r="BG1504" s="16">
        <v>3.4602076124567498E-2</v>
      </c>
      <c r="BH1504" s="16">
        <v>1.27659574468085E-2</v>
      </c>
    </row>
    <row r="1505" spans="2:60" x14ac:dyDescent="0.25">
      <c r="B1505" t="s">
        <v>684</v>
      </c>
      <c r="C1505" s="16">
        <v>2.2003034901365699E-2</v>
      </c>
      <c r="D1505" s="16">
        <v>1.5503875968992199E-2</v>
      </c>
      <c r="E1505" s="16">
        <v>2.0979020979021001E-2</v>
      </c>
      <c r="F1505" s="16">
        <v>2.1052631578947399E-2</v>
      </c>
      <c r="G1505" s="16">
        <v>1.72413793103448E-2</v>
      </c>
      <c r="H1505" s="16">
        <v>3.3333333333333298E-2</v>
      </c>
      <c r="I1505" s="16">
        <v>4.7619047619047603E-2</v>
      </c>
      <c r="J1505" s="16">
        <v>0</v>
      </c>
      <c r="K1505" s="16">
        <v>0</v>
      </c>
      <c r="L1505" s="16">
        <v>3.3333333333333298E-2</v>
      </c>
      <c r="M1505" s="16">
        <v>2.27272727272727E-2</v>
      </c>
      <c r="N1505" s="16">
        <v>1.9607843137254902E-2</v>
      </c>
      <c r="O1505" s="16">
        <v>3.3333333333333298E-2</v>
      </c>
      <c r="P1505" s="16">
        <v>1.6666666666666701E-2</v>
      </c>
      <c r="Q1505" s="16">
        <v>0</v>
      </c>
      <c r="R1505" s="16">
        <v>3.7037037037037E-2</v>
      </c>
      <c r="S1505" s="16">
        <v>2.74725274725275E-2</v>
      </c>
      <c r="T1505" s="16">
        <v>1.9230769230769201E-2</v>
      </c>
      <c r="U1505" s="16"/>
      <c r="V1505" s="16">
        <v>4.4568245125348203E-2</v>
      </c>
      <c r="W1505" s="16">
        <v>1.0810810810810799E-2</v>
      </c>
      <c r="X1505" s="16">
        <v>1.4084507042253501E-2</v>
      </c>
      <c r="Y1505" s="16">
        <v>1.4285714285714299E-2</v>
      </c>
      <c r="Z1505" s="16"/>
      <c r="AA1505" s="16">
        <v>4.1994750656167999E-2</v>
      </c>
      <c r="AB1505" s="16">
        <v>2.4390243902439001E-2</v>
      </c>
      <c r="AC1505" s="16">
        <v>3.5714285714285698E-2</v>
      </c>
      <c r="AD1505" s="16">
        <v>7.7519379844961196E-3</v>
      </c>
      <c r="AE1505" s="16">
        <v>1.6806722689075598E-2</v>
      </c>
      <c r="AF1505" s="16">
        <v>2.1276595744680899E-2</v>
      </c>
      <c r="AG1505" s="16">
        <v>0</v>
      </c>
      <c r="AH1505" s="16">
        <v>0</v>
      </c>
      <c r="AI1505" s="16">
        <v>0</v>
      </c>
      <c r="AJ1505" s="16"/>
      <c r="AK1505" s="16">
        <v>4.0609137055837602E-2</v>
      </c>
      <c r="AL1505" s="16">
        <v>0</v>
      </c>
      <c r="AM1505" s="16">
        <v>2.9702970297029702E-2</v>
      </c>
      <c r="AN1505" s="16">
        <v>2.7303754266211601E-2</v>
      </c>
      <c r="AO1505" s="16">
        <v>1.5957446808510599E-2</v>
      </c>
      <c r="AP1505" s="16">
        <v>1.8433179723502301E-2</v>
      </c>
      <c r="AQ1505" s="16">
        <v>0.02</v>
      </c>
      <c r="AR1505" s="16"/>
      <c r="AS1505" s="16">
        <v>0</v>
      </c>
      <c r="AT1505" s="16">
        <v>2.5663716814159299E-2</v>
      </c>
      <c r="AU1505" s="16"/>
      <c r="AV1505" s="16">
        <v>2.1097046413502098E-2</v>
      </c>
      <c r="AW1505" s="16">
        <v>2.25118483412322E-2</v>
      </c>
      <c r="AX1505" s="16"/>
      <c r="AY1505" s="16">
        <v>2.6570048309178699E-2</v>
      </c>
      <c r="AZ1505" s="16">
        <v>1.4285714285714299E-2</v>
      </c>
      <c r="BA1505" s="16"/>
      <c r="BB1505" s="16">
        <v>1.35746606334842E-2</v>
      </c>
      <c r="BC1505" s="16">
        <v>3.0534351145038201E-2</v>
      </c>
      <c r="BD1505" s="16"/>
      <c r="BE1505" s="16">
        <v>7.2727272727272696E-2</v>
      </c>
      <c r="BF1505" s="16">
        <v>3.25443786982249E-2</v>
      </c>
      <c r="BG1505" s="16">
        <v>1.03806228373702E-2</v>
      </c>
      <c r="BH1505" s="16">
        <v>0</v>
      </c>
    </row>
    <row r="1506" spans="2:60" x14ac:dyDescent="0.25">
      <c r="B1506" t="s">
        <v>77</v>
      </c>
      <c r="C1506" s="16">
        <v>6.5250379362670696E-2</v>
      </c>
      <c r="D1506" s="16">
        <v>6.9767441860465101E-2</v>
      </c>
      <c r="E1506" s="16">
        <v>8.3916083916083906E-2</v>
      </c>
      <c r="F1506" s="16">
        <v>8.42105263157895E-2</v>
      </c>
      <c r="G1506" s="16">
        <v>6.8965517241379296E-2</v>
      </c>
      <c r="H1506" s="16">
        <v>0.1</v>
      </c>
      <c r="I1506" s="16">
        <v>3.8095238095238099E-2</v>
      </c>
      <c r="J1506" s="16">
        <v>5.2631578947368397E-2</v>
      </c>
      <c r="K1506" s="16">
        <v>6.8493150684931503E-2</v>
      </c>
      <c r="L1506" s="16">
        <v>0.133333333333333</v>
      </c>
      <c r="M1506" s="16">
        <v>2.27272727272727E-2</v>
      </c>
      <c r="N1506" s="16">
        <v>3.9215686274509803E-2</v>
      </c>
      <c r="O1506" s="16">
        <v>0.16666666666666699</v>
      </c>
      <c r="P1506" s="16">
        <v>0.116666666666667</v>
      </c>
      <c r="Q1506" s="16">
        <v>0.116279069767442</v>
      </c>
      <c r="R1506" s="16">
        <v>7.4074074074074098E-2</v>
      </c>
      <c r="S1506" s="16">
        <v>3.2967032967033003E-2</v>
      </c>
      <c r="T1506" s="16">
        <v>4.80769230769231E-2</v>
      </c>
      <c r="U1506" s="16"/>
      <c r="V1506" s="16">
        <v>0.125348189415042</v>
      </c>
      <c r="W1506" s="16">
        <v>5.4054054054054099E-2</v>
      </c>
      <c r="X1506" s="16">
        <v>4.2253521126760597E-2</v>
      </c>
      <c r="Y1506" s="16">
        <v>3.8775510204081598E-2</v>
      </c>
      <c r="Z1506" s="16"/>
      <c r="AA1506" s="16">
        <v>0.112860892388451</v>
      </c>
      <c r="AB1506" s="16">
        <v>6.0975609756097601E-2</v>
      </c>
      <c r="AC1506" s="16">
        <v>8.9285714285714298E-3</v>
      </c>
      <c r="AD1506" s="16">
        <v>7.7519379844961196E-3</v>
      </c>
      <c r="AE1506" s="16">
        <v>5.8823529411764698E-2</v>
      </c>
      <c r="AF1506" s="16">
        <v>2.1276595744680899E-2</v>
      </c>
      <c r="AG1506" s="16">
        <v>2.0833333333333301E-2</v>
      </c>
      <c r="AH1506" s="16">
        <v>2.4390243902439001E-2</v>
      </c>
      <c r="AI1506" s="16">
        <v>2.83018867924528E-2</v>
      </c>
      <c r="AJ1506" s="16"/>
      <c r="AK1506" s="16">
        <v>8.1218274111675107E-2</v>
      </c>
      <c r="AL1506" s="16">
        <v>3.8834951456310697E-2</v>
      </c>
      <c r="AM1506" s="16">
        <v>5.9405940594059403E-2</v>
      </c>
      <c r="AN1506" s="16">
        <v>8.5324232081911297E-2</v>
      </c>
      <c r="AO1506" s="16">
        <v>4.2553191489361701E-2</v>
      </c>
      <c r="AP1506" s="16">
        <v>4.6082949308755804E-3</v>
      </c>
      <c r="AQ1506" s="16">
        <v>5.3333333333333302E-2</v>
      </c>
      <c r="AR1506" s="16"/>
      <c r="AS1506" s="16">
        <v>1.0638297872340399E-2</v>
      </c>
      <c r="AT1506" s="16">
        <v>7.4336283185840707E-2</v>
      </c>
      <c r="AU1506" s="16"/>
      <c r="AV1506" s="16">
        <v>0.10126582278481</v>
      </c>
      <c r="AW1506" s="16">
        <v>4.5023696682464497E-2</v>
      </c>
      <c r="AX1506" s="16"/>
      <c r="AY1506" s="16">
        <v>8.0917874396135306E-2</v>
      </c>
      <c r="AZ1506" s="16">
        <v>3.8775510204081598E-2</v>
      </c>
      <c r="BA1506" s="16"/>
      <c r="BB1506" s="16">
        <v>3.31825037707391E-2</v>
      </c>
      <c r="BC1506" s="16">
        <v>9.7709923664122095E-2</v>
      </c>
      <c r="BD1506" s="16"/>
      <c r="BE1506" s="16">
        <v>0.26060606060606101</v>
      </c>
      <c r="BF1506" s="16">
        <v>8.8757396449704096E-2</v>
      </c>
      <c r="BG1506" s="16">
        <v>2.0761245674740501E-2</v>
      </c>
      <c r="BH1506" s="16">
        <v>4.2553191489361703E-3</v>
      </c>
    </row>
    <row r="1507" spans="2:60" x14ac:dyDescent="0.25">
      <c r="C1507" s="16"/>
      <c r="D1507" s="16"/>
      <c r="E1507" s="16"/>
      <c r="F1507" s="16"/>
      <c r="G1507" s="16"/>
      <c r="H1507" s="16"/>
      <c r="I1507" s="16"/>
      <c r="J1507" s="16"/>
      <c r="K1507" s="16"/>
      <c r="L1507" s="16"/>
      <c r="M1507" s="16"/>
      <c r="N1507" s="16"/>
      <c r="O1507" s="16"/>
      <c r="P1507" s="16"/>
      <c r="Q1507" s="16"/>
      <c r="R1507" s="16"/>
      <c r="S1507" s="16"/>
      <c r="T1507" s="16"/>
      <c r="U1507" s="16"/>
      <c r="V1507" s="16"/>
      <c r="W1507" s="16"/>
      <c r="X1507" s="16"/>
      <c r="Y1507" s="16"/>
      <c r="Z1507" s="16"/>
      <c r="AA1507" s="16"/>
      <c r="AB1507" s="16"/>
      <c r="AC1507" s="16"/>
      <c r="AD1507" s="16"/>
      <c r="AE1507" s="16"/>
      <c r="AF1507" s="16"/>
      <c r="AG1507" s="16"/>
      <c r="AH1507" s="16"/>
      <c r="AI1507" s="16"/>
      <c r="AJ1507" s="16"/>
      <c r="AK1507" s="16"/>
      <c r="AL1507" s="16"/>
      <c r="AM1507" s="16"/>
      <c r="AN1507" s="16"/>
      <c r="AO1507" s="16"/>
      <c r="AP1507" s="16"/>
      <c r="AQ1507" s="16"/>
      <c r="AR1507" s="16"/>
      <c r="AS1507" s="16"/>
      <c r="AT1507" s="16"/>
      <c r="AU1507" s="16"/>
      <c r="AV1507" s="16"/>
      <c r="AW1507" s="16"/>
      <c r="AX1507" s="16"/>
      <c r="AY1507" s="16"/>
      <c r="AZ1507" s="16"/>
      <c r="BA1507" s="16"/>
      <c r="BB1507" s="16"/>
      <c r="BC1507" s="16"/>
      <c r="BD1507" s="16"/>
      <c r="BE1507" s="16"/>
      <c r="BF1507" s="16"/>
      <c r="BG1507" s="16"/>
      <c r="BH1507" s="16"/>
    </row>
    <row r="1508" spans="2:60" x14ac:dyDescent="0.25">
      <c r="B1508" s="6" t="s">
        <v>688</v>
      </c>
      <c r="C1508" s="16"/>
      <c r="D1508" s="16"/>
      <c r="E1508" s="16"/>
      <c r="F1508" s="16"/>
      <c r="G1508" s="16"/>
      <c r="H1508" s="16"/>
      <c r="I1508" s="16"/>
      <c r="J1508" s="16"/>
      <c r="K1508" s="16"/>
      <c r="L1508" s="16"/>
      <c r="M1508" s="16"/>
      <c r="N1508" s="16"/>
      <c r="O1508" s="16"/>
      <c r="P1508" s="16"/>
      <c r="Q1508" s="16"/>
      <c r="R1508" s="16"/>
      <c r="S1508" s="16"/>
      <c r="T1508" s="16"/>
      <c r="U1508" s="16"/>
      <c r="V1508" s="16"/>
      <c r="W1508" s="16"/>
      <c r="X1508" s="16"/>
      <c r="Y1508" s="16"/>
      <c r="Z1508" s="16"/>
      <c r="AA1508" s="16"/>
      <c r="AB1508" s="16"/>
      <c r="AC1508" s="16"/>
      <c r="AD1508" s="16"/>
      <c r="AE1508" s="16"/>
      <c r="AF1508" s="16"/>
      <c r="AG1508" s="16"/>
      <c r="AH1508" s="16"/>
      <c r="AI1508" s="16"/>
      <c r="AJ1508" s="16"/>
      <c r="AK1508" s="16"/>
      <c r="AL1508" s="16"/>
      <c r="AM1508" s="16"/>
      <c r="AN1508" s="16"/>
      <c r="AO1508" s="16"/>
      <c r="AP1508" s="16"/>
      <c r="AQ1508" s="16"/>
      <c r="AR1508" s="16"/>
      <c r="AS1508" s="16"/>
      <c r="AT1508" s="16"/>
      <c r="AU1508" s="16"/>
      <c r="AV1508" s="16"/>
      <c r="AW1508" s="16"/>
      <c r="AX1508" s="16"/>
      <c r="AY1508" s="16"/>
      <c r="AZ1508" s="16"/>
      <c r="BA1508" s="16"/>
      <c r="BB1508" s="16"/>
      <c r="BC1508" s="16"/>
      <c r="BD1508" s="16"/>
      <c r="BE1508" s="16"/>
      <c r="BF1508" s="16"/>
      <c r="BG1508" s="16"/>
      <c r="BH1508" s="16"/>
    </row>
    <row r="1509" spans="2:60" x14ac:dyDescent="0.25">
      <c r="B1509" s="23" t="s">
        <v>79</v>
      </c>
      <c r="C1509" s="16"/>
      <c r="D1509" s="16"/>
      <c r="E1509" s="16"/>
      <c r="F1509" s="16"/>
      <c r="G1509" s="16"/>
      <c r="H1509" s="16"/>
      <c r="I1509" s="16"/>
      <c r="J1509" s="16"/>
      <c r="K1509" s="16"/>
      <c r="L1509" s="16"/>
      <c r="M1509" s="16"/>
      <c r="N1509" s="16"/>
      <c r="O1509" s="16"/>
      <c r="P1509" s="16"/>
      <c r="Q1509" s="16"/>
      <c r="R1509" s="16"/>
      <c r="S1509" s="16"/>
      <c r="T1509" s="16"/>
      <c r="U1509" s="16"/>
      <c r="V1509" s="16"/>
      <c r="W1509" s="16"/>
      <c r="X1509" s="16"/>
      <c r="Y1509" s="16"/>
      <c r="Z1509" s="16"/>
      <c r="AA1509" s="16"/>
      <c r="AB1509" s="16"/>
      <c r="AC1509" s="16"/>
      <c r="AD1509" s="16"/>
      <c r="AE1509" s="16"/>
      <c r="AF1509" s="16"/>
      <c r="AG1509" s="16"/>
      <c r="AH1509" s="16"/>
      <c r="AI1509" s="16"/>
      <c r="AJ1509" s="16"/>
      <c r="AK1509" s="16"/>
      <c r="AL1509" s="16"/>
      <c r="AM1509" s="16"/>
      <c r="AN1509" s="16"/>
      <c r="AO1509" s="16"/>
      <c r="AP1509" s="16"/>
      <c r="AQ1509" s="16"/>
      <c r="AR1509" s="16"/>
      <c r="AS1509" s="16"/>
      <c r="AT1509" s="16"/>
      <c r="AU1509" s="16"/>
      <c r="AV1509" s="16"/>
      <c r="AW1509" s="16"/>
      <c r="AX1509" s="16"/>
      <c r="AY1509" s="16"/>
      <c r="AZ1509" s="16"/>
      <c r="BA1509" s="16"/>
      <c r="BB1509" s="16"/>
      <c r="BC1509" s="16"/>
      <c r="BD1509" s="16"/>
      <c r="BE1509" s="16"/>
      <c r="BF1509" s="16"/>
      <c r="BG1509" s="16"/>
      <c r="BH1509" s="16"/>
    </row>
    <row r="1510" spans="2:60" x14ac:dyDescent="0.25">
      <c r="B1510" t="s">
        <v>680</v>
      </c>
      <c r="C1510" s="16">
        <v>0.141122913505311</v>
      </c>
      <c r="D1510" s="16">
        <v>0.170542635658915</v>
      </c>
      <c r="E1510" s="16">
        <v>0.111888111888112</v>
      </c>
      <c r="F1510" s="16">
        <v>7.3684210526315796E-2</v>
      </c>
      <c r="G1510" s="16">
        <v>5.1724137931034503E-2</v>
      </c>
      <c r="H1510" s="16">
        <v>0.133333333333333</v>
      </c>
      <c r="I1510" s="16">
        <v>0.14285714285714299</v>
      </c>
      <c r="J1510" s="16">
        <v>0.105263157894737</v>
      </c>
      <c r="K1510" s="16">
        <v>0.17808219178082199</v>
      </c>
      <c r="L1510" s="16">
        <v>0.133333333333333</v>
      </c>
      <c r="M1510" s="16">
        <v>0.170454545454545</v>
      </c>
      <c r="N1510" s="16">
        <v>0.11764705882352899</v>
      </c>
      <c r="O1510" s="16">
        <v>0.1</v>
      </c>
      <c r="P1510" s="16">
        <v>0.133333333333333</v>
      </c>
      <c r="Q1510" s="16">
        <v>6.9767441860465101E-2</v>
      </c>
      <c r="R1510" s="16">
        <v>7.4074074074074098E-2</v>
      </c>
      <c r="S1510" s="16">
        <v>0.230769230769231</v>
      </c>
      <c r="T1510" s="16">
        <v>0.144230769230769</v>
      </c>
      <c r="U1510" s="16"/>
      <c r="V1510" s="16">
        <v>5.5710306406685201E-2</v>
      </c>
      <c r="W1510" s="16">
        <v>0.11351351351351401</v>
      </c>
      <c r="X1510" s="16">
        <v>0.14436619718309901</v>
      </c>
      <c r="Y1510" s="16">
        <v>0.212244897959184</v>
      </c>
      <c r="Z1510" s="16"/>
      <c r="AA1510" s="16">
        <v>8.9238845144356996E-2</v>
      </c>
      <c r="AB1510" s="16">
        <v>0.12195121951219499</v>
      </c>
      <c r="AC1510" s="16">
        <v>0.151785714285714</v>
      </c>
      <c r="AD1510" s="16">
        <v>0.15503875968992201</v>
      </c>
      <c r="AE1510" s="16">
        <v>0.14285714285714299</v>
      </c>
      <c r="AF1510" s="16">
        <v>0.21276595744680901</v>
      </c>
      <c r="AG1510" s="16">
        <v>0.16666666666666699</v>
      </c>
      <c r="AH1510" s="16">
        <v>0.25609756097560998</v>
      </c>
      <c r="AI1510" s="16">
        <v>0.20754716981132099</v>
      </c>
      <c r="AJ1510" s="16"/>
      <c r="AK1510" s="16">
        <v>9.13705583756345E-2</v>
      </c>
      <c r="AL1510" s="16">
        <v>0.116504854368932</v>
      </c>
      <c r="AM1510" s="16">
        <v>0.13861386138613899</v>
      </c>
      <c r="AN1510" s="16">
        <v>0.119453924914676</v>
      </c>
      <c r="AO1510" s="16">
        <v>0.18617021276595699</v>
      </c>
      <c r="AP1510" s="16">
        <v>0.17511520737327199</v>
      </c>
      <c r="AQ1510" s="16">
        <v>0.206666666666667</v>
      </c>
      <c r="AR1510" s="16"/>
      <c r="AS1510" s="16">
        <v>0.28191489361702099</v>
      </c>
      <c r="AT1510" s="16">
        <v>0.117699115044248</v>
      </c>
      <c r="AU1510" s="16"/>
      <c r="AV1510" s="16">
        <v>0.120253164556962</v>
      </c>
      <c r="AW1510" s="16">
        <v>0.15284360189573501</v>
      </c>
      <c r="AX1510" s="16"/>
      <c r="AY1510" s="16">
        <v>9.9033816425120796E-2</v>
      </c>
      <c r="AZ1510" s="16">
        <v>0.212244897959184</v>
      </c>
      <c r="BA1510" s="16"/>
      <c r="BB1510" s="16">
        <v>0.18552036199095001</v>
      </c>
      <c r="BC1510" s="16">
        <v>9.61832061068702E-2</v>
      </c>
      <c r="BD1510" s="16"/>
      <c r="BE1510" s="16">
        <v>2.4242424242424201E-2</v>
      </c>
      <c r="BF1510" s="16">
        <v>6.8047337278106496E-2</v>
      </c>
      <c r="BG1510" s="16">
        <v>0.15570934256055399</v>
      </c>
      <c r="BH1510" s="16">
        <v>0.293617021276596</v>
      </c>
    </row>
    <row r="1511" spans="2:60" x14ac:dyDescent="0.25">
      <c r="B1511" t="s">
        <v>681</v>
      </c>
      <c r="C1511" s="16">
        <v>0.46130500758725301</v>
      </c>
      <c r="D1511" s="16">
        <v>0.35658914728682201</v>
      </c>
      <c r="E1511" s="16">
        <v>0.48951048951048998</v>
      </c>
      <c r="F1511" s="16">
        <v>0.46315789473684199</v>
      </c>
      <c r="G1511" s="16">
        <v>0.431034482758621</v>
      </c>
      <c r="H1511" s="16">
        <v>0.53333333333333299</v>
      </c>
      <c r="I1511" s="16">
        <v>0.50476190476190497</v>
      </c>
      <c r="J1511" s="16">
        <v>0.52631578947368396</v>
      </c>
      <c r="K1511" s="16">
        <v>0.301369863013699</v>
      </c>
      <c r="L1511" s="16">
        <v>0.43333333333333302</v>
      </c>
      <c r="M1511" s="16">
        <v>0.48863636363636398</v>
      </c>
      <c r="N1511" s="16">
        <v>0.480392156862745</v>
      </c>
      <c r="O1511" s="16">
        <v>0.46666666666666701</v>
      </c>
      <c r="P1511" s="16">
        <v>0.35</v>
      </c>
      <c r="Q1511" s="16">
        <v>0.418604651162791</v>
      </c>
      <c r="R1511" s="16">
        <v>0.48148148148148101</v>
      </c>
      <c r="S1511" s="16">
        <v>0.49450549450549502</v>
      </c>
      <c r="T1511" s="16">
        <v>0.58653846153846201</v>
      </c>
      <c r="U1511" s="16"/>
      <c r="V1511" s="16">
        <v>0.370473537604457</v>
      </c>
      <c r="W1511" s="16">
        <v>0.44324324324324299</v>
      </c>
      <c r="X1511" s="16">
        <v>0.51760563380281699</v>
      </c>
      <c r="Y1511" s="16">
        <v>0.50204081632653097</v>
      </c>
      <c r="Z1511" s="16"/>
      <c r="AA1511" s="16">
        <v>0.383202099737533</v>
      </c>
      <c r="AB1511" s="16">
        <v>0.51219512195121997</v>
      </c>
      <c r="AC1511" s="16">
        <v>0.50892857142857095</v>
      </c>
      <c r="AD1511" s="16">
        <v>0.48837209302325602</v>
      </c>
      <c r="AE1511" s="16">
        <v>0.56302521008403394</v>
      </c>
      <c r="AF1511" s="16">
        <v>0.48936170212766</v>
      </c>
      <c r="AG1511" s="16">
        <v>0.60416666666666696</v>
      </c>
      <c r="AH1511" s="16">
        <v>0.42682926829268297</v>
      </c>
      <c r="AI1511" s="16">
        <v>0.5</v>
      </c>
      <c r="AJ1511" s="16"/>
      <c r="AK1511" s="16">
        <v>0.38578680203045701</v>
      </c>
      <c r="AL1511" s="16">
        <v>0.51456310679611605</v>
      </c>
      <c r="AM1511" s="16">
        <v>0.45544554455445502</v>
      </c>
      <c r="AN1511" s="16">
        <v>0.40273037542662099</v>
      </c>
      <c r="AO1511" s="16">
        <v>0.53191489361702105</v>
      </c>
      <c r="AP1511" s="16">
        <v>0.53456221198156695</v>
      </c>
      <c r="AQ1511" s="16">
        <v>0.51333333333333298</v>
      </c>
      <c r="AR1511" s="16"/>
      <c r="AS1511" s="16">
        <v>0.50531914893617003</v>
      </c>
      <c r="AT1511" s="16">
        <v>0.453982300884956</v>
      </c>
      <c r="AU1511" s="16"/>
      <c r="AV1511" s="16">
        <v>0.42194092827004198</v>
      </c>
      <c r="AW1511" s="16">
        <v>0.48341232227488201</v>
      </c>
      <c r="AX1511" s="16"/>
      <c r="AY1511" s="16">
        <v>0.43719806763285002</v>
      </c>
      <c r="AZ1511" s="16">
        <v>0.50204081632653097</v>
      </c>
      <c r="BA1511" s="16"/>
      <c r="BB1511" s="16">
        <v>0.51583710407239802</v>
      </c>
      <c r="BC1511" s="16">
        <v>0.40610687022900799</v>
      </c>
      <c r="BD1511" s="16"/>
      <c r="BE1511" s="16">
        <v>0.15757575757575801</v>
      </c>
      <c r="BF1511" s="16">
        <v>0.414201183431953</v>
      </c>
      <c r="BG1511" s="16">
        <v>0.54671280276816603</v>
      </c>
      <c r="BH1511" s="16">
        <v>0.52765957446808498</v>
      </c>
    </row>
    <row r="1512" spans="2:60" x14ac:dyDescent="0.25">
      <c r="B1512" t="s">
        <v>682</v>
      </c>
      <c r="C1512" s="16">
        <v>0.27010622154780001</v>
      </c>
      <c r="D1512" s="16">
        <v>0.34883720930232598</v>
      </c>
      <c r="E1512" s="16">
        <v>0.26573426573426601</v>
      </c>
      <c r="F1512" s="16">
        <v>0.336842105263158</v>
      </c>
      <c r="G1512" s="16">
        <v>0.36206896551724099</v>
      </c>
      <c r="H1512" s="16">
        <v>0.16666666666666699</v>
      </c>
      <c r="I1512" s="16">
        <v>0.2</v>
      </c>
      <c r="J1512" s="16">
        <v>0.31578947368421101</v>
      </c>
      <c r="K1512" s="16">
        <v>0.41095890410958902</v>
      </c>
      <c r="L1512" s="16">
        <v>0.266666666666667</v>
      </c>
      <c r="M1512" s="16">
        <v>0.26136363636363602</v>
      </c>
      <c r="N1512" s="16">
        <v>0.28431372549019601</v>
      </c>
      <c r="O1512" s="16">
        <v>0.133333333333333</v>
      </c>
      <c r="P1512" s="16">
        <v>0.33333333333333298</v>
      </c>
      <c r="Q1512" s="16">
        <v>0.34883720930232598</v>
      </c>
      <c r="R1512" s="16">
        <v>0.296296296296296</v>
      </c>
      <c r="S1512" s="16">
        <v>0.20329670329670299</v>
      </c>
      <c r="T1512" s="16">
        <v>0.134615384615385</v>
      </c>
      <c r="U1512" s="16"/>
      <c r="V1512" s="16">
        <v>0.34540389972144803</v>
      </c>
      <c r="W1512" s="16">
        <v>0.33513513513513499</v>
      </c>
      <c r="X1512" s="16">
        <v>0.24647887323943701</v>
      </c>
      <c r="Y1512" s="16">
        <v>0.20408163265306101</v>
      </c>
      <c r="Z1512" s="16"/>
      <c r="AA1512" s="16">
        <v>0.32283464566929099</v>
      </c>
      <c r="AB1512" s="16">
        <v>0.26829268292682901</v>
      </c>
      <c r="AC1512" s="16">
        <v>0.27678571428571402</v>
      </c>
      <c r="AD1512" s="16">
        <v>0.28682170542635699</v>
      </c>
      <c r="AE1512" s="16">
        <v>0.19327731092437</v>
      </c>
      <c r="AF1512" s="16">
        <v>0.22340425531914901</v>
      </c>
      <c r="AG1512" s="16">
        <v>0.15625</v>
      </c>
      <c r="AH1512" s="16">
        <v>0.292682926829268</v>
      </c>
      <c r="AI1512" s="16">
        <v>0.22641509433962301</v>
      </c>
      <c r="AJ1512" s="16"/>
      <c r="AK1512" s="16">
        <v>0.34010152284264</v>
      </c>
      <c r="AL1512" s="16">
        <v>0.30097087378640802</v>
      </c>
      <c r="AM1512" s="16">
        <v>0.26732673267326701</v>
      </c>
      <c r="AN1512" s="16">
        <v>0.32081911262798601</v>
      </c>
      <c r="AO1512" s="16">
        <v>0.20212765957446799</v>
      </c>
      <c r="AP1512" s="16">
        <v>0.248847926267281</v>
      </c>
      <c r="AQ1512" s="16">
        <v>0.18</v>
      </c>
      <c r="AR1512" s="16"/>
      <c r="AS1512" s="16">
        <v>0.164893617021277</v>
      </c>
      <c r="AT1512" s="16">
        <v>0.287610619469027</v>
      </c>
      <c r="AU1512" s="16"/>
      <c r="AV1512" s="16">
        <v>0.291139240506329</v>
      </c>
      <c r="AW1512" s="16">
        <v>0.25829383886255902</v>
      </c>
      <c r="AX1512" s="16"/>
      <c r="AY1512" s="16">
        <v>0.30917874396135298</v>
      </c>
      <c r="AZ1512" s="16">
        <v>0.20408163265306101</v>
      </c>
      <c r="BA1512" s="16"/>
      <c r="BB1512" s="16">
        <v>0.22926093514328799</v>
      </c>
      <c r="BC1512" s="16">
        <v>0.31145038167938899</v>
      </c>
      <c r="BD1512" s="16"/>
      <c r="BE1512" s="16">
        <v>0.40606060606060601</v>
      </c>
      <c r="BF1512" s="16">
        <v>0.34911242603550302</v>
      </c>
      <c r="BG1512" s="16">
        <v>0.237024221453287</v>
      </c>
      <c r="BH1512" s="16">
        <v>0.14468085106383</v>
      </c>
    </row>
    <row r="1513" spans="2:60" x14ac:dyDescent="0.25">
      <c r="B1513" t="s">
        <v>683</v>
      </c>
      <c r="C1513" s="16">
        <v>4.85584218512898E-2</v>
      </c>
      <c r="D1513" s="16">
        <v>3.1007751937984499E-2</v>
      </c>
      <c r="E1513" s="16">
        <v>2.7972027972028E-2</v>
      </c>
      <c r="F1513" s="16">
        <v>4.2105263157894701E-2</v>
      </c>
      <c r="G1513" s="16">
        <v>8.6206896551724102E-2</v>
      </c>
      <c r="H1513" s="16">
        <v>6.6666666666666693E-2</v>
      </c>
      <c r="I1513" s="16">
        <v>9.5238095238095205E-2</v>
      </c>
      <c r="J1513" s="16">
        <v>5.2631578947368397E-2</v>
      </c>
      <c r="K1513" s="16">
        <v>4.1095890410958902E-2</v>
      </c>
      <c r="L1513" s="16">
        <v>0</v>
      </c>
      <c r="M1513" s="16">
        <v>2.27272727272727E-2</v>
      </c>
      <c r="N1513" s="16">
        <v>5.8823529411764698E-2</v>
      </c>
      <c r="O1513" s="16">
        <v>0.1</v>
      </c>
      <c r="P1513" s="16">
        <v>0.1</v>
      </c>
      <c r="Q1513" s="16">
        <v>2.32558139534884E-2</v>
      </c>
      <c r="R1513" s="16">
        <v>7.4074074074074098E-2</v>
      </c>
      <c r="S1513" s="16">
        <v>2.1978021978022001E-2</v>
      </c>
      <c r="T1513" s="16">
        <v>6.7307692307692304E-2</v>
      </c>
      <c r="U1513" s="16"/>
      <c r="V1513" s="16">
        <v>6.4066852367687999E-2</v>
      </c>
      <c r="W1513" s="16">
        <v>5.4054054054054099E-2</v>
      </c>
      <c r="X1513" s="16">
        <v>4.92957746478873E-2</v>
      </c>
      <c r="Y1513" s="16">
        <v>3.4693877551020401E-2</v>
      </c>
      <c r="Z1513" s="16"/>
      <c r="AA1513" s="16">
        <v>6.5616797900262494E-2</v>
      </c>
      <c r="AB1513" s="16">
        <v>3.65853658536585E-2</v>
      </c>
      <c r="AC1513" s="16">
        <v>3.5714285714285698E-2</v>
      </c>
      <c r="AD1513" s="16">
        <v>5.4263565891472902E-2</v>
      </c>
      <c r="AE1513" s="16">
        <v>4.20168067226891E-2</v>
      </c>
      <c r="AF1513" s="16">
        <v>2.1276595744680899E-2</v>
      </c>
      <c r="AG1513" s="16">
        <v>5.2083333333333301E-2</v>
      </c>
      <c r="AH1513" s="16">
        <v>0</v>
      </c>
      <c r="AI1513" s="16">
        <v>3.77358490566038E-2</v>
      </c>
      <c r="AJ1513" s="16"/>
      <c r="AK1513" s="16">
        <v>5.0761421319797002E-2</v>
      </c>
      <c r="AL1513" s="16">
        <v>2.9126213592233E-2</v>
      </c>
      <c r="AM1513" s="16">
        <v>7.9207920792079195E-2</v>
      </c>
      <c r="AN1513" s="16">
        <v>6.4846416382252595E-2</v>
      </c>
      <c r="AO1513" s="16">
        <v>3.7234042553191501E-2</v>
      </c>
      <c r="AP1513" s="16">
        <v>2.3041474654377898E-2</v>
      </c>
      <c r="AQ1513" s="16">
        <v>0.04</v>
      </c>
      <c r="AR1513" s="16"/>
      <c r="AS1513" s="16">
        <v>3.1914893617021302E-2</v>
      </c>
      <c r="AT1513" s="16">
        <v>5.1327433628318597E-2</v>
      </c>
      <c r="AU1513" s="16"/>
      <c r="AV1513" s="16">
        <v>5.0632911392405097E-2</v>
      </c>
      <c r="AW1513" s="16">
        <v>4.7393364928909901E-2</v>
      </c>
      <c r="AX1513" s="16"/>
      <c r="AY1513" s="16">
        <v>5.6763285024154599E-2</v>
      </c>
      <c r="AZ1513" s="16">
        <v>3.4693877551020401E-2</v>
      </c>
      <c r="BA1513" s="16"/>
      <c r="BB1513" s="16">
        <v>3.1674208144796399E-2</v>
      </c>
      <c r="BC1513" s="16">
        <v>6.5648854961832107E-2</v>
      </c>
      <c r="BD1513" s="16"/>
      <c r="BE1513" s="16">
        <v>9.0909090909090898E-2</v>
      </c>
      <c r="BF1513" s="16">
        <v>7.1005917159763302E-2</v>
      </c>
      <c r="BG1513" s="16">
        <v>3.2871972318339097E-2</v>
      </c>
      <c r="BH1513" s="16">
        <v>2.5531914893616999E-2</v>
      </c>
    </row>
    <row r="1514" spans="2:60" x14ac:dyDescent="0.25">
      <c r="B1514" t="s">
        <v>684</v>
      </c>
      <c r="C1514" s="16">
        <v>1.8209408194233698E-2</v>
      </c>
      <c r="D1514" s="16">
        <v>2.32558139534884E-2</v>
      </c>
      <c r="E1514" s="16">
        <v>2.7972027972028E-2</v>
      </c>
      <c r="F1514" s="16">
        <v>1.05263157894737E-2</v>
      </c>
      <c r="G1514" s="16">
        <v>3.4482758620689703E-2</v>
      </c>
      <c r="H1514" s="16">
        <v>3.3333333333333298E-2</v>
      </c>
      <c r="I1514" s="16">
        <v>1.9047619047619001E-2</v>
      </c>
      <c r="J1514" s="16">
        <v>0</v>
      </c>
      <c r="K1514" s="16">
        <v>1.3698630136986301E-2</v>
      </c>
      <c r="L1514" s="16">
        <v>3.3333333333333298E-2</v>
      </c>
      <c r="M1514" s="16">
        <v>2.27272727272727E-2</v>
      </c>
      <c r="N1514" s="16">
        <v>1.9607843137254902E-2</v>
      </c>
      <c r="O1514" s="16">
        <v>0</v>
      </c>
      <c r="P1514" s="16">
        <v>0</v>
      </c>
      <c r="Q1514" s="16">
        <v>0</v>
      </c>
      <c r="R1514" s="16">
        <v>3.7037037037037E-2</v>
      </c>
      <c r="S1514" s="16">
        <v>1.6483516483516501E-2</v>
      </c>
      <c r="T1514" s="16">
        <v>9.6153846153846194E-3</v>
      </c>
      <c r="U1514" s="16"/>
      <c r="V1514" s="16">
        <v>4.4568245125348203E-2</v>
      </c>
      <c r="W1514" s="16">
        <v>1.62162162162162E-2</v>
      </c>
      <c r="X1514" s="16">
        <v>1.0563380281690101E-2</v>
      </c>
      <c r="Y1514" s="16">
        <v>4.0816326530612197E-3</v>
      </c>
      <c r="Z1514" s="16"/>
      <c r="AA1514" s="16">
        <v>3.1496062992125998E-2</v>
      </c>
      <c r="AB1514" s="16">
        <v>1.21951219512195E-2</v>
      </c>
      <c r="AC1514" s="16">
        <v>1.7857142857142901E-2</v>
      </c>
      <c r="AD1514" s="16">
        <v>7.7519379844961196E-3</v>
      </c>
      <c r="AE1514" s="16">
        <v>8.4033613445378096E-3</v>
      </c>
      <c r="AF1514" s="16">
        <v>1.0638297872340399E-2</v>
      </c>
      <c r="AG1514" s="16">
        <v>0</v>
      </c>
      <c r="AH1514" s="16">
        <v>1.21951219512195E-2</v>
      </c>
      <c r="AI1514" s="16">
        <v>0</v>
      </c>
      <c r="AJ1514" s="16"/>
      <c r="AK1514" s="16">
        <v>4.5685279187817299E-2</v>
      </c>
      <c r="AL1514" s="16">
        <v>0</v>
      </c>
      <c r="AM1514" s="16">
        <v>1.9801980198019799E-2</v>
      </c>
      <c r="AN1514" s="16">
        <v>2.0477815699658699E-2</v>
      </c>
      <c r="AO1514" s="16">
        <v>5.31914893617021E-3</v>
      </c>
      <c r="AP1514" s="16">
        <v>9.2165898617511503E-3</v>
      </c>
      <c r="AQ1514" s="16">
        <v>6.6666666666666697E-3</v>
      </c>
      <c r="AR1514" s="16"/>
      <c r="AS1514" s="16">
        <v>0</v>
      </c>
      <c r="AT1514" s="16">
        <v>2.12389380530973E-2</v>
      </c>
      <c r="AU1514" s="16"/>
      <c r="AV1514" s="16">
        <v>2.1097046413502098E-2</v>
      </c>
      <c r="AW1514" s="16">
        <v>1.6587677725118499E-2</v>
      </c>
      <c r="AX1514" s="16"/>
      <c r="AY1514" s="16">
        <v>2.6570048309178699E-2</v>
      </c>
      <c r="AZ1514" s="16">
        <v>4.0816326530612197E-3</v>
      </c>
      <c r="BA1514" s="16"/>
      <c r="BB1514" s="16">
        <v>6.0331825037707402E-3</v>
      </c>
      <c r="BC1514" s="16">
        <v>3.0534351145038201E-2</v>
      </c>
      <c r="BD1514" s="16"/>
      <c r="BE1514" s="16">
        <v>7.2727272727272696E-2</v>
      </c>
      <c r="BF1514" s="16">
        <v>2.6627218934911202E-2</v>
      </c>
      <c r="BG1514" s="16">
        <v>5.19031141868512E-3</v>
      </c>
      <c r="BH1514" s="16">
        <v>0</v>
      </c>
    </row>
    <row r="1515" spans="2:60" x14ac:dyDescent="0.25">
      <c r="B1515" t="s">
        <v>77</v>
      </c>
      <c r="C1515" s="16">
        <v>6.06980273141123E-2</v>
      </c>
      <c r="D1515" s="16">
        <v>6.9767441860465101E-2</v>
      </c>
      <c r="E1515" s="16">
        <v>7.69230769230769E-2</v>
      </c>
      <c r="F1515" s="16">
        <v>7.3684210526315796E-2</v>
      </c>
      <c r="G1515" s="16">
        <v>3.4482758620689703E-2</v>
      </c>
      <c r="H1515" s="16">
        <v>6.6666666666666693E-2</v>
      </c>
      <c r="I1515" s="16">
        <v>3.8095238095238099E-2</v>
      </c>
      <c r="J1515" s="16">
        <v>0</v>
      </c>
      <c r="K1515" s="16">
        <v>5.4794520547945202E-2</v>
      </c>
      <c r="L1515" s="16">
        <v>0.133333333333333</v>
      </c>
      <c r="M1515" s="16">
        <v>3.4090909090909102E-2</v>
      </c>
      <c r="N1515" s="16">
        <v>3.9215686274509803E-2</v>
      </c>
      <c r="O1515" s="16">
        <v>0.2</v>
      </c>
      <c r="P1515" s="16">
        <v>8.3333333333333301E-2</v>
      </c>
      <c r="Q1515" s="16">
        <v>0.13953488372093001</v>
      </c>
      <c r="R1515" s="16">
        <v>3.7037037037037E-2</v>
      </c>
      <c r="S1515" s="16">
        <v>3.2967032967033003E-2</v>
      </c>
      <c r="T1515" s="16">
        <v>5.7692307692307702E-2</v>
      </c>
      <c r="U1515" s="16"/>
      <c r="V1515" s="16">
        <v>0.119777158774373</v>
      </c>
      <c r="W1515" s="16">
        <v>3.7837837837837798E-2</v>
      </c>
      <c r="X1515" s="16">
        <v>3.1690140845070401E-2</v>
      </c>
      <c r="Y1515" s="16">
        <v>4.2857142857142899E-2</v>
      </c>
      <c r="Z1515" s="16"/>
      <c r="AA1515" s="16">
        <v>0.10761154855643</v>
      </c>
      <c r="AB1515" s="16">
        <v>4.8780487804878099E-2</v>
      </c>
      <c r="AC1515" s="16">
        <v>8.9285714285714298E-3</v>
      </c>
      <c r="AD1515" s="16">
        <v>7.7519379844961196E-3</v>
      </c>
      <c r="AE1515" s="16">
        <v>5.0420168067226899E-2</v>
      </c>
      <c r="AF1515" s="16">
        <v>4.2553191489361701E-2</v>
      </c>
      <c r="AG1515" s="16">
        <v>2.0833333333333301E-2</v>
      </c>
      <c r="AH1515" s="16">
        <v>1.21951219512195E-2</v>
      </c>
      <c r="AI1515" s="16">
        <v>2.83018867924528E-2</v>
      </c>
      <c r="AJ1515" s="16"/>
      <c r="AK1515" s="16">
        <v>8.6294416243654803E-2</v>
      </c>
      <c r="AL1515" s="16">
        <v>3.8834951456310697E-2</v>
      </c>
      <c r="AM1515" s="16">
        <v>3.9603960396039598E-2</v>
      </c>
      <c r="AN1515" s="16">
        <v>7.16723549488055E-2</v>
      </c>
      <c r="AO1515" s="16">
        <v>3.7234042553191501E-2</v>
      </c>
      <c r="AP1515" s="16">
        <v>9.2165898617511503E-3</v>
      </c>
      <c r="AQ1515" s="16">
        <v>5.3333333333333302E-2</v>
      </c>
      <c r="AR1515" s="16"/>
      <c r="AS1515" s="16">
        <v>1.5957446808510599E-2</v>
      </c>
      <c r="AT1515" s="16">
        <v>6.8141592920354002E-2</v>
      </c>
      <c r="AU1515" s="16"/>
      <c r="AV1515" s="16">
        <v>9.49367088607595E-2</v>
      </c>
      <c r="AW1515" s="16">
        <v>4.14691943127962E-2</v>
      </c>
      <c r="AX1515" s="16"/>
      <c r="AY1515" s="16">
        <v>7.1256038647343006E-2</v>
      </c>
      <c r="AZ1515" s="16">
        <v>4.2857142857142899E-2</v>
      </c>
      <c r="BA1515" s="16"/>
      <c r="BB1515" s="16">
        <v>3.1674208144796399E-2</v>
      </c>
      <c r="BC1515" s="16">
        <v>9.0076335877862596E-2</v>
      </c>
      <c r="BD1515" s="16"/>
      <c r="BE1515" s="16">
        <v>0.248484848484848</v>
      </c>
      <c r="BF1515" s="16">
        <v>7.1005917159763302E-2</v>
      </c>
      <c r="BG1515" s="16">
        <v>2.2491349480968901E-2</v>
      </c>
      <c r="BH1515" s="16">
        <v>8.5106382978723406E-3</v>
      </c>
    </row>
    <row r="1516" spans="2:60" x14ac:dyDescent="0.25">
      <c r="C1516" s="16"/>
      <c r="D1516" s="16"/>
      <c r="E1516" s="16"/>
      <c r="F1516" s="16"/>
      <c r="G1516" s="16"/>
      <c r="H1516" s="16"/>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c r="AK1516" s="16"/>
      <c r="AL1516" s="16"/>
      <c r="AM1516" s="16"/>
      <c r="AN1516" s="16"/>
      <c r="AO1516" s="16"/>
      <c r="AP1516" s="16"/>
      <c r="AQ1516" s="16"/>
      <c r="AR1516" s="16"/>
      <c r="AS1516" s="16"/>
      <c r="AT1516" s="16"/>
      <c r="AU1516" s="16"/>
      <c r="AV1516" s="16"/>
      <c r="AW1516" s="16"/>
      <c r="AX1516" s="16"/>
      <c r="AY1516" s="16"/>
      <c r="AZ1516" s="16"/>
      <c r="BA1516" s="16"/>
      <c r="BB1516" s="16"/>
      <c r="BC1516" s="16"/>
      <c r="BD1516" s="16"/>
      <c r="BE1516" s="16"/>
      <c r="BF1516" s="16"/>
      <c r="BG1516" s="16"/>
      <c r="BH1516" s="16"/>
    </row>
    <row r="1517" spans="2:60" x14ac:dyDescent="0.25">
      <c r="B1517" s="6" t="s">
        <v>689</v>
      </c>
      <c r="C1517" s="16"/>
      <c r="D1517" s="16"/>
      <c r="E1517" s="16"/>
      <c r="F1517" s="16"/>
      <c r="G1517" s="16"/>
      <c r="H1517" s="16"/>
      <c r="I1517" s="16"/>
      <c r="J1517" s="16"/>
      <c r="K1517" s="16"/>
      <c r="L1517" s="16"/>
      <c r="M1517" s="16"/>
      <c r="N1517" s="16"/>
      <c r="O1517" s="16"/>
      <c r="P1517" s="16"/>
      <c r="Q1517" s="16"/>
      <c r="R1517" s="16"/>
      <c r="S1517" s="16"/>
      <c r="T1517" s="16"/>
      <c r="U1517" s="16"/>
      <c r="V1517" s="16"/>
      <c r="W1517" s="16"/>
      <c r="X1517" s="16"/>
      <c r="Y1517" s="16"/>
      <c r="Z1517" s="16"/>
      <c r="AA1517" s="16"/>
      <c r="AB1517" s="16"/>
      <c r="AC1517" s="16"/>
      <c r="AD1517" s="16"/>
      <c r="AE1517" s="16"/>
      <c r="AF1517" s="16"/>
      <c r="AG1517" s="16"/>
      <c r="AH1517" s="16"/>
      <c r="AI1517" s="16"/>
      <c r="AJ1517" s="16"/>
      <c r="AK1517" s="16"/>
      <c r="AL1517" s="16"/>
      <c r="AM1517" s="16"/>
      <c r="AN1517" s="16"/>
      <c r="AO1517" s="16"/>
      <c r="AP1517" s="16"/>
      <c r="AQ1517" s="16"/>
      <c r="AR1517" s="16"/>
      <c r="AS1517" s="16"/>
      <c r="AT1517" s="16"/>
      <c r="AU1517" s="16"/>
      <c r="AV1517" s="16"/>
      <c r="AW1517" s="16"/>
      <c r="AX1517" s="16"/>
      <c r="AY1517" s="16"/>
      <c r="AZ1517" s="16"/>
      <c r="BA1517" s="16"/>
      <c r="BB1517" s="16"/>
      <c r="BC1517" s="16"/>
      <c r="BD1517" s="16"/>
      <c r="BE1517" s="16"/>
      <c r="BF1517" s="16"/>
      <c r="BG1517" s="16"/>
      <c r="BH1517" s="16"/>
    </row>
    <row r="1518" spans="2:60" x14ac:dyDescent="0.25">
      <c r="B1518" s="23" t="s">
        <v>79</v>
      </c>
      <c r="C1518" s="16"/>
      <c r="D1518" s="16"/>
      <c r="E1518" s="16"/>
      <c r="F1518" s="16"/>
      <c r="G1518" s="16"/>
      <c r="H1518" s="16"/>
      <c r="I1518" s="16"/>
      <c r="J1518" s="16"/>
      <c r="K1518" s="16"/>
      <c r="L1518" s="16"/>
      <c r="M1518" s="16"/>
      <c r="N1518" s="16"/>
      <c r="O1518" s="16"/>
      <c r="P1518" s="16"/>
      <c r="Q1518" s="16"/>
      <c r="R1518" s="16"/>
      <c r="S1518" s="16"/>
      <c r="T1518" s="16"/>
      <c r="U1518" s="16"/>
      <c r="V1518" s="16"/>
      <c r="W1518" s="16"/>
      <c r="X1518" s="16"/>
      <c r="Y1518" s="16"/>
      <c r="Z1518" s="16"/>
      <c r="AA1518" s="16"/>
      <c r="AB1518" s="16"/>
      <c r="AC1518" s="16"/>
      <c r="AD1518" s="16"/>
      <c r="AE1518" s="16"/>
      <c r="AF1518" s="16"/>
      <c r="AG1518" s="16"/>
      <c r="AH1518" s="16"/>
      <c r="AI1518" s="16"/>
      <c r="AJ1518" s="16"/>
      <c r="AK1518" s="16"/>
      <c r="AL1518" s="16"/>
      <c r="AM1518" s="16"/>
      <c r="AN1518" s="16"/>
      <c r="AO1518" s="16"/>
      <c r="AP1518" s="16"/>
      <c r="AQ1518" s="16"/>
      <c r="AR1518" s="16"/>
      <c r="AS1518" s="16"/>
      <c r="AT1518" s="16"/>
      <c r="AU1518" s="16"/>
      <c r="AV1518" s="16"/>
      <c r="AW1518" s="16"/>
      <c r="AX1518" s="16"/>
      <c r="AY1518" s="16"/>
      <c r="AZ1518" s="16"/>
      <c r="BA1518" s="16"/>
      <c r="BB1518" s="16"/>
      <c r="BC1518" s="16"/>
      <c r="BD1518" s="16"/>
      <c r="BE1518" s="16"/>
      <c r="BF1518" s="16"/>
      <c r="BG1518" s="16"/>
      <c r="BH1518" s="16"/>
    </row>
    <row r="1519" spans="2:60" x14ac:dyDescent="0.25">
      <c r="B1519" t="s">
        <v>680</v>
      </c>
      <c r="C1519" s="16">
        <v>8.57359635811836E-2</v>
      </c>
      <c r="D1519" s="16">
        <v>6.9767441860465101E-2</v>
      </c>
      <c r="E1519" s="16">
        <v>8.3916083916083906E-2</v>
      </c>
      <c r="F1519" s="16">
        <v>6.3157894736842093E-2</v>
      </c>
      <c r="G1519" s="16">
        <v>5.1724137931034503E-2</v>
      </c>
      <c r="H1519" s="16">
        <v>0.1</v>
      </c>
      <c r="I1519" s="16">
        <v>0.114285714285714</v>
      </c>
      <c r="J1519" s="16">
        <v>5.2631578947368397E-2</v>
      </c>
      <c r="K1519" s="16">
        <v>8.2191780821917804E-2</v>
      </c>
      <c r="L1519" s="16">
        <v>6.6666666666666693E-2</v>
      </c>
      <c r="M1519" s="16">
        <v>0.102272727272727</v>
      </c>
      <c r="N1519" s="16">
        <v>2.9411764705882401E-2</v>
      </c>
      <c r="O1519" s="16">
        <v>6.6666666666666693E-2</v>
      </c>
      <c r="P1519" s="16">
        <v>0.05</v>
      </c>
      <c r="Q1519" s="16">
        <v>2.32558139534884E-2</v>
      </c>
      <c r="R1519" s="16">
        <v>0</v>
      </c>
      <c r="S1519" s="16">
        <v>0.159340659340659</v>
      </c>
      <c r="T1519" s="16">
        <v>0.115384615384615</v>
      </c>
      <c r="U1519" s="16"/>
      <c r="V1519" s="16">
        <v>2.2284122562674102E-2</v>
      </c>
      <c r="W1519" s="16">
        <v>5.9459459459459497E-2</v>
      </c>
      <c r="X1519" s="16">
        <v>0.11971830985915501</v>
      </c>
      <c r="Y1519" s="16">
        <v>0.122448979591837</v>
      </c>
      <c r="Z1519" s="16"/>
      <c r="AA1519" s="16">
        <v>5.5118110236220499E-2</v>
      </c>
      <c r="AB1519" s="16">
        <v>8.5365853658536606E-2</v>
      </c>
      <c r="AC1519" s="16">
        <v>8.0357142857142905E-2</v>
      </c>
      <c r="AD1519" s="16">
        <v>0.15503875968992201</v>
      </c>
      <c r="AE1519" s="16">
        <v>0.10084033613445401</v>
      </c>
      <c r="AF1519" s="16">
        <v>0.14893617021276601</v>
      </c>
      <c r="AG1519" s="16">
        <v>7.2916666666666699E-2</v>
      </c>
      <c r="AH1519" s="16">
        <v>0.134146341463415</v>
      </c>
      <c r="AI1519" s="16">
        <v>6.6037735849056603E-2</v>
      </c>
      <c r="AJ1519" s="16"/>
      <c r="AK1519" s="16">
        <v>5.0761421319797002E-2</v>
      </c>
      <c r="AL1519" s="16">
        <v>6.7961165048543701E-2</v>
      </c>
      <c r="AM1519" s="16">
        <v>8.9108910891089105E-2</v>
      </c>
      <c r="AN1519" s="16">
        <v>7.16723549488055E-2</v>
      </c>
      <c r="AO1519" s="16">
        <v>9.5744680851063801E-2</v>
      </c>
      <c r="AP1519" s="16">
        <v>0.12903225806451599</v>
      </c>
      <c r="AQ1519" s="16">
        <v>0.11333333333333299</v>
      </c>
      <c r="AR1519" s="16"/>
      <c r="AS1519" s="16">
        <v>0.18617021276595699</v>
      </c>
      <c r="AT1519" s="16">
        <v>6.9026548672566398E-2</v>
      </c>
      <c r="AU1519" s="16"/>
      <c r="AV1519" s="16">
        <v>8.0168776371307995E-2</v>
      </c>
      <c r="AW1519" s="16">
        <v>8.8862559241706204E-2</v>
      </c>
      <c r="AX1519" s="16"/>
      <c r="AY1519" s="16">
        <v>6.4009661835748799E-2</v>
      </c>
      <c r="AZ1519" s="16">
        <v>0.122448979591837</v>
      </c>
      <c r="BA1519" s="16"/>
      <c r="BB1519" s="16">
        <v>0.11613876319758699</v>
      </c>
      <c r="BC1519" s="16">
        <v>5.4961832061068701E-2</v>
      </c>
      <c r="BD1519" s="16"/>
      <c r="BE1519" s="16">
        <v>6.0606060606060597E-3</v>
      </c>
      <c r="BF1519" s="16">
        <v>4.4378698224852103E-2</v>
      </c>
      <c r="BG1519" s="16">
        <v>9.1695501730103796E-2</v>
      </c>
      <c r="BH1519" s="16">
        <v>0.18723404255319101</v>
      </c>
    </row>
    <row r="1520" spans="2:60" x14ac:dyDescent="0.25">
      <c r="B1520" t="s">
        <v>681</v>
      </c>
      <c r="C1520" s="16">
        <v>0.32094081942336899</v>
      </c>
      <c r="D1520" s="16">
        <v>0.33333333333333298</v>
      </c>
      <c r="E1520" s="16">
        <v>0.31468531468531502</v>
      </c>
      <c r="F1520" s="16">
        <v>0.21052631578947401</v>
      </c>
      <c r="G1520" s="16">
        <v>0.29310344827586199</v>
      </c>
      <c r="H1520" s="16">
        <v>0.33333333333333298</v>
      </c>
      <c r="I1520" s="16">
        <v>0.28571428571428598</v>
      </c>
      <c r="J1520" s="16">
        <v>0.31578947368421101</v>
      </c>
      <c r="K1520" s="16">
        <v>0.232876712328767</v>
      </c>
      <c r="L1520" s="16">
        <v>0.33333333333333298</v>
      </c>
      <c r="M1520" s="16">
        <v>0.375</v>
      </c>
      <c r="N1520" s="16">
        <v>0.32352941176470601</v>
      </c>
      <c r="O1520" s="16">
        <v>0.33333333333333298</v>
      </c>
      <c r="P1520" s="16">
        <v>0.3</v>
      </c>
      <c r="Q1520" s="16">
        <v>0.34883720930232598</v>
      </c>
      <c r="R1520" s="16">
        <v>0.48148148148148101</v>
      </c>
      <c r="S1520" s="16">
        <v>0.379120879120879</v>
      </c>
      <c r="T1520" s="16">
        <v>0.32692307692307698</v>
      </c>
      <c r="U1520" s="16"/>
      <c r="V1520" s="16">
        <v>0.186629526462396</v>
      </c>
      <c r="W1520" s="16">
        <v>0.302702702702703</v>
      </c>
      <c r="X1520" s="16">
        <v>0.33098591549295803</v>
      </c>
      <c r="Y1520" s="16">
        <v>0.420408163265306</v>
      </c>
      <c r="Z1520" s="16"/>
      <c r="AA1520" s="16">
        <v>0.225721784776903</v>
      </c>
      <c r="AB1520" s="16">
        <v>0.28048780487804897</v>
      </c>
      <c r="AC1520" s="16">
        <v>0.3125</v>
      </c>
      <c r="AD1520" s="16">
        <v>0.37984496124030998</v>
      </c>
      <c r="AE1520" s="16">
        <v>0.36134453781512599</v>
      </c>
      <c r="AF1520" s="16">
        <v>0.329787234042553</v>
      </c>
      <c r="AG1520" s="16">
        <v>0.44791666666666702</v>
      </c>
      <c r="AH1520" s="16">
        <v>0.41463414634146301</v>
      </c>
      <c r="AI1520" s="16">
        <v>0.50943396226415105</v>
      </c>
      <c r="AJ1520" s="16"/>
      <c r="AK1520" s="16">
        <v>0.22842639593908601</v>
      </c>
      <c r="AL1520" s="16">
        <v>0.32038834951456302</v>
      </c>
      <c r="AM1520" s="16">
        <v>0.37623762376237602</v>
      </c>
      <c r="AN1520" s="16">
        <v>0.26279863481228699</v>
      </c>
      <c r="AO1520" s="16">
        <v>0.38829787234042601</v>
      </c>
      <c r="AP1520" s="16">
        <v>0.39170506912442399</v>
      </c>
      <c r="AQ1520" s="16">
        <v>0.40666666666666701</v>
      </c>
      <c r="AR1520" s="16"/>
      <c r="AS1520" s="16">
        <v>0.44148936170212799</v>
      </c>
      <c r="AT1520" s="16">
        <v>0.30088495575221202</v>
      </c>
      <c r="AU1520" s="16"/>
      <c r="AV1520" s="16">
        <v>0.310126582278481</v>
      </c>
      <c r="AW1520" s="16">
        <v>0.327014218009479</v>
      </c>
      <c r="AX1520" s="16"/>
      <c r="AY1520" s="16">
        <v>0.26207729468599</v>
      </c>
      <c r="AZ1520" s="16">
        <v>0.420408163265306</v>
      </c>
      <c r="BA1520" s="16"/>
      <c r="BB1520" s="16">
        <v>0.40271493212669701</v>
      </c>
      <c r="BC1520" s="16">
        <v>0.23816793893129801</v>
      </c>
      <c r="BD1520" s="16"/>
      <c r="BE1520" s="16">
        <v>9.0909090909090898E-2</v>
      </c>
      <c r="BF1520" s="16">
        <v>0.22189349112425999</v>
      </c>
      <c r="BG1520" s="16">
        <v>0.37716262975778497</v>
      </c>
      <c r="BH1520" s="16">
        <v>0.48510638297872299</v>
      </c>
    </row>
    <row r="1521" spans="2:60" x14ac:dyDescent="0.25">
      <c r="B1521" t="s">
        <v>682</v>
      </c>
      <c r="C1521" s="16">
        <v>0.31107738998482498</v>
      </c>
      <c r="D1521" s="16">
        <v>0.36434108527131798</v>
      </c>
      <c r="E1521" s="16">
        <v>0.25174825174825199</v>
      </c>
      <c r="F1521" s="16">
        <v>0.35789473684210499</v>
      </c>
      <c r="G1521" s="16">
        <v>0.39655172413793099</v>
      </c>
      <c r="H1521" s="16">
        <v>0.133333333333333</v>
      </c>
      <c r="I1521" s="16">
        <v>0.25714285714285701</v>
      </c>
      <c r="J1521" s="16">
        <v>0.42105263157894701</v>
      </c>
      <c r="K1521" s="16">
        <v>0.41095890410958902</v>
      </c>
      <c r="L1521" s="16">
        <v>0.2</v>
      </c>
      <c r="M1521" s="16">
        <v>0.28409090909090901</v>
      </c>
      <c r="N1521" s="16">
        <v>0.37254901960784298</v>
      </c>
      <c r="O1521" s="16">
        <v>0.2</v>
      </c>
      <c r="P1521" s="16">
        <v>0.4</v>
      </c>
      <c r="Q1521" s="16">
        <v>0.25581395348837199</v>
      </c>
      <c r="R1521" s="16">
        <v>0.407407407407407</v>
      </c>
      <c r="S1521" s="16">
        <v>0.27472527472527503</v>
      </c>
      <c r="T1521" s="16">
        <v>0.28846153846153799</v>
      </c>
      <c r="U1521" s="16"/>
      <c r="V1521" s="16">
        <v>0.35376044568245102</v>
      </c>
      <c r="W1521" s="16">
        <v>0.36756756756756798</v>
      </c>
      <c r="X1521" s="16">
        <v>0.29225352112676101</v>
      </c>
      <c r="Y1521" s="16">
        <v>0.26938775510204099</v>
      </c>
      <c r="Z1521" s="16"/>
      <c r="AA1521" s="16">
        <v>0.33070866141732302</v>
      </c>
      <c r="AB1521" s="16">
        <v>0.34146341463414598</v>
      </c>
      <c r="AC1521" s="16">
        <v>0.33928571428571402</v>
      </c>
      <c r="AD1521" s="16">
        <v>0.29457364341085301</v>
      </c>
      <c r="AE1521" s="16">
        <v>0.24369747899159699</v>
      </c>
      <c r="AF1521" s="16">
        <v>0.27659574468085102</v>
      </c>
      <c r="AG1521" s="16">
        <v>0.3125</v>
      </c>
      <c r="AH1521" s="16">
        <v>0.292682926829268</v>
      </c>
      <c r="AI1521" s="16">
        <v>0.28301886792452802</v>
      </c>
      <c r="AJ1521" s="16"/>
      <c r="AK1521" s="16">
        <v>0.32994923857868003</v>
      </c>
      <c r="AL1521" s="16">
        <v>0.35922330097087402</v>
      </c>
      <c r="AM1521" s="16">
        <v>0.27722772277227697</v>
      </c>
      <c r="AN1521" s="16">
        <v>0.34812286689419802</v>
      </c>
      <c r="AO1521" s="16">
        <v>0.28723404255319201</v>
      </c>
      <c r="AP1521" s="16">
        <v>0.28571428571428598</v>
      </c>
      <c r="AQ1521" s="16">
        <v>0.27333333333333298</v>
      </c>
      <c r="AR1521" s="16"/>
      <c r="AS1521" s="16">
        <v>0.23404255319148901</v>
      </c>
      <c r="AT1521" s="16">
        <v>0.323893805309734</v>
      </c>
      <c r="AU1521" s="16"/>
      <c r="AV1521" s="16">
        <v>0.31223628691983102</v>
      </c>
      <c r="AW1521" s="16">
        <v>0.31042654028436001</v>
      </c>
      <c r="AX1521" s="16"/>
      <c r="AY1521" s="16">
        <v>0.335748792270531</v>
      </c>
      <c r="AZ1521" s="16">
        <v>0.26938775510204099</v>
      </c>
      <c r="BA1521" s="16"/>
      <c r="BB1521" s="16">
        <v>0.29110105580693801</v>
      </c>
      <c r="BC1521" s="16">
        <v>0.33129770992366397</v>
      </c>
      <c r="BD1521" s="16"/>
      <c r="BE1521" s="16">
        <v>0.33333333333333298</v>
      </c>
      <c r="BF1521" s="16">
        <v>0.37278106508875702</v>
      </c>
      <c r="BG1521" s="16">
        <v>0.30276816608996499</v>
      </c>
      <c r="BH1521" s="16">
        <v>0.22553191489361701</v>
      </c>
    </row>
    <row r="1522" spans="2:60" x14ac:dyDescent="0.25">
      <c r="B1522" t="s">
        <v>683</v>
      </c>
      <c r="C1522" s="16">
        <v>0.160849772382398</v>
      </c>
      <c r="D1522" s="16">
        <v>0.116279069767442</v>
      </c>
      <c r="E1522" s="16">
        <v>0.188811188811189</v>
      </c>
      <c r="F1522" s="16">
        <v>0.28421052631578902</v>
      </c>
      <c r="G1522" s="16">
        <v>0.17241379310344801</v>
      </c>
      <c r="H1522" s="16">
        <v>0.2</v>
      </c>
      <c r="I1522" s="16">
        <v>0.19047619047618999</v>
      </c>
      <c r="J1522" s="16">
        <v>0.105263157894737</v>
      </c>
      <c r="K1522" s="16">
        <v>0.164383561643836</v>
      </c>
      <c r="L1522" s="16">
        <v>0.233333333333333</v>
      </c>
      <c r="M1522" s="16">
        <v>0.125</v>
      </c>
      <c r="N1522" s="16">
        <v>0.14705882352941199</v>
      </c>
      <c r="O1522" s="16">
        <v>0.1</v>
      </c>
      <c r="P1522" s="16">
        <v>0.15</v>
      </c>
      <c r="Q1522" s="16">
        <v>0.209302325581395</v>
      </c>
      <c r="R1522" s="16">
        <v>3.7037037037037E-2</v>
      </c>
      <c r="S1522" s="16">
        <v>0.104395604395604</v>
      </c>
      <c r="T1522" s="16">
        <v>0.18269230769230799</v>
      </c>
      <c r="U1522" s="16"/>
      <c r="V1522" s="16">
        <v>0.18941504178273</v>
      </c>
      <c r="W1522" s="16">
        <v>0.18918918918918901</v>
      </c>
      <c r="X1522" s="16">
        <v>0.16549295774647901</v>
      </c>
      <c r="Y1522" s="16">
        <v>0.12653061224489801</v>
      </c>
      <c r="Z1522" s="16"/>
      <c r="AA1522" s="16">
        <v>0.18372703412073499</v>
      </c>
      <c r="AB1522" s="16">
        <v>0.17073170731707299</v>
      </c>
      <c r="AC1522" s="16">
        <v>0.214285714285714</v>
      </c>
      <c r="AD1522" s="16">
        <v>0.124031007751938</v>
      </c>
      <c r="AE1522" s="16">
        <v>0.159663865546218</v>
      </c>
      <c r="AF1522" s="16">
        <v>0.14893617021276601</v>
      </c>
      <c r="AG1522" s="16">
        <v>0.14583333333333301</v>
      </c>
      <c r="AH1522" s="16">
        <v>9.7560975609756101E-2</v>
      </c>
      <c r="AI1522" s="16">
        <v>9.4339622641509399E-2</v>
      </c>
      <c r="AJ1522" s="16"/>
      <c r="AK1522" s="16">
        <v>0.17766497461928901</v>
      </c>
      <c r="AL1522" s="16">
        <v>0.16504854368932001</v>
      </c>
      <c r="AM1522" s="16">
        <v>0.18811881188118801</v>
      </c>
      <c r="AN1522" s="16">
        <v>0.16723549488054601</v>
      </c>
      <c r="AO1522" s="16">
        <v>0.164893617021277</v>
      </c>
      <c r="AP1522" s="16">
        <v>0.13364055299539199</v>
      </c>
      <c r="AQ1522" s="16">
        <v>0.133333333333333</v>
      </c>
      <c r="AR1522" s="16"/>
      <c r="AS1522" s="16">
        <v>0.111702127659574</v>
      </c>
      <c r="AT1522" s="16">
        <v>0.169026548672566</v>
      </c>
      <c r="AU1522" s="16"/>
      <c r="AV1522" s="16">
        <v>0.13713080168776401</v>
      </c>
      <c r="AW1522" s="16">
        <v>0.17417061611374399</v>
      </c>
      <c r="AX1522" s="16"/>
      <c r="AY1522" s="16">
        <v>0.18115942028985499</v>
      </c>
      <c r="AZ1522" s="16">
        <v>0.12653061224489801</v>
      </c>
      <c r="BA1522" s="16"/>
      <c r="BB1522" s="16">
        <v>0.120663650075415</v>
      </c>
      <c r="BC1522" s="16">
        <v>0.20152671755725199</v>
      </c>
      <c r="BD1522" s="16"/>
      <c r="BE1522" s="16">
        <v>0.18181818181818199</v>
      </c>
      <c r="BF1522" s="16">
        <v>0.195266272189349</v>
      </c>
      <c r="BG1522" s="16">
        <v>0.16608996539792401</v>
      </c>
      <c r="BH1522" s="16">
        <v>8.5106382978723402E-2</v>
      </c>
    </row>
    <row r="1523" spans="2:60" x14ac:dyDescent="0.25">
      <c r="B1523" t="s">
        <v>684</v>
      </c>
      <c r="C1523" s="16">
        <v>5.1593323216995397E-2</v>
      </c>
      <c r="D1523" s="16">
        <v>4.6511627906976702E-2</v>
      </c>
      <c r="E1523" s="16">
        <v>4.8951048951049E-2</v>
      </c>
      <c r="F1523" s="16">
        <v>3.1578947368421102E-2</v>
      </c>
      <c r="G1523" s="16">
        <v>5.1724137931034503E-2</v>
      </c>
      <c r="H1523" s="16">
        <v>0.1</v>
      </c>
      <c r="I1523" s="16">
        <v>7.6190476190476197E-2</v>
      </c>
      <c r="J1523" s="16">
        <v>5.2631578947368397E-2</v>
      </c>
      <c r="K1523" s="16">
        <v>4.1095890410958902E-2</v>
      </c>
      <c r="L1523" s="16">
        <v>3.3333333333333298E-2</v>
      </c>
      <c r="M1523" s="16">
        <v>6.8181818181818205E-2</v>
      </c>
      <c r="N1523" s="16">
        <v>7.8431372549019607E-2</v>
      </c>
      <c r="O1523" s="16">
        <v>0.1</v>
      </c>
      <c r="P1523" s="16">
        <v>3.3333333333333298E-2</v>
      </c>
      <c r="Q1523" s="16">
        <v>2.32558139534884E-2</v>
      </c>
      <c r="R1523" s="16">
        <v>3.7037037037037E-2</v>
      </c>
      <c r="S1523" s="16">
        <v>4.94505494505494E-2</v>
      </c>
      <c r="T1523" s="16">
        <v>2.8846153846153799E-2</v>
      </c>
      <c r="U1523" s="16"/>
      <c r="V1523" s="16">
        <v>9.7493036211699205E-2</v>
      </c>
      <c r="W1523" s="16">
        <v>3.7837837837837798E-2</v>
      </c>
      <c r="X1523" s="16">
        <v>4.5774647887323897E-2</v>
      </c>
      <c r="Y1523" s="16">
        <v>2.6530612244898E-2</v>
      </c>
      <c r="Z1523" s="16"/>
      <c r="AA1523" s="16">
        <v>7.8740157480315001E-2</v>
      </c>
      <c r="AB1523" s="16">
        <v>7.3170731707317097E-2</v>
      </c>
      <c r="AC1523" s="16">
        <v>5.3571428571428603E-2</v>
      </c>
      <c r="AD1523" s="16">
        <v>3.1007751937984499E-2</v>
      </c>
      <c r="AE1523" s="16">
        <v>7.5630252100840303E-2</v>
      </c>
      <c r="AF1523" s="16">
        <v>4.2553191489361701E-2</v>
      </c>
      <c r="AG1523" s="16">
        <v>1.0416666666666701E-2</v>
      </c>
      <c r="AH1523" s="16">
        <v>1.21951219512195E-2</v>
      </c>
      <c r="AI1523" s="16">
        <v>1.88679245283019E-2</v>
      </c>
      <c r="AJ1523" s="16"/>
      <c r="AK1523" s="16">
        <v>9.6446700507614197E-2</v>
      </c>
      <c r="AL1523" s="16">
        <v>2.9126213592233E-2</v>
      </c>
      <c r="AM1523" s="16">
        <v>4.95049504950495E-2</v>
      </c>
      <c r="AN1523" s="16">
        <v>6.4846416382252595E-2</v>
      </c>
      <c r="AO1523" s="16">
        <v>2.1276595744680899E-2</v>
      </c>
      <c r="AP1523" s="16">
        <v>4.1474654377880199E-2</v>
      </c>
      <c r="AQ1523" s="16">
        <v>2.66666666666667E-2</v>
      </c>
      <c r="AR1523" s="16"/>
      <c r="AS1523" s="16">
        <v>5.31914893617021E-3</v>
      </c>
      <c r="AT1523" s="16">
        <v>5.9292035398230102E-2</v>
      </c>
      <c r="AU1523" s="16"/>
      <c r="AV1523" s="16">
        <v>4.8523206751054801E-2</v>
      </c>
      <c r="AW1523" s="16">
        <v>5.3317535545023699E-2</v>
      </c>
      <c r="AX1523" s="16"/>
      <c r="AY1523" s="16">
        <v>6.6425120772946905E-2</v>
      </c>
      <c r="AZ1523" s="16">
        <v>2.6530612244898E-2</v>
      </c>
      <c r="BA1523" s="16"/>
      <c r="BB1523" s="16">
        <v>3.1674208144796399E-2</v>
      </c>
      <c r="BC1523" s="16">
        <v>7.1755725190839698E-2</v>
      </c>
      <c r="BD1523" s="16"/>
      <c r="BE1523" s="16">
        <v>0.109090909090909</v>
      </c>
      <c r="BF1523" s="16">
        <v>7.69230769230769E-2</v>
      </c>
      <c r="BG1523" s="16">
        <v>3.8062283737024201E-2</v>
      </c>
      <c r="BH1523" s="16">
        <v>8.5106382978723406E-3</v>
      </c>
    </row>
    <row r="1524" spans="2:60" x14ac:dyDescent="0.25">
      <c r="B1524" t="s">
        <v>77</v>
      </c>
      <c r="C1524" s="16">
        <v>6.9802731411229099E-2</v>
      </c>
      <c r="D1524" s="16">
        <v>6.9767441860465101E-2</v>
      </c>
      <c r="E1524" s="16">
        <v>0.111888111888112</v>
      </c>
      <c r="F1524" s="16">
        <v>5.2631578947368397E-2</v>
      </c>
      <c r="G1524" s="16">
        <v>3.4482758620689703E-2</v>
      </c>
      <c r="H1524" s="16">
        <v>0.133333333333333</v>
      </c>
      <c r="I1524" s="16">
        <v>7.6190476190476197E-2</v>
      </c>
      <c r="J1524" s="16">
        <v>5.2631578947368397E-2</v>
      </c>
      <c r="K1524" s="16">
        <v>6.8493150684931503E-2</v>
      </c>
      <c r="L1524" s="16">
        <v>0.133333333333333</v>
      </c>
      <c r="M1524" s="16">
        <v>4.5454545454545497E-2</v>
      </c>
      <c r="N1524" s="16">
        <v>4.9019607843137303E-2</v>
      </c>
      <c r="O1524" s="16">
        <v>0.2</v>
      </c>
      <c r="P1524" s="16">
        <v>6.6666666666666693E-2</v>
      </c>
      <c r="Q1524" s="16">
        <v>0.13953488372093001</v>
      </c>
      <c r="R1524" s="16">
        <v>3.7037037037037E-2</v>
      </c>
      <c r="S1524" s="16">
        <v>3.2967032967033003E-2</v>
      </c>
      <c r="T1524" s="16">
        <v>5.7692307692307702E-2</v>
      </c>
      <c r="U1524" s="16"/>
      <c r="V1524" s="16">
        <v>0.15041782729805001</v>
      </c>
      <c r="W1524" s="16">
        <v>4.3243243243243197E-2</v>
      </c>
      <c r="X1524" s="16">
        <v>4.5774647887323897E-2</v>
      </c>
      <c r="Y1524" s="16">
        <v>3.4693877551020401E-2</v>
      </c>
      <c r="Z1524" s="16"/>
      <c r="AA1524" s="16">
        <v>0.12598425196850399</v>
      </c>
      <c r="AB1524" s="16">
        <v>4.8780487804878099E-2</v>
      </c>
      <c r="AC1524" s="16">
        <v>0</v>
      </c>
      <c r="AD1524" s="16">
        <v>1.5503875968992199E-2</v>
      </c>
      <c r="AE1524" s="16">
        <v>5.8823529411764698E-2</v>
      </c>
      <c r="AF1524" s="16">
        <v>5.31914893617021E-2</v>
      </c>
      <c r="AG1524" s="16">
        <v>1.0416666666666701E-2</v>
      </c>
      <c r="AH1524" s="16">
        <v>4.8780487804878099E-2</v>
      </c>
      <c r="AI1524" s="16">
        <v>2.83018867924528E-2</v>
      </c>
      <c r="AJ1524" s="16"/>
      <c r="AK1524" s="16">
        <v>0.116751269035533</v>
      </c>
      <c r="AL1524" s="16">
        <v>5.8252427184466E-2</v>
      </c>
      <c r="AM1524" s="16">
        <v>1.9801980198019799E-2</v>
      </c>
      <c r="AN1524" s="16">
        <v>8.5324232081911297E-2</v>
      </c>
      <c r="AO1524" s="16">
        <v>4.2553191489361701E-2</v>
      </c>
      <c r="AP1524" s="16">
        <v>1.8433179723502301E-2</v>
      </c>
      <c r="AQ1524" s="16">
        <v>4.6666666666666697E-2</v>
      </c>
      <c r="AR1524" s="16"/>
      <c r="AS1524" s="16">
        <v>2.1276595744680899E-2</v>
      </c>
      <c r="AT1524" s="16">
        <v>7.7876106194690306E-2</v>
      </c>
      <c r="AU1524" s="16"/>
      <c r="AV1524" s="16">
        <v>0.111814345991561</v>
      </c>
      <c r="AW1524" s="16">
        <v>4.6208530805687202E-2</v>
      </c>
      <c r="AX1524" s="16"/>
      <c r="AY1524" s="16">
        <v>9.0579710144927494E-2</v>
      </c>
      <c r="AZ1524" s="16">
        <v>3.4693877551020401E-2</v>
      </c>
      <c r="BA1524" s="16"/>
      <c r="BB1524" s="16">
        <v>3.7707390648567103E-2</v>
      </c>
      <c r="BC1524" s="16">
        <v>0.102290076335878</v>
      </c>
      <c r="BD1524" s="16"/>
      <c r="BE1524" s="16">
        <v>0.27878787878787897</v>
      </c>
      <c r="BF1524" s="16">
        <v>8.8757396449704096E-2</v>
      </c>
      <c r="BG1524" s="16">
        <v>2.42214532871972E-2</v>
      </c>
      <c r="BH1524" s="16">
        <v>8.5106382978723406E-3</v>
      </c>
    </row>
    <row r="1525" spans="2:60" x14ac:dyDescent="0.25">
      <c r="C1525" s="16"/>
      <c r="D1525" s="16"/>
      <c r="E1525" s="16"/>
      <c r="F1525" s="16"/>
      <c r="G1525" s="16"/>
      <c r="H1525" s="16"/>
      <c r="I1525" s="16"/>
      <c r="J1525" s="16"/>
      <c r="K1525" s="16"/>
      <c r="L1525" s="16"/>
      <c r="M1525" s="16"/>
      <c r="N1525" s="16"/>
      <c r="O1525" s="16"/>
      <c r="P1525" s="16"/>
      <c r="Q1525" s="16"/>
      <c r="R1525" s="16"/>
      <c r="S1525" s="16"/>
      <c r="T1525" s="16"/>
      <c r="U1525" s="16"/>
      <c r="V1525" s="16"/>
      <c r="W1525" s="16"/>
      <c r="X1525" s="16"/>
      <c r="Y1525" s="16"/>
      <c r="Z1525" s="16"/>
      <c r="AA1525" s="16"/>
      <c r="AB1525" s="16"/>
      <c r="AC1525" s="16"/>
      <c r="AD1525" s="16"/>
      <c r="AE1525" s="16"/>
      <c r="AF1525" s="16"/>
      <c r="AG1525" s="16"/>
      <c r="AH1525" s="16"/>
      <c r="AI1525" s="16"/>
      <c r="AJ1525" s="16"/>
      <c r="AK1525" s="16"/>
      <c r="AL1525" s="16"/>
      <c r="AM1525" s="16"/>
      <c r="AN1525" s="16"/>
      <c r="AO1525" s="16"/>
      <c r="AP1525" s="16"/>
      <c r="AQ1525" s="16"/>
      <c r="AR1525" s="16"/>
      <c r="AS1525" s="16"/>
      <c r="AT1525" s="16"/>
      <c r="AU1525" s="16"/>
      <c r="AV1525" s="16"/>
      <c r="AW1525" s="16"/>
      <c r="AX1525" s="16"/>
      <c r="AY1525" s="16"/>
      <c r="AZ1525" s="16"/>
      <c r="BA1525" s="16"/>
      <c r="BB1525" s="16"/>
      <c r="BC1525" s="16"/>
      <c r="BD1525" s="16"/>
      <c r="BE1525" s="16"/>
      <c r="BF1525" s="16"/>
      <c r="BG1525" s="16"/>
      <c r="BH1525" s="16"/>
    </row>
    <row r="1526" spans="2:60" x14ac:dyDescent="0.25">
      <c r="C1526" s="16"/>
      <c r="D1526" s="16"/>
      <c r="E1526" s="16"/>
      <c r="F1526" s="16"/>
      <c r="G1526" s="16"/>
      <c r="H1526" s="16"/>
      <c r="I1526" s="16"/>
      <c r="J1526" s="16"/>
      <c r="K1526" s="16"/>
      <c r="L1526" s="16"/>
      <c r="M1526" s="16"/>
      <c r="N1526" s="16"/>
      <c r="O1526" s="16"/>
      <c r="P1526" s="16"/>
      <c r="Q1526" s="16"/>
      <c r="R1526" s="16"/>
      <c r="S1526" s="16"/>
      <c r="T1526" s="16"/>
      <c r="U1526" s="16"/>
      <c r="V1526" s="16"/>
      <c r="W1526" s="16"/>
      <c r="X1526" s="16"/>
      <c r="Y1526" s="16"/>
      <c r="Z1526" s="16"/>
      <c r="AA1526" s="16"/>
      <c r="AB1526" s="16"/>
      <c r="AC1526" s="16"/>
      <c r="AD1526" s="16"/>
      <c r="AE1526" s="16"/>
      <c r="AF1526" s="16"/>
      <c r="AG1526" s="16"/>
      <c r="AH1526" s="16"/>
      <c r="AI1526" s="16"/>
      <c r="AJ1526" s="16"/>
      <c r="AK1526" s="16"/>
      <c r="AL1526" s="16"/>
      <c r="AM1526" s="16"/>
      <c r="AN1526" s="16"/>
      <c r="AO1526" s="16"/>
      <c r="AP1526" s="16"/>
      <c r="AQ1526" s="16"/>
      <c r="AR1526" s="16"/>
      <c r="AS1526" s="16"/>
      <c r="AT1526" s="16"/>
      <c r="AU1526" s="16"/>
      <c r="AV1526" s="16"/>
      <c r="AW1526" s="16"/>
      <c r="AX1526" s="16"/>
      <c r="AY1526" s="16"/>
      <c r="AZ1526" s="16"/>
      <c r="BA1526" s="16"/>
      <c r="BB1526" s="16"/>
      <c r="BC1526" s="16"/>
      <c r="BD1526" s="16"/>
      <c r="BE1526" s="16"/>
      <c r="BF1526" s="16"/>
      <c r="BG1526" s="16"/>
      <c r="BH1526" s="16"/>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45" x14ac:dyDescent="0.25">
      <c r="B8" s="17" t="s">
        <v>74</v>
      </c>
      <c r="C8" s="16">
        <v>0.55311077389984797</v>
      </c>
      <c r="D8" s="16">
        <v>0.65116279069767402</v>
      </c>
      <c r="E8" s="16">
        <v>0.46853146853146899</v>
      </c>
      <c r="F8" s="16">
        <v>0.43157894736842101</v>
      </c>
      <c r="G8" s="16">
        <v>0.63793103448275901</v>
      </c>
      <c r="H8" s="16">
        <v>0.43333333333333302</v>
      </c>
      <c r="I8" s="16">
        <v>0.46666666666666701</v>
      </c>
      <c r="J8" s="16">
        <v>0.52631578947368396</v>
      </c>
      <c r="K8" s="16">
        <v>0.56164383561643805</v>
      </c>
      <c r="L8" s="16">
        <v>0.36666666666666697</v>
      </c>
      <c r="M8" s="16">
        <v>0.60227272727272696</v>
      </c>
      <c r="N8" s="16">
        <v>0.52941176470588203</v>
      </c>
      <c r="O8" s="16">
        <v>0.5</v>
      </c>
      <c r="P8" s="16">
        <v>0.45</v>
      </c>
      <c r="Q8" s="16">
        <v>0.48837209302325602</v>
      </c>
      <c r="R8" s="16">
        <v>0.62962962962962998</v>
      </c>
      <c r="S8" s="16">
        <v>0.70879120879120905</v>
      </c>
      <c r="T8" s="16">
        <v>0.57692307692307698</v>
      </c>
      <c r="U8" s="16"/>
      <c r="V8" s="16">
        <v>0.28969359331476302</v>
      </c>
      <c r="W8" s="16">
        <v>0.51891891891891895</v>
      </c>
      <c r="X8" s="16">
        <v>0.647887323943662</v>
      </c>
      <c r="Y8" s="16">
        <v>0.70408163265306101</v>
      </c>
      <c r="Z8" s="16"/>
      <c r="AA8" s="16">
        <v>0.34645669291338599</v>
      </c>
      <c r="AB8" s="16">
        <v>0.51219512195121997</v>
      </c>
      <c r="AC8" s="16">
        <v>0.60714285714285698</v>
      </c>
      <c r="AD8" s="16">
        <v>0.62015503875969002</v>
      </c>
      <c r="AE8" s="16">
        <v>0.68067226890756305</v>
      </c>
      <c r="AF8" s="16">
        <v>0.73404255319148903</v>
      </c>
      <c r="AG8" s="16">
        <v>0.75</v>
      </c>
      <c r="AH8" s="16">
        <v>0.75609756097560998</v>
      </c>
      <c r="AI8" s="16">
        <v>0.77358490566037696</v>
      </c>
      <c r="AJ8" s="16"/>
      <c r="AK8" s="16">
        <v>0.416243654822335</v>
      </c>
      <c r="AL8" s="16">
        <v>0.51456310679611605</v>
      </c>
      <c r="AM8" s="16">
        <v>0.56435643564356397</v>
      </c>
      <c r="AN8" s="16">
        <v>0.47098976109215002</v>
      </c>
      <c r="AO8" s="16">
        <v>0.69680851063829796</v>
      </c>
      <c r="AP8" s="16">
        <v>0.70046082949308797</v>
      </c>
      <c r="AQ8" s="16">
        <v>0.62666666666666704</v>
      </c>
      <c r="AR8" s="16"/>
      <c r="AS8" s="16">
        <v>0.81382978723404298</v>
      </c>
      <c r="AT8" s="16">
        <v>0.50973451327433605</v>
      </c>
      <c r="AU8" s="16"/>
      <c r="AV8" s="16">
        <v>0.47257383966244698</v>
      </c>
      <c r="AW8" s="16">
        <v>0.59834123222748803</v>
      </c>
      <c r="AX8" s="16"/>
      <c r="AY8" s="16">
        <v>0.46376811594202899</v>
      </c>
      <c r="AZ8" s="16">
        <v>0.70408163265306101</v>
      </c>
      <c r="BA8" s="16"/>
      <c r="BB8" s="16">
        <v>0.66063348416289602</v>
      </c>
      <c r="BC8" s="16">
        <v>0.44427480916030498</v>
      </c>
      <c r="BD8" s="16"/>
      <c r="BE8" s="16">
        <v>0.218181818181818</v>
      </c>
      <c r="BF8" s="16">
        <v>0.34911242603550302</v>
      </c>
      <c r="BG8" s="16">
        <v>0.67128027681660896</v>
      </c>
      <c r="BH8" s="16">
        <v>0.79148936170212802</v>
      </c>
    </row>
    <row r="9" spans="2:60" ht="45" x14ac:dyDescent="0.25">
      <c r="B9" s="17" t="s">
        <v>75</v>
      </c>
      <c r="C9" s="16">
        <v>0.314871016691957</v>
      </c>
      <c r="D9" s="16">
        <v>0.25581395348837199</v>
      </c>
      <c r="E9" s="16">
        <v>0.34265734265734299</v>
      </c>
      <c r="F9" s="16">
        <v>0.34736842105263199</v>
      </c>
      <c r="G9" s="16">
        <v>0.24137931034482801</v>
      </c>
      <c r="H9" s="16">
        <v>0.33333333333333298</v>
      </c>
      <c r="I9" s="16">
        <v>0.419047619047619</v>
      </c>
      <c r="J9" s="16">
        <v>5.2631578947368397E-2</v>
      </c>
      <c r="K9" s="16">
        <v>0.31506849315068503</v>
      </c>
      <c r="L9" s="16">
        <v>0.46666666666666701</v>
      </c>
      <c r="M9" s="16">
        <v>0.27272727272727298</v>
      </c>
      <c r="N9" s="16">
        <v>0.38235294117647101</v>
      </c>
      <c r="O9" s="16">
        <v>0.3</v>
      </c>
      <c r="P9" s="16">
        <v>0.4</v>
      </c>
      <c r="Q9" s="16">
        <v>0.34883720930232598</v>
      </c>
      <c r="R9" s="16">
        <v>0.22222222222222199</v>
      </c>
      <c r="S9" s="16">
        <v>0.25274725274725302</v>
      </c>
      <c r="T9" s="16">
        <v>0.29807692307692302</v>
      </c>
      <c r="U9" s="16"/>
      <c r="V9" s="16">
        <v>0.40668523676880203</v>
      </c>
      <c r="W9" s="16">
        <v>0.36216216216216202</v>
      </c>
      <c r="X9" s="16">
        <v>0.29929577464788698</v>
      </c>
      <c r="Y9" s="16">
        <v>0.238775510204082</v>
      </c>
      <c r="Z9" s="16"/>
      <c r="AA9" s="16">
        <v>0.40419947506561699</v>
      </c>
      <c r="AB9" s="16">
        <v>0.39024390243902402</v>
      </c>
      <c r="AC9" s="16">
        <v>0.3125</v>
      </c>
      <c r="AD9" s="16">
        <v>0.32558139534883701</v>
      </c>
      <c r="AE9" s="16">
        <v>0.28571428571428598</v>
      </c>
      <c r="AF9" s="16">
        <v>0.23404255319148901</v>
      </c>
      <c r="AG9" s="16">
        <v>0.22916666666666699</v>
      </c>
      <c r="AH9" s="16">
        <v>0.19512195121951201</v>
      </c>
      <c r="AI9" s="16">
        <v>0.18867924528301899</v>
      </c>
      <c r="AJ9" s="16"/>
      <c r="AK9" s="16">
        <v>0.37563451776649698</v>
      </c>
      <c r="AL9" s="16">
        <v>0.34951456310679602</v>
      </c>
      <c r="AM9" s="16">
        <v>0.37623762376237602</v>
      </c>
      <c r="AN9" s="16">
        <v>0.37201365187713298</v>
      </c>
      <c r="AO9" s="16">
        <v>0.24468085106383</v>
      </c>
      <c r="AP9" s="16">
        <v>0.235023041474654</v>
      </c>
      <c r="AQ9" s="16">
        <v>0.25333333333333302</v>
      </c>
      <c r="AR9" s="16"/>
      <c r="AS9" s="16">
        <v>0.159574468085106</v>
      </c>
      <c r="AT9" s="16">
        <v>0.34070796460177</v>
      </c>
      <c r="AU9" s="16"/>
      <c r="AV9" s="16">
        <v>0.341772151898734</v>
      </c>
      <c r="AW9" s="16">
        <v>0.29976303317535502</v>
      </c>
      <c r="AX9" s="16"/>
      <c r="AY9" s="16">
        <v>0.35990338164251201</v>
      </c>
      <c r="AZ9" s="16">
        <v>0.238775510204082</v>
      </c>
      <c r="BA9" s="16"/>
      <c r="BB9" s="16">
        <v>0.24736048265460001</v>
      </c>
      <c r="BC9" s="16">
        <v>0.38320610687022899</v>
      </c>
      <c r="BD9" s="16"/>
      <c r="BE9" s="16">
        <v>0.36363636363636398</v>
      </c>
      <c r="BF9" s="16">
        <v>0.464497041420118</v>
      </c>
      <c r="BG9" s="16">
        <v>0.26816608996539798</v>
      </c>
      <c r="BH9" s="16">
        <v>0.17872340425531899</v>
      </c>
    </row>
    <row r="10" spans="2:60" ht="30" x14ac:dyDescent="0.25">
      <c r="B10" s="17" t="s">
        <v>76</v>
      </c>
      <c r="C10" s="16">
        <v>0.121396054628225</v>
      </c>
      <c r="D10" s="16">
        <v>8.5271317829457405E-2</v>
      </c>
      <c r="E10" s="16">
        <v>0.17482517482517501</v>
      </c>
      <c r="F10" s="16">
        <v>0.2</v>
      </c>
      <c r="G10" s="16">
        <v>0.12068965517241401</v>
      </c>
      <c r="H10" s="16">
        <v>0.2</v>
      </c>
      <c r="I10" s="16">
        <v>0.104761904761905</v>
      </c>
      <c r="J10" s="16">
        <v>0.36842105263157898</v>
      </c>
      <c r="K10" s="16">
        <v>9.5890410958904104E-2</v>
      </c>
      <c r="L10" s="16">
        <v>0.133333333333333</v>
      </c>
      <c r="M10" s="16">
        <v>0.125</v>
      </c>
      <c r="N10" s="16">
        <v>8.8235294117647106E-2</v>
      </c>
      <c r="O10" s="16">
        <v>0.16666666666666699</v>
      </c>
      <c r="P10" s="16">
        <v>0.15</v>
      </c>
      <c r="Q10" s="16">
        <v>0.13953488372093001</v>
      </c>
      <c r="R10" s="16">
        <v>0.148148148148148</v>
      </c>
      <c r="S10" s="16">
        <v>3.2967032967033003E-2</v>
      </c>
      <c r="T10" s="16">
        <v>0.125</v>
      </c>
      <c r="U10" s="16"/>
      <c r="V10" s="16">
        <v>0.27855153203342597</v>
      </c>
      <c r="W10" s="16">
        <v>0.108108108108108</v>
      </c>
      <c r="X10" s="16">
        <v>4.92957746478873E-2</v>
      </c>
      <c r="Y10" s="16">
        <v>5.3061224489795902E-2</v>
      </c>
      <c r="Z10" s="16"/>
      <c r="AA10" s="16">
        <v>0.22834645669291301</v>
      </c>
      <c r="AB10" s="16">
        <v>9.7560975609756101E-2</v>
      </c>
      <c r="AC10" s="16">
        <v>8.0357142857142905E-2</v>
      </c>
      <c r="AD10" s="16">
        <v>3.8759689922480599E-2</v>
      </c>
      <c r="AE10" s="16">
        <v>3.3613445378151301E-2</v>
      </c>
      <c r="AF10" s="16">
        <v>2.1276595744680899E-2</v>
      </c>
      <c r="AG10" s="16">
        <v>2.0833333333333301E-2</v>
      </c>
      <c r="AH10" s="16">
        <v>4.8780487804878099E-2</v>
      </c>
      <c r="AI10" s="16">
        <v>3.77358490566038E-2</v>
      </c>
      <c r="AJ10" s="16"/>
      <c r="AK10" s="16">
        <v>0.18781725888324899</v>
      </c>
      <c r="AL10" s="16">
        <v>0.12621359223301001</v>
      </c>
      <c r="AM10" s="16">
        <v>5.9405940594059403E-2</v>
      </c>
      <c r="AN10" s="16">
        <v>0.150170648464164</v>
      </c>
      <c r="AO10" s="16">
        <v>5.85106382978723E-2</v>
      </c>
      <c r="AP10" s="16">
        <v>6.4516129032258104E-2</v>
      </c>
      <c r="AQ10" s="16">
        <v>0.10666666666666701</v>
      </c>
      <c r="AR10" s="16"/>
      <c r="AS10" s="16">
        <v>2.1276595744680899E-2</v>
      </c>
      <c r="AT10" s="16">
        <v>0.13805309734513299</v>
      </c>
      <c r="AU10" s="16"/>
      <c r="AV10" s="16">
        <v>0.16877637130801701</v>
      </c>
      <c r="AW10" s="16">
        <v>9.4786729857819899E-2</v>
      </c>
      <c r="AX10" s="16"/>
      <c r="AY10" s="16">
        <v>0.161835748792271</v>
      </c>
      <c r="AZ10" s="16">
        <v>5.3061224489795902E-2</v>
      </c>
      <c r="BA10" s="16"/>
      <c r="BB10" s="16">
        <v>8.5972850678733004E-2</v>
      </c>
      <c r="BC10" s="16">
        <v>0.157251908396947</v>
      </c>
      <c r="BD10" s="16"/>
      <c r="BE10" s="16">
        <v>0.38787878787878799</v>
      </c>
      <c r="BF10" s="16">
        <v>0.16863905325443801</v>
      </c>
      <c r="BG10" s="16">
        <v>5.7093425605536298E-2</v>
      </c>
      <c r="BH10" s="16">
        <v>2.5531914893616999E-2</v>
      </c>
    </row>
    <row r="11" spans="2:60" x14ac:dyDescent="0.25">
      <c r="B11" s="17" t="s">
        <v>77</v>
      </c>
      <c r="C11" s="18">
        <v>1.06221547799697E-2</v>
      </c>
      <c r="D11" s="18">
        <v>7.7519379844961196E-3</v>
      </c>
      <c r="E11" s="18">
        <v>1.3986013986014E-2</v>
      </c>
      <c r="F11" s="18">
        <v>2.1052631578947399E-2</v>
      </c>
      <c r="G11" s="18">
        <v>0</v>
      </c>
      <c r="H11" s="18">
        <v>3.3333333333333298E-2</v>
      </c>
      <c r="I11" s="18">
        <v>9.5238095238095195E-3</v>
      </c>
      <c r="J11" s="18">
        <v>5.2631578947368397E-2</v>
      </c>
      <c r="K11" s="18">
        <v>2.7397260273972601E-2</v>
      </c>
      <c r="L11" s="18">
        <v>3.3333333333333298E-2</v>
      </c>
      <c r="M11" s="18">
        <v>0</v>
      </c>
      <c r="N11" s="18">
        <v>0</v>
      </c>
      <c r="O11" s="18">
        <v>3.3333333333333298E-2</v>
      </c>
      <c r="P11" s="18">
        <v>0</v>
      </c>
      <c r="Q11" s="18">
        <v>2.32558139534884E-2</v>
      </c>
      <c r="R11" s="18">
        <v>0</v>
      </c>
      <c r="S11" s="18">
        <v>5.4945054945054897E-3</v>
      </c>
      <c r="T11" s="18">
        <v>0</v>
      </c>
      <c r="U11" s="18"/>
      <c r="V11" s="18">
        <v>2.5069637883008401E-2</v>
      </c>
      <c r="W11" s="18">
        <v>1.0810810810810799E-2</v>
      </c>
      <c r="X11" s="18">
        <v>3.5211267605633799E-3</v>
      </c>
      <c r="Y11" s="18">
        <v>4.0816326530612197E-3</v>
      </c>
      <c r="Z11" s="18"/>
      <c r="AA11" s="18">
        <v>2.0997375328084E-2</v>
      </c>
      <c r="AB11" s="18">
        <v>0</v>
      </c>
      <c r="AC11" s="18">
        <v>0</v>
      </c>
      <c r="AD11" s="18">
        <v>1.5503875968992199E-2</v>
      </c>
      <c r="AE11" s="18">
        <v>0</v>
      </c>
      <c r="AF11" s="18">
        <v>1.0638297872340399E-2</v>
      </c>
      <c r="AG11" s="18">
        <v>0</v>
      </c>
      <c r="AH11" s="18">
        <v>0</v>
      </c>
      <c r="AI11" s="18">
        <v>0</v>
      </c>
      <c r="AJ11" s="18"/>
      <c r="AK11" s="18">
        <v>2.0304568527918801E-2</v>
      </c>
      <c r="AL11" s="18">
        <v>9.7087378640776708E-3</v>
      </c>
      <c r="AM11" s="18">
        <v>0</v>
      </c>
      <c r="AN11" s="18">
        <v>6.8259385665529002E-3</v>
      </c>
      <c r="AO11" s="18">
        <v>0</v>
      </c>
      <c r="AP11" s="18">
        <v>0</v>
      </c>
      <c r="AQ11" s="18">
        <v>1.3333333333333299E-2</v>
      </c>
      <c r="AR11" s="18"/>
      <c r="AS11" s="18">
        <v>5.31914893617021E-3</v>
      </c>
      <c r="AT11" s="18">
        <v>1.15044247787611E-2</v>
      </c>
      <c r="AU11" s="18"/>
      <c r="AV11" s="18">
        <v>1.68776371308017E-2</v>
      </c>
      <c r="AW11" s="18">
        <v>7.10900473933649E-3</v>
      </c>
      <c r="AX11" s="18"/>
      <c r="AY11" s="18">
        <v>1.4492753623188401E-2</v>
      </c>
      <c r="AZ11" s="18">
        <v>4.0816326530612197E-3</v>
      </c>
      <c r="BA11" s="18"/>
      <c r="BB11" s="18">
        <v>6.0331825037707402E-3</v>
      </c>
      <c r="BC11" s="18">
        <v>1.5267175572519101E-2</v>
      </c>
      <c r="BD11" s="18"/>
      <c r="BE11" s="18">
        <v>3.03030303030303E-2</v>
      </c>
      <c r="BF11" s="18">
        <v>1.7751479289940801E-2</v>
      </c>
      <c r="BG11" s="18">
        <v>3.4602076124567501E-3</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82</v>
      </c>
      <c r="C8" s="16">
        <v>0.40743550834597902</v>
      </c>
      <c r="D8" s="16">
        <v>0.403100775193798</v>
      </c>
      <c r="E8" s="16">
        <v>0.27272727272727298</v>
      </c>
      <c r="F8" s="16">
        <v>0.34736842105263199</v>
      </c>
      <c r="G8" s="16">
        <v>0.31034482758620702</v>
      </c>
      <c r="H8" s="16">
        <v>0.4</v>
      </c>
      <c r="I8" s="16">
        <v>0.40952380952381001</v>
      </c>
      <c r="J8" s="16">
        <v>0.36842105263157898</v>
      </c>
      <c r="K8" s="16">
        <v>0.34246575342465801</v>
      </c>
      <c r="L8" s="16">
        <v>0.233333333333333</v>
      </c>
      <c r="M8" s="16">
        <v>0.40909090909090901</v>
      </c>
      <c r="N8" s="16">
        <v>0.40196078431372601</v>
      </c>
      <c r="O8" s="16">
        <v>0.4</v>
      </c>
      <c r="P8" s="16">
        <v>0.36666666666666697</v>
      </c>
      <c r="Q8" s="16">
        <v>0.34883720930232598</v>
      </c>
      <c r="R8" s="16">
        <v>0.48148148148148101</v>
      </c>
      <c r="S8" s="16">
        <v>0.60439560439560402</v>
      </c>
      <c r="T8" s="16">
        <v>0.5</v>
      </c>
      <c r="U8" s="16"/>
      <c r="V8" s="16">
        <v>0.125348189415042</v>
      </c>
      <c r="W8" s="16">
        <v>0.32972972972973003</v>
      </c>
      <c r="X8" s="16">
        <v>0.50352112676056304</v>
      </c>
      <c r="Y8" s="16">
        <v>0.58775510204081605</v>
      </c>
      <c r="Z8" s="16"/>
      <c r="AA8" s="16">
        <v>0.17322834645669299</v>
      </c>
      <c r="AB8" s="16">
        <v>0.5</v>
      </c>
      <c r="AC8" s="16">
        <v>0.47321428571428598</v>
      </c>
      <c r="AD8" s="16">
        <v>0.44186046511627902</v>
      </c>
      <c r="AE8" s="16">
        <v>0.504201680672269</v>
      </c>
      <c r="AF8" s="16">
        <v>0.63829787234042601</v>
      </c>
      <c r="AG8" s="16">
        <v>0.64583333333333304</v>
      </c>
      <c r="AH8" s="16">
        <v>0.57317073170731703</v>
      </c>
      <c r="AI8" s="16">
        <v>0.660377358490566</v>
      </c>
      <c r="AJ8" s="16"/>
      <c r="AK8" s="16">
        <v>0.233502538071066</v>
      </c>
      <c r="AL8" s="16">
        <v>0.40776699029126201</v>
      </c>
      <c r="AM8" s="16">
        <v>0.42574257425742601</v>
      </c>
      <c r="AN8" s="16">
        <v>0.283276450511945</v>
      </c>
      <c r="AO8" s="16">
        <v>0.590425531914894</v>
      </c>
      <c r="AP8" s="16">
        <v>0.59907834101382496</v>
      </c>
      <c r="AQ8" s="16">
        <v>0.48</v>
      </c>
      <c r="AR8" s="16"/>
      <c r="AS8" s="16">
        <v>0.77127659574468099</v>
      </c>
      <c r="AT8" s="16">
        <v>0.34690265486725702</v>
      </c>
      <c r="AU8" s="16"/>
      <c r="AV8" s="16">
        <v>0.33966244725738398</v>
      </c>
      <c r="AW8" s="16">
        <v>0.44549763033175399</v>
      </c>
      <c r="AX8" s="16"/>
      <c r="AY8" s="16">
        <v>0.30072463768115898</v>
      </c>
      <c r="AZ8" s="16">
        <v>0.58775510204081605</v>
      </c>
      <c r="BA8" s="16"/>
      <c r="BB8" s="16">
        <v>0.54449472096530904</v>
      </c>
      <c r="BC8" s="16">
        <v>0.268702290076336</v>
      </c>
      <c r="BD8" s="16"/>
      <c r="BE8" s="16">
        <v>6.0606060606060601E-2</v>
      </c>
      <c r="BF8" s="16">
        <v>0.183431952662722</v>
      </c>
      <c r="BG8" s="16">
        <v>0.51384083044982698</v>
      </c>
      <c r="BH8" s="16">
        <v>0.71063829787234001</v>
      </c>
    </row>
    <row r="9" spans="2:60" ht="30" x14ac:dyDescent="0.25">
      <c r="B9" s="17" t="s">
        <v>83</v>
      </c>
      <c r="C9" s="16">
        <v>0.27238239757207899</v>
      </c>
      <c r="D9" s="16">
        <v>0.34108527131782901</v>
      </c>
      <c r="E9" s="16">
        <v>0.30769230769230799</v>
      </c>
      <c r="F9" s="16">
        <v>0.18947368421052599</v>
      </c>
      <c r="G9" s="16">
        <v>0.31034482758620702</v>
      </c>
      <c r="H9" s="16">
        <v>0.2</v>
      </c>
      <c r="I9" s="16">
        <v>0.266666666666667</v>
      </c>
      <c r="J9" s="16">
        <v>0.105263157894737</v>
      </c>
      <c r="K9" s="16">
        <v>0.232876712328767</v>
      </c>
      <c r="L9" s="16">
        <v>0.33333333333333298</v>
      </c>
      <c r="M9" s="16">
        <v>0.32954545454545497</v>
      </c>
      <c r="N9" s="16">
        <v>0.31372549019607798</v>
      </c>
      <c r="O9" s="16">
        <v>0.33333333333333298</v>
      </c>
      <c r="P9" s="16">
        <v>0.266666666666667</v>
      </c>
      <c r="Q9" s="16">
        <v>0.34883720930232598</v>
      </c>
      <c r="R9" s="16">
        <v>7.4074074074074098E-2</v>
      </c>
      <c r="S9" s="16">
        <v>0.225274725274725</v>
      </c>
      <c r="T9" s="16">
        <v>0.25961538461538503</v>
      </c>
      <c r="U9" s="16"/>
      <c r="V9" s="16">
        <v>0.19498607242339799</v>
      </c>
      <c r="W9" s="16">
        <v>0.32432432432432401</v>
      </c>
      <c r="X9" s="16">
        <v>0.31690140845070403</v>
      </c>
      <c r="Y9" s="16">
        <v>0.28367346938775501</v>
      </c>
      <c r="Z9" s="16"/>
      <c r="AA9" s="16">
        <v>0.25721784776902901</v>
      </c>
      <c r="AB9" s="16">
        <v>0.28048780487804897</v>
      </c>
      <c r="AC9" s="16">
        <v>0.27678571428571402</v>
      </c>
      <c r="AD9" s="16">
        <v>0.34883720930232598</v>
      </c>
      <c r="AE9" s="16">
        <v>0.33613445378151302</v>
      </c>
      <c r="AF9" s="16">
        <v>0.21276595744680901</v>
      </c>
      <c r="AG9" s="16">
        <v>0.28125</v>
      </c>
      <c r="AH9" s="16">
        <v>0.30487804878048802</v>
      </c>
      <c r="AI9" s="16">
        <v>0.20754716981132099</v>
      </c>
      <c r="AJ9" s="16"/>
      <c r="AK9" s="16">
        <v>0.24873096446700499</v>
      </c>
      <c r="AL9" s="16">
        <v>0.33009708737864102</v>
      </c>
      <c r="AM9" s="16">
        <v>0.26732673267326701</v>
      </c>
      <c r="AN9" s="16">
        <v>0.296928327645051</v>
      </c>
      <c r="AO9" s="16">
        <v>0.28723404255319201</v>
      </c>
      <c r="AP9" s="16">
        <v>0.221198156682028</v>
      </c>
      <c r="AQ9" s="16">
        <v>0.28000000000000003</v>
      </c>
      <c r="AR9" s="16"/>
      <c r="AS9" s="16">
        <v>0.22872340425531901</v>
      </c>
      <c r="AT9" s="16">
        <v>0.27964601769911501</v>
      </c>
      <c r="AU9" s="16"/>
      <c r="AV9" s="16">
        <v>0.25105485232067498</v>
      </c>
      <c r="AW9" s="16">
        <v>0.28436018957345999</v>
      </c>
      <c r="AX9" s="16"/>
      <c r="AY9" s="16">
        <v>0.26570048309178701</v>
      </c>
      <c r="AZ9" s="16">
        <v>0.28367346938775501</v>
      </c>
      <c r="BA9" s="16"/>
      <c r="BB9" s="16">
        <v>0.239819004524887</v>
      </c>
      <c r="BC9" s="16">
        <v>0.30534351145038202</v>
      </c>
      <c r="BD9" s="16"/>
      <c r="BE9" s="16">
        <v>0.103030303030303</v>
      </c>
      <c r="BF9" s="16">
        <v>0.26627218934911201</v>
      </c>
      <c r="BG9" s="16">
        <v>0.33564013840830398</v>
      </c>
      <c r="BH9" s="16">
        <v>0.242553191489362</v>
      </c>
    </row>
    <row r="10" spans="2:60" x14ac:dyDescent="0.25">
      <c r="B10" s="17" t="s">
        <v>84</v>
      </c>
      <c r="C10" s="16">
        <v>0.116843702579666</v>
      </c>
      <c r="D10" s="16">
        <v>0.10077519379845</v>
      </c>
      <c r="E10" s="16">
        <v>0.13986013986014001</v>
      </c>
      <c r="F10" s="16">
        <v>0.12631578947368399</v>
      </c>
      <c r="G10" s="16">
        <v>0.12068965517241401</v>
      </c>
      <c r="H10" s="16">
        <v>0.133333333333333</v>
      </c>
      <c r="I10" s="16">
        <v>0.133333333333333</v>
      </c>
      <c r="J10" s="16">
        <v>0.26315789473684198</v>
      </c>
      <c r="K10" s="16">
        <v>0.19178082191780799</v>
      </c>
      <c r="L10" s="16">
        <v>0.133333333333333</v>
      </c>
      <c r="M10" s="16">
        <v>0.102272727272727</v>
      </c>
      <c r="N10" s="16">
        <v>9.8039215686274495E-2</v>
      </c>
      <c r="O10" s="16">
        <v>0.16666666666666699</v>
      </c>
      <c r="P10" s="16">
        <v>0.16666666666666699</v>
      </c>
      <c r="Q10" s="16">
        <v>0.162790697674419</v>
      </c>
      <c r="R10" s="16">
        <v>0.148148148148148</v>
      </c>
      <c r="S10" s="16">
        <v>4.94505494505494E-2</v>
      </c>
      <c r="T10" s="16">
        <v>6.7307692307692304E-2</v>
      </c>
      <c r="U10" s="16"/>
      <c r="V10" s="16">
        <v>0.17827298050139301</v>
      </c>
      <c r="W10" s="16">
        <v>0.124324324324324</v>
      </c>
      <c r="X10" s="16">
        <v>9.85915492957746E-2</v>
      </c>
      <c r="Y10" s="16">
        <v>7.9591836734693902E-2</v>
      </c>
      <c r="Z10" s="16"/>
      <c r="AA10" s="16">
        <v>0.16010498687663999</v>
      </c>
      <c r="AB10" s="16">
        <v>8.5365853658536606E-2</v>
      </c>
      <c r="AC10" s="16">
        <v>7.1428571428571397E-2</v>
      </c>
      <c r="AD10" s="16">
        <v>9.3023255813953501E-2</v>
      </c>
      <c r="AE10" s="16">
        <v>7.5630252100840303E-2</v>
      </c>
      <c r="AF10" s="16">
        <v>4.2553191489361701E-2</v>
      </c>
      <c r="AG10" s="16">
        <v>4.1666666666666699E-2</v>
      </c>
      <c r="AH10" s="16">
        <v>6.0975609756097601E-2</v>
      </c>
      <c r="AI10" s="16">
        <v>8.4905660377358499E-2</v>
      </c>
      <c r="AJ10" s="16"/>
      <c r="AK10" s="16">
        <v>0.121827411167513</v>
      </c>
      <c r="AL10" s="16">
        <v>0.12621359223301001</v>
      </c>
      <c r="AM10" s="16">
        <v>0.13861386138613899</v>
      </c>
      <c r="AN10" s="16">
        <v>0.136518771331058</v>
      </c>
      <c r="AO10" s="16">
        <v>5.31914893617021E-2</v>
      </c>
      <c r="AP10" s="16">
        <v>9.2165898617511496E-2</v>
      </c>
      <c r="AQ10" s="16">
        <v>8.6666666666666697E-2</v>
      </c>
      <c r="AR10" s="16"/>
      <c r="AS10" s="16">
        <v>0</v>
      </c>
      <c r="AT10" s="16">
        <v>0.136283185840708</v>
      </c>
      <c r="AU10" s="16"/>
      <c r="AV10" s="16">
        <v>0.13713080168776401</v>
      </c>
      <c r="AW10" s="16">
        <v>0.105450236966825</v>
      </c>
      <c r="AX10" s="16"/>
      <c r="AY10" s="16">
        <v>0.13888888888888901</v>
      </c>
      <c r="AZ10" s="16">
        <v>7.9591836734693902E-2</v>
      </c>
      <c r="BA10" s="16"/>
      <c r="BB10" s="16">
        <v>8.8989441930618404E-2</v>
      </c>
      <c r="BC10" s="16">
        <v>0.14503816793893101</v>
      </c>
      <c r="BD10" s="16"/>
      <c r="BE10" s="16">
        <v>0.2</v>
      </c>
      <c r="BF10" s="16">
        <v>0.19822485207100601</v>
      </c>
      <c r="BG10" s="16">
        <v>8.1314878892733602E-2</v>
      </c>
      <c r="BH10" s="16">
        <v>2.97872340425532E-2</v>
      </c>
    </row>
    <row r="11" spans="2:60" ht="30" x14ac:dyDescent="0.25">
      <c r="B11" s="17" t="s">
        <v>85</v>
      </c>
      <c r="C11" s="16">
        <v>7.5113808801214002E-2</v>
      </c>
      <c r="D11" s="16">
        <v>4.6511627906976702E-2</v>
      </c>
      <c r="E11" s="16">
        <v>6.2937062937062901E-2</v>
      </c>
      <c r="F11" s="16">
        <v>0.168421052631579</v>
      </c>
      <c r="G11" s="16">
        <v>0.15517241379310301</v>
      </c>
      <c r="H11" s="16">
        <v>0.16666666666666699</v>
      </c>
      <c r="I11" s="16">
        <v>6.6666666666666693E-2</v>
      </c>
      <c r="J11" s="16">
        <v>5.2631578947368397E-2</v>
      </c>
      <c r="K11" s="16">
        <v>6.8493150684931503E-2</v>
      </c>
      <c r="L11" s="16">
        <v>0.133333333333333</v>
      </c>
      <c r="M11" s="16">
        <v>3.4090909090909102E-2</v>
      </c>
      <c r="N11" s="16">
        <v>9.8039215686274495E-2</v>
      </c>
      <c r="O11" s="16">
        <v>3.3333333333333298E-2</v>
      </c>
      <c r="P11" s="16">
        <v>8.3333333333333301E-2</v>
      </c>
      <c r="Q11" s="16">
        <v>4.6511627906976702E-2</v>
      </c>
      <c r="R11" s="16">
        <v>3.7037037037037E-2</v>
      </c>
      <c r="S11" s="16">
        <v>4.94505494505494E-2</v>
      </c>
      <c r="T11" s="16">
        <v>5.7692307692307702E-2</v>
      </c>
      <c r="U11" s="16"/>
      <c r="V11" s="16">
        <v>0.14763231197771601</v>
      </c>
      <c r="W11" s="16">
        <v>9.1891891891891897E-2</v>
      </c>
      <c r="X11" s="16">
        <v>5.9859154929577503E-2</v>
      </c>
      <c r="Y11" s="16">
        <v>2.4489795918367301E-2</v>
      </c>
      <c r="Z11" s="16"/>
      <c r="AA11" s="16">
        <v>0.13123359580052499</v>
      </c>
      <c r="AB11" s="16">
        <v>6.0975609756097601E-2</v>
      </c>
      <c r="AC11" s="16">
        <v>7.1428571428571397E-2</v>
      </c>
      <c r="AD11" s="16">
        <v>6.9767441860465101E-2</v>
      </c>
      <c r="AE11" s="16">
        <v>1.6806722689075598E-2</v>
      </c>
      <c r="AF11" s="16">
        <v>4.2553191489361701E-2</v>
      </c>
      <c r="AG11" s="16">
        <v>2.0833333333333301E-2</v>
      </c>
      <c r="AH11" s="16">
        <v>3.65853658536585E-2</v>
      </c>
      <c r="AI11" s="16">
        <v>2.83018867924528E-2</v>
      </c>
      <c r="AJ11" s="16"/>
      <c r="AK11" s="16">
        <v>0.17258883248731</v>
      </c>
      <c r="AL11" s="16">
        <v>5.8252427184466E-2</v>
      </c>
      <c r="AM11" s="16">
        <v>8.9108910891089105E-2</v>
      </c>
      <c r="AN11" s="16">
        <v>8.5324232081911297E-2</v>
      </c>
      <c r="AO11" s="16">
        <v>3.1914893617021302E-2</v>
      </c>
      <c r="AP11" s="16">
        <v>1.8433179723502301E-2</v>
      </c>
      <c r="AQ11" s="16">
        <v>5.3333333333333302E-2</v>
      </c>
      <c r="AR11" s="16"/>
      <c r="AS11" s="16">
        <v>0</v>
      </c>
      <c r="AT11" s="16">
        <v>8.7610619469026596E-2</v>
      </c>
      <c r="AU11" s="16"/>
      <c r="AV11" s="16">
        <v>9.0717299578059102E-2</v>
      </c>
      <c r="AW11" s="16">
        <v>6.6350710900473897E-2</v>
      </c>
      <c r="AX11" s="16"/>
      <c r="AY11" s="16">
        <v>0.10507246376811601</v>
      </c>
      <c r="AZ11" s="16">
        <v>2.4489795918367301E-2</v>
      </c>
      <c r="BA11" s="16"/>
      <c r="BB11" s="16">
        <v>5.1282051282051301E-2</v>
      </c>
      <c r="BC11" s="16">
        <v>9.9236641221374003E-2</v>
      </c>
      <c r="BD11" s="16"/>
      <c r="BE11" s="16">
        <v>0.145454545454545</v>
      </c>
      <c r="BF11" s="16">
        <v>0.165680473372781</v>
      </c>
      <c r="BG11" s="16">
        <v>3.2871972318339097E-2</v>
      </c>
      <c r="BH11" s="16">
        <v>0</v>
      </c>
    </row>
    <row r="12" spans="2:60" x14ac:dyDescent="0.25">
      <c r="B12" s="17" t="s">
        <v>86</v>
      </c>
      <c r="C12" s="18">
        <v>0.12822458270106199</v>
      </c>
      <c r="D12" s="18">
        <v>0.108527131782946</v>
      </c>
      <c r="E12" s="18">
        <v>0.21678321678321699</v>
      </c>
      <c r="F12" s="18">
        <v>0.168421052631579</v>
      </c>
      <c r="G12" s="18">
        <v>0.10344827586206901</v>
      </c>
      <c r="H12" s="18">
        <v>0.1</v>
      </c>
      <c r="I12" s="18">
        <v>0.12380952380952399</v>
      </c>
      <c r="J12" s="18">
        <v>0.21052631578947401</v>
      </c>
      <c r="K12" s="18">
        <v>0.164383561643836</v>
      </c>
      <c r="L12" s="18">
        <v>0.16666666666666699</v>
      </c>
      <c r="M12" s="18">
        <v>0.125</v>
      </c>
      <c r="N12" s="18">
        <v>8.8235294117647106E-2</v>
      </c>
      <c r="O12" s="18">
        <v>6.6666666666666693E-2</v>
      </c>
      <c r="P12" s="18">
        <v>0.116666666666667</v>
      </c>
      <c r="Q12" s="18">
        <v>9.3023255813953501E-2</v>
      </c>
      <c r="R12" s="18">
        <v>0.25925925925925902</v>
      </c>
      <c r="S12" s="18">
        <v>7.1428571428571397E-2</v>
      </c>
      <c r="T12" s="18">
        <v>0.115384615384615</v>
      </c>
      <c r="U12" s="18"/>
      <c r="V12" s="18">
        <v>0.35376044568245102</v>
      </c>
      <c r="W12" s="18">
        <v>0.12972972972972999</v>
      </c>
      <c r="X12" s="18">
        <v>2.1126760563380299E-2</v>
      </c>
      <c r="Y12" s="18">
        <v>2.4489795918367301E-2</v>
      </c>
      <c r="Z12" s="18"/>
      <c r="AA12" s="18">
        <v>0.278215223097113</v>
      </c>
      <c r="AB12" s="18">
        <v>7.3170731707317097E-2</v>
      </c>
      <c r="AC12" s="18">
        <v>0.107142857142857</v>
      </c>
      <c r="AD12" s="18">
        <v>4.6511627906976702E-2</v>
      </c>
      <c r="AE12" s="18">
        <v>6.7226890756302504E-2</v>
      </c>
      <c r="AF12" s="18">
        <v>6.3829787234042507E-2</v>
      </c>
      <c r="AG12" s="18">
        <v>1.0416666666666701E-2</v>
      </c>
      <c r="AH12" s="18">
        <v>2.4390243902439001E-2</v>
      </c>
      <c r="AI12" s="18">
        <v>1.88679245283019E-2</v>
      </c>
      <c r="AJ12" s="18"/>
      <c r="AK12" s="18">
        <v>0.22335025380710699</v>
      </c>
      <c r="AL12" s="18">
        <v>7.7669902912621394E-2</v>
      </c>
      <c r="AM12" s="18">
        <v>7.9207920792079195E-2</v>
      </c>
      <c r="AN12" s="18">
        <v>0.19795221843003399</v>
      </c>
      <c r="AO12" s="18">
        <v>3.7234042553191501E-2</v>
      </c>
      <c r="AP12" s="18">
        <v>6.9124423963133605E-2</v>
      </c>
      <c r="AQ12" s="18">
        <v>0.1</v>
      </c>
      <c r="AR12" s="18"/>
      <c r="AS12" s="18">
        <v>0</v>
      </c>
      <c r="AT12" s="18">
        <v>0.149557522123894</v>
      </c>
      <c r="AU12" s="18"/>
      <c r="AV12" s="18">
        <v>0.18143459915611801</v>
      </c>
      <c r="AW12" s="18">
        <v>9.8341232227488196E-2</v>
      </c>
      <c r="AX12" s="18"/>
      <c r="AY12" s="18">
        <v>0.18961352657004801</v>
      </c>
      <c r="AZ12" s="18">
        <v>2.4489795918367301E-2</v>
      </c>
      <c r="BA12" s="18"/>
      <c r="BB12" s="18">
        <v>7.5414781297134206E-2</v>
      </c>
      <c r="BC12" s="18">
        <v>0.181679389312977</v>
      </c>
      <c r="BD12" s="18"/>
      <c r="BE12" s="18">
        <v>0.49090909090909102</v>
      </c>
      <c r="BF12" s="18">
        <v>0.18639053254437901</v>
      </c>
      <c r="BG12" s="18">
        <v>3.6332179930795801E-2</v>
      </c>
      <c r="BH12" s="18">
        <v>1.7021276595744698E-2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H24"/>
  <sheetViews>
    <sheetView showGridLines="0" topLeftCell="A12" workbookViewId="0">
      <pane xSplit="2" topLeftCell="C1" activePane="topRight" state="frozen"/>
      <selection pane="topRight" activeCell="B20" sqref="B20"/>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896</v>
      </c>
      <c r="D7" s="10">
        <v>96</v>
      </c>
      <c r="E7" s="10">
        <v>83</v>
      </c>
      <c r="F7" s="10">
        <v>51</v>
      </c>
      <c r="G7" s="10">
        <v>36</v>
      </c>
      <c r="H7" s="10">
        <v>18</v>
      </c>
      <c r="I7" s="10">
        <v>71</v>
      </c>
      <c r="J7" s="10">
        <v>9</v>
      </c>
      <c r="K7" s="10">
        <v>42</v>
      </c>
      <c r="L7" s="10">
        <v>17</v>
      </c>
      <c r="M7" s="10">
        <v>65</v>
      </c>
      <c r="N7" s="10">
        <v>73</v>
      </c>
      <c r="O7" s="10">
        <v>22</v>
      </c>
      <c r="P7" s="10">
        <v>38</v>
      </c>
      <c r="Q7" s="10">
        <v>30</v>
      </c>
      <c r="R7" s="10">
        <v>15</v>
      </c>
      <c r="S7" s="10">
        <v>151</v>
      </c>
      <c r="T7" s="10">
        <v>79</v>
      </c>
      <c r="U7" s="10"/>
      <c r="V7" s="10">
        <v>115</v>
      </c>
      <c r="W7" s="10">
        <v>121</v>
      </c>
      <c r="X7" s="10">
        <v>233</v>
      </c>
      <c r="Y7" s="10">
        <v>427</v>
      </c>
      <c r="Z7" s="10"/>
      <c r="AA7" s="10">
        <v>164</v>
      </c>
      <c r="AB7" s="10">
        <v>64</v>
      </c>
      <c r="AC7" s="10">
        <v>84</v>
      </c>
      <c r="AD7" s="10">
        <v>102</v>
      </c>
      <c r="AE7" s="10">
        <v>100</v>
      </c>
      <c r="AF7" s="10">
        <v>80</v>
      </c>
      <c r="AG7" s="10">
        <v>89</v>
      </c>
      <c r="AH7" s="10">
        <v>72</v>
      </c>
      <c r="AI7" s="10">
        <v>92</v>
      </c>
      <c r="AJ7" s="10"/>
      <c r="AK7" s="10">
        <v>95</v>
      </c>
      <c r="AL7" s="10">
        <v>76</v>
      </c>
      <c r="AM7" s="10">
        <v>70</v>
      </c>
      <c r="AN7" s="10">
        <v>170</v>
      </c>
      <c r="AO7" s="10">
        <v>165</v>
      </c>
      <c r="AP7" s="10">
        <v>178</v>
      </c>
      <c r="AQ7" s="10">
        <v>114</v>
      </c>
      <c r="AR7" s="10"/>
      <c r="AS7" s="10">
        <v>188</v>
      </c>
      <c r="AT7" s="10">
        <v>708</v>
      </c>
      <c r="AU7" s="10"/>
      <c r="AV7" s="10">
        <v>280</v>
      </c>
      <c r="AW7" s="10">
        <v>616</v>
      </c>
      <c r="AX7" s="10"/>
      <c r="AY7" s="10">
        <v>469</v>
      </c>
      <c r="AZ7" s="10">
        <v>427</v>
      </c>
      <c r="BA7" s="10"/>
      <c r="BB7" s="10">
        <v>520</v>
      </c>
      <c r="BC7" s="10">
        <v>376</v>
      </c>
      <c r="BD7" s="10"/>
      <c r="BE7" s="10">
        <v>27</v>
      </c>
      <c r="BF7" s="10">
        <v>152</v>
      </c>
      <c r="BG7" s="10">
        <v>491</v>
      </c>
      <c r="BH7" s="10">
        <v>224</v>
      </c>
    </row>
    <row r="8" spans="2:60" ht="45" x14ac:dyDescent="0.25">
      <c r="B8" s="17" t="s">
        <v>88</v>
      </c>
      <c r="C8" s="16">
        <v>0.66964285714285698</v>
      </c>
      <c r="D8" s="16">
        <v>0.64583333333333304</v>
      </c>
      <c r="E8" s="16">
        <v>0.79518072289156605</v>
      </c>
      <c r="F8" s="16">
        <v>0.60784313725490202</v>
      </c>
      <c r="G8" s="16">
        <v>0.58333333333333304</v>
      </c>
      <c r="H8" s="16">
        <v>0.66666666666666696</v>
      </c>
      <c r="I8" s="16">
        <v>0.66197183098591506</v>
      </c>
      <c r="J8" s="16">
        <v>0.44444444444444398</v>
      </c>
      <c r="K8" s="16">
        <v>0.59523809523809501</v>
      </c>
      <c r="L8" s="16">
        <v>0.82352941176470595</v>
      </c>
      <c r="M8" s="16">
        <v>0.61538461538461497</v>
      </c>
      <c r="N8" s="16">
        <v>0.61643835616438403</v>
      </c>
      <c r="O8" s="16">
        <v>0.5</v>
      </c>
      <c r="P8" s="16">
        <v>0.47368421052631599</v>
      </c>
      <c r="Q8" s="16">
        <v>0.73333333333333295</v>
      </c>
      <c r="R8" s="16">
        <v>0.8</v>
      </c>
      <c r="S8" s="16">
        <v>0.73509933774834402</v>
      </c>
      <c r="T8" s="16">
        <v>0.746835443037975</v>
      </c>
      <c r="U8" s="16"/>
      <c r="V8" s="16">
        <v>0.65217391304347805</v>
      </c>
      <c r="W8" s="16">
        <v>0.56198347107437996</v>
      </c>
      <c r="X8" s="16">
        <v>0.64806866952789699</v>
      </c>
      <c r="Y8" s="16">
        <v>0.71662763466042201</v>
      </c>
      <c r="Z8" s="16"/>
      <c r="AA8" s="16">
        <v>0.60365853658536595</v>
      </c>
      <c r="AB8" s="16">
        <v>0.65625</v>
      </c>
      <c r="AC8" s="16">
        <v>0.71428571428571397</v>
      </c>
      <c r="AD8" s="16">
        <v>0.66666666666666696</v>
      </c>
      <c r="AE8" s="16">
        <v>0.64</v>
      </c>
      <c r="AF8" s="16">
        <v>0.6875</v>
      </c>
      <c r="AG8" s="16">
        <v>0.66292134831460703</v>
      </c>
      <c r="AH8" s="16">
        <v>0.73611111111111105</v>
      </c>
      <c r="AI8" s="16">
        <v>0.70652173913043503</v>
      </c>
      <c r="AJ8" s="16"/>
      <c r="AK8" s="16">
        <v>0.61052631578947403</v>
      </c>
      <c r="AL8" s="16">
        <v>0.68421052631578905</v>
      </c>
      <c r="AM8" s="16">
        <v>0.6</v>
      </c>
      <c r="AN8" s="16">
        <v>0.69411764705882395</v>
      </c>
      <c r="AO8" s="16">
        <v>0.69090909090909103</v>
      </c>
      <c r="AP8" s="16">
        <v>0.70786516853932602</v>
      </c>
      <c r="AQ8" s="16">
        <v>0.60526315789473695</v>
      </c>
      <c r="AR8" s="16"/>
      <c r="AS8" s="16">
        <v>0.70744680851063801</v>
      </c>
      <c r="AT8" s="16">
        <v>0.65960451977401102</v>
      </c>
      <c r="AU8" s="16"/>
      <c r="AV8" s="16">
        <v>0.66428571428571404</v>
      </c>
      <c r="AW8" s="16">
        <v>0.67207792207792205</v>
      </c>
      <c r="AX8" s="16"/>
      <c r="AY8" s="16">
        <v>0.62686567164179097</v>
      </c>
      <c r="AZ8" s="16">
        <v>0.71662763466042201</v>
      </c>
      <c r="BA8" s="16"/>
      <c r="BB8" s="16">
        <v>0.69807692307692304</v>
      </c>
      <c r="BC8" s="16">
        <v>0.63031914893617003</v>
      </c>
      <c r="BD8" s="16"/>
      <c r="BE8" s="16">
        <v>0.51851851851851805</v>
      </c>
      <c r="BF8" s="16">
        <v>0.59868421052631604</v>
      </c>
      <c r="BG8" s="16">
        <v>0.67413441955193498</v>
      </c>
      <c r="BH8" s="16">
        <v>0.72767857142857095</v>
      </c>
    </row>
    <row r="9" spans="2:60" x14ac:dyDescent="0.25">
      <c r="B9" s="17" t="s">
        <v>89</v>
      </c>
      <c r="C9" s="16">
        <v>0.640625</v>
      </c>
      <c r="D9" s="16">
        <v>0.64583333333333304</v>
      </c>
      <c r="E9" s="16">
        <v>0.60240963855421703</v>
      </c>
      <c r="F9" s="16">
        <v>0.68627450980392202</v>
      </c>
      <c r="G9" s="16">
        <v>0.63888888888888895</v>
      </c>
      <c r="H9" s="16">
        <v>0.72222222222222199</v>
      </c>
      <c r="I9" s="16">
        <v>0.63380281690140805</v>
      </c>
      <c r="J9" s="16">
        <v>0.66666666666666696</v>
      </c>
      <c r="K9" s="16">
        <v>0.64285714285714302</v>
      </c>
      <c r="L9" s="16">
        <v>0.47058823529411797</v>
      </c>
      <c r="M9" s="16">
        <v>0.64615384615384597</v>
      </c>
      <c r="N9" s="16">
        <v>0.58904109589041098</v>
      </c>
      <c r="O9" s="16">
        <v>0.81818181818181801</v>
      </c>
      <c r="P9" s="16">
        <v>0.60526315789473695</v>
      </c>
      <c r="Q9" s="16">
        <v>0.63333333333333297</v>
      </c>
      <c r="R9" s="16">
        <v>0.53333333333333299</v>
      </c>
      <c r="S9" s="16">
        <v>0.67549668874172197</v>
      </c>
      <c r="T9" s="16">
        <v>0.632911392405063</v>
      </c>
      <c r="U9" s="16"/>
      <c r="V9" s="16">
        <v>0.64347826086956506</v>
      </c>
      <c r="W9" s="16">
        <v>0.61983471074380203</v>
      </c>
      <c r="X9" s="16">
        <v>0.63090128755364805</v>
      </c>
      <c r="Y9" s="16">
        <v>0.65105386416861799</v>
      </c>
      <c r="Z9" s="16"/>
      <c r="AA9" s="16">
        <v>0.56707317073170704</v>
      </c>
      <c r="AB9" s="16">
        <v>0.6875</v>
      </c>
      <c r="AC9" s="16">
        <v>0.61904761904761896</v>
      </c>
      <c r="AD9" s="16">
        <v>0.66666666666666696</v>
      </c>
      <c r="AE9" s="16">
        <v>0.6</v>
      </c>
      <c r="AF9" s="16">
        <v>0.66249999999999998</v>
      </c>
      <c r="AG9" s="16">
        <v>0.76404494382022503</v>
      </c>
      <c r="AH9" s="16">
        <v>0.65277777777777801</v>
      </c>
      <c r="AI9" s="16">
        <v>0.61956521739130399</v>
      </c>
      <c r="AJ9" s="16"/>
      <c r="AK9" s="16">
        <v>0.61052631578947403</v>
      </c>
      <c r="AL9" s="16">
        <v>0.60526315789473695</v>
      </c>
      <c r="AM9" s="16">
        <v>0.6</v>
      </c>
      <c r="AN9" s="16">
        <v>0.623529411764706</v>
      </c>
      <c r="AO9" s="16">
        <v>0.61818181818181805</v>
      </c>
      <c r="AP9" s="16">
        <v>0.66292134831460703</v>
      </c>
      <c r="AQ9" s="16">
        <v>0.71929824561403499</v>
      </c>
      <c r="AR9" s="16"/>
      <c r="AS9" s="16">
        <v>0.69148936170212805</v>
      </c>
      <c r="AT9" s="16">
        <v>0.62711864406779705</v>
      </c>
      <c r="AU9" s="16"/>
      <c r="AV9" s="16">
        <v>0.63571428571428601</v>
      </c>
      <c r="AW9" s="16">
        <v>0.64285714285714302</v>
      </c>
      <c r="AX9" s="16"/>
      <c r="AY9" s="16">
        <v>0.631130063965885</v>
      </c>
      <c r="AZ9" s="16">
        <v>0.65105386416861799</v>
      </c>
      <c r="BA9" s="16"/>
      <c r="BB9" s="16">
        <v>0.66538461538461502</v>
      </c>
      <c r="BC9" s="16">
        <v>0.60638297872340396</v>
      </c>
      <c r="BD9" s="16"/>
      <c r="BE9" s="16">
        <v>0.592592592592593</v>
      </c>
      <c r="BF9" s="16">
        <v>0.59210526315789502</v>
      </c>
      <c r="BG9" s="16">
        <v>0.65376782077393103</v>
      </c>
      <c r="BH9" s="16">
        <v>0.65178571428571397</v>
      </c>
    </row>
    <row r="10" spans="2:60" ht="30" x14ac:dyDescent="0.25">
      <c r="B10" s="17" t="s">
        <v>90</v>
      </c>
      <c r="C10" s="16">
        <v>0.625</v>
      </c>
      <c r="D10" s="16">
        <v>0.63541666666666696</v>
      </c>
      <c r="E10" s="16">
        <v>0.60240963855421703</v>
      </c>
      <c r="F10" s="16">
        <v>0.43137254901960798</v>
      </c>
      <c r="G10" s="16">
        <v>0.55555555555555602</v>
      </c>
      <c r="H10" s="16">
        <v>0.5</v>
      </c>
      <c r="I10" s="16">
        <v>0.57746478873239404</v>
      </c>
      <c r="J10" s="16">
        <v>0.33333333333333298</v>
      </c>
      <c r="K10" s="16">
        <v>0.66666666666666696</v>
      </c>
      <c r="L10" s="16">
        <v>0.64705882352941202</v>
      </c>
      <c r="M10" s="16">
        <v>0.66153846153846196</v>
      </c>
      <c r="N10" s="16">
        <v>0.57534246575342496</v>
      </c>
      <c r="O10" s="16">
        <v>0.54545454545454497</v>
      </c>
      <c r="P10" s="16">
        <v>0.57894736842105299</v>
      </c>
      <c r="Q10" s="16">
        <v>0.73333333333333295</v>
      </c>
      <c r="R10" s="16">
        <v>0.6</v>
      </c>
      <c r="S10" s="16">
        <v>0.68874172185430504</v>
      </c>
      <c r="T10" s="16">
        <v>0.772151898734177</v>
      </c>
      <c r="U10" s="16"/>
      <c r="V10" s="16">
        <v>0.58260869565217399</v>
      </c>
      <c r="W10" s="16">
        <v>0.55371900826446296</v>
      </c>
      <c r="X10" s="16">
        <v>0.63948497854077302</v>
      </c>
      <c r="Y10" s="16">
        <v>0.64871194379391095</v>
      </c>
      <c r="Z10" s="16"/>
      <c r="AA10" s="16">
        <v>0.53658536585365901</v>
      </c>
      <c r="AB10" s="16">
        <v>0.59375</v>
      </c>
      <c r="AC10" s="16">
        <v>0.547619047619048</v>
      </c>
      <c r="AD10" s="16">
        <v>0.66666666666666696</v>
      </c>
      <c r="AE10" s="16">
        <v>0.59</v>
      </c>
      <c r="AF10" s="16">
        <v>0.6875</v>
      </c>
      <c r="AG10" s="16">
        <v>0.66292134831460703</v>
      </c>
      <c r="AH10" s="16">
        <v>0.63888888888888895</v>
      </c>
      <c r="AI10" s="16">
        <v>0.75</v>
      </c>
      <c r="AJ10" s="16"/>
      <c r="AK10" s="16">
        <v>0.52631578947368396</v>
      </c>
      <c r="AL10" s="16">
        <v>0.51315789473684204</v>
      </c>
      <c r="AM10" s="16">
        <v>0.628571428571429</v>
      </c>
      <c r="AN10" s="16">
        <v>0.6</v>
      </c>
      <c r="AO10" s="16">
        <v>0.68484848484848504</v>
      </c>
      <c r="AP10" s="16">
        <v>0.67415730337078605</v>
      </c>
      <c r="AQ10" s="16">
        <v>0.68421052631578905</v>
      </c>
      <c r="AR10" s="16"/>
      <c r="AS10" s="16">
        <v>0.73404255319148903</v>
      </c>
      <c r="AT10" s="16">
        <v>0.596045197740113</v>
      </c>
      <c r="AU10" s="16"/>
      <c r="AV10" s="16">
        <v>0.60357142857142898</v>
      </c>
      <c r="AW10" s="16">
        <v>0.63474025974026005</v>
      </c>
      <c r="AX10" s="16"/>
      <c r="AY10" s="16">
        <v>0.60341151385927505</v>
      </c>
      <c r="AZ10" s="16">
        <v>0.64871194379391095</v>
      </c>
      <c r="BA10" s="16"/>
      <c r="BB10" s="16">
        <v>0.63076923076923097</v>
      </c>
      <c r="BC10" s="16">
        <v>0.61702127659574502</v>
      </c>
      <c r="BD10" s="16"/>
      <c r="BE10" s="16">
        <v>0.33333333333333298</v>
      </c>
      <c r="BF10" s="16">
        <v>0.51973684210526305</v>
      </c>
      <c r="BG10" s="16">
        <v>0.65580448065173103</v>
      </c>
      <c r="BH10" s="16">
        <v>0.66517857142857095</v>
      </c>
    </row>
    <row r="11" spans="2:60" x14ac:dyDescent="0.25">
      <c r="B11" s="17" t="s">
        <v>91</v>
      </c>
      <c r="C11" s="16">
        <v>0.48214285714285698</v>
      </c>
      <c r="D11" s="16">
        <v>0.47916666666666702</v>
      </c>
      <c r="E11" s="16">
        <v>0.50602409638554202</v>
      </c>
      <c r="F11" s="16">
        <v>0.52941176470588203</v>
      </c>
      <c r="G11" s="16">
        <v>0.47222222222222199</v>
      </c>
      <c r="H11" s="16">
        <v>0.55555555555555602</v>
      </c>
      <c r="I11" s="16">
        <v>0.53521126760563398</v>
      </c>
      <c r="J11" s="16">
        <v>0.33333333333333298</v>
      </c>
      <c r="K11" s="16">
        <v>0.38095238095238099</v>
      </c>
      <c r="L11" s="16">
        <v>0.35294117647058798</v>
      </c>
      <c r="M11" s="16">
        <v>0.58461538461538498</v>
      </c>
      <c r="N11" s="16">
        <v>0.38356164383561597</v>
      </c>
      <c r="O11" s="16">
        <v>0.5</v>
      </c>
      <c r="P11" s="16">
        <v>0.394736842105263</v>
      </c>
      <c r="Q11" s="16">
        <v>0.46666666666666701</v>
      </c>
      <c r="R11" s="16">
        <v>0.4</v>
      </c>
      <c r="S11" s="16">
        <v>0.47019867549668898</v>
      </c>
      <c r="T11" s="16">
        <v>0.556962025316456</v>
      </c>
      <c r="U11" s="16"/>
      <c r="V11" s="16">
        <v>0.53043478260869603</v>
      </c>
      <c r="W11" s="16">
        <v>0.39669421487603301</v>
      </c>
      <c r="X11" s="16">
        <v>0.46351931330472101</v>
      </c>
      <c r="Y11" s="16">
        <v>0.503512880562061</v>
      </c>
      <c r="Z11" s="16"/>
      <c r="AA11" s="16">
        <v>0.45121951219512202</v>
      </c>
      <c r="AB11" s="16">
        <v>0.515625</v>
      </c>
      <c r="AC11" s="16">
        <v>0.51190476190476197</v>
      </c>
      <c r="AD11" s="16">
        <v>0.5</v>
      </c>
      <c r="AE11" s="16">
        <v>0.42</v>
      </c>
      <c r="AF11" s="16">
        <v>0.57499999999999996</v>
      </c>
      <c r="AG11" s="16">
        <v>0.52808988764044895</v>
      </c>
      <c r="AH11" s="16">
        <v>0.47222222222222199</v>
      </c>
      <c r="AI11" s="16">
        <v>0.47826086956521702</v>
      </c>
      <c r="AJ11" s="16"/>
      <c r="AK11" s="16">
        <v>0.53684210526315801</v>
      </c>
      <c r="AL11" s="16">
        <v>0.59210526315789502</v>
      </c>
      <c r="AM11" s="16">
        <v>0.48571428571428599</v>
      </c>
      <c r="AN11" s="16">
        <v>0.47647058823529398</v>
      </c>
      <c r="AO11" s="16">
        <v>0.42424242424242398</v>
      </c>
      <c r="AP11" s="16">
        <v>0.46629213483146098</v>
      </c>
      <c r="AQ11" s="16">
        <v>0.50877192982456099</v>
      </c>
      <c r="AR11" s="16"/>
      <c r="AS11" s="16">
        <v>0.57978723404255295</v>
      </c>
      <c r="AT11" s="16">
        <v>0.45621468926553699</v>
      </c>
      <c r="AU11" s="16"/>
      <c r="AV11" s="16">
        <v>0.51071428571428601</v>
      </c>
      <c r="AW11" s="16">
        <v>0.46915584415584399</v>
      </c>
      <c r="AX11" s="16"/>
      <c r="AY11" s="16">
        <v>0.462686567164179</v>
      </c>
      <c r="AZ11" s="16">
        <v>0.503512880562061</v>
      </c>
      <c r="BA11" s="16"/>
      <c r="BB11" s="16">
        <v>0.492307692307692</v>
      </c>
      <c r="BC11" s="16">
        <v>0.46808510638297901</v>
      </c>
      <c r="BD11" s="16"/>
      <c r="BE11" s="16">
        <v>0.407407407407407</v>
      </c>
      <c r="BF11" s="16">
        <v>0.48684210526315802</v>
      </c>
      <c r="BG11" s="16">
        <v>0.454175152749491</v>
      </c>
      <c r="BH11" s="16">
        <v>0.54464285714285698</v>
      </c>
    </row>
    <row r="12" spans="2:60" ht="45" x14ac:dyDescent="0.25">
      <c r="B12" s="17" t="s">
        <v>92</v>
      </c>
      <c r="C12" s="16">
        <v>0.45758928571428598</v>
      </c>
      <c r="D12" s="16">
        <v>0.51041666666666696</v>
      </c>
      <c r="E12" s="16">
        <v>0.44578313253011997</v>
      </c>
      <c r="F12" s="16">
        <v>0.31372549019607798</v>
      </c>
      <c r="G12" s="16">
        <v>0.44444444444444398</v>
      </c>
      <c r="H12" s="16">
        <v>0.55555555555555602</v>
      </c>
      <c r="I12" s="16">
        <v>0.53521126760563398</v>
      </c>
      <c r="J12" s="16">
        <v>0.33333333333333298</v>
      </c>
      <c r="K12" s="16">
        <v>0.38095238095238099</v>
      </c>
      <c r="L12" s="16">
        <v>0.29411764705882398</v>
      </c>
      <c r="M12" s="16">
        <v>0.52307692307692299</v>
      </c>
      <c r="N12" s="16">
        <v>0.52054794520547898</v>
      </c>
      <c r="O12" s="16">
        <v>0.36363636363636398</v>
      </c>
      <c r="P12" s="16">
        <v>0.42105263157894701</v>
      </c>
      <c r="Q12" s="16">
        <v>0.33333333333333298</v>
      </c>
      <c r="R12" s="16">
        <v>0.33333333333333298</v>
      </c>
      <c r="S12" s="16">
        <v>0.45033112582781498</v>
      </c>
      <c r="T12" s="16">
        <v>0.518987341772152</v>
      </c>
      <c r="U12" s="16"/>
      <c r="V12" s="16">
        <v>0.30434782608695699</v>
      </c>
      <c r="W12" s="16">
        <v>0.39669421487603301</v>
      </c>
      <c r="X12" s="16">
        <v>0.47210300429184499</v>
      </c>
      <c r="Y12" s="16">
        <v>0.50819672131147497</v>
      </c>
      <c r="Z12" s="16"/>
      <c r="AA12" s="16">
        <v>0.353658536585366</v>
      </c>
      <c r="AB12" s="16">
        <v>0.46875</v>
      </c>
      <c r="AC12" s="16">
        <v>0.44047619047619002</v>
      </c>
      <c r="AD12" s="16">
        <v>0.441176470588235</v>
      </c>
      <c r="AE12" s="16">
        <v>0.41</v>
      </c>
      <c r="AF12" s="16">
        <v>0.53749999999999998</v>
      </c>
      <c r="AG12" s="16">
        <v>0.43820224719101097</v>
      </c>
      <c r="AH12" s="16">
        <v>0.65277777777777801</v>
      </c>
      <c r="AI12" s="16">
        <v>0.55434782608695699</v>
      </c>
      <c r="AJ12" s="16"/>
      <c r="AK12" s="16">
        <v>0.442105263157895</v>
      </c>
      <c r="AL12" s="16">
        <v>0.44736842105263203</v>
      </c>
      <c r="AM12" s="16">
        <v>0.442857142857143</v>
      </c>
      <c r="AN12" s="16">
        <v>0.441176470588235</v>
      </c>
      <c r="AO12" s="16">
        <v>0.46666666666666701</v>
      </c>
      <c r="AP12" s="16">
        <v>0.52247191011236005</v>
      </c>
      <c r="AQ12" s="16">
        <v>0.45614035087719301</v>
      </c>
      <c r="AR12" s="16"/>
      <c r="AS12" s="16">
        <v>0.60106382978723405</v>
      </c>
      <c r="AT12" s="16">
        <v>0.41949152542372897</v>
      </c>
      <c r="AU12" s="16"/>
      <c r="AV12" s="16">
        <v>0.432142857142857</v>
      </c>
      <c r="AW12" s="16">
        <v>0.46915584415584399</v>
      </c>
      <c r="AX12" s="16"/>
      <c r="AY12" s="16">
        <v>0.41151385927505302</v>
      </c>
      <c r="AZ12" s="16">
        <v>0.50819672131147497</v>
      </c>
      <c r="BA12" s="16"/>
      <c r="BB12" s="16">
        <v>0.48269230769230798</v>
      </c>
      <c r="BC12" s="16">
        <v>0.42287234042553201</v>
      </c>
      <c r="BD12" s="16"/>
      <c r="BE12" s="16">
        <v>0.18518518518518501</v>
      </c>
      <c r="BF12" s="16">
        <v>0.26315789473684198</v>
      </c>
      <c r="BG12" s="16">
        <v>0.48268839103869698</v>
      </c>
      <c r="BH12" s="16">
        <v>0.56696428571428603</v>
      </c>
    </row>
    <row r="13" spans="2:60" ht="30" x14ac:dyDescent="0.25">
      <c r="B13" s="17" t="s">
        <v>93</v>
      </c>
      <c r="C13" s="16">
        <v>0.41071428571428598</v>
      </c>
      <c r="D13" s="16">
        <v>0.40625</v>
      </c>
      <c r="E13" s="16">
        <v>0.43373493975903599</v>
      </c>
      <c r="F13" s="16">
        <v>0.41176470588235298</v>
      </c>
      <c r="G13" s="16">
        <v>0.36111111111111099</v>
      </c>
      <c r="H13" s="16">
        <v>0.27777777777777801</v>
      </c>
      <c r="I13" s="16">
        <v>0.46478873239436602</v>
      </c>
      <c r="J13" s="16">
        <v>0.33333333333333298</v>
      </c>
      <c r="K13" s="16">
        <v>0.38095238095238099</v>
      </c>
      <c r="L13" s="16">
        <v>0.35294117647058798</v>
      </c>
      <c r="M13" s="16">
        <v>0.41538461538461502</v>
      </c>
      <c r="N13" s="16">
        <v>0.34246575342465801</v>
      </c>
      <c r="O13" s="16">
        <v>0.5</v>
      </c>
      <c r="P13" s="16">
        <v>0.36842105263157898</v>
      </c>
      <c r="Q13" s="16">
        <v>0.5</v>
      </c>
      <c r="R13" s="16">
        <v>0.2</v>
      </c>
      <c r="S13" s="16">
        <v>0.45695364238410602</v>
      </c>
      <c r="T13" s="16">
        <v>0.40506329113924</v>
      </c>
      <c r="U13" s="16"/>
      <c r="V13" s="16">
        <v>0.24347826086956501</v>
      </c>
      <c r="W13" s="16">
        <v>0.36363636363636398</v>
      </c>
      <c r="X13" s="16">
        <v>0.39484978540772497</v>
      </c>
      <c r="Y13" s="16">
        <v>0.47775175644028101</v>
      </c>
      <c r="Z13" s="16"/>
      <c r="AA13" s="16">
        <v>0.32926829268292701</v>
      </c>
      <c r="AB13" s="16">
        <v>0.328125</v>
      </c>
      <c r="AC13" s="16">
        <v>0.36904761904761901</v>
      </c>
      <c r="AD13" s="16">
        <v>0.43137254901960798</v>
      </c>
      <c r="AE13" s="16">
        <v>0.3</v>
      </c>
      <c r="AF13" s="16">
        <v>0.51249999999999996</v>
      </c>
      <c r="AG13" s="16">
        <v>0.51685393258427004</v>
      </c>
      <c r="AH13" s="16">
        <v>0.44444444444444398</v>
      </c>
      <c r="AI13" s="16">
        <v>0.54347826086956497</v>
      </c>
      <c r="AJ13" s="16"/>
      <c r="AK13" s="16">
        <v>0.31578947368421101</v>
      </c>
      <c r="AL13" s="16">
        <v>0.355263157894737</v>
      </c>
      <c r="AM13" s="16">
        <v>0.35714285714285698</v>
      </c>
      <c r="AN13" s="16">
        <v>0.42352941176470599</v>
      </c>
      <c r="AO13" s="16">
        <v>0.472727272727273</v>
      </c>
      <c r="AP13" s="16">
        <v>0.44382022471910099</v>
      </c>
      <c r="AQ13" s="16">
        <v>0.38596491228070201</v>
      </c>
      <c r="AR13" s="16"/>
      <c r="AS13" s="16">
        <v>0.55851063829787195</v>
      </c>
      <c r="AT13" s="16">
        <v>0.37146892655367197</v>
      </c>
      <c r="AU13" s="16"/>
      <c r="AV13" s="16">
        <v>0.435714285714286</v>
      </c>
      <c r="AW13" s="16">
        <v>0.39935064935064901</v>
      </c>
      <c r="AX13" s="16"/>
      <c r="AY13" s="16">
        <v>0.34968017057569301</v>
      </c>
      <c r="AZ13" s="16">
        <v>0.47775175644028101</v>
      </c>
      <c r="BA13" s="16"/>
      <c r="BB13" s="16">
        <v>0.45</v>
      </c>
      <c r="BC13" s="16">
        <v>0.35638297872340402</v>
      </c>
      <c r="BD13" s="16"/>
      <c r="BE13" s="16">
        <v>7.4074074074074098E-2</v>
      </c>
      <c r="BF13" s="16">
        <v>0.32236842105263203</v>
      </c>
      <c r="BG13" s="16">
        <v>0.403258655804481</v>
      </c>
      <c r="BH13" s="16">
        <v>0.53125</v>
      </c>
    </row>
    <row r="14" spans="2:60" ht="45" x14ac:dyDescent="0.25">
      <c r="B14" s="17" t="s">
        <v>94</v>
      </c>
      <c r="C14" s="16">
        <v>0.375</v>
      </c>
      <c r="D14" s="16">
        <v>0.44791666666666702</v>
      </c>
      <c r="E14" s="16">
        <v>0.36144578313253001</v>
      </c>
      <c r="F14" s="16">
        <v>0.41176470588235298</v>
      </c>
      <c r="G14" s="16">
        <v>0.38888888888888901</v>
      </c>
      <c r="H14" s="16">
        <v>0.33333333333333298</v>
      </c>
      <c r="I14" s="16">
        <v>0.323943661971831</v>
      </c>
      <c r="J14" s="16">
        <v>0.44444444444444398</v>
      </c>
      <c r="K14" s="16">
        <v>0.26190476190476197</v>
      </c>
      <c r="L14" s="16">
        <v>5.8823529411764698E-2</v>
      </c>
      <c r="M14" s="16">
        <v>0.38461538461538503</v>
      </c>
      <c r="N14" s="16">
        <v>0.38356164383561597</v>
      </c>
      <c r="O14" s="16">
        <v>0.18181818181818199</v>
      </c>
      <c r="P14" s="16">
        <v>0.34210526315789502</v>
      </c>
      <c r="Q14" s="16">
        <v>0.4</v>
      </c>
      <c r="R14" s="16">
        <v>0.266666666666667</v>
      </c>
      <c r="S14" s="16">
        <v>0.39072847682119199</v>
      </c>
      <c r="T14" s="16">
        <v>0.481012658227848</v>
      </c>
      <c r="U14" s="16"/>
      <c r="V14" s="16">
        <v>0.24347826086956501</v>
      </c>
      <c r="W14" s="16">
        <v>0.214876033057851</v>
      </c>
      <c r="X14" s="16">
        <v>0.37768240343347598</v>
      </c>
      <c r="Y14" s="16">
        <v>0.45433255269320799</v>
      </c>
      <c r="Z14" s="16"/>
      <c r="AA14" s="16">
        <v>0.24390243902438999</v>
      </c>
      <c r="AB14" s="16">
        <v>0.359375</v>
      </c>
      <c r="AC14" s="16">
        <v>0.297619047619048</v>
      </c>
      <c r="AD14" s="16">
        <v>0.38235294117647101</v>
      </c>
      <c r="AE14" s="16">
        <v>0.26</v>
      </c>
      <c r="AF14" s="16">
        <v>0.48749999999999999</v>
      </c>
      <c r="AG14" s="16">
        <v>0.50561797752809001</v>
      </c>
      <c r="AH14" s="16">
        <v>0.41666666666666702</v>
      </c>
      <c r="AI14" s="16">
        <v>0.57608695652173902</v>
      </c>
      <c r="AJ14" s="16"/>
      <c r="AK14" s="16">
        <v>0.34736842105263199</v>
      </c>
      <c r="AL14" s="16">
        <v>0.32894736842105299</v>
      </c>
      <c r="AM14" s="16">
        <v>0.314285714285714</v>
      </c>
      <c r="AN14" s="16">
        <v>0.38823529411764701</v>
      </c>
      <c r="AO14" s="16">
        <v>0.35757575757575799</v>
      </c>
      <c r="AP14" s="16">
        <v>0.376404494382022</v>
      </c>
      <c r="AQ14" s="16">
        <v>0.49122807017543901</v>
      </c>
      <c r="AR14" s="16"/>
      <c r="AS14" s="16">
        <v>0.55851063829787195</v>
      </c>
      <c r="AT14" s="16">
        <v>0.32627118644067798</v>
      </c>
      <c r="AU14" s="16"/>
      <c r="AV14" s="16">
        <v>0.378571428571429</v>
      </c>
      <c r="AW14" s="16">
        <v>0.37337662337662297</v>
      </c>
      <c r="AX14" s="16"/>
      <c r="AY14" s="16">
        <v>0.30277185501066101</v>
      </c>
      <c r="AZ14" s="16">
        <v>0.45433255269320799</v>
      </c>
      <c r="BA14" s="16"/>
      <c r="BB14" s="16">
        <v>0.41923076923076902</v>
      </c>
      <c r="BC14" s="16">
        <v>0.31382978723404298</v>
      </c>
      <c r="BD14" s="16"/>
      <c r="BE14" s="16">
        <v>0.148148148148148</v>
      </c>
      <c r="BF14" s="16">
        <v>0.28289473684210498</v>
      </c>
      <c r="BG14" s="16">
        <v>0.36252545824847199</v>
      </c>
      <c r="BH14" s="16">
        <v>0.49107142857142899</v>
      </c>
    </row>
    <row r="15" spans="2:60" x14ac:dyDescent="0.25">
      <c r="B15" s="17" t="s">
        <v>95</v>
      </c>
      <c r="C15" s="16">
        <v>0.34040178571428598</v>
      </c>
      <c r="D15" s="16">
        <v>0.30208333333333298</v>
      </c>
      <c r="E15" s="16">
        <v>0.39759036144578302</v>
      </c>
      <c r="F15" s="16">
        <v>0.35294117647058798</v>
      </c>
      <c r="G15" s="16">
        <v>0.52777777777777801</v>
      </c>
      <c r="H15" s="16">
        <v>0.44444444444444398</v>
      </c>
      <c r="I15" s="16">
        <v>0.26760563380281699</v>
      </c>
      <c r="J15" s="16">
        <v>0.33333333333333298</v>
      </c>
      <c r="K15" s="16">
        <v>0.26190476190476197</v>
      </c>
      <c r="L15" s="16">
        <v>0.17647058823529399</v>
      </c>
      <c r="M15" s="16">
        <v>0.30769230769230799</v>
      </c>
      <c r="N15" s="16">
        <v>0.397260273972603</v>
      </c>
      <c r="O15" s="16">
        <v>0.36363636363636398</v>
      </c>
      <c r="P15" s="16">
        <v>0.13157894736842099</v>
      </c>
      <c r="Q15" s="16">
        <v>0.233333333333333</v>
      </c>
      <c r="R15" s="16">
        <v>0.46666666666666701</v>
      </c>
      <c r="S15" s="16">
        <v>0.350993377483444</v>
      </c>
      <c r="T15" s="16">
        <v>0.417721518987342</v>
      </c>
      <c r="U15" s="16"/>
      <c r="V15" s="16">
        <v>0.19130434782608699</v>
      </c>
      <c r="W15" s="16">
        <v>0.206611570247934</v>
      </c>
      <c r="X15" s="16">
        <v>0.356223175965665</v>
      </c>
      <c r="Y15" s="16">
        <v>0.409836065573771</v>
      </c>
      <c r="Z15" s="16"/>
      <c r="AA15" s="16">
        <v>0.219512195121951</v>
      </c>
      <c r="AB15" s="16">
        <v>0.203125</v>
      </c>
      <c r="AC15" s="16">
        <v>0.30952380952380998</v>
      </c>
      <c r="AD15" s="16">
        <v>0.41176470588235298</v>
      </c>
      <c r="AE15" s="16">
        <v>0.32</v>
      </c>
      <c r="AF15" s="16">
        <v>0.4</v>
      </c>
      <c r="AG15" s="16">
        <v>0.51685393258427004</v>
      </c>
      <c r="AH15" s="16">
        <v>0.34722222222222199</v>
      </c>
      <c r="AI15" s="16">
        <v>0.45652173913043498</v>
      </c>
      <c r="AJ15" s="16"/>
      <c r="AK15" s="16">
        <v>0.29473684210526302</v>
      </c>
      <c r="AL15" s="16">
        <v>0.42105263157894701</v>
      </c>
      <c r="AM15" s="16">
        <v>0.32857142857142901</v>
      </c>
      <c r="AN15" s="16">
        <v>0.33529411764705902</v>
      </c>
      <c r="AO15" s="16">
        <v>0.38787878787878799</v>
      </c>
      <c r="AP15" s="16">
        <v>0.38764044943820197</v>
      </c>
      <c r="AQ15" s="16">
        <v>0.26315789473684198</v>
      </c>
      <c r="AR15" s="16"/>
      <c r="AS15" s="16">
        <v>0.5</v>
      </c>
      <c r="AT15" s="16">
        <v>0.298022598870056</v>
      </c>
      <c r="AU15" s="16"/>
      <c r="AV15" s="16">
        <v>0.35357142857142898</v>
      </c>
      <c r="AW15" s="16">
        <v>0.334415584415584</v>
      </c>
      <c r="AX15" s="16"/>
      <c r="AY15" s="16">
        <v>0.27718550106609802</v>
      </c>
      <c r="AZ15" s="16">
        <v>0.409836065573771</v>
      </c>
      <c r="BA15" s="16"/>
      <c r="BB15" s="16">
        <v>0.38461538461538503</v>
      </c>
      <c r="BC15" s="16">
        <v>0.27925531914893598</v>
      </c>
      <c r="BD15" s="16"/>
      <c r="BE15" s="16">
        <v>0.11111111111111099</v>
      </c>
      <c r="BF15" s="16">
        <v>0.25</v>
      </c>
      <c r="BG15" s="16">
        <v>0.33604887983706699</v>
      </c>
      <c r="BH15" s="16">
        <v>0.44196428571428598</v>
      </c>
    </row>
    <row r="16" spans="2:60" x14ac:dyDescent="0.25">
      <c r="B16" s="17" t="s">
        <v>96</v>
      </c>
      <c r="C16" s="16">
        <v>0.2890625</v>
      </c>
      <c r="D16" s="16">
        <v>0.29166666666666702</v>
      </c>
      <c r="E16" s="16">
        <v>0.180722891566265</v>
      </c>
      <c r="F16" s="16">
        <v>0.29411764705882398</v>
      </c>
      <c r="G16" s="16">
        <v>0.38888888888888901</v>
      </c>
      <c r="H16" s="16">
        <v>0.33333333333333298</v>
      </c>
      <c r="I16" s="16">
        <v>0.21126760563380301</v>
      </c>
      <c r="J16" s="16">
        <v>0.22222222222222199</v>
      </c>
      <c r="K16" s="16">
        <v>0.214285714285714</v>
      </c>
      <c r="L16" s="16">
        <v>0.23529411764705899</v>
      </c>
      <c r="M16" s="16">
        <v>0.30769230769230799</v>
      </c>
      <c r="N16" s="16">
        <v>0.19178082191780799</v>
      </c>
      <c r="O16" s="16">
        <v>0.13636363636363599</v>
      </c>
      <c r="P16" s="16">
        <v>0.28947368421052599</v>
      </c>
      <c r="Q16" s="16">
        <v>0.2</v>
      </c>
      <c r="R16" s="16">
        <v>0.2</v>
      </c>
      <c r="S16" s="16">
        <v>0.40397350993377501</v>
      </c>
      <c r="T16" s="16">
        <v>0.417721518987342</v>
      </c>
      <c r="U16" s="16"/>
      <c r="V16" s="16">
        <v>0.11304347826087</v>
      </c>
      <c r="W16" s="16">
        <v>0.165289256198347</v>
      </c>
      <c r="X16" s="16">
        <v>0.34763948497854102</v>
      </c>
      <c r="Y16" s="16">
        <v>0.33957845433255301</v>
      </c>
      <c r="Z16" s="16"/>
      <c r="AA16" s="16">
        <v>0.207317073170732</v>
      </c>
      <c r="AB16" s="16">
        <v>0.265625</v>
      </c>
      <c r="AC16" s="16">
        <v>0.39285714285714302</v>
      </c>
      <c r="AD16" s="16">
        <v>0.16666666666666699</v>
      </c>
      <c r="AE16" s="16">
        <v>0.27</v>
      </c>
      <c r="AF16" s="16">
        <v>0.32500000000000001</v>
      </c>
      <c r="AG16" s="16">
        <v>0.35955056179775302</v>
      </c>
      <c r="AH16" s="16">
        <v>0.34722222222222199</v>
      </c>
      <c r="AI16" s="16">
        <v>0.45652173913043498</v>
      </c>
      <c r="AJ16" s="16"/>
      <c r="AK16" s="16">
        <v>0.18947368421052599</v>
      </c>
      <c r="AL16" s="16">
        <v>0.30263157894736797</v>
      </c>
      <c r="AM16" s="16">
        <v>0.3</v>
      </c>
      <c r="AN16" s="16">
        <v>0.2</v>
      </c>
      <c r="AO16" s="16">
        <v>0.37575757575757601</v>
      </c>
      <c r="AP16" s="16">
        <v>0.33707865168539303</v>
      </c>
      <c r="AQ16" s="16">
        <v>0.324561403508772</v>
      </c>
      <c r="AR16" s="16"/>
      <c r="AS16" s="16">
        <v>0.48936170212766</v>
      </c>
      <c r="AT16" s="16">
        <v>0.23587570621468901</v>
      </c>
      <c r="AU16" s="16"/>
      <c r="AV16" s="16">
        <v>0.30357142857142899</v>
      </c>
      <c r="AW16" s="16">
        <v>0.28246753246753198</v>
      </c>
      <c r="AX16" s="16"/>
      <c r="AY16" s="16">
        <v>0.24307036247334801</v>
      </c>
      <c r="AZ16" s="16">
        <v>0.33957845433255301</v>
      </c>
      <c r="BA16" s="16"/>
      <c r="BB16" s="16">
        <v>0.32500000000000001</v>
      </c>
      <c r="BC16" s="16">
        <v>0.23936170212766</v>
      </c>
      <c r="BD16" s="16"/>
      <c r="BE16" s="16">
        <v>7.4074074074074098E-2</v>
      </c>
      <c r="BF16" s="16">
        <v>0.157894736842105</v>
      </c>
      <c r="BG16" s="16">
        <v>0.25458248472505102</v>
      </c>
      <c r="BH16" s="16">
        <v>0.48214285714285698</v>
      </c>
    </row>
    <row r="17" spans="2:60" ht="30" x14ac:dyDescent="0.25">
      <c r="B17" s="17" t="s">
        <v>97</v>
      </c>
      <c r="C17" s="16">
        <v>0.18526785714285701</v>
      </c>
      <c r="D17" s="16">
        <v>0.14583333333333301</v>
      </c>
      <c r="E17" s="16">
        <v>0.156626506024096</v>
      </c>
      <c r="F17" s="16">
        <v>0.15686274509803899</v>
      </c>
      <c r="G17" s="16">
        <v>0.194444444444444</v>
      </c>
      <c r="H17" s="16">
        <v>0.11111111111111099</v>
      </c>
      <c r="I17" s="16">
        <v>0.11267605633802801</v>
      </c>
      <c r="J17" s="16">
        <v>0.22222222222222199</v>
      </c>
      <c r="K17" s="16">
        <v>0.26190476190476197</v>
      </c>
      <c r="L17" s="16">
        <v>0.17647058823529399</v>
      </c>
      <c r="M17" s="16">
        <v>0.261538461538462</v>
      </c>
      <c r="N17" s="16">
        <v>0.17808219178082199</v>
      </c>
      <c r="O17" s="16">
        <v>0.13636363636363599</v>
      </c>
      <c r="P17" s="16">
        <v>0.28947368421052599</v>
      </c>
      <c r="Q17" s="16">
        <v>0.133333333333333</v>
      </c>
      <c r="R17" s="16">
        <v>0.133333333333333</v>
      </c>
      <c r="S17" s="16">
        <v>0.22516556291390699</v>
      </c>
      <c r="T17" s="16">
        <v>0.177215189873418</v>
      </c>
      <c r="U17" s="16"/>
      <c r="V17" s="16">
        <v>6.08695652173913E-2</v>
      </c>
      <c r="W17" s="16">
        <v>0.11570247933884301</v>
      </c>
      <c r="X17" s="16">
        <v>0.18025751072961399</v>
      </c>
      <c r="Y17" s="16">
        <v>0.24121779859484799</v>
      </c>
      <c r="Z17" s="16"/>
      <c r="AA17" s="16">
        <v>0.15243902439024401</v>
      </c>
      <c r="AB17" s="16">
        <v>0.109375</v>
      </c>
      <c r="AC17" s="16">
        <v>0.17857142857142899</v>
      </c>
      <c r="AD17" s="16">
        <v>0.18627450980392199</v>
      </c>
      <c r="AE17" s="16">
        <v>0.14000000000000001</v>
      </c>
      <c r="AF17" s="16">
        <v>0.1875</v>
      </c>
      <c r="AG17" s="16">
        <v>0.202247191011236</v>
      </c>
      <c r="AH17" s="16">
        <v>0.194444444444444</v>
      </c>
      <c r="AI17" s="16">
        <v>0.39130434782608697</v>
      </c>
      <c r="AJ17" s="16"/>
      <c r="AK17" s="16">
        <v>0.157894736842105</v>
      </c>
      <c r="AL17" s="16">
        <v>0.144736842105263</v>
      </c>
      <c r="AM17" s="16">
        <v>0.24285714285714299</v>
      </c>
      <c r="AN17" s="16">
        <v>0.14117647058823499</v>
      </c>
      <c r="AO17" s="16">
        <v>0.218181818181818</v>
      </c>
      <c r="AP17" s="16">
        <v>0.20786516853932599</v>
      </c>
      <c r="AQ17" s="16">
        <v>0.21052631578947401</v>
      </c>
      <c r="AR17" s="16"/>
      <c r="AS17" s="16">
        <v>0.36170212765957399</v>
      </c>
      <c r="AT17" s="16">
        <v>0.138418079096045</v>
      </c>
      <c r="AU17" s="16"/>
      <c r="AV17" s="16">
        <v>0.153571428571429</v>
      </c>
      <c r="AW17" s="16">
        <v>0.19967532467532501</v>
      </c>
      <c r="AX17" s="16"/>
      <c r="AY17" s="16">
        <v>0.134328358208955</v>
      </c>
      <c r="AZ17" s="16">
        <v>0.24121779859484799</v>
      </c>
      <c r="BA17" s="16"/>
      <c r="BB17" s="16">
        <v>0.22692307692307701</v>
      </c>
      <c r="BC17" s="16">
        <v>0.12765957446808501</v>
      </c>
      <c r="BD17" s="16"/>
      <c r="BE17" s="16">
        <v>3.7037037037037E-2</v>
      </c>
      <c r="BF17" s="16">
        <v>0.105263157894737</v>
      </c>
      <c r="BG17" s="16">
        <v>0.12627291242362501</v>
      </c>
      <c r="BH17" s="16">
        <v>0.38839285714285698</v>
      </c>
    </row>
    <row r="18" spans="2:60" x14ac:dyDescent="0.25">
      <c r="B18" s="17" t="s">
        <v>98</v>
      </c>
      <c r="C18" s="16">
        <v>4.4642857142857097E-3</v>
      </c>
      <c r="D18" s="16">
        <v>2.0833333333333301E-2</v>
      </c>
      <c r="E18" s="16">
        <v>0</v>
      </c>
      <c r="F18" s="16">
        <v>0</v>
      </c>
      <c r="G18" s="16">
        <v>0</v>
      </c>
      <c r="H18" s="16">
        <v>0</v>
      </c>
      <c r="I18" s="16">
        <v>0</v>
      </c>
      <c r="J18" s="16">
        <v>0</v>
      </c>
      <c r="K18" s="16">
        <v>0</v>
      </c>
      <c r="L18" s="16">
        <v>0</v>
      </c>
      <c r="M18" s="16">
        <v>0</v>
      </c>
      <c r="N18" s="16">
        <v>0</v>
      </c>
      <c r="O18" s="16">
        <v>0</v>
      </c>
      <c r="P18" s="16">
        <v>5.2631578947368397E-2</v>
      </c>
      <c r="Q18" s="16">
        <v>0</v>
      </c>
      <c r="R18" s="16">
        <v>0</v>
      </c>
      <c r="S18" s="16">
        <v>0</v>
      </c>
      <c r="T18" s="16">
        <v>0</v>
      </c>
      <c r="U18" s="16"/>
      <c r="V18" s="16">
        <v>0</v>
      </c>
      <c r="W18" s="16">
        <v>0</v>
      </c>
      <c r="X18" s="16">
        <v>4.29184549356223E-3</v>
      </c>
      <c r="Y18" s="16">
        <v>7.0257611241217799E-3</v>
      </c>
      <c r="Z18" s="16"/>
      <c r="AA18" s="16">
        <v>0</v>
      </c>
      <c r="AB18" s="16">
        <v>0</v>
      </c>
      <c r="AC18" s="16">
        <v>0</v>
      </c>
      <c r="AD18" s="16">
        <v>0</v>
      </c>
      <c r="AE18" s="16">
        <v>0.01</v>
      </c>
      <c r="AF18" s="16">
        <v>1.2500000000000001E-2</v>
      </c>
      <c r="AG18" s="16">
        <v>0</v>
      </c>
      <c r="AH18" s="16">
        <v>0</v>
      </c>
      <c r="AI18" s="16">
        <v>1.0869565217391301E-2</v>
      </c>
      <c r="AJ18" s="16"/>
      <c r="AK18" s="16">
        <v>0</v>
      </c>
      <c r="AL18" s="16">
        <v>1.3157894736842099E-2</v>
      </c>
      <c r="AM18" s="16">
        <v>0</v>
      </c>
      <c r="AN18" s="16">
        <v>0</v>
      </c>
      <c r="AO18" s="16">
        <v>0</v>
      </c>
      <c r="AP18" s="16">
        <v>0</v>
      </c>
      <c r="AQ18" s="16">
        <v>1.7543859649122799E-2</v>
      </c>
      <c r="AR18" s="16"/>
      <c r="AS18" s="16">
        <v>5.31914893617021E-3</v>
      </c>
      <c r="AT18" s="16">
        <v>4.2372881355932203E-3</v>
      </c>
      <c r="AU18" s="16"/>
      <c r="AV18" s="16">
        <v>3.57142857142857E-3</v>
      </c>
      <c r="AW18" s="16">
        <v>4.87012987012987E-3</v>
      </c>
      <c r="AX18" s="16"/>
      <c r="AY18" s="16">
        <v>2.13219616204691E-3</v>
      </c>
      <c r="AZ18" s="16">
        <v>7.0257611241217799E-3</v>
      </c>
      <c r="BA18" s="16"/>
      <c r="BB18" s="16">
        <v>3.8461538461538498E-3</v>
      </c>
      <c r="BC18" s="16">
        <v>5.31914893617021E-3</v>
      </c>
      <c r="BD18" s="16"/>
      <c r="BE18" s="16">
        <v>0</v>
      </c>
      <c r="BF18" s="16">
        <v>6.5789473684210497E-3</v>
      </c>
      <c r="BG18" s="16">
        <v>6.1099796334012201E-3</v>
      </c>
      <c r="BH18" s="16">
        <v>0</v>
      </c>
    </row>
    <row r="19" spans="2:60" x14ac:dyDescent="0.25">
      <c r="B19" s="17" t="s">
        <v>99</v>
      </c>
      <c r="C19" s="18">
        <v>4.4642857142857097E-3</v>
      </c>
      <c r="D19" s="18">
        <v>0</v>
      </c>
      <c r="E19" s="18">
        <v>0</v>
      </c>
      <c r="F19" s="18">
        <v>1.9607843137254902E-2</v>
      </c>
      <c r="G19" s="18">
        <v>0</v>
      </c>
      <c r="H19" s="18">
        <v>5.5555555555555601E-2</v>
      </c>
      <c r="I19" s="18">
        <v>0</v>
      </c>
      <c r="J19" s="18">
        <v>0</v>
      </c>
      <c r="K19" s="18">
        <v>0</v>
      </c>
      <c r="L19" s="18">
        <v>0</v>
      </c>
      <c r="M19" s="18">
        <v>0</v>
      </c>
      <c r="N19" s="18">
        <v>1.3698630136986301E-2</v>
      </c>
      <c r="O19" s="18">
        <v>0</v>
      </c>
      <c r="P19" s="18">
        <v>0</v>
      </c>
      <c r="Q19" s="18">
        <v>0</v>
      </c>
      <c r="R19" s="18">
        <v>0</v>
      </c>
      <c r="S19" s="18">
        <v>6.6225165562913899E-3</v>
      </c>
      <c r="T19" s="18">
        <v>0</v>
      </c>
      <c r="U19" s="18"/>
      <c r="V19" s="18">
        <v>0</v>
      </c>
      <c r="W19" s="18">
        <v>1.6528925619834701E-2</v>
      </c>
      <c r="X19" s="18">
        <v>4.29184549356223E-3</v>
      </c>
      <c r="Y19" s="18">
        <v>2.34192037470726E-3</v>
      </c>
      <c r="Z19" s="18"/>
      <c r="AA19" s="18">
        <v>6.0975609756097598E-3</v>
      </c>
      <c r="AB19" s="18">
        <v>0</v>
      </c>
      <c r="AC19" s="18">
        <v>0</v>
      </c>
      <c r="AD19" s="18">
        <v>0</v>
      </c>
      <c r="AE19" s="18">
        <v>0.02</v>
      </c>
      <c r="AF19" s="18">
        <v>1.2500000000000001E-2</v>
      </c>
      <c r="AG19" s="18">
        <v>0</v>
      </c>
      <c r="AH19" s="18">
        <v>0</v>
      </c>
      <c r="AI19" s="18">
        <v>0</v>
      </c>
      <c r="AJ19" s="18"/>
      <c r="AK19" s="18">
        <v>0</v>
      </c>
      <c r="AL19" s="18">
        <v>0</v>
      </c>
      <c r="AM19" s="18">
        <v>0</v>
      </c>
      <c r="AN19" s="18">
        <v>5.8823529411764696E-3</v>
      </c>
      <c r="AO19" s="18">
        <v>0</v>
      </c>
      <c r="AP19" s="18">
        <v>5.6179775280898901E-3</v>
      </c>
      <c r="AQ19" s="18">
        <v>1.7543859649122799E-2</v>
      </c>
      <c r="AR19" s="18"/>
      <c r="AS19" s="18">
        <v>1.0638297872340399E-2</v>
      </c>
      <c r="AT19" s="18">
        <v>2.8248587570621499E-3</v>
      </c>
      <c r="AU19" s="18"/>
      <c r="AV19" s="18">
        <v>0</v>
      </c>
      <c r="AW19" s="18">
        <v>6.4935064935064896E-3</v>
      </c>
      <c r="AX19" s="18"/>
      <c r="AY19" s="18">
        <v>6.3965884861407196E-3</v>
      </c>
      <c r="AZ19" s="18">
        <v>2.34192037470726E-3</v>
      </c>
      <c r="BA19" s="18"/>
      <c r="BB19" s="18">
        <v>3.8461538461538498E-3</v>
      </c>
      <c r="BC19" s="18">
        <v>5.31914893617021E-3</v>
      </c>
      <c r="BD19" s="18"/>
      <c r="BE19" s="18">
        <v>0</v>
      </c>
      <c r="BF19" s="18">
        <v>1.3157894736842099E-2</v>
      </c>
      <c r="BG19" s="18">
        <v>4.0733197556008099E-3</v>
      </c>
      <c r="BH19" s="18">
        <v>0</v>
      </c>
    </row>
    <row r="20" spans="2:60" x14ac:dyDescent="0.25">
      <c r="B20" s="15" t="s">
        <v>691</v>
      </c>
    </row>
    <row r="21" spans="2:60" x14ac:dyDescent="0.25">
      <c r="B21" t="s">
        <v>80</v>
      </c>
    </row>
    <row r="22" spans="2:60" x14ac:dyDescent="0.25">
      <c r="B22" t="s">
        <v>81</v>
      </c>
    </row>
    <row r="24" spans="2:60" x14ac:dyDescent="0.25">
      <c r="B24"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H15"/>
  <sheetViews>
    <sheetView showGridLines="0" topLeftCell="A9" workbookViewId="0">
      <pane xSplit="2" topLeftCell="C1" activePane="topRight" state="frozen"/>
      <selection pane="topRight" activeCell="B11" sqref="B1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896</v>
      </c>
      <c r="D7" s="10">
        <v>96</v>
      </c>
      <c r="E7" s="10">
        <v>83</v>
      </c>
      <c r="F7" s="10">
        <v>51</v>
      </c>
      <c r="G7" s="10">
        <v>36</v>
      </c>
      <c r="H7" s="10">
        <v>18</v>
      </c>
      <c r="I7" s="10">
        <v>71</v>
      </c>
      <c r="J7" s="10">
        <v>9</v>
      </c>
      <c r="K7" s="10">
        <v>42</v>
      </c>
      <c r="L7" s="10">
        <v>17</v>
      </c>
      <c r="M7" s="10">
        <v>65</v>
      </c>
      <c r="N7" s="10">
        <v>73</v>
      </c>
      <c r="O7" s="10">
        <v>22</v>
      </c>
      <c r="P7" s="10">
        <v>38</v>
      </c>
      <c r="Q7" s="10">
        <v>30</v>
      </c>
      <c r="R7" s="10">
        <v>15</v>
      </c>
      <c r="S7" s="10">
        <v>151</v>
      </c>
      <c r="T7" s="10">
        <v>79</v>
      </c>
      <c r="U7" s="10"/>
      <c r="V7" s="10">
        <v>115</v>
      </c>
      <c r="W7" s="10">
        <v>121</v>
      </c>
      <c r="X7" s="10">
        <v>233</v>
      </c>
      <c r="Y7" s="10">
        <v>427</v>
      </c>
      <c r="Z7" s="10"/>
      <c r="AA7" s="10">
        <v>164</v>
      </c>
      <c r="AB7" s="10">
        <v>64</v>
      </c>
      <c r="AC7" s="10">
        <v>84</v>
      </c>
      <c r="AD7" s="10">
        <v>102</v>
      </c>
      <c r="AE7" s="10">
        <v>100</v>
      </c>
      <c r="AF7" s="10">
        <v>80</v>
      </c>
      <c r="AG7" s="10">
        <v>89</v>
      </c>
      <c r="AH7" s="10">
        <v>72</v>
      </c>
      <c r="AI7" s="10">
        <v>92</v>
      </c>
      <c r="AJ7" s="10"/>
      <c r="AK7" s="10">
        <v>95</v>
      </c>
      <c r="AL7" s="10">
        <v>76</v>
      </c>
      <c r="AM7" s="10">
        <v>70</v>
      </c>
      <c r="AN7" s="10">
        <v>170</v>
      </c>
      <c r="AO7" s="10">
        <v>165</v>
      </c>
      <c r="AP7" s="10">
        <v>178</v>
      </c>
      <c r="AQ7" s="10">
        <v>114</v>
      </c>
      <c r="AR7" s="10"/>
      <c r="AS7" s="10">
        <v>188</v>
      </c>
      <c r="AT7" s="10">
        <v>708</v>
      </c>
      <c r="AU7" s="10"/>
      <c r="AV7" s="10">
        <v>280</v>
      </c>
      <c r="AW7" s="10">
        <v>616</v>
      </c>
      <c r="AX7" s="10"/>
      <c r="AY7" s="10">
        <v>469</v>
      </c>
      <c r="AZ7" s="10">
        <v>427</v>
      </c>
      <c r="BA7" s="10"/>
      <c r="BB7" s="10">
        <v>520</v>
      </c>
      <c r="BC7" s="10">
        <v>376</v>
      </c>
      <c r="BD7" s="10"/>
      <c r="BE7" s="10">
        <v>27</v>
      </c>
      <c r="BF7" s="10">
        <v>152</v>
      </c>
      <c r="BG7" s="10">
        <v>491</v>
      </c>
      <c r="BH7" s="10">
        <v>224</v>
      </c>
    </row>
    <row r="8" spans="2:60" ht="240" x14ac:dyDescent="0.25">
      <c r="B8" s="17" t="s">
        <v>101</v>
      </c>
      <c r="C8" s="16">
        <v>0.69196428571428603</v>
      </c>
      <c r="D8" s="16">
        <v>0.72916666666666696</v>
      </c>
      <c r="E8" s="16">
        <v>0.626506024096386</v>
      </c>
      <c r="F8" s="16">
        <v>0.66666666666666696</v>
      </c>
      <c r="G8" s="16">
        <v>0.66666666666666696</v>
      </c>
      <c r="H8" s="16">
        <v>0.83333333333333304</v>
      </c>
      <c r="I8" s="16">
        <v>0.70422535211267601</v>
      </c>
      <c r="J8" s="16">
        <v>0.88888888888888895</v>
      </c>
      <c r="K8" s="16">
        <v>0.73809523809523803</v>
      </c>
      <c r="L8" s="16">
        <v>0.64705882352941202</v>
      </c>
      <c r="M8" s="16">
        <v>0.69230769230769196</v>
      </c>
      <c r="N8" s="16">
        <v>0.64383561643835596</v>
      </c>
      <c r="O8" s="16">
        <v>0.68181818181818199</v>
      </c>
      <c r="P8" s="16">
        <v>0.71052631578947401</v>
      </c>
      <c r="Q8" s="16">
        <v>0.56666666666666698</v>
      </c>
      <c r="R8" s="16">
        <v>0.266666666666667</v>
      </c>
      <c r="S8" s="16">
        <v>0.741721854304636</v>
      </c>
      <c r="T8" s="16">
        <v>0.734177215189873</v>
      </c>
      <c r="U8" s="16"/>
      <c r="V8" s="16">
        <v>0.50434782608695605</v>
      </c>
      <c r="W8" s="16">
        <v>0.58677685950413205</v>
      </c>
      <c r="X8" s="16">
        <v>0.72961373390557904</v>
      </c>
      <c r="Y8" s="16">
        <v>0.75175644028102995</v>
      </c>
      <c r="Z8" s="16"/>
      <c r="AA8" s="16">
        <v>0.56707317073170704</v>
      </c>
      <c r="AB8" s="16">
        <v>0.625</v>
      </c>
      <c r="AC8" s="16">
        <v>0.66666666666666696</v>
      </c>
      <c r="AD8" s="16">
        <v>0.73529411764705899</v>
      </c>
      <c r="AE8" s="16">
        <v>0.69</v>
      </c>
      <c r="AF8" s="16">
        <v>0.78749999999999998</v>
      </c>
      <c r="AG8" s="16">
        <v>0.71910112359550604</v>
      </c>
      <c r="AH8" s="16">
        <v>0.73611111111111105</v>
      </c>
      <c r="AI8" s="16">
        <v>0.82608695652173902</v>
      </c>
      <c r="AJ8" s="16"/>
      <c r="AK8" s="16">
        <v>0.63157894736842102</v>
      </c>
      <c r="AL8" s="16">
        <v>0.55263157894736803</v>
      </c>
      <c r="AM8" s="16">
        <v>0.74285714285714299</v>
      </c>
      <c r="AN8" s="16">
        <v>0.68823529411764695</v>
      </c>
      <c r="AO8" s="16">
        <v>0.77575757575757598</v>
      </c>
      <c r="AP8" s="16">
        <v>0.70786516853932602</v>
      </c>
      <c r="AQ8" s="16">
        <v>0.71052631578947401</v>
      </c>
      <c r="AR8" s="16"/>
      <c r="AS8" s="16">
        <v>1</v>
      </c>
      <c r="AT8" s="16">
        <v>0.61016949152542399</v>
      </c>
      <c r="AU8" s="16"/>
      <c r="AV8" s="16">
        <v>0.68214285714285705</v>
      </c>
      <c r="AW8" s="16">
        <v>0.69642857142857095</v>
      </c>
      <c r="AX8" s="16"/>
      <c r="AY8" s="16">
        <v>0.637526652452026</v>
      </c>
      <c r="AZ8" s="16">
        <v>0.75175644028102995</v>
      </c>
      <c r="BA8" s="16"/>
      <c r="BB8" s="16">
        <v>0.70769230769230795</v>
      </c>
      <c r="BC8" s="16">
        <v>0.67021276595744705</v>
      </c>
      <c r="BD8" s="16"/>
      <c r="BE8" s="16">
        <v>0.62962962962962998</v>
      </c>
      <c r="BF8" s="16">
        <v>0.54605263157894701</v>
      </c>
      <c r="BG8" s="16">
        <v>0.69450101832993905</v>
      </c>
      <c r="BH8" s="16">
        <v>0.79017857142857095</v>
      </c>
    </row>
    <row r="9" spans="2:60" ht="150" x14ac:dyDescent="0.25">
      <c r="B9" s="17" t="s">
        <v>102</v>
      </c>
      <c r="C9" s="16">
        <v>0.59821428571428603</v>
      </c>
      <c r="D9" s="16">
        <v>0.54166666666666696</v>
      </c>
      <c r="E9" s="16">
        <v>0.61445783132530096</v>
      </c>
      <c r="F9" s="16">
        <v>0.54901960784313697</v>
      </c>
      <c r="G9" s="16">
        <v>0.55555555555555602</v>
      </c>
      <c r="H9" s="16">
        <v>0.77777777777777801</v>
      </c>
      <c r="I9" s="16">
        <v>0.66197183098591506</v>
      </c>
      <c r="J9" s="16">
        <v>0.44444444444444398</v>
      </c>
      <c r="K9" s="16">
        <v>0.57142857142857095</v>
      </c>
      <c r="L9" s="16">
        <v>0.58823529411764697</v>
      </c>
      <c r="M9" s="16">
        <v>0.6</v>
      </c>
      <c r="N9" s="16">
        <v>0.57534246575342496</v>
      </c>
      <c r="O9" s="16">
        <v>0.40909090909090901</v>
      </c>
      <c r="P9" s="16">
        <v>0.65789473684210498</v>
      </c>
      <c r="Q9" s="16">
        <v>0.66666666666666696</v>
      </c>
      <c r="R9" s="16">
        <v>0.93333333333333302</v>
      </c>
      <c r="S9" s="16">
        <v>0.59602649006622499</v>
      </c>
      <c r="T9" s="16">
        <v>0.594936708860759</v>
      </c>
      <c r="U9" s="16"/>
      <c r="V9" s="16">
        <v>0.66086956521739104</v>
      </c>
      <c r="W9" s="16">
        <v>0.60330578512396704</v>
      </c>
      <c r="X9" s="16">
        <v>0.56652360515021505</v>
      </c>
      <c r="Y9" s="16">
        <v>0.59718969555035095</v>
      </c>
      <c r="Z9" s="16"/>
      <c r="AA9" s="16">
        <v>0.60975609756097604</v>
      </c>
      <c r="AB9" s="16">
        <v>0.5625</v>
      </c>
      <c r="AC9" s="16">
        <v>0.65476190476190499</v>
      </c>
      <c r="AD9" s="16">
        <v>0.65686274509803899</v>
      </c>
      <c r="AE9" s="16">
        <v>0.55000000000000004</v>
      </c>
      <c r="AF9" s="16">
        <v>0.5625</v>
      </c>
      <c r="AG9" s="16">
        <v>0.60674157303370801</v>
      </c>
      <c r="AH9" s="16">
        <v>0.59722222222222199</v>
      </c>
      <c r="AI9" s="16">
        <v>0.52173913043478304</v>
      </c>
      <c r="AJ9" s="16"/>
      <c r="AK9" s="16">
        <v>0.57894736842105299</v>
      </c>
      <c r="AL9" s="16">
        <v>0.65789473684210498</v>
      </c>
      <c r="AM9" s="16">
        <v>0.48571428571428599</v>
      </c>
      <c r="AN9" s="16">
        <v>0.58823529411764697</v>
      </c>
      <c r="AO9" s="16">
        <v>0.587878787878788</v>
      </c>
      <c r="AP9" s="16">
        <v>0.63483146067415697</v>
      </c>
      <c r="AQ9" s="16">
        <v>0.62280701754386003</v>
      </c>
      <c r="AR9" s="16"/>
      <c r="AS9" s="16">
        <v>0.52659574468085102</v>
      </c>
      <c r="AT9" s="16">
        <v>0.61723163841807904</v>
      </c>
      <c r="AU9" s="16"/>
      <c r="AV9" s="16">
        <v>0.64642857142857102</v>
      </c>
      <c r="AW9" s="16">
        <v>0.57629870129870098</v>
      </c>
      <c r="AX9" s="16"/>
      <c r="AY9" s="16">
        <v>0.59914712153518102</v>
      </c>
      <c r="AZ9" s="16">
        <v>0.59718969555035095</v>
      </c>
      <c r="BA9" s="16"/>
      <c r="BB9" s="16">
        <v>0.60192307692307701</v>
      </c>
      <c r="BC9" s="16">
        <v>0.59308510638297895</v>
      </c>
      <c r="BD9" s="16"/>
      <c r="BE9" s="16">
        <v>0.55555555555555602</v>
      </c>
      <c r="BF9" s="16">
        <v>0.64473684210526305</v>
      </c>
      <c r="BG9" s="16">
        <v>0.58452138492871697</v>
      </c>
      <c r="BH9" s="16">
        <v>0.60267857142857095</v>
      </c>
    </row>
    <row r="10" spans="2:60" x14ac:dyDescent="0.25">
      <c r="B10" s="17" t="s">
        <v>103</v>
      </c>
      <c r="C10" s="18">
        <v>1.11607142857143E-2</v>
      </c>
      <c r="D10" s="18">
        <v>1.0416666666666701E-2</v>
      </c>
      <c r="E10" s="18">
        <v>1.20481927710843E-2</v>
      </c>
      <c r="F10" s="18">
        <v>3.9215686274509803E-2</v>
      </c>
      <c r="G10" s="18">
        <v>0</v>
      </c>
      <c r="H10" s="18">
        <v>0</v>
      </c>
      <c r="I10" s="18">
        <v>1.4084507042253501E-2</v>
      </c>
      <c r="J10" s="18">
        <v>0</v>
      </c>
      <c r="K10" s="18">
        <v>2.3809523809523801E-2</v>
      </c>
      <c r="L10" s="18">
        <v>0</v>
      </c>
      <c r="M10" s="18">
        <v>0</v>
      </c>
      <c r="N10" s="18">
        <v>1.3698630136986301E-2</v>
      </c>
      <c r="O10" s="18">
        <v>4.5454545454545497E-2</v>
      </c>
      <c r="P10" s="18">
        <v>2.6315789473684199E-2</v>
      </c>
      <c r="Q10" s="18">
        <v>0</v>
      </c>
      <c r="R10" s="18">
        <v>0</v>
      </c>
      <c r="S10" s="18">
        <v>6.6225165562913899E-3</v>
      </c>
      <c r="T10" s="18">
        <v>0</v>
      </c>
      <c r="U10" s="18"/>
      <c r="V10" s="18">
        <v>1.7391304347826101E-2</v>
      </c>
      <c r="W10" s="18">
        <v>1.6528925619834701E-2</v>
      </c>
      <c r="X10" s="18">
        <v>4.29184549356223E-3</v>
      </c>
      <c r="Y10" s="18">
        <v>1.1709601873536301E-2</v>
      </c>
      <c r="Z10" s="18"/>
      <c r="AA10" s="18">
        <v>1.21951219512195E-2</v>
      </c>
      <c r="AB10" s="18">
        <v>0</v>
      </c>
      <c r="AC10" s="18">
        <v>0</v>
      </c>
      <c r="AD10" s="18">
        <v>1.9607843137254902E-2</v>
      </c>
      <c r="AE10" s="18">
        <v>0.02</v>
      </c>
      <c r="AF10" s="18">
        <v>0</v>
      </c>
      <c r="AG10" s="18">
        <v>0</v>
      </c>
      <c r="AH10" s="18">
        <v>1.38888888888889E-2</v>
      </c>
      <c r="AI10" s="18">
        <v>1.0869565217391301E-2</v>
      </c>
      <c r="AJ10" s="18"/>
      <c r="AK10" s="18">
        <v>1.05263157894737E-2</v>
      </c>
      <c r="AL10" s="18">
        <v>0</v>
      </c>
      <c r="AM10" s="18">
        <v>0</v>
      </c>
      <c r="AN10" s="18">
        <v>1.1764705882352899E-2</v>
      </c>
      <c r="AO10" s="18">
        <v>1.21212121212121E-2</v>
      </c>
      <c r="AP10" s="18">
        <v>5.6179775280898901E-3</v>
      </c>
      <c r="AQ10" s="18">
        <v>1.7543859649122799E-2</v>
      </c>
      <c r="AR10" s="18"/>
      <c r="AS10" s="18">
        <v>0</v>
      </c>
      <c r="AT10" s="18">
        <v>1.41242937853107E-2</v>
      </c>
      <c r="AU10" s="18"/>
      <c r="AV10" s="18">
        <v>7.14285714285714E-3</v>
      </c>
      <c r="AW10" s="18">
        <v>1.2987012987013E-2</v>
      </c>
      <c r="AX10" s="18"/>
      <c r="AY10" s="18">
        <v>1.06609808102345E-2</v>
      </c>
      <c r="AZ10" s="18">
        <v>1.1709601873536301E-2</v>
      </c>
      <c r="BA10" s="18"/>
      <c r="BB10" s="18">
        <v>9.6153846153846194E-3</v>
      </c>
      <c r="BC10" s="18">
        <v>1.3297872340425501E-2</v>
      </c>
      <c r="BD10" s="18"/>
      <c r="BE10" s="18">
        <v>3.7037037037037E-2</v>
      </c>
      <c r="BF10" s="18">
        <v>2.6315789473684199E-2</v>
      </c>
      <c r="BG10" s="18">
        <v>8.1466395112016303E-3</v>
      </c>
      <c r="BH10" s="18">
        <v>4.4642857142857097E-3</v>
      </c>
    </row>
    <row r="11" spans="2:60" x14ac:dyDescent="0.25">
      <c r="B11" s="15" t="s">
        <v>691</v>
      </c>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H15"/>
  <sheetViews>
    <sheetView showGridLines="0" workbookViewId="0">
      <pane xSplit="2" topLeftCell="C1" activePane="topRight" state="frozen"/>
      <selection pane="topRight" activeCell="B11" sqref="B1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896</v>
      </c>
      <c r="D7" s="10">
        <v>96</v>
      </c>
      <c r="E7" s="10">
        <v>83</v>
      </c>
      <c r="F7" s="10">
        <v>51</v>
      </c>
      <c r="G7" s="10">
        <v>36</v>
      </c>
      <c r="H7" s="10">
        <v>18</v>
      </c>
      <c r="I7" s="10">
        <v>71</v>
      </c>
      <c r="J7" s="10">
        <v>9</v>
      </c>
      <c r="K7" s="10">
        <v>42</v>
      </c>
      <c r="L7" s="10">
        <v>17</v>
      </c>
      <c r="M7" s="10">
        <v>65</v>
      </c>
      <c r="N7" s="10">
        <v>73</v>
      </c>
      <c r="O7" s="10">
        <v>22</v>
      </c>
      <c r="P7" s="10">
        <v>38</v>
      </c>
      <c r="Q7" s="10">
        <v>30</v>
      </c>
      <c r="R7" s="10">
        <v>15</v>
      </c>
      <c r="S7" s="10">
        <v>151</v>
      </c>
      <c r="T7" s="10">
        <v>79</v>
      </c>
      <c r="U7" s="10"/>
      <c r="V7" s="10">
        <v>115</v>
      </c>
      <c r="W7" s="10">
        <v>121</v>
      </c>
      <c r="X7" s="10">
        <v>233</v>
      </c>
      <c r="Y7" s="10">
        <v>427</v>
      </c>
      <c r="Z7" s="10"/>
      <c r="AA7" s="10">
        <v>164</v>
      </c>
      <c r="AB7" s="10">
        <v>64</v>
      </c>
      <c r="AC7" s="10">
        <v>84</v>
      </c>
      <c r="AD7" s="10">
        <v>102</v>
      </c>
      <c r="AE7" s="10">
        <v>100</v>
      </c>
      <c r="AF7" s="10">
        <v>80</v>
      </c>
      <c r="AG7" s="10">
        <v>89</v>
      </c>
      <c r="AH7" s="10">
        <v>72</v>
      </c>
      <c r="AI7" s="10">
        <v>92</v>
      </c>
      <c r="AJ7" s="10"/>
      <c r="AK7" s="10">
        <v>95</v>
      </c>
      <c r="AL7" s="10">
        <v>76</v>
      </c>
      <c r="AM7" s="10">
        <v>70</v>
      </c>
      <c r="AN7" s="10">
        <v>170</v>
      </c>
      <c r="AO7" s="10">
        <v>165</v>
      </c>
      <c r="AP7" s="10">
        <v>178</v>
      </c>
      <c r="AQ7" s="10">
        <v>114</v>
      </c>
      <c r="AR7" s="10"/>
      <c r="AS7" s="10">
        <v>188</v>
      </c>
      <c r="AT7" s="10">
        <v>708</v>
      </c>
      <c r="AU7" s="10"/>
      <c r="AV7" s="10">
        <v>280</v>
      </c>
      <c r="AW7" s="10">
        <v>616</v>
      </c>
      <c r="AX7" s="10"/>
      <c r="AY7" s="10">
        <v>469</v>
      </c>
      <c r="AZ7" s="10">
        <v>427</v>
      </c>
      <c r="BA7" s="10"/>
      <c r="BB7" s="10">
        <v>520</v>
      </c>
      <c r="BC7" s="10">
        <v>376</v>
      </c>
      <c r="BD7" s="10"/>
      <c r="BE7" s="10">
        <v>27</v>
      </c>
      <c r="BF7" s="10">
        <v>152</v>
      </c>
      <c r="BG7" s="10">
        <v>491</v>
      </c>
      <c r="BH7" s="10">
        <v>224</v>
      </c>
    </row>
    <row r="8" spans="2:60" x14ac:dyDescent="0.25">
      <c r="B8" s="17" t="s">
        <v>55</v>
      </c>
      <c r="C8" s="16">
        <v>0.75669642857142905</v>
      </c>
      <c r="D8" s="16">
        <v>0.77083333333333304</v>
      </c>
      <c r="E8" s="16">
        <v>0.54216867469879504</v>
      </c>
      <c r="F8" s="16">
        <v>0.76470588235294101</v>
      </c>
      <c r="G8" s="16">
        <v>0.83333333333333304</v>
      </c>
      <c r="H8" s="16">
        <v>0.83333333333333304</v>
      </c>
      <c r="I8" s="16">
        <v>0.83098591549295797</v>
      </c>
      <c r="J8" s="16">
        <v>0.55555555555555602</v>
      </c>
      <c r="K8" s="16">
        <v>0.71428571428571397</v>
      </c>
      <c r="L8" s="16">
        <v>0.64705882352941202</v>
      </c>
      <c r="M8" s="16">
        <v>0.73846153846153895</v>
      </c>
      <c r="N8" s="16">
        <v>0.72602739726027399</v>
      </c>
      <c r="O8" s="16">
        <v>0.68181818181818199</v>
      </c>
      <c r="P8" s="16">
        <v>0.78947368421052599</v>
      </c>
      <c r="Q8" s="16">
        <v>0.73333333333333295</v>
      </c>
      <c r="R8" s="16">
        <v>0.66666666666666696</v>
      </c>
      <c r="S8" s="16">
        <v>0.84105960264900703</v>
      </c>
      <c r="T8" s="16">
        <v>0.822784810126582</v>
      </c>
      <c r="U8" s="16"/>
      <c r="V8" s="16">
        <v>0.50434782608695605</v>
      </c>
      <c r="W8" s="16">
        <v>0.661157024793388</v>
      </c>
      <c r="X8" s="16">
        <v>0.76394849785407704</v>
      </c>
      <c r="Y8" s="16">
        <v>0.84777517564402805</v>
      </c>
      <c r="Z8" s="16"/>
      <c r="AA8" s="16">
        <v>0.59146341463414598</v>
      </c>
      <c r="AB8" s="16">
        <v>0.71875</v>
      </c>
      <c r="AC8" s="16">
        <v>0.77380952380952395</v>
      </c>
      <c r="AD8" s="16">
        <v>0.78431372549019596</v>
      </c>
      <c r="AE8" s="16">
        <v>0.76</v>
      </c>
      <c r="AF8" s="16">
        <v>0.8125</v>
      </c>
      <c r="AG8" s="16">
        <v>0.80898876404494402</v>
      </c>
      <c r="AH8" s="16">
        <v>0.83333333333333304</v>
      </c>
      <c r="AI8" s="16">
        <v>0.90217391304347805</v>
      </c>
      <c r="AJ8" s="16"/>
      <c r="AK8" s="16">
        <v>0.73684210526315796</v>
      </c>
      <c r="AL8" s="16">
        <v>0.68421052631578905</v>
      </c>
      <c r="AM8" s="16">
        <v>0.81428571428571395</v>
      </c>
      <c r="AN8" s="16">
        <v>0.63529411764705901</v>
      </c>
      <c r="AO8" s="16">
        <v>0.824242424242424</v>
      </c>
      <c r="AP8" s="16">
        <v>0.83146067415730296</v>
      </c>
      <c r="AQ8" s="16">
        <v>0.76315789473684204</v>
      </c>
      <c r="AR8" s="16"/>
      <c r="AS8" s="16">
        <v>0.88829787234042601</v>
      </c>
      <c r="AT8" s="16">
        <v>0.72175141242937901</v>
      </c>
      <c r="AU8" s="16"/>
      <c r="AV8" s="16">
        <v>0.76785714285714302</v>
      </c>
      <c r="AW8" s="16">
        <v>0.75162337662337697</v>
      </c>
      <c r="AX8" s="16"/>
      <c r="AY8" s="16">
        <v>0.67377398720682302</v>
      </c>
      <c r="AZ8" s="16">
        <v>0.84777517564402805</v>
      </c>
      <c r="BA8" s="16"/>
      <c r="BB8" s="16">
        <v>0.78846153846153799</v>
      </c>
      <c r="BC8" s="16">
        <v>0.71276595744680804</v>
      </c>
      <c r="BD8" s="16"/>
      <c r="BE8" s="16">
        <v>0.407407407407407</v>
      </c>
      <c r="BF8" s="16">
        <v>0.53947368421052599</v>
      </c>
      <c r="BG8" s="16">
        <v>0.79837067209776003</v>
      </c>
      <c r="BH8" s="16">
        <v>0.85714285714285698</v>
      </c>
    </row>
    <row r="9" spans="2:60" x14ac:dyDescent="0.25">
      <c r="B9" s="17" t="s">
        <v>56</v>
      </c>
      <c r="C9" s="16">
        <v>0.198660714285714</v>
      </c>
      <c r="D9" s="16">
        <v>0.15625</v>
      </c>
      <c r="E9" s="16">
        <v>0.34939759036144602</v>
      </c>
      <c r="F9" s="16">
        <v>0.17647058823529399</v>
      </c>
      <c r="G9" s="16">
        <v>0.11111111111111099</v>
      </c>
      <c r="H9" s="16">
        <v>0.11111111111111099</v>
      </c>
      <c r="I9" s="16">
        <v>0.12676056338028199</v>
      </c>
      <c r="J9" s="16">
        <v>0.44444444444444398</v>
      </c>
      <c r="K9" s="16">
        <v>0.238095238095238</v>
      </c>
      <c r="L9" s="16">
        <v>0.29411764705882398</v>
      </c>
      <c r="M9" s="16">
        <v>0.230769230769231</v>
      </c>
      <c r="N9" s="16">
        <v>0.20547945205479501</v>
      </c>
      <c r="O9" s="16">
        <v>0.27272727272727298</v>
      </c>
      <c r="P9" s="16">
        <v>0.21052631578947401</v>
      </c>
      <c r="Q9" s="16">
        <v>0.266666666666667</v>
      </c>
      <c r="R9" s="16">
        <v>0.33333333333333298</v>
      </c>
      <c r="S9" s="16">
        <v>0.14569536423841101</v>
      </c>
      <c r="T9" s="16">
        <v>0.151898734177215</v>
      </c>
      <c r="U9" s="16"/>
      <c r="V9" s="16">
        <v>0.44347826086956499</v>
      </c>
      <c r="W9" s="16">
        <v>0.30578512396694202</v>
      </c>
      <c r="X9" s="16">
        <v>0.184549356223176</v>
      </c>
      <c r="Y9" s="16">
        <v>0.11007025761124101</v>
      </c>
      <c r="Z9" s="16"/>
      <c r="AA9" s="16">
        <v>0.37195121951219501</v>
      </c>
      <c r="AB9" s="16">
        <v>0.203125</v>
      </c>
      <c r="AC9" s="16">
        <v>0.19047619047618999</v>
      </c>
      <c r="AD9" s="16">
        <v>0.17647058823529399</v>
      </c>
      <c r="AE9" s="16">
        <v>0.2</v>
      </c>
      <c r="AF9" s="16">
        <v>0.16250000000000001</v>
      </c>
      <c r="AG9" s="16">
        <v>0.16853932584269701</v>
      </c>
      <c r="AH9" s="16">
        <v>6.9444444444444406E-2</v>
      </c>
      <c r="AI9" s="16">
        <v>5.4347826086956499E-2</v>
      </c>
      <c r="AJ9" s="16"/>
      <c r="AK9" s="16">
        <v>0.231578947368421</v>
      </c>
      <c r="AL9" s="16">
        <v>0.23684210526315799</v>
      </c>
      <c r="AM9" s="16">
        <v>0.128571428571429</v>
      </c>
      <c r="AN9" s="16">
        <v>0.29411764705882398</v>
      </c>
      <c r="AO9" s="16">
        <v>0.163636363636364</v>
      </c>
      <c r="AP9" s="16">
        <v>0.14044943820224701</v>
      </c>
      <c r="AQ9" s="16">
        <v>0.19298245614035101</v>
      </c>
      <c r="AR9" s="16"/>
      <c r="AS9" s="16">
        <v>9.5744680851063801E-2</v>
      </c>
      <c r="AT9" s="16">
        <v>0.225988700564972</v>
      </c>
      <c r="AU9" s="16"/>
      <c r="AV9" s="16">
        <v>0.192857142857143</v>
      </c>
      <c r="AW9" s="16">
        <v>0.201298701298701</v>
      </c>
      <c r="AX9" s="16"/>
      <c r="AY9" s="16">
        <v>0.27931769722814498</v>
      </c>
      <c r="AZ9" s="16">
        <v>0.11007025761124101</v>
      </c>
      <c r="BA9" s="16"/>
      <c r="BB9" s="16">
        <v>0.18269230769230799</v>
      </c>
      <c r="BC9" s="16">
        <v>0.220744680851064</v>
      </c>
      <c r="BD9" s="16"/>
      <c r="BE9" s="16">
        <v>0.48148148148148101</v>
      </c>
      <c r="BF9" s="16">
        <v>0.36842105263157898</v>
      </c>
      <c r="BG9" s="16">
        <v>0.16089613034623201</v>
      </c>
      <c r="BH9" s="16">
        <v>0.129464285714286</v>
      </c>
    </row>
    <row r="10" spans="2:60" x14ac:dyDescent="0.25">
      <c r="B10" s="17" t="s">
        <v>105</v>
      </c>
      <c r="C10" s="18">
        <v>4.4642857142857102E-2</v>
      </c>
      <c r="D10" s="18">
        <v>7.2916666666666699E-2</v>
      </c>
      <c r="E10" s="18">
        <v>0.108433734939759</v>
      </c>
      <c r="F10" s="18">
        <v>5.8823529411764698E-2</v>
      </c>
      <c r="G10" s="18">
        <v>5.5555555555555601E-2</v>
      </c>
      <c r="H10" s="18">
        <v>5.5555555555555601E-2</v>
      </c>
      <c r="I10" s="18">
        <v>4.2253521126760597E-2</v>
      </c>
      <c r="J10" s="18">
        <v>0</v>
      </c>
      <c r="K10" s="18">
        <v>4.7619047619047603E-2</v>
      </c>
      <c r="L10" s="18">
        <v>5.8823529411764698E-2</v>
      </c>
      <c r="M10" s="18">
        <v>3.0769230769230799E-2</v>
      </c>
      <c r="N10" s="18">
        <v>6.8493150684931503E-2</v>
      </c>
      <c r="O10" s="18">
        <v>4.5454545454545497E-2</v>
      </c>
      <c r="P10" s="18">
        <v>0</v>
      </c>
      <c r="Q10" s="18">
        <v>0</v>
      </c>
      <c r="R10" s="18">
        <v>0</v>
      </c>
      <c r="S10" s="18">
        <v>1.3245033112582801E-2</v>
      </c>
      <c r="T10" s="18">
        <v>2.53164556962025E-2</v>
      </c>
      <c r="U10" s="18"/>
      <c r="V10" s="18">
        <v>5.21739130434783E-2</v>
      </c>
      <c r="W10" s="18">
        <v>3.3057851239669402E-2</v>
      </c>
      <c r="X10" s="18">
        <v>5.1502145922746802E-2</v>
      </c>
      <c r="Y10" s="18">
        <v>4.2154566744730698E-2</v>
      </c>
      <c r="Z10" s="18"/>
      <c r="AA10" s="18">
        <v>3.65853658536585E-2</v>
      </c>
      <c r="AB10" s="18">
        <v>7.8125E-2</v>
      </c>
      <c r="AC10" s="18">
        <v>3.5714285714285698E-2</v>
      </c>
      <c r="AD10" s="18">
        <v>3.9215686274509803E-2</v>
      </c>
      <c r="AE10" s="18">
        <v>0.04</v>
      </c>
      <c r="AF10" s="18">
        <v>2.5000000000000001E-2</v>
      </c>
      <c r="AG10" s="18">
        <v>2.2471910112359501E-2</v>
      </c>
      <c r="AH10" s="18">
        <v>9.7222222222222196E-2</v>
      </c>
      <c r="AI10" s="18">
        <v>4.3478260869565202E-2</v>
      </c>
      <c r="AJ10" s="18"/>
      <c r="AK10" s="18">
        <v>3.1578947368421102E-2</v>
      </c>
      <c r="AL10" s="18">
        <v>7.8947368421052599E-2</v>
      </c>
      <c r="AM10" s="18">
        <v>5.7142857142857099E-2</v>
      </c>
      <c r="AN10" s="18">
        <v>7.0588235294117604E-2</v>
      </c>
      <c r="AO10" s="18">
        <v>1.21212121212121E-2</v>
      </c>
      <c r="AP10" s="18">
        <v>2.8089887640449399E-2</v>
      </c>
      <c r="AQ10" s="18">
        <v>4.3859649122807001E-2</v>
      </c>
      <c r="AR10" s="18"/>
      <c r="AS10" s="18">
        <v>1.5957446808510599E-2</v>
      </c>
      <c r="AT10" s="18">
        <v>5.2259887005649701E-2</v>
      </c>
      <c r="AU10" s="18"/>
      <c r="AV10" s="18">
        <v>3.9285714285714299E-2</v>
      </c>
      <c r="AW10" s="18">
        <v>4.7077922077922101E-2</v>
      </c>
      <c r="AX10" s="18"/>
      <c r="AY10" s="18">
        <v>4.6908315565031999E-2</v>
      </c>
      <c r="AZ10" s="18">
        <v>4.2154566744730698E-2</v>
      </c>
      <c r="BA10" s="18"/>
      <c r="BB10" s="18">
        <v>2.8846153846153799E-2</v>
      </c>
      <c r="BC10" s="18">
        <v>6.64893617021277E-2</v>
      </c>
      <c r="BD10" s="18"/>
      <c r="BE10" s="18">
        <v>0.11111111111111099</v>
      </c>
      <c r="BF10" s="18">
        <v>9.2105263157894704E-2</v>
      </c>
      <c r="BG10" s="18">
        <v>4.0733197556008099E-2</v>
      </c>
      <c r="BH10" s="18">
        <v>1.33928571428571E-2</v>
      </c>
    </row>
    <row r="11" spans="2:60" x14ac:dyDescent="0.25">
      <c r="B11" s="15" t="s">
        <v>691</v>
      </c>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107</v>
      </c>
      <c r="C8" s="16">
        <v>0.25493171471927201</v>
      </c>
      <c r="D8" s="16">
        <v>0.29457364341085301</v>
      </c>
      <c r="E8" s="16">
        <v>0.10489510489510501</v>
      </c>
      <c r="F8" s="16">
        <v>0.21052631578947401</v>
      </c>
      <c r="G8" s="16">
        <v>0.20689655172413801</v>
      </c>
      <c r="H8" s="16">
        <v>0.33333333333333298</v>
      </c>
      <c r="I8" s="16">
        <v>0.180952380952381</v>
      </c>
      <c r="J8" s="16">
        <v>0.105263157894737</v>
      </c>
      <c r="K8" s="16">
        <v>0.232876712328767</v>
      </c>
      <c r="L8" s="16">
        <v>0.16666666666666699</v>
      </c>
      <c r="M8" s="16">
        <v>0.25</v>
      </c>
      <c r="N8" s="16">
        <v>0.31372549019607798</v>
      </c>
      <c r="O8" s="16">
        <v>0.233333333333333</v>
      </c>
      <c r="P8" s="16">
        <v>0.28333333333333299</v>
      </c>
      <c r="Q8" s="16">
        <v>0.186046511627907</v>
      </c>
      <c r="R8" s="16">
        <v>0.18518518518518501</v>
      </c>
      <c r="S8" s="16">
        <v>0.40109890109890101</v>
      </c>
      <c r="T8" s="16">
        <v>0.32692307692307698</v>
      </c>
      <c r="U8" s="16"/>
      <c r="V8" s="16">
        <v>8.9136490250696407E-2</v>
      </c>
      <c r="W8" s="16">
        <v>0.27027027027027001</v>
      </c>
      <c r="X8" s="16">
        <v>0.323943661971831</v>
      </c>
      <c r="Y8" s="16">
        <v>0.33061224489795898</v>
      </c>
      <c r="Z8" s="16"/>
      <c r="AA8" s="16">
        <v>0.14698162729658801</v>
      </c>
      <c r="AB8" s="16">
        <v>0.28048780487804897</v>
      </c>
      <c r="AC8" s="16">
        <v>0.25</v>
      </c>
      <c r="AD8" s="16">
        <v>0.27906976744186002</v>
      </c>
      <c r="AE8" s="16">
        <v>0.36134453781512599</v>
      </c>
      <c r="AF8" s="16">
        <v>0.340425531914894</v>
      </c>
      <c r="AG8" s="16">
        <v>0.41666666666666702</v>
      </c>
      <c r="AH8" s="16">
        <v>0.26829268292682901</v>
      </c>
      <c r="AI8" s="16">
        <v>0.330188679245283</v>
      </c>
      <c r="AJ8" s="16"/>
      <c r="AK8" s="16">
        <v>0.14213197969543101</v>
      </c>
      <c r="AL8" s="16">
        <v>0.17475728155339801</v>
      </c>
      <c r="AM8" s="16">
        <v>0.237623762376238</v>
      </c>
      <c r="AN8" s="16">
        <v>0.15358361774744</v>
      </c>
      <c r="AO8" s="16">
        <v>0.409574468085106</v>
      </c>
      <c r="AP8" s="16">
        <v>0.35023041474654398</v>
      </c>
      <c r="AQ8" s="16">
        <v>0.37333333333333302</v>
      </c>
      <c r="AR8" s="16"/>
      <c r="AS8" s="16">
        <v>0.50531914893617003</v>
      </c>
      <c r="AT8" s="16">
        <v>0.21327433628318601</v>
      </c>
      <c r="AU8" s="16"/>
      <c r="AV8" s="16">
        <v>0.116033755274262</v>
      </c>
      <c r="AW8" s="16">
        <v>0.332938388625592</v>
      </c>
      <c r="AX8" s="16"/>
      <c r="AY8" s="16">
        <v>0.21014492753623201</v>
      </c>
      <c r="AZ8" s="16">
        <v>0.33061224489795898</v>
      </c>
      <c r="BA8" s="16"/>
      <c r="BB8" s="16">
        <v>0.31975867269984898</v>
      </c>
      <c r="BC8" s="16">
        <v>0.189312977099237</v>
      </c>
      <c r="BD8" s="16"/>
      <c r="BE8" s="16">
        <v>6.6666666666666693E-2</v>
      </c>
      <c r="BF8" s="16">
        <v>0.124260355029586</v>
      </c>
      <c r="BG8" s="16">
        <v>0.32698961937716298</v>
      </c>
      <c r="BH8" s="16">
        <v>0.391489361702128</v>
      </c>
    </row>
    <row r="9" spans="2:60" x14ac:dyDescent="0.25">
      <c r="B9" s="17" t="s">
        <v>108</v>
      </c>
      <c r="C9" s="16">
        <v>0.18816388467374801</v>
      </c>
      <c r="D9" s="16">
        <v>0.209302325581395</v>
      </c>
      <c r="E9" s="16">
        <v>0.30769230769230799</v>
      </c>
      <c r="F9" s="16">
        <v>0.17894736842105299</v>
      </c>
      <c r="G9" s="16">
        <v>0.24137931034482801</v>
      </c>
      <c r="H9" s="16">
        <v>6.6666666666666693E-2</v>
      </c>
      <c r="I9" s="16">
        <v>0.15238095238095201</v>
      </c>
      <c r="J9" s="16">
        <v>0.21052631578947401</v>
      </c>
      <c r="K9" s="16">
        <v>5.4794520547945202E-2</v>
      </c>
      <c r="L9" s="16">
        <v>0.233333333333333</v>
      </c>
      <c r="M9" s="16">
        <v>0.21590909090909099</v>
      </c>
      <c r="N9" s="16">
        <v>0.18627450980392199</v>
      </c>
      <c r="O9" s="16">
        <v>6.6666666666666693E-2</v>
      </c>
      <c r="P9" s="16">
        <v>0.21666666666666701</v>
      </c>
      <c r="Q9" s="16">
        <v>0.162790697674419</v>
      </c>
      <c r="R9" s="16">
        <v>0.148148148148148</v>
      </c>
      <c r="S9" s="16">
        <v>0.14835164835164799</v>
      </c>
      <c r="T9" s="16">
        <v>0.21153846153846201</v>
      </c>
      <c r="U9" s="16"/>
      <c r="V9" s="16">
        <v>0.22562674094707499</v>
      </c>
      <c r="W9" s="16">
        <v>0.15675675675675699</v>
      </c>
      <c r="X9" s="16">
        <v>0.21830985915493001</v>
      </c>
      <c r="Y9" s="16">
        <v>0.155102040816327</v>
      </c>
      <c r="Z9" s="16"/>
      <c r="AA9" s="16">
        <v>0.18897637795275599</v>
      </c>
      <c r="AB9" s="16">
        <v>0.17073170731707299</v>
      </c>
      <c r="AC9" s="16">
        <v>0.151785714285714</v>
      </c>
      <c r="AD9" s="16">
        <v>0.193798449612403</v>
      </c>
      <c r="AE9" s="16">
        <v>0.184873949579832</v>
      </c>
      <c r="AF9" s="16">
        <v>0.20212765957446799</v>
      </c>
      <c r="AG9" s="16">
        <v>0.23958333333333301</v>
      </c>
      <c r="AH9" s="16">
        <v>0.207317073170732</v>
      </c>
      <c r="AI9" s="16">
        <v>0.18867924528301899</v>
      </c>
      <c r="AJ9" s="16"/>
      <c r="AK9" s="16">
        <v>0.22335025380710699</v>
      </c>
      <c r="AL9" s="16">
        <v>0.223300970873786</v>
      </c>
      <c r="AM9" s="16">
        <v>0.16831683168316799</v>
      </c>
      <c r="AN9" s="16">
        <v>0.17406143344709901</v>
      </c>
      <c r="AO9" s="16">
        <v>0.19148936170212799</v>
      </c>
      <c r="AP9" s="16">
        <v>0.17050691244239599</v>
      </c>
      <c r="AQ9" s="16">
        <v>0.21333333333333299</v>
      </c>
      <c r="AR9" s="16"/>
      <c r="AS9" s="16">
        <v>0.22872340425531901</v>
      </c>
      <c r="AT9" s="16">
        <v>0.18141592920353999</v>
      </c>
      <c r="AU9" s="16"/>
      <c r="AV9" s="16">
        <v>0.20675105485232101</v>
      </c>
      <c r="AW9" s="16">
        <v>0.17772511848341199</v>
      </c>
      <c r="AX9" s="16"/>
      <c r="AY9" s="16">
        <v>0.20772946859903399</v>
      </c>
      <c r="AZ9" s="16">
        <v>0.155102040816327</v>
      </c>
      <c r="BA9" s="16"/>
      <c r="BB9" s="16">
        <v>0.17345399698340899</v>
      </c>
      <c r="BC9" s="16">
        <v>0.20305343511450399</v>
      </c>
      <c r="BD9" s="16"/>
      <c r="BE9" s="16">
        <v>0.18787878787878801</v>
      </c>
      <c r="BF9" s="16">
        <v>0.18047337278106501</v>
      </c>
      <c r="BG9" s="16">
        <v>0.19723183391003499</v>
      </c>
      <c r="BH9" s="16">
        <v>0.17872340425531899</v>
      </c>
    </row>
    <row r="10" spans="2:60" x14ac:dyDescent="0.25">
      <c r="B10" s="17" t="s">
        <v>109</v>
      </c>
      <c r="C10" s="16">
        <v>0.166919575113809</v>
      </c>
      <c r="D10" s="16">
        <v>0.162790697674419</v>
      </c>
      <c r="E10" s="16">
        <v>0.17482517482517501</v>
      </c>
      <c r="F10" s="16">
        <v>0.26315789473684198</v>
      </c>
      <c r="G10" s="16">
        <v>0.13793103448275901</v>
      </c>
      <c r="H10" s="16">
        <v>0.16666666666666699</v>
      </c>
      <c r="I10" s="16">
        <v>0.133333333333333</v>
      </c>
      <c r="J10" s="16">
        <v>0.31578947368421101</v>
      </c>
      <c r="K10" s="16">
        <v>9.5890410958904104E-2</v>
      </c>
      <c r="L10" s="16">
        <v>0.2</v>
      </c>
      <c r="M10" s="16">
        <v>0.15909090909090901</v>
      </c>
      <c r="N10" s="16">
        <v>0.30392156862745101</v>
      </c>
      <c r="O10" s="16">
        <v>0.1</v>
      </c>
      <c r="P10" s="16">
        <v>0.133333333333333</v>
      </c>
      <c r="Q10" s="16">
        <v>0.13953488372093001</v>
      </c>
      <c r="R10" s="16">
        <v>0.25925925925925902</v>
      </c>
      <c r="S10" s="16">
        <v>0.10989010989011</v>
      </c>
      <c r="T10" s="16">
        <v>0.134615384615385</v>
      </c>
      <c r="U10" s="16"/>
      <c r="V10" s="16">
        <v>5.5710306406685201E-2</v>
      </c>
      <c r="W10" s="16">
        <v>0.14594594594594601</v>
      </c>
      <c r="X10" s="16">
        <v>0.23239436619718301</v>
      </c>
      <c r="Y10" s="16">
        <v>0.21836734693877599</v>
      </c>
      <c r="Z10" s="16"/>
      <c r="AA10" s="16">
        <v>6.0367454068241497E-2</v>
      </c>
      <c r="AB10" s="16">
        <v>0.19512195121951201</v>
      </c>
      <c r="AC10" s="16">
        <v>0.16964285714285701</v>
      </c>
      <c r="AD10" s="16">
        <v>0.209302325581395</v>
      </c>
      <c r="AE10" s="16">
        <v>0.151260504201681</v>
      </c>
      <c r="AF10" s="16">
        <v>0.20212765957446799</v>
      </c>
      <c r="AG10" s="16">
        <v>0.23958333333333301</v>
      </c>
      <c r="AH10" s="16">
        <v>0.30487804878048802</v>
      </c>
      <c r="AI10" s="16">
        <v>0.30188679245283001</v>
      </c>
      <c r="AJ10" s="16"/>
      <c r="AK10" s="16">
        <v>0.147208121827411</v>
      </c>
      <c r="AL10" s="16">
        <v>0.15533980582524301</v>
      </c>
      <c r="AM10" s="16">
        <v>0.25742574257425699</v>
      </c>
      <c r="AN10" s="16">
        <v>0.16723549488054601</v>
      </c>
      <c r="AO10" s="16">
        <v>0.18617021276595699</v>
      </c>
      <c r="AP10" s="16">
        <v>0.17511520737327199</v>
      </c>
      <c r="AQ10" s="16">
        <v>0.14000000000000001</v>
      </c>
      <c r="AR10" s="16"/>
      <c r="AS10" s="16">
        <v>0.18617021276595699</v>
      </c>
      <c r="AT10" s="16">
        <v>0.16371681415929201</v>
      </c>
      <c r="AU10" s="16"/>
      <c r="AV10" s="16">
        <v>0.126582278481013</v>
      </c>
      <c r="AW10" s="16">
        <v>0.18957345971563999</v>
      </c>
      <c r="AX10" s="16"/>
      <c r="AY10" s="16">
        <v>0.13647342995169101</v>
      </c>
      <c r="AZ10" s="16">
        <v>0.21836734693877599</v>
      </c>
      <c r="BA10" s="16"/>
      <c r="BB10" s="16">
        <v>0.16892911010558101</v>
      </c>
      <c r="BC10" s="16">
        <v>0.164885496183206</v>
      </c>
      <c r="BD10" s="16"/>
      <c r="BE10" s="16">
        <v>7.8787878787878796E-2</v>
      </c>
      <c r="BF10" s="16">
        <v>0.16272189349112401</v>
      </c>
      <c r="BG10" s="16">
        <v>0.173010380622837</v>
      </c>
      <c r="BH10" s="16">
        <v>0.221276595744681</v>
      </c>
    </row>
    <row r="11" spans="2:60" x14ac:dyDescent="0.25">
      <c r="B11" s="17" t="s">
        <v>110</v>
      </c>
      <c r="C11" s="16">
        <v>0.116843702579666</v>
      </c>
      <c r="D11" s="16">
        <v>0.116279069767442</v>
      </c>
      <c r="E11" s="16">
        <v>2.7972027972028E-2</v>
      </c>
      <c r="F11" s="16">
        <v>7.3684210526315796E-2</v>
      </c>
      <c r="G11" s="16">
        <v>0.12068965517241401</v>
      </c>
      <c r="H11" s="16">
        <v>3.3333333333333298E-2</v>
      </c>
      <c r="I11" s="16">
        <v>0.14285714285714299</v>
      </c>
      <c r="J11" s="16">
        <v>5.2631578947368397E-2</v>
      </c>
      <c r="K11" s="16">
        <v>0.164383561643836</v>
      </c>
      <c r="L11" s="16">
        <v>0.1</v>
      </c>
      <c r="M11" s="16">
        <v>0.14772727272727301</v>
      </c>
      <c r="N11" s="16">
        <v>0.10784313725490199</v>
      </c>
      <c r="O11" s="16">
        <v>6.6666666666666693E-2</v>
      </c>
      <c r="P11" s="16">
        <v>6.6666666666666693E-2</v>
      </c>
      <c r="Q11" s="16">
        <v>0.116279069767442</v>
      </c>
      <c r="R11" s="16">
        <v>7.4074074074074098E-2</v>
      </c>
      <c r="S11" s="16">
        <v>0.19780219780219799</v>
      </c>
      <c r="T11" s="16">
        <v>0.15384615384615399</v>
      </c>
      <c r="U11" s="16"/>
      <c r="V11" s="16">
        <v>6.4066852367687999E-2</v>
      </c>
      <c r="W11" s="16">
        <v>0.11891891891891899</v>
      </c>
      <c r="X11" s="16">
        <v>8.8028169014084501E-2</v>
      </c>
      <c r="Y11" s="16">
        <v>0.17142857142857101</v>
      </c>
      <c r="Z11" s="16"/>
      <c r="AA11" s="16">
        <v>9.1863517060367494E-2</v>
      </c>
      <c r="AB11" s="16">
        <v>0.15853658536585399</v>
      </c>
      <c r="AC11" s="16">
        <v>8.0357142857142905E-2</v>
      </c>
      <c r="AD11" s="16">
        <v>0.15503875968992201</v>
      </c>
      <c r="AE11" s="16">
        <v>0.159663865546218</v>
      </c>
      <c r="AF11" s="16">
        <v>0.117021276595745</v>
      </c>
      <c r="AG11" s="16">
        <v>0.15625</v>
      </c>
      <c r="AH11" s="16">
        <v>0.134146341463415</v>
      </c>
      <c r="AI11" s="16">
        <v>0.113207547169811</v>
      </c>
      <c r="AJ11" s="16"/>
      <c r="AK11" s="16">
        <v>8.6294416243654803E-2</v>
      </c>
      <c r="AL11" s="16">
        <v>9.7087378640776698E-2</v>
      </c>
      <c r="AM11" s="16">
        <v>9.9009900990099001E-2</v>
      </c>
      <c r="AN11" s="16">
        <v>8.8737201365187701E-2</v>
      </c>
      <c r="AO11" s="16">
        <v>0.13297872340425501</v>
      </c>
      <c r="AP11" s="16">
        <v>0.13824884792626699</v>
      </c>
      <c r="AQ11" s="16">
        <v>0.17333333333333301</v>
      </c>
      <c r="AR11" s="16"/>
      <c r="AS11" s="16">
        <v>0.20212765957446799</v>
      </c>
      <c r="AT11" s="16">
        <v>0.102654867256637</v>
      </c>
      <c r="AU11" s="16"/>
      <c r="AV11" s="16">
        <v>0.118143459915612</v>
      </c>
      <c r="AW11" s="16">
        <v>0.116113744075829</v>
      </c>
      <c r="AX11" s="16"/>
      <c r="AY11" s="16">
        <v>8.4541062801932396E-2</v>
      </c>
      <c r="AZ11" s="16">
        <v>0.17142857142857101</v>
      </c>
      <c r="BA11" s="16"/>
      <c r="BB11" s="16">
        <v>0.120663650075415</v>
      </c>
      <c r="BC11" s="16">
        <v>0.112977099236641</v>
      </c>
      <c r="BD11" s="16"/>
      <c r="BE11" s="16">
        <v>4.8484848484848499E-2</v>
      </c>
      <c r="BF11" s="16">
        <v>0.112426035502959</v>
      </c>
      <c r="BG11" s="16">
        <v>0.12629757785467099</v>
      </c>
      <c r="BH11" s="16">
        <v>0.14893617021276601</v>
      </c>
    </row>
    <row r="12" spans="2:60" x14ac:dyDescent="0.25">
      <c r="B12" s="17" t="s">
        <v>111</v>
      </c>
      <c r="C12" s="16">
        <v>6.8285280728376294E-2</v>
      </c>
      <c r="D12" s="16">
        <v>8.5271317829457405E-2</v>
      </c>
      <c r="E12" s="16">
        <v>2.7972027972028E-2</v>
      </c>
      <c r="F12" s="16">
        <v>3.1578947368421102E-2</v>
      </c>
      <c r="G12" s="16">
        <v>8.6206896551724102E-2</v>
      </c>
      <c r="H12" s="16">
        <v>0</v>
      </c>
      <c r="I12" s="16">
        <v>6.6666666666666693E-2</v>
      </c>
      <c r="J12" s="16">
        <v>5.2631578947368397E-2</v>
      </c>
      <c r="K12" s="16">
        <v>6.8493150684931503E-2</v>
      </c>
      <c r="L12" s="16">
        <v>0.1</v>
      </c>
      <c r="M12" s="16">
        <v>5.6818181818181802E-2</v>
      </c>
      <c r="N12" s="16">
        <v>4.9019607843137303E-2</v>
      </c>
      <c r="O12" s="16">
        <v>6.6666666666666693E-2</v>
      </c>
      <c r="P12" s="16">
        <v>0.1</v>
      </c>
      <c r="Q12" s="16">
        <v>6.9767441860465101E-2</v>
      </c>
      <c r="R12" s="16">
        <v>0</v>
      </c>
      <c r="S12" s="16">
        <v>0.10989010989011</v>
      </c>
      <c r="T12" s="16">
        <v>9.6153846153846201E-2</v>
      </c>
      <c r="U12" s="16"/>
      <c r="V12" s="16">
        <v>2.2284122562674102E-2</v>
      </c>
      <c r="W12" s="16">
        <v>6.4864864864864896E-2</v>
      </c>
      <c r="X12" s="16">
        <v>0.11619718309859201</v>
      </c>
      <c r="Y12" s="16">
        <v>7.5510204081632698E-2</v>
      </c>
      <c r="Z12" s="16"/>
      <c r="AA12" s="16">
        <v>3.4120734908136503E-2</v>
      </c>
      <c r="AB12" s="16">
        <v>9.7560975609756101E-2</v>
      </c>
      <c r="AC12" s="16">
        <v>6.25E-2</v>
      </c>
      <c r="AD12" s="16">
        <v>9.3023255813953501E-2</v>
      </c>
      <c r="AE12" s="16">
        <v>0.11764705882352899</v>
      </c>
      <c r="AF12" s="16">
        <v>0.10638297872340401</v>
      </c>
      <c r="AG12" s="16">
        <v>0.114583333333333</v>
      </c>
      <c r="AH12" s="16">
        <v>4.8780487804878099E-2</v>
      </c>
      <c r="AI12" s="16">
        <v>5.6603773584905703E-2</v>
      </c>
      <c r="AJ12" s="16"/>
      <c r="AK12" s="16">
        <v>3.5532994923857898E-2</v>
      </c>
      <c r="AL12" s="16">
        <v>7.7669902912621394E-2</v>
      </c>
      <c r="AM12" s="16">
        <v>8.9108910891089105E-2</v>
      </c>
      <c r="AN12" s="16">
        <v>4.7781569965870303E-2</v>
      </c>
      <c r="AO12" s="16">
        <v>0.10106382978723399</v>
      </c>
      <c r="AP12" s="16">
        <v>9.6774193548387094E-2</v>
      </c>
      <c r="AQ12" s="16">
        <v>0.06</v>
      </c>
      <c r="AR12" s="16"/>
      <c r="AS12" s="16">
        <v>0.154255319148936</v>
      </c>
      <c r="AT12" s="16">
        <v>5.39823008849558E-2</v>
      </c>
      <c r="AU12" s="16"/>
      <c r="AV12" s="16">
        <v>3.58649789029536E-2</v>
      </c>
      <c r="AW12" s="16">
        <v>8.6492890995260696E-2</v>
      </c>
      <c r="AX12" s="16"/>
      <c r="AY12" s="16">
        <v>6.4009661835748799E-2</v>
      </c>
      <c r="AZ12" s="16">
        <v>7.5510204081632698E-2</v>
      </c>
      <c r="BA12" s="16"/>
      <c r="BB12" s="16">
        <v>7.99396681749623E-2</v>
      </c>
      <c r="BC12" s="16">
        <v>5.6488549618320602E-2</v>
      </c>
      <c r="BD12" s="16"/>
      <c r="BE12" s="16">
        <v>1.8181818181818198E-2</v>
      </c>
      <c r="BF12" s="16">
        <v>2.6627218934911202E-2</v>
      </c>
      <c r="BG12" s="16">
        <v>9.5155709342560596E-2</v>
      </c>
      <c r="BH12" s="16">
        <v>9.7872340425531903E-2</v>
      </c>
    </row>
    <row r="13" spans="2:60" x14ac:dyDescent="0.25">
      <c r="B13" s="17" t="s">
        <v>112</v>
      </c>
      <c r="C13" s="16">
        <v>6.2215477996965099E-2</v>
      </c>
      <c r="D13" s="16">
        <v>6.2015503875968998E-2</v>
      </c>
      <c r="E13" s="16">
        <v>5.5944055944055902E-2</v>
      </c>
      <c r="F13" s="16">
        <v>6.3157894736842093E-2</v>
      </c>
      <c r="G13" s="16">
        <v>6.8965517241379296E-2</v>
      </c>
      <c r="H13" s="16">
        <v>0</v>
      </c>
      <c r="I13" s="16">
        <v>3.8095238095238099E-2</v>
      </c>
      <c r="J13" s="16">
        <v>5.2631578947368397E-2</v>
      </c>
      <c r="K13" s="16">
        <v>0.10958904109589</v>
      </c>
      <c r="L13" s="16">
        <v>0.1</v>
      </c>
      <c r="M13" s="16">
        <v>6.8181818181818205E-2</v>
      </c>
      <c r="N13" s="16">
        <v>4.9019607843137303E-2</v>
      </c>
      <c r="O13" s="16">
        <v>6.6666666666666693E-2</v>
      </c>
      <c r="P13" s="16">
        <v>3.3333333333333298E-2</v>
      </c>
      <c r="Q13" s="16">
        <v>9.3023255813953501E-2</v>
      </c>
      <c r="R13" s="16">
        <v>0.148148148148148</v>
      </c>
      <c r="S13" s="16">
        <v>4.94505494505494E-2</v>
      </c>
      <c r="T13" s="16">
        <v>7.69230769230769E-2</v>
      </c>
      <c r="U13" s="16"/>
      <c r="V13" s="16">
        <v>6.12813370473538E-2</v>
      </c>
      <c r="W13" s="16">
        <v>5.9459459459459497E-2</v>
      </c>
      <c r="X13" s="16">
        <v>7.3943661971830998E-2</v>
      </c>
      <c r="Y13" s="16">
        <v>5.7142857142857099E-2</v>
      </c>
      <c r="Z13" s="16"/>
      <c r="AA13" s="16">
        <v>7.3490813648294004E-2</v>
      </c>
      <c r="AB13" s="16">
        <v>7.3170731707317097E-2</v>
      </c>
      <c r="AC13" s="16">
        <v>8.0357142857142905E-2</v>
      </c>
      <c r="AD13" s="16">
        <v>5.4263565891472902E-2</v>
      </c>
      <c r="AE13" s="16">
        <v>4.20168067226891E-2</v>
      </c>
      <c r="AF13" s="16">
        <v>8.5106382978723402E-2</v>
      </c>
      <c r="AG13" s="16">
        <v>9.375E-2</v>
      </c>
      <c r="AH13" s="16">
        <v>3.65853658536585E-2</v>
      </c>
      <c r="AI13" s="16">
        <v>1.88679245283019E-2</v>
      </c>
      <c r="AJ13" s="16"/>
      <c r="AK13" s="16">
        <v>6.5989847715736002E-2</v>
      </c>
      <c r="AL13" s="16">
        <v>7.7669902912621394E-2</v>
      </c>
      <c r="AM13" s="16">
        <v>0.10891089108910899</v>
      </c>
      <c r="AN13" s="16">
        <v>3.7542662116041001E-2</v>
      </c>
      <c r="AO13" s="16">
        <v>4.7872340425531901E-2</v>
      </c>
      <c r="AP13" s="16">
        <v>6.9124423963133605E-2</v>
      </c>
      <c r="AQ13" s="16">
        <v>8.6666666666666697E-2</v>
      </c>
      <c r="AR13" s="16"/>
      <c r="AS13" s="16">
        <v>0.111702127659574</v>
      </c>
      <c r="AT13" s="16">
        <v>5.39823008849558E-2</v>
      </c>
      <c r="AU13" s="16"/>
      <c r="AV13" s="16">
        <v>5.0632911392405097E-2</v>
      </c>
      <c r="AW13" s="16">
        <v>6.8720379146919405E-2</v>
      </c>
      <c r="AX13" s="16"/>
      <c r="AY13" s="16">
        <v>6.5217391304347797E-2</v>
      </c>
      <c r="AZ13" s="16">
        <v>5.7142857142857099E-2</v>
      </c>
      <c r="BA13" s="16"/>
      <c r="BB13" s="16">
        <v>7.99396681749623E-2</v>
      </c>
      <c r="BC13" s="16">
        <v>4.4274809160305302E-2</v>
      </c>
      <c r="BD13" s="16"/>
      <c r="BE13" s="16">
        <v>1.8181818181818198E-2</v>
      </c>
      <c r="BF13" s="16">
        <v>5.6213017751479299E-2</v>
      </c>
      <c r="BG13" s="16">
        <v>7.7854671280276802E-2</v>
      </c>
      <c r="BH13" s="16">
        <v>6.3829787234042507E-2</v>
      </c>
    </row>
    <row r="14" spans="2:60" x14ac:dyDescent="0.25">
      <c r="B14" s="17" t="s">
        <v>113</v>
      </c>
      <c r="C14" s="16">
        <v>5.5386949924127502E-2</v>
      </c>
      <c r="D14" s="16">
        <v>6.2015503875968998E-2</v>
      </c>
      <c r="E14" s="16">
        <v>8.3916083916083906E-2</v>
      </c>
      <c r="F14" s="16">
        <v>5.2631578947368397E-2</v>
      </c>
      <c r="G14" s="16">
        <v>0</v>
      </c>
      <c r="H14" s="16">
        <v>0.16666666666666699</v>
      </c>
      <c r="I14" s="16">
        <v>6.6666666666666693E-2</v>
      </c>
      <c r="J14" s="16">
        <v>0</v>
      </c>
      <c r="K14" s="16">
        <v>2.7397260273972601E-2</v>
      </c>
      <c r="L14" s="16">
        <v>3.3333333333333298E-2</v>
      </c>
      <c r="M14" s="16">
        <v>2.27272727272727E-2</v>
      </c>
      <c r="N14" s="16">
        <v>3.9215686274509803E-2</v>
      </c>
      <c r="O14" s="16">
        <v>6.6666666666666693E-2</v>
      </c>
      <c r="P14" s="16">
        <v>6.6666666666666693E-2</v>
      </c>
      <c r="Q14" s="16">
        <v>4.6511627906976702E-2</v>
      </c>
      <c r="R14" s="16">
        <v>7.4074074074074098E-2</v>
      </c>
      <c r="S14" s="16">
        <v>4.94505494505494E-2</v>
      </c>
      <c r="T14" s="16">
        <v>7.69230769230769E-2</v>
      </c>
      <c r="U14" s="16"/>
      <c r="V14" s="16">
        <v>2.78551532033426E-2</v>
      </c>
      <c r="W14" s="16">
        <v>2.1621621621621599E-2</v>
      </c>
      <c r="X14" s="16">
        <v>6.6901408450704206E-2</v>
      </c>
      <c r="Y14" s="16">
        <v>8.1632653061224497E-2</v>
      </c>
      <c r="Z14" s="16"/>
      <c r="AA14" s="16">
        <v>3.9370078740157501E-2</v>
      </c>
      <c r="AB14" s="16">
        <v>2.4390243902439001E-2</v>
      </c>
      <c r="AC14" s="16">
        <v>6.25E-2</v>
      </c>
      <c r="AD14" s="16">
        <v>8.5271317829457405E-2</v>
      </c>
      <c r="AE14" s="16">
        <v>5.0420168067226899E-2</v>
      </c>
      <c r="AF14" s="16">
        <v>5.31914893617021E-2</v>
      </c>
      <c r="AG14" s="16">
        <v>9.375E-2</v>
      </c>
      <c r="AH14" s="16">
        <v>7.3170731707317097E-2</v>
      </c>
      <c r="AI14" s="16">
        <v>5.6603773584905703E-2</v>
      </c>
      <c r="AJ14" s="16"/>
      <c r="AK14" s="16">
        <v>2.5380710659898501E-2</v>
      </c>
      <c r="AL14" s="16">
        <v>0.106796116504854</v>
      </c>
      <c r="AM14" s="16">
        <v>0.10891089108910899</v>
      </c>
      <c r="AN14" s="16">
        <v>4.0955631399317398E-2</v>
      </c>
      <c r="AO14" s="16">
        <v>5.31914893617021E-2</v>
      </c>
      <c r="AP14" s="16">
        <v>5.5299539170506902E-2</v>
      </c>
      <c r="AQ14" s="16">
        <v>0.06</v>
      </c>
      <c r="AR14" s="16"/>
      <c r="AS14" s="16">
        <v>0.10638297872340401</v>
      </c>
      <c r="AT14" s="16">
        <v>4.6902654867256602E-2</v>
      </c>
      <c r="AU14" s="16"/>
      <c r="AV14" s="16">
        <v>2.53164556962025E-2</v>
      </c>
      <c r="AW14" s="16">
        <v>7.2274881516587702E-2</v>
      </c>
      <c r="AX14" s="16"/>
      <c r="AY14" s="16">
        <v>3.9855072463768099E-2</v>
      </c>
      <c r="AZ14" s="16">
        <v>8.1632653061224497E-2</v>
      </c>
      <c r="BA14" s="16"/>
      <c r="BB14" s="16">
        <v>6.6365007541478102E-2</v>
      </c>
      <c r="BC14" s="16">
        <v>4.4274809160305302E-2</v>
      </c>
      <c r="BD14" s="16"/>
      <c r="BE14" s="16">
        <v>3.03030303030303E-2</v>
      </c>
      <c r="BF14" s="16">
        <v>4.1420118343195297E-2</v>
      </c>
      <c r="BG14" s="16">
        <v>5.7093425605536298E-2</v>
      </c>
      <c r="BH14" s="16">
        <v>8.9361702127659606E-2</v>
      </c>
    </row>
    <row r="15" spans="2:60" x14ac:dyDescent="0.25">
      <c r="B15" s="17" t="s">
        <v>114</v>
      </c>
      <c r="C15" s="16">
        <v>3.7936267071320202E-2</v>
      </c>
      <c r="D15" s="16">
        <v>1.5503875968992199E-2</v>
      </c>
      <c r="E15" s="16">
        <v>2.0979020979021001E-2</v>
      </c>
      <c r="F15" s="16">
        <v>3.1578947368421102E-2</v>
      </c>
      <c r="G15" s="16">
        <v>8.6206896551724102E-2</v>
      </c>
      <c r="H15" s="16">
        <v>3.3333333333333298E-2</v>
      </c>
      <c r="I15" s="16">
        <v>2.8571428571428598E-2</v>
      </c>
      <c r="J15" s="16">
        <v>0.157894736842105</v>
      </c>
      <c r="K15" s="16">
        <v>2.7397260273972601E-2</v>
      </c>
      <c r="L15" s="16">
        <v>3.3333333333333298E-2</v>
      </c>
      <c r="M15" s="16">
        <v>5.6818181818181802E-2</v>
      </c>
      <c r="N15" s="16">
        <v>6.8627450980392204E-2</v>
      </c>
      <c r="O15" s="16">
        <v>6.6666666666666693E-2</v>
      </c>
      <c r="P15" s="16">
        <v>0</v>
      </c>
      <c r="Q15" s="16">
        <v>2.32558139534884E-2</v>
      </c>
      <c r="R15" s="16">
        <v>3.7037037037037E-2</v>
      </c>
      <c r="S15" s="16">
        <v>3.2967032967033003E-2</v>
      </c>
      <c r="T15" s="16">
        <v>4.80769230769231E-2</v>
      </c>
      <c r="U15" s="16"/>
      <c r="V15" s="16">
        <v>2.2284122562674102E-2</v>
      </c>
      <c r="W15" s="16">
        <v>5.9459459459459497E-2</v>
      </c>
      <c r="X15" s="16">
        <v>3.8732394366197201E-2</v>
      </c>
      <c r="Y15" s="16">
        <v>4.08163265306122E-2</v>
      </c>
      <c r="Z15" s="16"/>
      <c r="AA15" s="16">
        <v>3.9370078740157501E-2</v>
      </c>
      <c r="AB15" s="16">
        <v>7.3170731707317097E-2</v>
      </c>
      <c r="AC15" s="16">
        <v>8.9285714285714298E-3</v>
      </c>
      <c r="AD15" s="16">
        <v>4.6511627906976702E-2</v>
      </c>
      <c r="AE15" s="16">
        <v>5.0420168067226899E-2</v>
      </c>
      <c r="AF15" s="16">
        <v>5.31914893617021E-2</v>
      </c>
      <c r="AG15" s="16">
        <v>5.2083333333333301E-2</v>
      </c>
      <c r="AH15" s="16">
        <v>0</v>
      </c>
      <c r="AI15" s="16">
        <v>4.71698113207547E-2</v>
      </c>
      <c r="AJ15" s="16"/>
      <c r="AK15" s="16">
        <v>4.5685279187817299E-2</v>
      </c>
      <c r="AL15" s="16">
        <v>4.85436893203883E-2</v>
      </c>
      <c r="AM15" s="16">
        <v>3.9603960396039598E-2</v>
      </c>
      <c r="AN15" s="16">
        <v>2.7303754266211601E-2</v>
      </c>
      <c r="AO15" s="16">
        <v>6.3829787234042507E-2</v>
      </c>
      <c r="AP15" s="16">
        <v>3.6866359447004601E-2</v>
      </c>
      <c r="AQ15" s="16">
        <v>0.02</v>
      </c>
      <c r="AR15" s="16"/>
      <c r="AS15" s="16">
        <v>3.7234042553191501E-2</v>
      </c>
      <c r="AT15" s="16">
        <v>3.8053097345132701E-2</v>
      </c>
      <c r="AU15" s="16"/>
      <c r="AV15" s="16">
        <v>3.7974683544303799E-2</v>
      </c>
      <c r="AW15" s="16">
        <v>3.7914691943128E-2</v>
      </c>
      <c r="AX15" s="16"/>
      <c r="AY15" s="16">
        <v>3.6231884057971002E-2</v>
      </c>
      <c r="AZ15" s="16">
        <v>4.08163265306122E-2</v>
      </c>
      <c r="BA15" s="16"/>
      <c r="BB15" s="16">
        <v>3.0165912518853699E-2</v>
      </c>
      <c r="BC15" s="16">
        <v>4.58015267175573E-2</v>
      </c>
      <c r="BD15" s="16"/>
      <c r="BE15" s="16">
        <v>1.21212121212121E-2</v>
      </c>
      <c r="BF15" s="16">
        <v>4.4378698224852103E-2</v>
      </c>
      <c r="BG15" s="16">
        <v>3.9792387543252601E-2</v>
      </c>
      <c r="BH15" s="16">
        <v>4.2553191489361701E-2</v>
      </c>
    </row>
    <row r="16" spans="2:60" x14ac:dyDescent="0.25">
      <c r="B16" s="17" t="s">
        <v>115</v>
      </c>
      <c r="C16" s="18">
        <v>0.31411229135053098</v>
      </c>
      <c r="D16" s="18">
        <v>0.28682170542635699</v>
      </c>
      <c r="E16" s="18">
        <v>0.32867132867132898</v>
      </c>
      <c r="F16" s="18">
        <v>0.35789473684210499</v>
      </c>
      <c r="G16" s="18">
        <v>0.31034482758620702</v>
      </c>
      <c r="H16" s="18">
        <v>0.266666666666667</v>
      </c>
      <c r="I16" s="18">
        <v>0.33333333333333298</v>
      </c>
      <c r="J16" s="18">
        <v>0.157894736842105</v>
      </c>
      <c r="K16" s="18">
        <v>0.41095890410958902</v>
      </c>
      <c r="L16" s="18">
        <v>0.33333333333333298</v>
      </c>
      <c r="M16" s="18">
        <v>0.35227272727272702</v>
      </c>
      <c r="N16" s="18">
        <v>0.25490196078431399</v>
      </c>
      <c r="O16" s="18">
        <v>0.46666666666666701</v>
      </c>
      <c r="P16" s="18">
        <v>0.31666666666666698</v>
      </c>
      <c r="Q16" s="18">
        <v>0.44186046511627902</v>
      </c>
      <c r="R16" s="18">
        <v>0.407407407407407</v>
      </c>
      <c r="S16" s="18">
        <v>0.24175824175824201</v>
      </c>
      <c r="T16" s="18">
        <v>0.269230769230769</v>
      </c>
      <c r="U16" s="18"/>
      <c r="V16" s="18">
        <v>0.53203342618384397</v>
      </c>
      <c r="W16" s="18">
        <v>0.340540540540541</v>
      </c>
      <c r="X16" s="18">
        <v>0.23239436619718301</v>
      </c>
      <c r="Y16" s="18">
        <v>0.19183673469387799</v>
      </c>
      <c r="Z16" s="18"/>
      <c r="AA16" s="18">
        <v>0.48031496062992102</v>
      </c>
      <c r="AB16" s="18">
        <v>0.24390243902438999</v>
      </c>
      <c r="AC16" s="18">
        <v>0.35714285714285698</v>
      </c>
      <c r="AD16" s="18">
        <v>0.24031007751937999</v>
      </c>
      <c r="AE16" s="18">
        <v>0.21008403361344499</v>
      </c>
      <c r="AF16" s="18">
        <v>0.23404255319148901</v>
      </c>
      <c r="AG16" s="18">
        <v>0.15625</v>
      </c>
      <c r="AH16" s="18">
        <v>0.18292682926829301</v>
      </c>
      <c r="AI16" s="18">
        <v>0.14150943396226401</v>
      </c>
      <c r="AJ16" s="18"/>
      <c r="AK16" s="18">
        <v>0.40609137055837602</v>
      </c>
      <c r="AL16" s="18">
        <v>0.32038834951456302</v>
      </c>
      <c r="AM16" s="18">
        <v>0.26732673267326701</v>
      </c>
      <c r="AN16" s="18">
        <v>0.38907849829351498</v>
      </c>
      <c r="AO16" s="18">
        <v>0.20212765957446799</v>
      </c>
      <c r="AP16" s="18">
        <v>0.23963133640553</v>
      </c>
      <c r="AQ16" s="18">
        <v>0.24</v>
      </c>
      <c r="AR16" s="18"/>
      <c r="AS16" s="18">
        <v>0.12765957446808501</v>
      </c>
      <c r="AT16" s="18">
        <v>0.34513274336283201</v>
      </c>
      <c r="AU16" s="18"/>
      <c r="AV16" s="18">
        <v>0.42194092827004198</v>
      </c>
      <c r="AW16" s="18">
        <v>0.25355450236966798</v>
      </c>
      <c r="AX16" s="18"/>
      <c r="AY16" s="18">
        <v>0.38647342995169098</v>
      </c>
      <c r="AZ16" s="18">
        <v>0.19183673469387799</v>
      </c>
      <c r="BA16" s="18"/>
      <c r="BB16" s="18">
        <v>0.26696832579185498</v>
      </c>
      <c r="BC16" s="18">
        <v>0.36183206106870203</v>
      </c>
      <c r="BD16" s="18"/>
      <c r="BE16" s="18">
        <v>0.56363636363636405</v>
      </c>
      <c r="BF16" s="18">
        <v>0.42603550295858</v>
      </c>
      <c r="BG16" s="18">
        <v>0.25605536332179901</v>
      </c>
      <c r="BH16" s="18">
        <v>0.123404255319149</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H3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117</v>
      </c>
      <c r="C8" s="16">
        <v>3.0349013657056102E-2</v>
      </c>
      <c r="D8" s="16">
        <v>2.32558139534884E-2</v>
      </c>
      <c r="E8" s="16">
        <v>2.0979020979021001E-2</v>
      </c>
      <c r="F8" s="16">
        <v>5.2631578947368397E-2</v>
      </c>
      <c r="G8" s="16">
        <v>6.8965517241379296E-2</v>
      </c>
      <c r="H8" s="16">
        <v>0</v>
      </c>
      <c r="I8" s="16">
        <v>3.8095238095238099E-2</v>
      </c>
      <c r="J8" s="16">
        <v>5.2631578947368397E-2</v>
      </c>
      <c r="K8" s="16">
        <v>4.1095890410958902E-2</v>
      </c>
      <c r="L8" s="16">
        <v>3.3333333333333298E-2</v>
      </c>
      <c r="M8" s="16">
        <v>1.13636363636364E-2</v>
      </c>
      <c r="N8" s="16">
        <v>3.9215686274509803E-2</v>
      </c>
      <c r="O8" s="16">
        <v>3.3333333333333298E-2</v>
      </c>
      <c r="P8" s="16">
        <v>0</v>
      </c>
      <c r="Q8" s="16">
        <v>2.32558139534884E-2</v>
      </c>
      <c r="R8" s="16">
        <v>0.11111111111111099</v>
      </c>
      <c r="S8" s="16">
        <v>1.0989010989011E-2</v>
      </c>
      <c r="T8" s="16">
        <v>3.8461538461538498E-2</v>
      </c>
      <c r="U8" s="16"/>
      <c r="V8" s="16">
        <v>6.12813370473538E-2</v>
      </c>
      <c r="W8" s="16">
        <v>3.24324324324324E-2</v>
      </c>
      <c r="X8" s="16">
        <v>1.7605633802816899E-2</v>
      </c>
      <c r="Y8" s="16">
        <v>1.4285714285714299E-2</v>
      </c>
      <c r="Z8" s="16"/>
      <c r="AA8" s="16">
        <v>4.9868766404199502E-2</v>
      </c>
      <c r="AB8" s="16">
        <v>1.21951219512195E-2</v>
      </c>
      <c r="AC8" s="16">
        <v>1.7857142857142901E-2</v>
      </c>
      <c r="AD8" s="16">
        <v>2.32558139534884E-2</v>
      </c>
      <c r="AE8" s="16">
        <v>8.4033613445378096E-3</v>
      </c>
      <c r="AF8" s="16">
        <v>2.1276595744680899E-2</v>
      </c>
      <c r="AG8" s="16">
        <v>3.125E-2</v>
      </c>
      <c r="AH8" s="16">
        <v>2.4390243902439001E-2</v>
      </c>
      <c r="AI8" s="16">
        <v>1.88679245283019E-2</v>
      </c>
      <c r="AJ8" s="16"/>
      <c r="AK8" s="16">
        <v>4.5685279187817299E-2</v>
      </c>
      <c r="AL8" s="16">
        <v>0</v>
      </c>
      <c r="AM8" s="16">
        <v>3.9603960396039598E-2</v>
      </c>
      <c r="AN8" s="16">
        <v>4.7781569965870303E-2</v>
      </c>
      <c r="AO8" s="16">
        <v>1.0638297872340399E-2</v>
      </c>
      <c r="AP8" s="16">
        <v>2.3041474654377898E-2</v>
      </c>
      <c r="AQ8" s="16">
        <v>1.3333333333333299E-2</v>
      </c>
      <c r="AR8" s="16"/>
      <c r="AS8" s="16">
        <v>1.0638297872340399E-2</v>
      </c>
      <c r="AT8" s="16">
        <v>3.3628318584070803E-2</v>
      </c>
      <c r="AU8" s="16"/>
      <c r="AV8" s="16">
        <v>4.6413502109704602E-2</v>
      </c>
      <c r="AW8" s="16">
        <v>2.1327014218009501E-2</v>
      </c>
      <c r="AX8" s="16"/>
      <c r="AY8" s="16">
        <v>3.9855072463768099E-2</v>
      </c>
      <c r="AZ8" s="16">
        <v>1.4285714285714299E-2</v>
      </c>
      <c r="BA8" s="16"/>
      <c r="BB8" s="16">
        <v>2.2624434389140299E-2</v>
      </c>
      <c r="BC8" s="16">
        <v>3.8167938931297697E-2</v>
      </c>
      <c r="BD8" s="16"/>
      <c r="BE8" s="16">
        <v>0.109090909090909</v>
      </c>
      <c r="BF8" s="16">
        <v>2.3668639053254399E-2</v>
      </c>
      <c r="BG8" s="16">
        <v>1.73010380622837E-2</v>
      </c>
      <c r="BH8" s="16">
        <v>1.7021276595744698E-2</v>
      </c>
    </row>
    <row r="9" spans="2:60" x14ac:dyDescent="0.25">
      <c r="B9" s="17" t="s">
        <v>118</v>
      </c>
      <c r="C9" s="16">
        <v>8.3459787556904395E-3</v>
      </c>
      <c r="D9" s="16">
        <v>7.7519379844961196E-3</v>
      </c>
      <c r="E9" s="16">
        <v>6.9930069930069904E-3</v>
      </c>
      <c r="F9" s="16">
        <v>0</v>
      </c>
      <c r="G9" s="16">
        <v>0</v>
      </c>
      <c r="H9" s="16">
        <v>0</v>
      </c>
      <c r="I9" s="16">
        <v>2.8571428571428598E-2</v>
      </c>
      <c r="J9" s="16">
        <v>0</v>
      </c>
      <c r="K9" s="16">
        <v>0</v>
      </c>
      <c r="L9" s="16">
        <v>0</v>
      </c>
      <c r="M9" s="16">
        <v>0</v>
      </c>
      <c r="N9" s="16">
        <v>9.8039215686274508E-3</v>
      </c>
      <c r="O9" s="16">
        <v>0</v>
      </c>
      <c r="P9" s="16">
        <v>1.6666666666666701E-2</v>
      </c>
      <c r="Q9" s="16">
        <v>4.6511627906976702E-2</v>
      </c>
      <c r="R9" s="16">
        <v>0</v>
      </c>
      <c r="S9" s="16">
        <v>1.0989010989011E-2</v>
      </c>
      <c r="T9" s="16">
        <v>0</v>
      </c>
      <c r="U9" s="16"/>
      <c r="V9" s="16">
        <v>2.7855153203342601E-3</v>
      </c>
      <c r="W9" s="16">
        <v>1.62162162162162E-2</v>
      </c>
      <c r="X9" s="16">
        <v>7.0422535211267599E-3</v>
      </c>
      <c r="Y9" s="16">
        <v>1.02040816326531E-2</v>
      </c>
      <c r="Z9" s="16"/>
      <c r="AA9" s="16">
        <v>5.2493438320209999E-3</v>
      </c>
      <c r="AB9" s="16">
        <v>2.4390243902439001E-2</v>
      </c>
      <c r="AC9" s="16">
        <v>8.9285714285714298E-3</v>
      </c>
      <c r="AD9" s="16">
        <v>7.7519379844961196E-3</v>
      </c>
      <c r="AE9" s="16">
        <v>0</v>
      </c>
      <c r="AF9" s="16">
        <v>0</v>
      </c>
      <c r="AG9" s="16">
        <v>0</v>
      </c>
      <c r="AH9" s="16">
        <v>2.4390243902439001E-2</v>
      </c>
      <c r="AI9" s="16">
        <v>1.88679245283019E-2</v>
      </c>
      <c r="AJ9" s="16"/>
      <c r="AK9" s="16">
        <v>0</v>
      </c>
      <c r="AL9" s="16">
        <v>1.94174757281553E-2</v>
      </c>
      <c r="AM9" s="16">
        <v>1.9801980198019799E-2</v>
      </c>
      <c r="AN9" s="16">
        <v>3.4129692832764501E-3</v>
      </c>
      <c r="AO9" s="16">
        <v>1.0638297872340399E-2</v>
      </c>
      <c r="AP9" s="16">
        <v>9.2165898617511503E-3</v>
      </c>
      <c r="AQ9" s="16">
        <v>6.6666666666666697E-3</v>
      </c>
      <c r="AR9" s="16"/>
      <c r="AS9" s="16">
        <v>1.0638297872340399E-2</v>
      </c>
      <c r="AT9" s="16">
        <v>7.9646017699115008E-3</v>
      </c>
      <c r="AU9" s="16"/>
      <c r="AV9" s="16">
        <v>6.3291139240506302E-3</v>
      </c>
      <c r="AW9" s="16">
        <v>9.4786729857819895E-3</v>
      </c>
      <c r="AX9" s="16"/>
      <c r="AY9" s="16">
        <v>7.2463768115942004E-3</v>
      </c>
      <c r="AZ9" s="16">
        <v>1.02040816326531E-2</v>
      </c>
      <c r="BA9" s="16"/>
      <c r="BB9" s="16">
        <v>9.0497737556561094E-3</v>
      </c>
      <c r="BC9" s="16">
        <v>7.63358778625954E-3</v>
      </c>
      <c r="BD9" s="16"/>
      <c r="BE9" s="16">
        <v>0</v>
      </c>
      <c r="BF9" s="16">
        <v>5.9171597633136102E-3</v>
      </c>
      <c r="BG9" s="16">
        <v>1.03806228373702E-2</v>
      </c>
      <c r="BH9" s="16">
        <v>1.27659574468085E-2</v>
      </c>
    </row>
    <row r="10" spans="2:60" x14ac:dyDescent="0.25">
      <c r="B10" s="17" t="s">
        <v>109</v>
      </c>
      <c r="C10" s="16">
        <v>0.115326251896813</v>
      </c>
      <c r="D10" s="16">
        <v>0.108527131782946</v>
      </c>
      <c r="E10" s="16">
        <v>0.132867132867133</v>
      </c>
      <c r="F10" s="16">
        <v>0.21052631578947401</v>
      </c>
      <c r="G10" s="16">
        <v>0.12068965517241401</v>
      </c>
      <c r="H10" s="16">
        <v>6.6666666666666693E-2</v>
      </c>
      <c r="I10" s="16">
        <v>0.12380952380952399</v>
      </c>
      <c r="J10" s="16">
        <v>0.21052631578947401</v>
      </c>
      <c r="K10" s="16">
        <v>6.8493150684931503E-2</v>
      </c>
      <c r="L10" s="16">
        <v>0.1</v>
      </c>
      <c r="M10" s="16">
        <v>0.102272727272727</v>
      </c>
      <c r="N10" s="16">
        <v>0.19607843137254899</v>
      </c>
      <c r="O10" s="16">
        <v>0.133333333333333</v>
      </c>
      <c r="P10" s="16">
        <v>0.15</v>
      </c>
      <c r="Q10" s="16">
        <v>0.13953488372093001</v>
      </c>
      <c r="R10" s="16">
        <v>7.4074074074074098E-2</v>
      </c>
      <c r="S10" s="16">
        <v>4.3956043956044001E-2</v>
      </c>
      <c r="T10" s="16">
        <v>6.7307692307692304E-2</v>
      </c>
      <c r="U10" s="16"/>
      <c r="V10" s="16">
        <v>1.9498607242339799E-2</v>
      </c>
      <c r="W10" s="16">
        <v>0.102702702702703</v>
      </c>
      <c r="X10" s="16">
        <v>0.161971830985915</v>
      </c>
      <c r="Y10" s="16">
        <v>0.16326530612244899</v>
      </c>
      <c r="Z10" s="16"/>
      <c r="AA10" s="16">
        <v>3.9370078740157501E-2</v>
      </c>
      <c r="AB10" s="16">
        <v>0.146341463414634</v>
      </c>
      <c r="AC10" s="16">
        <v>0.11607142857142901</v>
      </c>
      <c r="AD10" s="16">
        <v>0.13178294573643401</v>
      </c>
      <c r="AE10" s="16">
        <v>0.11764705882352899</v>
      </c>
      <c r="AF10" s="16">
        <v>0.13829787234042601</v>
      </c>
      <c r="AG10" s="16">
        <v>0.20833333333333301</v>
      </c>
      <c r="AH10" s="16">
        <v>0.219512195121951</v>
      </c>
      <c r="AI10" s="16">
        <v>0.19811320754716999</v>
      </c>
      <c r="AJ10" s="16"/>
      <c r="AK10" s="16">
        <v>0.116751269035533</v>
      </c>
      <c r="AL10" s="16">
        <v>0.116504854368932</v>
      </c>
      <c r="AM10" s="16">
        <v>0.198019801980198</v>
      </c>
      <c r="AN10" s="16">
        <v>9.5563139931740607E-2</v>
      </c>
      <c r="AO10" s="16">
        <v>0.12765957446808501</v>
      </c>
      <c r="AP10" s="16">
        <v>0.119815668202765</v>
      </c>
      <c r="AQ10" s="16">
        <v>0.10666666666666701</v>
      </c>
      <c r="AR10" s="16"/>
      <c r="AS10" s="16">
        <v>0.122340425531915</v>
      </c>
      <c r="AT10" s="16">
        <v>0.114159292035398</v>
      </c>
      <c r="AU10" s="16"/>
      <c r="AV10" s="16">
        <v>9.2827004219409301E-2</v>
      </c>
      <c r="AW10" s="16">
        <v>0.127962085308057</v>
      </c>
      <c r="AX10" s="16"/>
      <c r="AY10" s="16">
        <v>8.6956521739130405E-2</v>
      </c>
      <c r="AZ10" s="16">
        <v>0.16326530612244899</v>
      </c>
      <c r="BA10" s="16"/>
      <c r="BB10" s="16">
        <v>0.114630467571644</v>
      </c>
      <c r="BC10" s="16">
        <v>0.11603053435114501</v>
      </c>
      <c r="BD10" s="16"/>
      <c r="BE10" s="16">
        <v>4.8484848484848499E-2</v>
      </c>
      <c r="BF10" s="16">
        <v>8.2840236686390498E-2</v>
      </c>
      <c r="BG10" s="16">
        <v>0.12629757785467099</v>
      </c>
      <c r="BH10" s="16">
        <v>0.182978723404255</v>
      </c>
    </row>
    <row r="11" spans="2:60" x14ac:dyDescent="0.25">
      <c r="B11" s="17" t="s">
        <v>119</v>
      </c>
      <c r="C11" s="16">
        <v>1.66919575113809E-2</v>
      </c>
      <c r="D11" s="16">
        <v>2.32558139534884E-2</v>
      </c>
      <c r="E11" s="16">
        <v>1.3986013986014E-2</v>
      </c>
      <c r="F11" s="16">
        <v>2.1052631578947399E-2</v>
      </c>
      <c r="G11" s="16">
        <v>0</v>
      </c>
      <c r="H11" s="16">
        <v>0</v>
      </c>
      <c r="I11" s="16">
        <v>9.5238095238095195E-3</v>
      </c>
      <c r="J11" s="16">
        <v>0</v>
      </c>
      <c r="K11" s="16">
        <v>1.3698630136986301E-2</v>
      </c>
      <c r="L11" s="16">
        <v>0</v>
      </c>
      <c r="M11" s="16">
        <v>0</v>
      </c>
      <c r="N11" s="16">
        <v>9.8039215686274495E-2</v>
      </c>
      <c r="O11" s="16">
        <v>0</v>
      </c>
      <c r="P11" s="16">
        <v>0</v>
      </c>
      <c r="Q11" s="16">
        <v>2.32558139534884E-2</v>
      </c>
      <c r="R11" s="16">
        <v>0</v>
      </c>
      <c r="S11" s="16">
        <v>1.0989010989011E-2</v>
      </c>
      <c r="T11" s="16">
        <v>0</v>
      </c>
      <c r="U11" s="16"/>
      <c r="V11" s="16">
        <v>0</v>
      </c>
      <c r="W11" s="16">
        <v>1.0810810810810799E-2</v>
      </c>
      <c r="X11" s="16">
        <v>2.4647887323943699E-2</v>
      </c>
      <c r="Y11" s="16">
        <v>2.6530612244898E-2</v>
      </c>
      <c r="Z11" s="16"/>
      <c r="AA11" s="16">
        <v>1.0498687664042E-2</v>
      </c>
      <c r="AB11" s="16">
        <v>1.21951219512195E-2</v>
      </c>
      <c r="AC11" s="16">
        <v>0</v>
      </c>
      <c r="AD11" s="16">
        <v>0</v>
      </c>
      <c r="AE11" s="16">
        <v>5.0420168067226899E-2</v>
      </c>
      <c r="AF11" s="16">
        <v>1.0638297872340399E-2</v>
      </c>
      <c r="AG11" s="16">
        <v>1.0416666666666701E-2</v>
      </c>
      <c r="AH11" s="16">
        <v>1.21951219512195E-2</v>
      </c>
      <c r="AI11" s="16">
        <v>7.5471698113207503E-2</v>
      </c>
      <c r="AJ11" s="16"/>
      <c r="AK11" s="16">
        <v>5.0761421319797002E-3</v>
      </c>
      <c r="AL11" s="16">
        <v>9.7087378640776708E-3</v>
      </c>
      <c r="AM11" s="16">
        <v>9.9009900990098994E-3</v>
      </c>
      <c r="AN11" s="16">
        <v>1.7064846416382298E-2</v>
      </c>
      <c r="AO11" s="16">
        <v>1.0638297872340399E-2</v>
      </c>
      <c r="AP11" s="16">
        <v>1.8433179723502301E-2</v>
      </c>
      <c r="AQ11" s="16">
        <v>5.3333333333333302E-2</v>
      </c>
      <c r="AR11" s="16"/>
      <c r="AS11" s="16">
        <v>1.0638297872340399E-2</v>
      </c>
      <c r="AT11" s="16">
        <v>1.7699115044247801E-2</v>
      </c>
      <c r="AU11" s="16"/>
      <c r="AV11" s="16">
        <v>4.2194092827004199E-3</v>
      </c>
      <c r="AW11" s="16">
        <v>2.3696682464454999E-2</v>
      </c>
      <c r="AX11" s="16"/>
      <c r="AY11" s="16">
        <v>1.0869565217391301E-2</v>
      </c>
      <c r="AZ11" s="16">
        <v>2.6530612244898E-2</v>
      </c>
      <c r="BA11" s="16"/>
      <c r="BB11" s="16">
        <v>1.6591251885369501E-2</v>
      </c>
      <c r="BC11" s="16">
        <v>1.6793893129771E-2</v>
      </c>
      <c r="BD11" s="16"/>
      <c r="BE11" s="16">
        <v>0</v>
      </c>
      <c r="BF11" s="16">
        <v>2.3668639053254399E-2</v>
      </c>
      <c r="BG11" s="16">
        <v>8.6505190311418692E-3</v>
      </c>
      <c r="BH11" s="16">
        <v>3.4042553191489397E-2</v>
      </c>
    </row>
    <row r="12" spans="2:60" ht="30" x14ac:dyDescent="0.25">
      <c r="B12" s="17" t="s">
        <v>120</v>
      </c>
      <c r="C12" s="16">
        <v>2.2761760242792101E-3</v>
      </c>
      <c r="D12" s="16">
        <v>7.7519379844961196E-3</v>
      </c>
      <c r="E12" s="16">
        <v>1.3986013986014E-2</v>
      </c>
      <c r="F12" s="16">
        <v>0</v>
      </c>
      <c r="G12" s="16">
        <v>0</v>
      </c>
      <c r="H12" s="16">
        <v>0</v>
      </c>
      <c r="I12" s="16">
        <v>0</v>
      </c>
      <c r="J12" s="16">
        <v>0</v>
      </c>
      <c r="K12" s="16">
        <v>0</v>
      </c>
      <c r="L12" s="16">
        <v>0</v>
      </c>
      <c r="M12" s="16">
        <v>0</v>
      </c>
      <c r="N12" s="16">
        <v>0</v>
      </c>
      <c r="O12" s="16">
        <v>0</v>
      </c>
      <c r="P12" s="16">
        <v>0</v>
      </c>
      <c r="Q12" s="16">
        <v>0</v>
      </c>
      <c r="R12" s="16">
        <v>0</v>
      </c>
      <c r="S12" s="16">
        <v>0</v>
      </c>
      <c r="T12" s="16">
        <v>0</v>
      </c>
      <c r="U12" s="16"/>
      <c r="V12" s="16">
        <v>0</v>
      </c>
      <c r="W12" s="16">
        <v>0</v>
      </c>
      <c r="X12" s="16">
        <v>7.0422535211267599E-3</v>
      </c>
      <c r="Y12" s="16">
        <v>2.0408163265306098E-3</v>
      </c>
      <c r="Z12" s="16"/>
      <c r="AA12" s="16">
        <v>0</v>
      </c>
      <c r="AB12" s="16">
        <v>0</v>
      </c>
      <c r="AC12" s="16">
        <v>0</v>
      </c>
      <c r="AD12" s="16">
        <v>0</v>
      </c>
      <c r="AE12" s="16">
        <v>0</v>
      </c>
      <c r="AF12" s="16">
        <v>0</v>
      </c>
      <c r="AG12" s="16">
        <v>1.0416666666666701E-2</v>
      </c>
      <c r="AH12" s="16">
        <v>0</v>
      </c>
      <c r="AI12" s="16">
        <v>9.4339622641509396E-3</v>
      </c>
      <c r="AJ12" s="16"/>
      <c r="AK12" s="16">
        <v>0</v>
      </c>
      <c r="AL12" s="16">
        <v>0</v>
      </c>
      <c r="AM12" s="16">
        <v>0</v>
      </c>
      <c r="AN12" s="16">
        <v>0</v>
      </c>
      <c r="AO12" s="16">
        <v>0</v>
      </c>
      <c r="AP12" s="16">
        <v>4.6082949308755804E-3</v>
      </c>
      <c r="AQ12" s="16">
        <v>0</v>
      </c>
      <c r="AR12" s="16"/>
      <c r="AS12" s="16">
        <v>0</v>
      </c>
      <c r="AT12" s="16">
        <v>2.6548672566371698E-3</v>
      </c>
      <c r="AU12" s="16"/>
      <c r="AV12" s="16">
        <v>2.1097046413502099E-3</v>
      </c>
      <c r="AW12" s="16">
        <v>2.3696682464455E-3</v>
      </c>
      <c r="AX12" s="16"/>
      <c r="AY12" s="16">
        <v>2.4154589371980701E-3</v>
      </c>
      <c r="AZ12" s="16">
        <v>2.0408163265306098E-3</v>
      </c>
      <c r="BA12" s="16"/>
      <c r="BB12" s="16">
        <v>0</v>
      </c>
      <c r="BC12" s="16">
        <v>4.5801526717557297E-3</v>
      </c>
      <c r="BD12" s="16"/>
      <c r="BE12" s="16">
        <v>0</v>
      </c>
      <c r="BF12" s="16">
        <v>2.9585798816567999E-3</v>
      </c>
      <c r="BG12" s="16">
        <v>3.4602076124567501E-3</v>
      </c>
      <c r="BH12" s="16">
        <v>0</v>
      </c>
    </row>
    <row r="13" spans="2:60" x14ac:dyDescent="0.25">
      <c r="B13" s="17" t="s">
        <v>121</v>
      </c>
      <c r="C13" s="16">
        <v>7.5113808801214002E-2</v>
      </c>
      <c r="D13" s="16">
        <v>6.2015503875968998E-2</v>
      </c>
      <c r="E13" s="16">
        <v>9.0909090909090898E-2</v>
      </c>
      <c r="F13" s="16">
        <v>5.2631578947368397E-2</v>
      </c>
      <c r="G13" s="16">
        <v>3.4482758620689703E-2</v>
      </c>
      <c r="H13" s="16">
        <v>0.1</v>
      </c>
      <c r="I13" s="16">
        <v>2.8571428571428598E-2</v>
      </c>
      <c r="J13" s="16">
        <v>5.2631578947368397E-2</v>
      </c>
      <c r="K13" s="16">
        <v>4.1095890410958902E-2</v>
      </c>
      <c r="L13" s="16">
        <v>6.6666666666666693E-2</v>
      </c>
      <c r="M13" s="16">
        <v>9.0909090909090898E-2</v>
      </c>
      <c r="N13" s="16">
        <v>9.8039215686274495E-2</v>
      </c>
      <c r="O13" s="16">
        <v>6.6666666666666693E-2</v>
      </c>
      <c r="P13" s="16">
        <v>0.116666666666667</v>
      </c>
      <c r="Q13" s="16">
        <v>6.9767441860465101E-2</v>
      </c>
      <c r="R13" s="16">
        <v>0.25925925925925902</v>
      </c>
      <c r="S13" s="16">
        <v>8.2417582417582402E-2</v>
      </c>
      <c r="T13" s="16">
        <v>6.7307692307692304E-2</v>
      </c>
      <c r="U13" s="16"/>
      <c r="V13" s="16">
        <v>0.122562674094708</v>
      </c>
      <c r="W13" s="16">
        <v>5.4054054054054099E-2</v>
      </c>
      <c r="X13" s="16">
        <v>8.8028169014084501E-2</v>
      </c>
      <c r="Y13" s="16">
        <v>4.08163265306122E-2</v>
      </c>
      <c r="Z13" s="16"/>
      <c r="AA13" s="16">
        <v>8.6614173228346497E-2</v>
      </c>
      <c r="AB13" s="16">
        <v>9.7560975609756101E-2</v>
      </c>
      <c r="AC13" s="16">
        <v>8.0357142857142905E-2</v>
      </c>
      <c r="AD13" s="16">
        <v>8.5271317829457405E-2</v>
      </c>
      <c r="AE13" s="16">
        <v>6.7226890756302504E-2</v>
      </c>
      <c r="AF13" s="16">
        <v>5.31914893617021E-2</v>
      </c>
      <c r="AG13" s="16">
        <v>7.2916666666666699E-2</v>
      </c>
      <c r="AH13" s="16">
        <v>7.3170731707317097E-2</v>
      </c>
      <c r="AI13" s="16">
        <v>3.77358490566038E-2</v>
      </c>
      <c r="AJ13" s="16"/>
      <c r="AK13" s="16">
        <v>7.6142131979695396E-2</v>
      </c>
      <c r="AL13" s="16">
        <v>7.7669902912621394E-2</v>
      </c>
      <c r="AM13" s="16">
        <v>9.9009900990099001E-2</v>
      </c>
      <c r="AN13" s="16">
        <v>0.102389078498294</v>
      </c>
      <c r="AO13" s="16">
        <v>7.9787234042553196E-2</v>
      </c>
      <c r="AP13" s="16">
        <v>4.1474654377880199E-2</v>
      </c>
      <c r="AQ13" s="16">
        <v>5.3333333333333302E-2</v>
      </c>
      <c r="AR13" s="16"/>
      <c r="AS13" s="16">
        <v>3.1914893617021302E-2</v>
      </c>
      <c r="AT13" s="16">
        <v>8.2300884955752204E-2</v>
      </c>
      <c r="AU13" s="16"/>
      <c r="AV13" s="16">
        <v>5.6962025316455701E-2</v>
      </c>
      <c r="AW13" s="16">
        <v>8.5308056872037893E-2</v>
      </c>
      <c r="AX13" s="16"/>
      <c r="AY13" s="16">
        <v>9.5410628019323707E-2</v>
      </c>
      <c r="AZ13" s="16">
        <v>4.08163265306122E-2</v>
      </c>
      <c r="BA13" s="16"/>
      <c r="BB13" s="16">
        <v>6.0331825037707398E-2</v>
      </c>
      <c r="BC13" s="16">
        <v>9.0076335877862596E-2</v>
      </c>
      <c r="BD13" s="16"/>
      <c r="BE13" s="16">
        <v>9.0909090909090898E-2</v>
      </c>
      <c r="BF13" s="16">
        <v>0.118343195266272</v>
      </c>
      <c r="BG13" s="16">
        <v>6.4013840830449795E-2</v>
      </c>
      <c r="BH13" s="16">
        <v>2.97872340425532E-2</v>
      </c>
    </row>
    <row r="14" spans="2:60" x14ac:dyDescent="0.25">
      <c r="B14" s="17" t="s">
        <v>122</v>
      </c>
      <c r="C14" s="16">
        <v>0.115326251896813</v>
      </c>
      <c r="D14" s="16">
        <v>0.13178294573643401</v>
      </c>
      <c r="E14" s="16">
        <v>0.223776223776224</v>
      </c>
      <c r="F14" s="16">
        <v>7.3684210526315796E-2</v>
      </c>
      <c r="G14" s="16">
        <v>0.13793103448275901</v>
      </c>
      <c r="H14" s="16">
        <v>0.1</v>
      </c>
      <c r="I14" s="16">
        <v>8.5714285714285701E-2</v>
      </c>
      <c r="J14" s="16">
        <v>0.21052631578947401</v>
      </c>
      <c r="K14" s="16">
        <v>2.7397260273972601E-2</v>
      </c>
      <c r="L14" s="16">
        <v>0.233333333333333</v>
      </c>
      <c r="M14" s="16">
        <v>0.125</v>
      </c>
      <c r="N14" s="16">
        <v>4.9019607843137303E-2</v>
      </c>
      <c r="O14" s="16">
        <v>0.1</v>
      </c>
      <c r="P14" s="16">
        <v>0.18333333333333299</v>
      </c>
      <c r="Q14" s="16">
        <v>6.9767441860465101E-2</v>
      </c>
      <c r="R14" s="16">
        <v>7.4074074074074098E-2</v>
      </c>
      <c r="S14" s="16">
        <v>8.7912087912087905E-2</v>
      </c>
      <c r="T14" s="16">
        <v>0.115384615384615</v>
      </c>
      <c r="U14" s="16"/>
      <c r="V14" s="16">
        <v>0.16434540389972099</v>
      </c>
      <c r="W14" s="16">
        <v>8.1081081081081099E-2</v>
      </c>
      <c r="X14" s="16">
        <v>0.109154929577465</v>
      </c>
      <c r="Y14" s="16">
        <v>9.5918367346938802E-2</v>
      </c>
      <c r="Z14" s="16"/>
      <c r="AA14" s="16">
        <v>0.133858267716535</v>
      </c>
      <c r="AB14" s="16">
        <v>0.12195121951219499</v>
      </c>
      <c r="AC14" s="16">
        <v>6.25E-2</v>
      </c>
      <c r="AD14" s="16">
        <v>0.108527131782946</v>
      </c>
      <c r="AE14" s="16">
        <v>0.10084033613445401</v>
      </c>
      <c r="AF14" s="16">
        <v>0.12765957446808501</v>
      </c>
      <c r="AG14" s="16">
        <v>0.125</v>
      </c>
      <c r="AH14" s="16">
        <v>8.5365853658536606E-2</v>
      </c>
      <c r="AI14" s="16">
        <v>0.113207547169811</v>
      </c>
      <c r="AJ14" s="16"/>
      <c r="AK14" s="16">
        <v>0.147208121827411</v>
      </c>
      <c r="AL14" s="16">
        <v>0.18446601941747601</v>
      </c>
      <c r="AM14" s="16">
        <v>4.95049504950495E-2</v>
      </c>
      <c r="AN14" s="16">
        <v>0.12286689419795201</v>
      </c>
      <c r="AO14" s="16">
        <v>6.3829787234042507E-2</v>
      </c>
      <c r="AP14" s="16">
        <v>0.110599078341014</v>
      </c>
      <c r="AQ14" s="16">
        <v>0.15333333333333299</v>
      </c>
      <c r="AR14" s="16"/>
      <c r="AS14" s="16">
        <v>0.12765957446808501</v>
      </c>
      <c r="AT14" s="16">
        <v>0.11327433628318601</v>
      </c>
      <c r="AU14" s="16"/>
      <c r="AV14" s="16">
        <v>0.151898734177215</v>
      </c>
      <c r="AW14" s="16">
        <v>9.4786729857819899E-2</v>
      </c>
      <c r="AX14" s="16"/>
      <c r="AY14" s="16">
        <v>0.126811594202899</v>
      </c>
      <c r="AZ14" s="16">
        <v>9.5918367346938802E-2</v>
      </c>
      <c r="BA14" s="16"/>
      <c r="BB14" s="16">
        <v>0.114630467571644</v>
      </c>
      <c r="BC14" s="16">
        <v>0.11603053435114501</v>
      </c>
      <c r="BD14" s="16"/>
      <c r="BE14" s="16">
        <v>0.13939393939393899</v>
      </c>
      <c r="BF14" s="16">
        <v>0.106508875739645</v>
      </c>
      <c r="BG14" s="16">
        <v>0.11764705882352899</v>
      </c>
      <c r="BH14" s="16">
        <v>0.10638297872340401</v>
      </c>
    </row>
    <row r="15" spans="2:60" x14ac:dyDescent="0.25">
      <c r="B15" s="17" t="s">
        <v>123</v>
      </c>
      <c r="C15" s="16">
        <v>6.5250379362670696E-2</v>
      </c>
      <c r="D15" s="16">
        <v>7.7519379844961198E-2</v>
      </c>
      <c r="E15" s="16">
        <v>4.1958041958042001E-2</v>
      </c>
      <c r="F15" s="16">
        <v>0.157894736842105</v>
      </c>
      <c r="G15" s="16">
        <v>1.72413793103448E-2</v>
      </c>
      <c r="H15" s="16">
        <v>0.1</v>
      </c>
      <c r="I15" s="16">
        <v>6.6666666666666693E-2</v>
      </c>
      <c r="J15" s="16">
        <v>0</v>
      </c>
      <c r="K15" s="16">
        <v>0.10958904109589</v>
      </c>
      <c r="L15" s="16">
        <v>6.6666666666666693E-2</v>
      </c>
      <c r="M15" s="16">
        <v>5.6818181818181802E-2</v>
      </c>
      <c r="N15" s="16">
        <v>5.8823529411764698E-2</v>
      </c>
      <c r="O15" s="16">
        <v>0</v>
      </c>
      <c r="P15" s="16">
        <v>6.6666666666666693E-2</v>
      </c>
      <c r="Q15" s="16">
        <v>2.32558139534884E-2</v>
      </c>
      <c r="R15" s="16">
        <v>3.7037037037037E-2</v>
      </c>
      <c r="S15" s="16">
        <v>4.94505494505494E-2</v>
      </c>
      <c r="T15" s="16">
        <v>7.69230769230769E-2</v>
      </c>
      <c r="U15" s="16"/>
      <c r="V15" s="16">
        <v>2.2284122562674102E-2</v>
      </c>
      <c r="W15" s="16">
        <v>6.4864864864864896E-2</v>
      </c>
      <c r="X15" s="16">
        <v>0.109154929577465</v>
      </c>
      <c r="Y15" s="16">
        <v>7.1428571428571397E-2</v>
      </c>
      <c r="Z15" s="16"/>
      <c r="AA15" s="16">
        <v>4.7244094488188997E-2</v>
      </c>
      <c r="AB15" s="16">
        <v>6.0975609756097601E-2</v>
      </c>
      <c r="AC15" s="16">
        <v>8.0357142857142905E-2</v>
      </c>
      <c r="AD15" s="16">
        <v>0.116279069767442</v>
      </c>
      <c r="AE15" s="16">
        <v>5.8823529411764698E-2</v>
      </c>
      <c r="AF15" s="16">
        <v>7.4468085106383003E-2</v>
      </c>
      <c r="AG15" s="16">
        <v>2.0833333333333301E-2</v>
      </c>
      <c r="AH15" s="16">
        <v>8.5365853658536606E-2</v>
      </c>
      <c r="AI15" s="16">
        <v>6.6037735849056603E-2</v>
      </c>
      <c r="AJ15" s="16"/>
      <c r="AK15" s="16">
        <v>4.0609137055837602E-2</v>
      </c>
      <c r="AL15" s="16">
        <v>0.106796116504854</v>
      </c>
      <c r="AM15" s="16">
        <v>7.9207920792079195E-2</v>
      </c>
      <c r="AN15" s="16">
        <v>6.14334470989761E-2</v>
      </c>
      <c r="AO15" s="16">
        <v>5.85106382978723E-2</v>
      </c>
      <c r="AP15" s="16">
        <v>5.99078341013825E-2</v>
      </c>
      <c r="AQ15" s="16">
        <v>8.6666666666666697E-2</v>
      </c>
      <c r="AR15" s="16"/>
      <c r="AS15" s="16">
        <v>9.5744680851063801E-2</v>
      </c>
      <c r="AT15" s="16">
        <v>6.0176991150442498E-2</v>
      </c>
      <c r="AU15" s="16"/>
      <c r="AV15" s="16">
        <v>6.9620253164557E-2</v>
      </c>
      <c r="AW15" s="16">
        <v>6.2796208530805697E-2</v>
      </c>
      <c r="AX15" s="16"/>
      <c r="AY15" s="16">
        <v>6.15942028985507E-2</v>
      </c>
      <c r="AZ15" s="16">
        <v>7.1428571428571397E-2</v>
      </c>
      <c r="BA15" s="16"/>
      <c r="BB15" s="16">
        <v>5.4298642533936702E-2</v>
      </c>
      <c r="BC15" s="16">
        <v>7.6335877862595394E-2</v>
      </c>
      <c r="BD15" s="16"/>
      <c r="BE15" s="16">
        <v>2.4242424242424201E-2</v>
      </c>
      <c r="BF15" s="16">
        <v>7.3964497041420094E-2</v>
      </c>
      <c r="BG15" s="16">
        <v>6.0553633217993098E-2</v>
      </c>
      <c r="BH15" s="16">
        <v>9.3617021276595699E-2</v>
      </c>
    </row>
    <row r="16" spans="2:60" ht="30" x14ac:dyDescent="0.25">
      <c r="B16" s="17" t="s">
        <v>124</v>
      </c>
      <c r="C16" s="16">
        <v>1.28983308042489E-2</v>
      </c>
      <c r="D16" s="16">
        <v>3.1007751937984499E-2</v>
      </c>
      <c r="E16" s="16">
        <v>6.9930069930069904E-3</v>
      </c>
      <c r="F16" s="16">
        <v>2.1052631578947399E-2</v>
      </c>
      <c r="G16" s="16">
        <v>0</v>
      </c>
      <c r="H16" s="16">
        <v>3.3333333333333298E-2</v>
      </c>
      <c r="I16" s="16">
        <v>9.5238095238095195E-3</v>
      </c>
      <c r="J16" s="16">
        <v>0</v>
      </c>
      <c r="K16" s="16">
        <v>0</v>
      </c>
      <c r="L16" s="16">
        <v>0</v>
      </c>
      <c r="M16" s="16">
        <v>2.27272727272727E-2</v>
      </c>
      <c r="N16" s="16">
        <v>9.8039215686274508E-3</v>
      </c>
      <c r="O16" s="16">
        <v>0</v>
      </c>
      <c r="P16" s="16">
        <v>1.6666666666666701E-2</v>
      </c>
      <c r="Q16" s="16">
        <v>2.32558139534884E-2</v>
      </c>
      <c r="R16" s="16">
        <v>3.7037037037037E-2</v>
      </c>
      <c r="S16" s="16">
        <v>1.0989010989011E-2</v>
      </c>
      <c r="T16" s="16">
        <v>0</v>
      </c>
      <c r="U16" s="16"/>
      <c r="V16" s="16">
        <v>1.9498607242339799E-2</v>
      </c>
      <c r="W16" s="16">
        <v>2.1621621621621599E-2</v>
      </c>
      <c r="X16" s="16">
        <v>7.0422535211267599E-3</v>
      </c>
      <c r="Y16" s="16">
        <v>8.1632653061224497E-3</v>
      </c>
      <c r="Z16" s="16"/>
      <c r="AA16" s="16">
        <v>1.5748031496062999E-2</v>
      </c>
      <c r="AB16" s="16">
        <v>0</v>
      </c>
      <c r="AC16" s="16">
        <v>0</v>
      </c>
      <c r="AD16" s="16">
        <v>1.5503875968992199E-2</v>
      </c>
      <c r="AE16" s="16">
        <v>1.6806722689075598E-2</v>
      </c>
      <c r="AF16" s="16">
        <v>0</v>
      </c>
      <c r="AG16" s="16">
        <v>1.0416666666666701E-2</v>
      </c>
      <c r="AH16" s="16">
        <v>1.21951219512195E-2</v>
      </c>
      <c r="AI16" s="16">
        <v>0</v>
      </c>
      <c r="AJ16" s="16"/>
      <c r="AK16" s="16">
        <v>3.0456852791878201E-2</v>
      </c>
      <c r="AL16" s="16">
        <v>0</v>
      </c>
      <c r="AM16" s="16">
        <v>9.9009900990098994E-3</v>
      </c>
      <c r="AN16" s="16">
        <v>3.4129692832764501E-3</v>
      </c>
      <c r="AO16" s="16">
        <v>1.5957446808510599E-2</v>
      </c>
      <c r="AP16" s="16">
        <v>1.8433179723502301E-2</v>
      </c>
      <c r="AQ16" s="16">
        <v>0</v>
      </c>
      <c r="AR16" s="16"/>
      <c r="AS16" s="16">
        <v>0</v>
      </c>
      <c r="AT16" s="16">
        <v>1.50442477876106E-2</v>
      </c>
      <c r="AU16" s="16"/>
      <c r="AV16" s="16">
        <v>2.53164556962025E-2</v>
      </c>
      <c r="AW16" s="16">
        <v>5.9241706161137402E-3</v>
      </c>
      <c r="AX16" s="16"/>
      <c r="AY16" s="16">
        <v>1.5700483091787398E-2</v>
      </c>
      <c r="AZ16" s="16">
        <v>8.1632653061224497E-3</v>
      </c>
      <c r="BA16" s="16"/>
      <c r="BB16" s="16">
        <v>7.5414781297134196E-3</v>
      </c>
      <c r="BC16" s="16">
        <v>1.8320610687022901E-2</v>
      </c>
      <c r="BD16" s="16"/>
      <c r="BE16" s="16">
        <v>3.03030303030303E-2</v>
      </c>
      <c r="BF16" s="16">
        <v>1.7751479289940801E-2</v>
      </c>
      <c r="BG16" s="16">
        <v>1.03806228373702E-2</v>
      </c>
      <c r="BH16" s="16">
        <v>0</v>
      </c>
    </row>
    <row r="17" spans="2:60" ht="30" x14ac:dyDescent="0.25">
      <c r="B17" s="17" t="s">
        <v>125</v>
      </c>
      <c r="C17" s="16">
        <v>0.17298937784522</v>
      </c>
      <c r="D17" s="16">
        <v>0.193798449612403</v>
      </c>
      <c r="E17" s="16">
        <v>8.3916083916083906E-2</v>
      </c>
      <c r="F17" s="16">
        <v>0.105263157894737</v>
      </c>
      <c r="G17" s="16">
        <v>0.12068965517241401</v>
      </c>
      <c r="H17" s="16">
        <v>0.266666666666667</v>
      </c>
      <c r="I17" s="16">
        <v>0.15238095238095201</v>
      </c>
      <c r="J17" s="16">
        <v>0.157894736842105</v>
      </c>
      <c r="K17" s="16">
        <v>0.164383561643836</v>
      </c>
      <c r="L17" s="16">
        <v>0.1</v>
      </c>
      <c r="M17" s="16">
        <v>0.14772727272727301</v>
      </c>
      <c r="N17" s="16">
        <v>0.13725490196078399</v>
      </c>
      <c r="O17" s="16">
        <v>0.2</v>
      </c>
      <c r="P17" s="16">
        <v>0.15</v>
      </c>
      <c r="Q17" s="16">
        <v>0.13953488372093001</v>
      </c>
      <c r="R17" s="16">
        <v>7.4074074074074098E-2</v>
      </c>
      <c r="S17" s="16">
        <v>0.29670329670329698</v>
      </c>
      <c r="T17" s="16">
        <v>0.269230769230769</v>
      </c>
      <c r="U17" s="16"/>
      <c r="V17" s="16">
        <v>6.4066852367687999E-2</v>
      </c>
      <c r="W17" s="16">
        <v>0.17297297297297301</v>
      </c>
      <c r="X17" s="16">
        <v>0.21478873239436599</v>
      </c>
      <c r="Y17" s="16">
        <v>0.22857142857142901</v>
      </c>
      <c r="Z17" s="16"/>
      <c r="AA17" s="16">
        <v>0.10498687664042</v>
      </c>
      <c r="AB17" s="16">
        <v>0.146341463414634</v>
      </c>
      <c r="AC17" s="16">
        <v>0.25</v>
      </c>
      <c r="AD17" s="16">
        <v>0.193798449612403</v>
      </c>
      <c r="AE17" s="16">
        <v>0.23529411764705899</v>
      </c>
      <c r="AF17" s="16">
        <v>0.20212765957446799</v>
      </c>
      <c r="AG17" s="16">
        <v>0.23958333333333301</v>
      </c>
      <c r="AH17" s="16">
        <v>0.17073170731707299</v>
      </c>
      <c r="AI17" s="16">
        <v>0.19811320754716999</v>
      </c>
      <c r="AJ17" s="16"/>
      <c r="AK17" s="16">
        <v>6.5989847715736002E-2</v>
      </c>
      <c r="AL17" s="16">
        <v>0.106796116504854</v>
      </c>
      <c r="AM17" s="16">
        <v>0.13861386138613899</v>
      </c>
      <c r="AN17" s="16">
        <v>0.112627986348123</v>
      </c>
      <c r="AO17" s="16">
        <v>0.329787234042553</v>
      </c>
      <c r="AP17" s="16">
        <v>0.29953917050691198</v>
      </c>
      <c r="AQ17" s="16">
        <v>0.133333333333333</v>
      </c>
      <c r="AR17" s="16"/>
      <c r="AS17" s="16">
        <v>0.39361702127659598</v>
      </c>
      <c r="AT17" s="16">
        <v>0.136283185840708</v>
      </c>
      <c r="AU17" s="16"/>
      <c r="AV17" s="16">
        <v>6.7510548523206704E-2</v>
      </c>
      <c r="AW17" s="16">
        <v>0.232227488151659</v>
      </c>
      <c r="AX17" s="16"/>
      <c r="AY17" s="16">
        <v>0.14009661835748799</v>
      </c>
      <c r="AZ17" s="16">
        <v>0.22857142857142901</v>
      </c>
      <c r="BA17" s="16"/>
      <c r="BB17" s="16">
        <v>0.233785822021116</v>
      </c>
      <c r="BC17" s="16">
        <v>0.111450381679389</v>
      </c>
      <c r="BD17" s="16"/>
      <c r="BE17" s="16">
        <v>4.8484848484848499E-2</v>
      </c>
      <c r="BF17" s="16">
        <v>7.69230769230769E-2</v>
      </c>
      <c r="BG17" s="16">
        <v>0.23356401384083</v>
      </c>
      <c r="BH17" s="16">
        <v>0.24680851063829801</v>
      </c>
    </row>
    <row r="18" spans="2:60" ht="30" x14ac:dyDescent="0.25">
      <c r="B18" s="17" t="s">
        <v>126</v>
      </c>
      <c r="C18" s="16">
        <v>7.2078907435508294E-2</v>
      </c>
      <c r="D18" s="16">
        <v>6.2015503875968998E-2</v>
      </c>
      <c r="E18" s="16">
        <v>2.0979020979021001E-2</v>
      </c>
      <c r="F18" s="16">
        <v>3.1578947368421102E-2</v>
      </c>
      <c r="G18" s="16">
        <v>0.13793103448275901</v>
      </c>
      <c r="H18" s="16">
        <v>0</v>
      </c>
      <c r="I18" s="16">
        <v>0.12380952380952399</v>
      </c>
      <c r="J18" s="16">
        <v>5.2631578947368397E-2</v>
      </c>
      <c r="K18" s="16">
        <v>0.10958904109589</v>
      </c>
      <c r="L18" s="16">
        <v>6.6666666666666693E-2</v>
      </c>
      <c r="M18" s="16">
        <v>6.8181818181818205E-2</v>
      </c>
      <c r="N18" s="16">
        <v>3.9215686274509803E-2</v>
      </c>
      <c r="O18" s="16">
        <v>0</v>
      </c>
      <c r="P18" s="16">
        <v>1.6666666666666701E-2</v>
      </c>
      <c r="Q18" s="16">
        <v>4.6511627906976702E-2</v>
      </c>
      <c r="R18" s="16">
        <v>3.7037037037037E-2</v>
      </c>
      <c r="S18" s="16">
        <v>0.14285714285714299</v>
      </c>
      <c r="T18" s="16">
        <v>8.6538461538461495E-2</v>
      </c>
      <c r="U18" s="16"/>
      <c r="V18" s="16">
        <v>5.0139275766016698E-2</v>
      </c>
      <c r="W18" s="16">
        <v>6.4864864864864896E-2</v>
      </c>
      <c r="X18" s="16">
        <v>4.5774647887323897E-2</v>
      </c>
      <c r="Y18" s="16">
        <v>0.106122448979592</v>
      </c>
      <c r="Z18" s="16"/>
      <c r="AA18" s="16">
        <v>6.2992125984251995E-2</v>
      </c>
      <c r="AB18" s="16">
        <v>6.0975609756097601E-2</v>
      </c>
      <c r="AC18" s="16">
        <v>6.25E-2</v>
      </c>
      <c r="AD18" s="16">
        <v>9.3023255813953501E-2</v>
      </c>
      <c r="AE18" s="16">
        <v>6.7226890756302504E-2</v>
      </c>
      <c r="AF18" s="16">
        <v>8.5106382978723402E-2</v>
      </c>
      <c r="AG18" s="16">
        <v>8.3333333333333301E-2</v>
      </c>
      <c r="AH18" s="16">
        <v>7.3170731707317097E-2</v>
      </c>
      <c r="AI18" s="16">
        <v>8.4905660377358499E-2</v>
      </c>
      <c r="AJ18" s="16"/>
      <c r="AK18" s="16">
        <v>5.0761421319797002E-2</v>
      </c>
      <c r="AL18" s="16">
        <v>5.8252427184466E-2</v>
      </c>
      <c r="AM18" s="16">
        <v>3.9603960396039598E-2</v>
      </c>
      <c r="AN18" s="16">
        <v>8.8737201365187701E-2</v>
      </c>
      <c r="AO18" s="16">
        <v>6.9148936170212796E-2</v>
      </c>
      <c r="AP18" s="16">
        <v>7.3732718894009203E-2</v>
      </c>
      <c r="AQ18" s="16">
        <v>8.6666666666666697E-2</v>
      </c>
      <c r="AR18" s="16"/>
      <c r="AS18" s="16">
        <v>7.9787234042553196E-2</v>
      </c>
      <c r="AT18" s="16">
        <v>7.0796460176991094E-2</v>
      </c>
      <c r="AU18" s="16"/>
      <c r="AV18" s="16">
        <v>0.10337552742616</v>
      </c>
      <c r="AW18" s="16">
        <v>5.4502369668246398E-2</v>
      </c>
      <c r="AX18" s="16"/>
      <c r="AY18" s="16">
        <v>5.1932367149758497E-2</v>
      </c>
      <c r="AZ18" s="16">
        <v>0.106122448979592</v>
      </c>
      <c r="BA18" s="16"/>
      <c r="BB18" s="16">
        <v>7.5414781297134206E-2</v>
      </c>
      <c r="BC18" s="16">
        <v>6.8702290076335895E-2</v>
      </c>
      <c r="BD18" s="16"/>
      <c r="BE18" s="16">
        <v>4.2424242424242399E-2</v>
      </c>
      <c r="BF18" s="16">
        <v>6.2130177514792898E-2</v>
      </c>
      <c r="BG18" s="16">
        <v>7.4394463667820099E-2</v>
      </c>
      <c r="BH18" s="16">
        <v>0.102127659574468</v>
      </c>
    </row>
    <row r="19" spans="2:60" x14ac:dyDescent="0.25">
      <c r="B19" s="17" t="s">
        <v>127</v>
      </c>
      <c r="C19" s="16">
        <v>1.44157814871017E-2</v>
      </c>
      <c r="D19" s="16">
        <v>1.5503875968992199E-2</v>
      </c>
      <c r="E19" s="16">
        <v>2.0979020979021001E-2</v>
      </c>
      <c r="F19" s="16">
        <v>1.05263157894737E-2</v>
      </c>
      <c r="G19" s="16">
        <v>3.4482758620689703E-2</v>
      </c>
      <c r="H19" s="16">
        <v>0</v>
      </c>
      <c r="I19" s="16">
        <v>9.5238095238095195E-3</v>
      </c>
      <c r="J19" s="16">
        <v>0</v>
      </c>
      <c r="K19" s="16">
        <v>0</v>
      </c>
      <c r="L19" s="16">
        <v>0</v>
      </c>
      <c r="M19" s="16">
        <v>1.13636363636364E-2</v>
      </c>
      <c r="N19" s="16">
        <v>0</v>
      </c>
      <c r="O19" s="16">
        <v>3.3333333333333298E-2</v>
      </c>
      <c r="P19" s="16">
        <v>0</v>
      </c>
      <c r="Q19" s="16">
        <v>0</v>
      </c>
      <c r="R19" s="16">
        <v>0</v>
      </c>
      <c r="S19" s="16">
        <v>3.2967032967033003E-2</v>
      </c>
      <c r="T19" s="16">
        <v>1.9230769230769201E-2</v>
      </c>
      <c r="U19" s="16"/>
      <c r="V19" s="16">
        <v>3.06406685236769E-2</v>
      </c>
      <c r="W19" s="16">
        <v>1.62162162162162E-2</v>
      </c>
      <c r="X19" s="16">
        <v>1.0563380281690101E-2</v>
      </c>
      <c r="Y19" s="16">
        <v>4.0816326530612197E-3</v>
      </c>
      <c r="Z19" s="16"/>
      <c r="AA19" s="16">
        <v>2.3622047244094498E-2</v>
      </c>
      <c r="AB19" s="16">
        <v>1.21951219512195E-2</v>
      </c>
      <c r="AC19" s="16">
        <v>2.6785714285714302E-2</v>
      </c>
      <c r="AD19" s="16">
        <v>1.5503875968992199E-2</v>
      </c>
      <c r="AE19" s="16">
        <v>2.5210084033613401E-2</v>
      </c>
      <c r="AF19" s="16">
        <v>0</v>
      </c>
      <c r="AG19" s="16">
        <v>0</v>
      </c>
      <c r="AH19" s="16">
        <v>0</v>
      </c>
      <c r="AI19" s="16">
        <v>0</v>
      </c>
      <c r="AJ19" s="16"/>
      <c r="AK19" s="16">
        <v>0</v>
      </c>
      <c r="AL19" s="16">
        <v>9.7087378640776708E-3</v>
      </c>
      <c r="AM19" s="16">
        <v>9.9009900990098994E-3</v>
      </c>
      <c r="AN19" s="16">
        <v>3.7542662116041001E-2</v>
      </c>
      <c r="AO19" s="16">
        <v>1.0638297872340399E-2</v>
      </c>
      <c r="AP19" s="16">
        <v>9.2165898617511503E-3</v>
      </c>
      <c r="AQ19" s="16">
        <v>0</v>
      </c>
      <c r="AR19" s="16"/>
      <c r="AS19" s="16">
        <v>0</v>
      </c>
      <c r="AT19" s="16">
        <v>1.6814159292035401E-2</v>
      </c>
      <c r="AU19" s="16"/>
      <c r="AV19" s="16">
        <v>1.68776371308017E-2</v>
      </c>
      <c r="AW19" s="16">
        <v>1.30331753554502E-2</v>
      </c>
      <c r="AX19" s="16"/>
      <c r="AY19" s="16">
        <v>2.05314009661836E-2</v>
      </c>
      <c r="AZ19" s="16">
        <v>4.0816326530612197E-3</v>
      </c>
      <c r="BA19" s="16"/>
      <c r="BB19" s="16">
        <v>1.35746606334842E-2</v>
      </c>
      <c r="BC19" s="16">
        <v>1.5267175572519101E-2</v>
      </c>
      <c r="BD19" s="16"/>
      <c r="BE19" s="16">
        <v>2.4242424242424201E-2</v>
      </c>
      <c r="BF19" s="16">
        <v>1.7751479289940801E-2</v>
      </c>
      <c r="BG19" s="16">
        <v>1.21107266435986E-2</v>
      </c>
      <c r="BH19" s="16">
        <v>8.5106382978723406E-3</v>
      </c>
    </row>
    <row r="20" spans="2:60" ht="30" x14ac:dyDescent="0.25">
      <c r="B20" s="17" t="s">
        <v>128</v>
      </c>
      <c r="C20" s="16">
        <v>5.0834597875569001E-2</v>
      </c>
      <c r="D20" s="16">
        <v>4.6511627906976702E-2</v>
      </c>
      <c r="E20" s="16">
        <v>2.0979020979021001E-2</v>
      </c>
      <c r="F20" s="16">
        <v>2.1052631578947399E-2</v>
      </c>
      <c r="G20" s="16">
        <v>1.72413793103448E-2</v>
      </c>
      <c r="H20" s="16">
        <v>0</v>
      </c>
      <c r="I20" s="16">
        <v>9.5238095238095205E-2</v>
      </c>
      <c r="J20" s="16">
        <v>0</v>
      </c>
      <c r="K20" s="16">
        <v>6.8493150684931503E-2</v>
      </c>
      <c r="L20" s="16">
        <v>3.3333333333333298E-2</v>
      </c>
      <c r="M20" s="16">
        <v>5.6818181818181802E-2</v>
      </c>
      <c r="N20" s="16">
        <v>3.9215686274509803E-2</v>
      </c>
      <c r="O20" s="16">
        <v>6.6666666666666693E-2</v>
      </c>
      <c r="P20" s="16">
        <v>6.6666666666666693E-2</v>
      </c>
      <c r="Q20" s="16">
        <v>2.32558139534884E-2</v>
      </c>
      <c r="R20" s="16">
        <v>7.4074074074074098E-2</v>
      </c>
      <c r="S20" s="16">
        <v>8.2417582417582402E-2</v>
      </c>
      <c r="T20" s="16">
        <v>5.7692307692307702E-2</v>
      </c>
      <c r="U20" s="16"/>
      <c r="V20" s="16">
        <v>4.4568245125348203E-2</v>
      </c>
      <c r="W20" s="16">
        <v>5.9459459459459497E-2</v>
      </c>
      <c r="X20" s="16">
        <v>4.2253521126760597E-2</v>
      </c>
      <c r="Y20" s="16">
        <v>5.7142857142857099E-2</v>
      </c>
      <c r="Z20" s="16"/>
      <c r="AA20" s="16">
        <v>4.9868766404199502E-2</v>
      </c>
      <c r="AB20" s="16">
        <v>6.0975609756097601E-2</v>
      </c>
      <c r="AC20" s="16">
        <v>2.6785714285714302E-2</v>
      </c>
      <c r="AD20" s="16">
        <v>3.8759689922480599E-2</v>
      </c>
      <c r="AE20" s="16">
        <v>0.109243697478992</v>
      </c>
      <c r="AF20" s="16">
        <v>8.5106382978723402E-2</v>
      </c>
      <c r="AG20" s="16">
        <v>4.1666666666666699E-2</v>
      </c>
      <c r="AH20" s="16">
        <v>1.21951219512195E-2</v>
      </c>
      <c r="AI20" s="16">
        <v>6.6037735849056603E-2</v>
      </c>
      <c r="AJ20" s="16"/>
      <c r="AK20" s="16">
        <v>4.0609137055837602E-2</v>
      </c>
      <c r="AL20" s="16">
        <v>2.9126213592233E-2</v>
      </c>
      <c r="AM20" s="16">
        <v>6.9306930693069299E-2</v>
      </c>
      <c r="AN20" s="16">
        <v>4.0955631399317398E-2</v>
      </c>
      <c r="AO20" s="16">
        <v>6.3829787234042507E-2</v>
      </c>
      <c r="AP20" s="16">
        <v>6.4516129032258104E-2</v>
      </c>
      <c r="AQ20" s="16">
        <v>7.3333333333333306E-2</v>
      </c>
      <c r="AR20" s="16"/>
      <c r="AS20" s="16">
        <v>3.1914893617021302E-2</v>
      </c>
      <c r="AT20" s="16">
        <v>5.39823008849558E-2</v>
      </c>
      <c r="AU20" s="16"/>
      <c r="AV20" s="16">
        <v>4.2194092827004197E-2</v>
      </c>
      <c r="AW20" s="16">
        <v>5.56872037914692E-2</v>
      </c>
      <c r="AX20" s="16"/>
      <c r="AY20" s="16">
        <v>4.7101449275362299E-2</v>
      </c>
      <c r="AZ20" s="16">
        <v>5.7142857142857099E-2</v>
      </c>
      <c r="BA20" s="16"/>
      <c r="BB20" s="16">
        <v>5.8823529411764698E-2</v>
      </c>
      <c r="BC20" s="16">
        <v>4.2748091603053401E-2</v>
      </c>
      <c r="BD20" s="16"/>
      <c r="BE20" s="16">
        <v>4.8484848484848499E-2</v>
      </c>
      <c r="BF20" s="16">
        <v>4.4378698224852103E-2</v>
      </c>
      <c r="BG20" s="16">
        <v>5.1903114186851201E-2</v>
      </c>
      <c r="BH20" s="16">
        <v>5.95744680851064E-2</v>
      </c>
    </row>
    <row r="21" spans="2:60" ht="30" x14ac:dyDescent="0.25">
      <c r="B21" s="17" t="s">
        <v>129</v>
      </c>
      <c r="C21" s="16">
        <v>1.59332321699545E-2</v>
      </c>
      <c r="D21" s="16">
        <v>2.32558139534884E-2</v>
      </c>
      <c r="E21" s="16">
        <v>0</v>
      </c>
      <c r="F21" s="16">
        <v>0</v>
      </c>
      <c r="G21" s="16">
        <v>5.1724137931034503E-2</v>
      </c>
      <c r="H21" s="16">
        <v>0</v>
      </c>
      <c r="I21" s="16">
        <v>9.5238095238095195E-3</v>
      </c>
      <c r="J21" s="16">
        <v>0</v>
      </c>
      <c r="K21" s="16">
        <v>1.3698630136986301E-2</v>
      </c>
      <c r="L21" s="16">
        <v>0</v>
      </c>
      <c r="M21" s="16">
        <v>5.6818181818181802E-2</v>
      </c>
      <c r="N21" s="16">
        <v>0</v>
      </c>
      <c r="O21" s="16">
        <v>3.3333333333333298E-2</v>
      </c>
      <c r="P21" s="16">
        <v>3.3333333333333298E-2</v>
      </c>
      <c r="Q21" s="16">
        <v>4.6511627906976702E-2</v>
      </c>
      <c r="R21" s="16">
        <v>0</v>
      </c>
      <c r="S21" s="16">
        <v>1.6483516483516501E-2</v>
      </c>
      <c r="T21" s="16">
        <v>0</v>
      </c>
      <c r="U21" s="16"/>
      <c r="V21" s="16">
        <v>5.5710306406685202E-3</v>
      </c>
      <c r="W21" s="16">
        <v>5.40540540540541E-3</v>
      </c>
      <c r="X21" s="16">
        <v>1.0563380281690101E-2</v>
      </c>
      <c r="Y21" s="16">
        <v>3.06122448979592E-2</v>
      </c>
      <c r="Z21" s="16"/>
      <c r="AA21" s="16">
        <v>7.8740157480314994E-3</v>
      </c>
      <c r="AB21" s="16">
        <v>3.65853658536585E-2</v>
      </c>
      <c r="AC21" s="16">
        <v>4.4642857142857102E-2</v>
      </c>
      <c r="AD21" s="16">
        <v>7.7519379844961196E-3</v>
      </c>
      <c r="AE21" s="16">
        <v>8.4033613445378096E-3</v>
      </c>
      <c r="AF21" s="16">
        <v>1.0638297872340399E-2</v>
      </c>
      <c r="AG21" s="16">
        <v>3.125E-2</v>
      </c>
      <c r="AH21" s="16">
        <v>3.65853658536585E-2</v>
      </c>
      <c r="AI21" s="16">
        <v>0</v>
      </c>
      <c r="AJ21" s="16"/>
      <c r="AK21" s="16">
        <v>1.01522842639594E-2</v>
      </c>
      <c r="AL21" s="16">
        <v>1.94174757281553E-2</v>
      </c>
      <c r="AM21" s="16">
        <v>0</v>
      </c>
      <c r="AN21" s="16">
        <v>1.7064846416382298E-2</v>
      </c>
      <c r="AO21" s="16">
        <v>2.6595744680851099E-2</v>
      </c>
      <c r="AP21" s="16">
        <v>1.3824884792626699E-2</v>
      </c>
      <c r="AQ21" s="16">
        <v>1.3333333333333299E-2</v>
      </c>
      <c r="AR21" s="16"/>
      <c r="AS21" s="16">
        <v>2.6595744680851099E-2</v>
      </c>
      <c r="AT21" s="16">
        <v>1.41592920353982E-2</v>
      </c>
      <c r="AU21" s="16"/>
      <c r="AV21" s="16">
        <v>1.05485232067511E-2</v>
      </c>
      <c r="AW21" s="16">
        <v>1.8957345971564E-2</v>
      </c>
      <c r="AX21" s="16"/>
      <c r="AY21" s="16">
        <v>7.2463768115942004E-3</v>
      </c>
      <c r="AZ21" s="16">
        <v>3.06122448979592E-2</v>
      </c>
      <c r="BA21" s="16"/>
      <c r="BB21" s="16">
        <v>1.8099547511312201E-2</v>
      </c>
      <c r="BC21" s="16">
        <v>1.3740458015267199E-2</v>
      </c>
      <c r="BD21" s="16"/>
      <c r="BE21" s="16">
        <v>0</v>
      </c>
      <c r="BF21" s="16">
        <v>1.4792899408284E-2</v>
      </c>
      <c r="BG21" s="16">
        <v>1.73010380622837E-2</v>
      </c>
      <c r="BH21" s="16">
        <v>2.5531914893616999E-2</v>
      </c>
    </row>
    <row r="22" spans="2:60" ht="30" x14ac:dyDescent="0.25">
      <c r="B22" s="17" t="s">
        <v>130</v>
      </c>
      <c r="C22" s="16">
        <v>1.7450682852807299E-2</v>
      </c>
      <c r="D22" s="16">
        <v>7.7519379844961196E-3</v>
      </c>
      <c r="E22" s="16">
        <v>3.4965034965035002E-2</v>
      </c>
      <c r="F22" s="16">
        <v>0</v>
      </c>
      <c r="G22" s="16">
        <v>0</v>
      </c>
      <c r="H22" s="16">
        <v>0</v>
      </c>
      <c r="I22" s="16">
        <v>0</v>
      </c>
      <c r="J22" s="16">
        <v>0</v>
      </c>
      <c r="K22" s="16">
        <v>5.4794520547945202E-2</v>
      </c>
      <c r="L22" s="16">
        <v>3.3333333333333298E-2</v>
      </c>
      <c r="M22" s="16">
        <v>2.27272727272727E-2</v>
      </c>
      <c r="N22" s="16">
        <v>9.8039215686274508E-3</v>
      </c>
      <c r="O22" s="16">
        <v>3.3333333333333298E-2</v>
      </c>
      <c r="P22" s="16">
        <v>1.6666666666666701E-2</v>
      </c>
      <c r="Q22" s="16">
        <v>9.3023255813953501E-2</v>
      </c>
      <c r="R22" s="16">
        <v>0</v>
      </c>
      <c r="S22" s="16">
        <v>1.0989010989011E-2</v>
      </c>
      <c r="T22" s="16">
        <v>9.6153846153846194E-3</v>
      </c>
      <c r="U22" s="16"/>
      <c r="V22" s="16">
        <v>5.5710306406685202E-3</v>
      </c>
      <c r="W22" s="16">
        <v>1.0810810810810799E-2</v>
      </c>
      <c r="X22" s="16">
        <v>1.7605633802816899E-2</v>
      </c>
      <c r="Y22" s="16">
        <v>2.8571428571428598E-2</v>
      </c>
      <c r="Z22" s="16"/>
      <c r="AA22" s="16">
        <v>1.0498687664042E-2</v>
      </c>
      <c r="AB22" s="16">
        <v>1.21951219512195E-2</v>
      </c>
      <c r="AC22" s="16">
        <v>0</v>
      </c>
      <c r="AD22" s="16">
        <v>7.7519379844961196E-3</v>
      </c>
      <c r="AE22" s="16">
        <v>1.6806722689075598E-2</v>
      </c>
      <c r="AF22" s="16">
        <v>2.1276595744680899E-2</v>
      </c>
      <c r="AG22" s="16">
        <v>3.125E-2</v>
      </c>
      <c r="AH22" s="16">
        <v>1.21951219512195E-2</v>
      </c>
      <c r="AI22" s="16">
        <v>4.71698113207547E-2</v>
      </c>
      <c r="AJ22" s="16"/>
      <c r="AK22" s="16">
        <v>2.0304568527918801E-2</v>
      </c>
      <c r="AL22" s="16">
        <v>0</v>
      </c>
      <c r="AM22" s="16">
        <v>9.9009900990098994E-3</v>
      </c>
      <c r="AN22" s="16">
        <v>3.0716723549488099E-2</v>
      </c>
      <c r="AO22" s="16">
        <v>1.0638297872340399E-2</v>
      </c>
      <c r="AP22" s="16">
        <v>9.2165898617511503E-3</v>
      </c>
      <c r="AQ22" s="16">
        <v>6.6666666666666697E-3</v>
      </c>
      <c r="AR22" s="16"/>
      <c r="AS22" s="16">
        <v>0</v>
      </c>
      <c r="AT22" s="16">
        <v>2.0353982300885001E-2</v>
      </c>
      <c r="AU22" s="16"/>
      <c r="AV22" s="16">
        <v>1.8987341772151899E-2</v>
      </c>
      <c r="AW22" s="16">
        <v>1.6587677725118499E-2</v>
      </c>
      <c r="AX22" s="16"/>
      <c r="AY22" s="16">
        <v>1.0869565217391301E-2</v>
      </c>
      <c r="AZ22" s="16">
        <v>2.8571428571428598E-2</v>
      </c>
      <c r="BA22" s="16"/>
      <c r="BB22" s="16">
        <v>1.5082956259426799E-2</v>
      </c>
      <c r="BC22" s="16">
        <v>1.9847328244274799E-2</v>
      </c>
      <c r="BD22" s="16"/>
      <c r="BE22" s="16">
        <v>2.4242424242424201E-2</v>
      </c>
      <c r="BF22" s="16">
        <v>2.3668639053254399E-2</v>
      </c>
      <c r="BG22" s="16">
        <v>1.5570934256055401E-2</v>
      </c>
      <c r="BH22" s="16">
        <v>8.5106382978723406E-3</v>
      </c>
    </row>
    <row r="23" spans="2:60" x14ac:dyDescent="0.25">
      <c r="B23" s="17" t="s">
        <v>131</v>
      </c>
      <c r="C23" s="16">
        <v>2.5796661608497699E-2</v>
      </c>
      <c r="D23" s="16">
        <v>1.5503875968992199E-2</v>
      </c>
      <c r="E23" s="16">
        <v>4.1958041958042001E-2</v>
      </c>
      <c r="F23" s="16">
        <v>1.05263157894737E-2</v>
      </c>
      <c r="G23" s="16">
        <v>1.72413793103448E-2</v>
      </c>
      <c r="H23" s="16">
        <v>3.3333333333333298E-2</v>
      </c>
      <c r="I23" s="16">
        <v>1.9047619047619001E-2</v>
      </c>
      <c r="J23" s="16">
        <v>5.2631578947368397E-2</v>
      </c>
      <c r="K23" s="16">
        <v>5.4794520547945202E-2</v>
      </c>
      <c r="L23" s="16">
        <v>3.3333333333333298E-2</v>
      </c>
      <c r="M23" s="16">
        <v>6.8181818181818205E-2</v>
      </c>
      <c r="N23" s="16">
        <v>0</v>
      </c>
      <c r="O23" s="16">
        <v>6.6666666666666693E-2</v>
      </c>
      <c r="P23" s="16">
        <v>3.3333333333333298E-2</v>
      </c>
      <c r="Q23" s="16">
        <v>6.9767441860465101E-2</v>
      </c>
      <c r="R23" s="16">
        <v>0</v>
      </c>
      <c r="S23" s="16">
        <v>5.4945054945054897E-3</v>
      </c>
      <c r="T23" s="16">
        <v>9.6153846153846194E-3</v>
      </c>
      <c r="U23" s="16"/>
      <c r="V23" s="16">
        <v>5.0139275766016698E-2</v>
      </c>
      <c r="W23" s="16">
        <v>3.24324324324324E-2</v>
      </c>
      <c r="X23" s="16">
        <v>1.7605633802816899E-2</v>
      </c>
      <c r="Y23" s="16">
        <v>1.02040816326531E-2</v>
      </c>
      <c r="Z23" s="16"/>
      <c r="AA23" s="16">
        <v>6.5616797900262494E-2</v>
      </c>
      <c r="AB23" s="16">
        <v>1.21951219512195E-2</v>
      </c>
      <c r="AC23" s="16">
        <v>1.7857142857142901E-2</v>
      </c>
      <c r="AD23" s="16">
        <v>0</v>
      </c>
      <c r="AE23" s="16">
        <v>0</v>
      </c>
      <c r="AF23" s="16">
        <v>1.0638297872340399E-2</v>
      </c>
      <c r="AG23" s="16">
        <v>1.0416666666666701E-2</v>
      </c>
      <c r="AH23" s="16">
        <v>0</v>
      </c>
      <c r="AI23" s="16">
        <v>0</v>
      </c>
      <c r="AJ23" s="16"/>
      <c r="AK23" s="16">
        <v>4.5685279187817299E-2</v>
      </c>
      <c r="AL23" s="16">
        <v>9.7087378640776708E-3</v>
      </c>
      <c r="AM23" s="16">
        <v>1.9801980198019799E-2</v>
      </c>
      <c r="AN23" s="16">
        <v>3.4129692832764499E-2</v>
      </c>
      <c r="AO23" s="16">
        <v>5.31914893617021E-3</v>
      </c>
      <c r="AP23" s="16">
        <v>9.2165898617511503E-3</v>
      </c>
      <c r="AQ23" s="16">
        <v>3.3333333333333298E-2</v>
      </c>
      <c r="AR23" s="16"/>
      <c r="AS23" s="16">
        <v>0</v>
      </c>
      <c r="AT23" s="16">
        <v>3.00884955752212E-2</v>
      </c>
      <c r="AU23" s="16"/>
      <c r="AV23" s="16">
        <v>4.8523206751054801E-2</v>
      </c>
      <c r="AW23" s="16">
        <v>1.30331753554502E-2</v>
      </c>
      <c r="AX23" s="16"/>
      <c r="AY23" s="16">
        <v>3.5024154589371997E-2</v>
      </c>
      <c r="AZ23" s="16">
        <v>1.02040816326531E-2</v>
      </c>
      <c r="BA23" s="16"/>
      <c r="BB23" s="16">
        <v>2.1116138763197598E-2</v>
      </c>
      <c r="BC23" s="16">
        <v>3.0534351145038201E-2</v>
      </c>
      <c r="BD23" s="16"/>
      <c r="BE23" s="16">
        <v>5.4545454545454501E-2</v>
      </c>
      <c r="BF23" s="16">
        <v>2.9585798816568001E-2</v>
      </c>
      <c r="BG23" s="16">
        <v>2.2491349480968901E-2</v>
      </c>
      <c r="BH23" s="16">
        <v>8.5106382978723406E-3</v>
      </c>
    </row>
    <row r="24" spans="2:60" ht="30" x14ac:dyDescent="0.25">
      <c r="B24" s="17" t="s">
        <v>132</v>
      </c>
      <c r="C24" s="16">
        <v>2.2003034901365699E-2</v>
      </c>
      <c r="D24" s="16">
        <v>0</v>
      </c>
      <c r="E24" s="16">
        <v>6.9930069930069904E-3</v>
      </c>
      <c r="F24" s="16">
        <v>3.1578947368421102E-2</v>
      </c>
      <c r="G24" s="16">
        <v>6.8965517241379296E-2</v>
      </c>
      <c r="H24" s="16">
        <v>3.3333333333333298E-2</v>
      </c>
      <c r="I24" s="16">
        <v>3.8095238095238099E-2</v>
      </c>
      <c r="J24" s="16">
        <v>0.105263157894737</v>
      </c>
      <c r="K24" s="16">
        <v>1.3698630136986301E-2</v>
      </c>
      <c r="L24" s="16">
        <v>3.3333333333333298E-2</v>
      </c>
      <c r="M24" s="16">
        <v>3.4090909090909102E-2</v>
      </c>
      <c r="N24" s="16">
        <v>3.9215686274509803E-2</v>
      </c>
      <c r="O24" s="16">
        <v>6.6666666666666693E-2</v>
      </c>
      <c r="P24" s="16">
        <v>0</v>
      </c>
      <c r="Q24" s="16">
        <v>0</v>
      </c>
      <c r="R24" s="16">
        <v>0</v>
      </c>
      <c r="S24" s="16">
        <v>1.0989010989011E-2</v>
      </c>
      <c r="T24" s="16">
        <v>9.6153846153846194E-3</v>
      </c>
      <c r="U24" s="16"/>
      <c r="V24" s="16">
        <v>1.39275766016713E-2</v>
      </c>
      <c r="W24" s="16">
        <v>3.7837837837837798E-2</v>
      </c>
      <c r="X24" s="16">
        <v>2.8169014084507001E-2</v>
      </c>
      <c r="Y24" s="16">
        <v>1.8367346938775501E-2</v>
      </c>
      <c r="Z24" s="16"/>
      <c r="AA24" s="16">
        <v>1.8372703412073501E-2</v>
      </c>
      <c r="AB24" s="16">
        <v>2.4390243902439001E-2</v>
      </c>
      <c r="AC24" s="16">
        <v>8.9285714285714298E-3</v>
      </c>
      <c r="AD24" s="16">
        <v>3.8759689922480599E-2</v>
      </c>
      <c r="AE24" s="16">
        <v>3.3613445378151301E-2</v>
      </c>
      <c r="AF24" s="16">
        <v>5.31914893617021E-2</v>
      </c>
      <c r="AG24" s="16">
        <v>2.0833333333333301E-2</v>
      </c>
      <c r="AH24" s="16">
        <v>0</v>
      </c>
      <c r="AI24" s="16">
        <v>1.88679245283019E-2</v>
      </c>
      <c r="AJ24" s="16"/>
      <c r="AK24" s="16">
        <v>2.5380710659898501E-2</v>
      </c>
      <c r="AL24" s="16">
        <v>1.94174757281553E-2</v>
      </c>
      <c r="AM24" s="16">
        <v>1.9801980198019799E-2</v>
      </c>
      <c r="AN24" s="16">
        <v>2.38907849829352E-2</v>
      </c>
      <c r="AO24" s="16">
        <v>2.6595744680851099E-2</v>
      </c>
      <c r="AP24" s="16">
        <v>3.2258064516128997E-2</v>
      </c>
      <c r="AQ24" s="16">
        <v>6.6666666666666697E-3</v>
      </c>
      <c r="AR24" s="16"/>
      <c r="AS24" s="16">
        <v>5.31914893617021E-3</v>
      </c>
      <c r="AT24" s="16">
        <v>2.4778761061946899E-2</v>
      </c>
      <c r="AU24" s="16"/>
      <c r="AV24" s="16">
        <v>2.3206751054852301E-2</v>
      </c>
      <c r="AW24" s="16">
        <v>2.1327014218009501E-2</v>
      </c>
      <c r="AX24" s="16"/>
      <c r="AY24" s="16">
        <v>2.41545893719807E-2</v>
      </c>
      <c r="AZ24" s="16">
        <v>1.8367346938775501E-2</v>
      </c>
      <c r="BA24" s="16"/>
      <c r="BB24" s="16">
        <v>9.0497737556561094E-3</v>
      </c>
      <c r="BC24" s="16">
        <v>3.5114503816793902E-2</v>
      </c>
      <c r="BD24" s="16"/>
      <c r="BE24" s="16">
        <v>1.21212121212121E-2</v>
      </c>
      <c r="BF24" s="16">
        <v>2.9585798816568001E-2</v>
      </c>
      <c r="BG24" s="16">
        <v>2.9411764705882401E-2</v>
      </c>
      <c r="BH24" s="16">
        <v>0</v>
      </c>
    </row>
    <row r="25" spans="2:60" ht="30" x14ac:dyDescent="0.25">
      <c r="B25" s="17" t="s">
        <v>133</v>
      </c>
      <c r="C25" s="16">
        <v>3.71775417298938E-2</v>
      </c>
      <c r="D25" s="16">
        <v>4.6511627906976702E-2</v>
      </c>
      <c r="E25" s="16">
        <v>2.7972027972028E-2</v>
      </c>
      <c r="F25" s="16">
        <v>3.1578947368421102E-2</v>
      </c>
      <c r="G25" s="16">
        <v>5.1724137931034503E-2</v>
      </c>
      <c r="H25" s="16">
        <v>3.3333333333333298E-2</v>
      </c>
      <c r="I25" s="16">
        <v>5.7142857142857099E-2</v>
      </c>
      <c r="J25" s="16">
        <v>0</v>
      </c>
      <c r="K25" s="16">
        <v>4.1095890410958902E-2</v>
      </c>
      <c r="L25" s="16">
        <v>0.1</v>
      </c>
      <c r="M25" s="16">
        <v>6.8181818181818205E-2</v>
      </c>
      <c r="N25" s="16">
        <v>2.9411764705882401E-2</v>
      </c>
      <c r="O25" s="16">
        <v>6.6666666666666693E-2</v>
      </c>
      <c r="P25" s="16">
        <v>0</v>
      </c>
      <c r="Q25" s="16">
        <v>2.32558139534884E-2</v>
      </c>
      <c r="R25" s="16">
        <v>3.7037037037037E-2</v>
      </c>
      <c r="S25" s="16">
        <v>1.6483516483516501E-2</v>
      </c>
      <c r="T25" s="16">
        <v>3.8461538461538498E-2</v>
      </c>
      <c r="U25" s="16"/>
      <c r="V25" s="16">
        <v>7.2423398328690797E-2</v>
      </c>
      <c r="W25" s="16">
        <v>4.86486486486487E-2</v>
      </c>
      <c r="X25" s="16">
        <v>2.4647887323943699E-2</v>
      </c>
      <c r="Y25" s="16">
        <v>1.4285714285714299E-2</v>
      </c>
      <c r="Z25" s="16"/>
      <c r="AA25" s="16">
        <v>6.5616797900262494E-2</v>
      </c>
      <c r="AB25" s="16">
        <v>3.65853658536585E-2</v>
      </c>
      <c r="AC25" s="16">
        <v>5.3571428571428603E-2</v>
      </c>
      <c r="AD25" s="16">
        <v>3.1007751937984499E-2</v>
      </c>
      <c r="AE25" s="16">
        <v>0</v>
      </c>
      <c r="AF25" s="16">
        <v>2.1276595744680899E-2</v>
      </c>
      <c r="AG25" s="16">
        <v>1.0416666666666701E-2</v>
      </c>
      <c r="AH25" s="16">
        <v>2.4390243902439001E-2</v>
      </c>
      <c r="AI25" s="16">
        <v>9.4339622641509396E-3</v>
      </c>
      <c r="AJ25" s="16"/>
      <c r="AK25" s="16">
        <v>7.6142131979695396E-2</v>
      </c>
      <c r="AL25" s="16">
        <v>3.8834951456310697E-2</v>
      </c>
      <c r="AM25" s="16">
        <v>6.9306930693069299E-2</v>
      </c>
      <c r="AN25" s="16">
        <v>2.7303754266211601E-2</v>
      </c>
      <c r="AO25" s="16">
        <v>1.0638297872340399E-2</v>
      </c>
      <c r="AP25" s="16">
        <v>1.3824884792626699E-2</v>
      </c>
      <c r="AQ25" s="16">
        <v>5.3333333333333302E-2</v>
      </c>
      <c r="AR25" s="16"/>
      <c r="AS25" s="16">
        <v>5.31914893617021E-3</v>
      </c>
      <c r="AT25" s="16">
        <v>4.2477876106194697E-2</v>
      </c>
      <c r="AU25" s="16"/>
      <c r="AV25" s="16">
        <v>5.0632911392405097E-2</v>
      </c>
      <c r="AW25" s="16">
        <v>2.96208530805687E-2</v>
      </c>
      <c r="AX25" s="16"/>
      <c r="AY25" s="16">
        <v>5.0724637681159403E-2</v>
      </c>
      <c r="AZ25" s="16">
        <v>1.4285714285714299E-2</v>
      </c>
      <c r="BA25" s="16"/>
      <c r="BB25" s="16">
        <v>3.6199095022624403E-2</v>
      </c>
      <c r="BC25" s="16">
        <v>3.8167938931297697E-2</v>
      </c>
      <c r="BD25" s="16"/>
      <c r="BE25" s="16">
        <v>4.2424242424242399E-2</v>
      </c>
      <c r="BF25" s="16">
        <v>5.9171597633136098E-2</v>
      </c>
      <c r="BG25" s="16">
        <v>3.2871972318339097E-2</v>
      </c>
      <c r="BH25" s="16">
        <v>1.27659574468085E-2</v>
      </c>
    </row>
    <row r="26" spans="2:60" x14ac:dyDescent="0.25">
      <c r="B26" s="17" t="s">
        <v>134</v>
      </c>
      <c r="C26" s="16">
        <v>7.3596358118361196E-2</v>
      </c>
      <c r="D26" s="16">
        <v>7.7519379844961198E-2</v>
      </c>
      <c r="E26" s="16">
        <v>0.111888111888112</v>
      </c>
      <c r="F26" s="16">
        <v>8.42105263157895E-2</v>
      </c>
      <c r="G26" s="16">
        <v>5.1724137931034503E-2</v>
      </c>
      <c r="H26" s="16">
        <v>0.1</v>
      </c>
      <c r="I26" s="16">
        <v>7.6190476190476197E-2</v>
      </c>
      <c r="J26" s="16">
        <v>5.2631578947368397E-2</v>
      </c>
      <c r="K26" s="16">
        <v>9.5890410958904104E-2</v>
      </c>
      <c r="L26" s="16">
        <v>6.6666666666666693E-2</v>
      </c>
      <c r="M26" s="16">
        <v>2.27272727272727E-2</v>
      </c>
      <c r="N26" s="16">
        <v>8.8235294117647106E-2</v>
      </c>
      <c r="O26" s="16">
        <v>3.3333333333333298E-2</v>
      </c>
      <c r="P26" s="16">
        <v>0.05</v>
      </c>
      <c r="Q26" s="16">
        <v>6.9767441860465101E-2</v>
      </c>
      <c r="R26" s="16">
        <v>0.148148148148148</v>
      </c>
      <c r="S26" s="16">
        <v>3.2967032967033003E-2</v>
      </c>
      <c r="T26" s="16">
        <v>0.105769230769231</v>
      </c>
      <c r="U26" s="16"/>
      <c r="V26" s="16">
        <v>0.16713091922005599</v>
      </c>
      <c r="W26" s="16">
        <v>7.0270270270270302E-2</v>
      </c>
      <c r="X26" s="16">
        <v>3.1690140845070401E-2</v>
      </c>
      <c r="Y26" s="16">
        <v>3.06122448979592E-2</v>
      </c>
      <c r="Z26" s="16"/>
      <c r="AA26" s="16">
        <v>0.13123359580052499</v>
      </c>
      <c r="AB26" s="16">
        <v>7.3170731707317097E-2</v>
      </c>
      <c r="AC26" s="16">
        <v>6.25E-2</v>
      </c>
      <c r="AD26" s="16">
        <v>3.1007751937984499E-2</v>
      </c>
      <c r="AE26" s="16">
        <v>5.8823529411764698E-2</v>
      </c>
      <c r="AF26" s="16">
        <v>4.2553191489361701E-2</v>
      </c>
      <c r="AG26" s="16">
        <v>3.125E-2</v>
      </c>
      <c r="AH26" s="16">
        <v>4.8780487804878099E-2</v>
      </c>
      <c r="AI26" s="16">
        <v>2.83018867924528E-2</v>
      </c>
      <c r="AJ26" s="16"/>
      <c r="AK26" s="16">
        <v>0.157360406091371</v>
      </c>
      <c r="AL26" s="16">
        <v>9.7087378640776698E-2</v>
      </c>
      <c r="AM26" s="16">
        <v>7.9207920792079195E-2</v>
      </c>
      <c r="AN26" s="16">
        <v>6.8259385665528999E-2</v>
      </c>
      <c r="AO26" s="16">
        <v>3.1914893617021302E-2</v>
      </c>
      <c r="AP26" s="16">
        <v>3.6866359447004601E-2</v>
      </c>
      <c r="AQ26" s="16">
        <v>0.04</v>
      </c>
      <c r="AR26" s="16"/>
      <c r="AS26" s="16">
        <v>1.5957446808510599E-2</v>
      </c>
      <c r="AT26" s="16">
        <v>8.3185840707964601E-2</v>
      </c>
      <c r="AU26" s="16"/>
      <c r="AV26" s="16">
        <v>9.7046413502109699E-2</v>
      </c>
      <c r="AW26" s="16">
        <v>6.0426540284360203E-2</v>
      </c>
      <c r="AX26" s="16"/>
      <c r="AY26" s="16">
        <v>9.9033816425120796E-2</v>
      </c>
      <c r="AZ26" s="16">
        <v>3.06122448979592E-2</v>
      </c>
      <c r="BA26" s="16"/>
      <c r="BB26" s="16">
        <v>6.6365007541478102E-2</v>
      </c>
      <c r="BC26" s="16">
        <v>8.0916030534351105E-2</v>
      </c>
      <c r="BD26" s="16"/>
      <c r="BE26" s="16">
        <v>0.18181818181818199</v>
      </c>
      <c r="BF26" s="16">
        <v>9.7633136094674597E-2</v>
      </c>
      <c r="BG26" s="16">
        <v>5.0173010380622801E-2</v>
      </c>
      <c r="BH26" s="16">
        <v>2.1276595744680899E-2</v>
      </c>
    </row>
    <row r="27" spans="2:60" x14ac:dyDescent="0.25">
      <c r="B27" s="17" t="s">
        <v>99</v>
      </c>
      <c r="C27" s="18">
        <v>5.6145675265553897E-2</v>
      </c>
      <c r="D27" s="18">
        <v>3.8759689922480599E-2</v>
      </c>
      <c r="E27" s="18">
        <v>7.69230769230769E-2</v>
      </c>
      <c r="F27" s="18">
        <v>8.42105263157895E-2</v>
      </c>
      <c r="G27" s="18">
        <v>6.8965517241379296E-2</v>
      </c>
      <c r="H27" s="18">
        <v>0.133333333333333</v>
      </c>
      <c r="I27" s="18">
        <v>2.8571428571428598E-2</v>
      </c>
      <c r="J27" s="18">
        <v>5.2631578947368397E-2</v>
      </c>
      <c r="K27" s="18">
        <v>8.2191780821917804E-2</v>
      </c>
      <c r="L27" s="18">
        <v>3.3333333333333298E-2</v>
      </c>
      <c r="M27" s="18">
        <v>3.4090909090909102E-2</v>
      </c>
      <c r="N27" s="18">
        <v>5.8823529411764698E-2</v>
      </c>
      <c r="O27" s="18">
        <v>6.6666666666666693E-2</v>
      </c>
      <c r="P27" s="18">
        <v>8.3333333333333301E-2</v>
      </c>
      <c r="Q27" s="18">
        <v>6.9767441860465101E-2</v>
      </c>
      <c r="R27" s="18">
        <v>3.7037037037037E-2</v>
      </c>
      <c r="S27" s="18">
        <v>4.3956043956044001E-2</v>
      </c>
      <c r="T27" s="18">
        <v>2.8846153846153799E-2</v>
      </c>
      <c r="U27" s="18"/>
      <c r="V27" s="18">
        <v>8.3565459610027898E-2</v>
      </c>
      <c r="W27" s="18">
        <v>9.7297297297297303E-2</v>
      </c>
      <c r="X27" s="18">
        <v>2.4647887323943699E-2</v>
      </c>
      <c r="Y27" s="18">
        <v>3.8775510204081598E-2</v>
      </c>
      <c r="Z27" s="18"/>
      <c r="AA27" s="18">
        <v>7.0866141732283505E-2</v>
      </c>
      <c r="AB27" s="18">
        <v>4.8780487804878099E-2</v>
      </c>
      <c r="AC27" s="18">
        <v>8.0357142857142905E-2</v>
      </c>
      <c r="AD27" s="18">
        <v>5.4263565891472902E-2</v>
      </c>
      <c r="AE27" s="18">
        <v>2.5210084033613401E-2</v>
      </c>
      <c r="AF27" s="18">
        <v>4.2553191489361701E-2</v>
      </c>
      <c r="AG27" s="18">
        <v>1.0416666666666701E-2</v>
      </c>
      <c r="AH27" s="18">
        <v>8.5365853658536606E-2</v>
      </c>
      <c r="AI27" s="18">
        <v>9.4339622641509396E-3</v>
      </c>
      <c r="AJ27" s="18"/>
      <c r="AK27" s="18">
        <v>4.5685279187817299E-2</v>
      </c>
      <c r="AL27" s="18">
        <v>9.7087378640776698E-2</v>
      </c>
      <c r="AM27" s="18">
        <v>3.9603960396039598E-2</v>
      </c>
      <c r="AN27" s="18">
        <v>6.4846416382252595E-2</v>
      </c>
      <c r="AO27" s="18">
        <v>3.7234042553191501E-2</v>
      </c>
      <c r="AP27" s="18">
        <v>3.2258064516128997E-2</v>
      </c>
      <c r="AQ27" s="18">
        <v>0.08</v>
      </c>
      <c r="AR27" s="18"/>
      <c r="AS27" s="18">
        <v>3.1914893617021302E-2</v>
      </c>
      <c r="AT27" s="18">
        <v>6.0176991150442498E-2</v>
      </c>
      <c r="AU27" s="18"/>
      <c r="AV27" s="18">
        <v>6.5400843881856505E-2</v>
      </c>
      <c r="AW27" s="18">
        <v>5.0947867298578198E-2</v>
      </c>
      <c r="AX27" s="18"/>
      <c r="AY27" s="18">
        <v>6.6425120772946905E-2</v>
      </c>
      <c r="AZ27" s="18">
        <v>3.8775510204081598E-2</v>
      </c>
      <c r="BA27" s="18"/>
      <c r="BB27" s="18">
        <v>5.2790346907994001E-2</v>
      </c>
      <c r="BC27" s="18">
        <v>5.9541984732824398E-2</v>
      </c>
      <c r="BD27" s="18"/>
      <c r="BE27" s="18">
        <v>7.8787878787878796E-2</v>
      </c>
      <c r="BF27" s="18">
        <v>8.8757396449704096E-2</v>
      </c>
      <c r="BG27" s="18">
        <v>4.1522491349481001E-2</v>
      </c>
      <c r="BH27" s="18">
        <v>2.97872340425532E-2</v>
      </c>
    </row>
    <row r="28" spans="2:60" x14ac:dyDescent="0.25">
      <c r="B28" s="15"/>
    </row>
    <row r="29" spans="2:60" x14ac:dyDescent="0.25">
      <c r="B29" t="s">
        <v>80</v>
      </c>
    </row>
    <row r="30" spans="2:60" x14ac:dyDescent="0.25">
      <c r="B30" t="s">
        <v>81</v>
      </c>
    </row>
    <row r="32" spans="2:60" x14ac:dyDescent="0.25">
      <c r="B32"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H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136</v>
      </c>
      <c r="C8" s="16">
        <v>6.3732928679817905E-2</v>
      </c>
      <c r="D8" s="16">
        <v>3.8759689922480599E-2</v>
      </c>
      <c r="E8" s="16">
        <v>8.3916083916083906E-2</v>
      </c>
      <c r="F8" s="16">
        <v>5.2631578947368397E-2</v>
      </c>
      <c r="G8" s="16">
        <v>1.72413793103448E-2</v>
      </c>
      <c r="H8" s="16">
        <v>0</v>
      </c>
      <c r="I8" s="16">
        <v>0.114285714285714</v>
      </c>
      <c r="J8" s="16">
        <v>0.105263157894737</v>
      </c>
      <c r="K8" s="16">
        <v>9.5890410958904104E-2</v>
      </c>
      <c r="L8" s="16">
        <v>0.1</v>
      </c>
      <c r="M8" s="16">
        <v>7.9545454545454503E-2</v>
      </c>
      <c r="N8" s="16">
        <v>4.9019607843137303E-2</v>
      </c>
      <c r="O8" s="16">
        <v>3.3333333333333298E-2</v>
      </c>
      <c r="P8" s="16">
        <v>3.3333333333333298E-2</v>
      </c>
      <c r="Q8" s="16">
        <v>0.162790697674419</v>
      </c>
      <c r="R8" s="16">
        <v>3.7037037037037E-2</v>
      </c>
      <c r="S8" s="16">
        <v>3.8461538461538498E-2</v>
      </c>
      <c r="T8" s="16">
        <v>6.7307692307692304E-2</v>
      </c>
      <c r="U8" s="16"/>
      <c r="V8" s="16">
        <v>0.20891364902507001</v>
      </c>
      <c r="W8" s="16">
        <v>3.24324324324324E-2</v>
      </c>
      <c r="X8" s="16">
        <v>3.5211267605633799E-3</v>
      </c>
      <c r="Y8" s="16">
        <v>4.0816326530612197E-3</v>
      </c>
      <c r="Z8" s="16"/>
      <c r="AA8" s="16">
        <v>0.220472440944882</v>
      </c>
      <c r="AB8" s="16">
        <v>0</v>
      </c>
      <c r="AC8" s="16">
        <v>0</v>
      </c>
      <c r="AD8" s="16">
        <v>0</v>
      </c>
      <c r="AE8" s="16">
        <v>0</v>
      </c>
      <c r="AF8" s="16">
        <v>0</v>
      </c>
      <c r="AG8" s="16">
        <v>0</v>
      </c>
      <c r="AH8" s="16">
        <v>0</v>
      </c>
      <c r="AI8" s="16">
        <v>0</v>
      </c>
      <c r="AJ8" s="16"/>
      <c r="AK8" s="16">
        <v>0.12690355329949199</v>
      </c>
      <c r="AL8" s="16">
        <v>3.8834951456310697E-2</v>
      </c>
      <c r="AM8" s="16">
        <v>4.95049504950495E-2</v>
      </c>
      <c r="AN8" s="16">
        <v>0.10580204778157</v>
      </c>
      <c r="AO8" s="16">
        <v>2.1276595744680899E-2</v>
      </c>
      <c r="AP8" s="16">
        <v>4.6082949308755804E-3</v>
      </c>
      <c r="AQ8" s="16">
        <v>0.04</v>
      </c>
      <c r="AR8" s="16"/>
      <c r="AS8" s="16">
        <v>0</v>
      </c>
      <c r="AT8" s="16">
        <v>7.4336283185840707E-2</v>
      </c>
      <c r="AU8" s="16"/>
      <c r="AV8" s="16">
        <v>0.10126582278481</v>
      </c>
      <c r="AW8" s="16">
        <v>4.2654028436019002E-2</v>
      </c>
      <c r="AX8" s="16"/>
      <c r="AY8" s="16">
        <v>9.9033816425120796E-2</v>
      </c>
      <c r="AZ8" s="16">
        <v>4.0816326530612197E-3</v>
      </c>
      <c r="BA8" s="16"/>
      <c r="BB8" s="16">
        <v>4.9773755656108601E-2</v>
      </c>
      <c r="BC8" s="16">
        <v>7.7862595419847302E-2</v>
      </c>
      <c r="BD8" s="16"/>
      <c r="BE8" s="16">
        <v>0.206060606060606</v>
      </c>
      <c r="BF8" s="16">
        <v>0.112426035502959</v>
      </c>
      <c r="BG8" s="16">
        <v>1.73010380622837E-2</v>
      </c>
      <c r="BH8" s="16">
        <v>8.5106382978723406E-3</v>
      </c>
    </row>
    <row r="9" spans="2:60" x14ac:dyDescent="0.25">
      <c r="B9" s="17" t="s">
        <v>137</v>
      </c>
      <c r="C9" s="16">
        <v>7.1320182094081905E-2</v>
      </c>
      <c r="D9" s="16">
        <v>7.7519379844961198E-2</v>
      </c>
      <c r="E9" s="16">
        <v>0.10489510489510501</v>
      </c>
      <c r="F9" s="16">
        <v>6.3157894736842093E-2</v>
      </c>
      <c r="G9" s="16">
        <v>0.10344827586206901</v>
      </c>
      <c r="H9" s="16">
        <v>3.3333333333333298E-2</v>
      </c>
      <c r="I9" s="16">
        <v>7.6190476190476197E-2</v>
      </c>
      <c r="J9" s="16">
        <v>5.2631578947368397E-2</v>
      </c>
      <c r="K9" s="16">
        <v>8.2191780821917804E-2</v>
      </c>
      <c r="L9" s="16">
        <v>0.133333333333333</v>
      </c>
      <c r="M9" s="16">
        <v>4.5454545454545497E-2</v>
      </c>
      <c r="N9" s="16">
        <v>3.9215686274509803E-2</v>
      </c>
      <c r="O9" s="16">
        <v>0</v>
      </c>
      <c r="P9" s="16">
        <v>0.21666666666666701</v>
      </c>
      <c r="Q9" s="16">
        <v>9.3023255813953501E-2</v>
      </c>
      <c r="R9" s="16">
        <v>0.11111111111111099</v>
      </c>
      <c r="S9" s="16">
        <v>2.1978021978022001E-2</v>
      </c>
      <c r="T9" s="16">
        <v>4.80769230769231E-2</v>
      </c>
      <c r="U9" s="16"/>
      <c r="V9" s="16">
        <v>0.186629526462396</v>
      </c>
      <c r="W9" s="16">
        <v>3.7837837837837798E-2</v>
      </c>
      <c r="X9" s="16">
        <v>2.1126760563380299E-2</v>
      </c>
      <c r="Y9" s="16">
        <v>2.8571428571428598E-2</v>
      </c>
      <c r="Z9" s="16"/>
      <c r="AA9" s="16">
        <v>0.24671916010498701</v>
      </c>
      <c r="AB9" s="16">
        <v>0</v>
      </c>
      <c r="AC9" s="16">
        <v>0</v>
      </c>
      <c r="AD9" s="16">
        <v>0</v>
      </c>
      <c r="AE9" s="16">
        <v>0</v>
      </c>
      <c r="AF9" s="16">
        <v>0</v>
      </c>
      <c r="AG9" s="16">
        <v>0</v>
      </c>
      <c r="AH9" s="16">
        <v>0</v>
      </c>
      <c r="AI9" s="16">
        <v>0</v>
      </c>
      <c r="AJ9" s="16"/>
      <c r="AK9" s="16">
        <v>0.17766497461928901</v>
      </c>
      <c r="AL9" s="16">
        <v>6.7961165048543701E-2</v>
      </c>
      <c r="AM9" s="16">
        <v>5.9405940594059403E-2</v>
      </c>
      <c r="AN9" s="16">
        <v>0.109215017064846</v>
      </c>
      <c r="AO9" s="16">
        <v>1.5957446808510599E-2</v>
      </c>
      <c r="AP9" s="16">
        <v>2.76497695852535E-2</v>
      </c>
      <c r="AQ9" s="16">
        <v>0.02</v>
      </c>
      <c r="AR9" s="16"/>
      <c r="AS9" s="16">
        <v>1.0638297872340399E-2</v>
      </c>
      <c r="AT9" s="16">
        <v>8.1415929203539794E-2</v>
      </c>
      <c r="AU9" s="16"/>
      <c r="AV9" s="16">
        <v>9.9156118143459898E-2</v>
      </c>
      <c r="AW9" s="16">
        <v>5.56872037914692E-2</v>
      </c>
      <c r="AX9" s="16"/>
      <c r="AY9" s="16">
        <v>9.6618357487922704E-2</v>
      </c>
      <c r="AZ9" s="16">
        <v>2.8571428571428598E-2</v>
      </c>
      <c r="BA9" s="16"/>
      <c r="BB9" s="16">
        <v>5.5806938159879298E-2</v>
      </c>
      <c r="BC9" s="16">
        <v>8.7022900763358793E-2</v>
      </c>
      <c r="BD9" s="16"/>
      <c r="BE9" s="16">
        <v>0.236363636363636</v>
      </c>
      <c r="BF9" s="16">
        <v>8.2840236686390498E-2</v>
      </c>
      <c r="BG9" s="16">
        <v>3.4602076124567498E-2</v>
      </c>
      <c r="BH9" s="16">
        <v>2.97872340425532E-2</v>
      </c>
    </row>
    <row r="10" spans="2:60" x14ac:dyDescent="0.25">
      <c r="B10" s="17" t="s">
        <v>138</v>
      </c>
      <c r="C10" s="16">
        <v>5.69044006069803E-2</v>
      </c>
      <c r="D10" s="16">
        <v>3.1007751937984499E-2</v>
      </c>
      <c r="E10" s="16">
        <v>6.9930069930069894E-2</v>
      </c>
      <c r="F10" s="16">
        <v>5.2631578947368397E-2</v>
      </c>
      <c r="G10" s="16">
        <v>6.8965517241379296E-2</v>
      </c>
      <c r="H10" s="16">
        <v>3.3333333333333298E-2</v>
      </c>
      <c r="I10" s="16">
        <v>0.104761904761905</v>
      </c>
      <c r="J10" s="16">
        <v>5.2631578947368397E-2</v>
      </c>
      <c r="K10" s="16">
        <v>0.10958904109589</v>
      </c>
      <c r="L10" s="16">
        <v>6.6666666666666693E-2</v>
      </c>
      <c r="M10" s="16">
        <v>6.8181818181818205E-2</v>
      </c>
      <c r="N10" s="16">
        <v>3.9215686274509803E-2</v>
      </c>
      <c r="O10" s="16">
        <v>0.133333333333333</v>
      </c>
      <c r="P10" s="16">
        <v>6.6666666666666693E-2</v>
      </c>
      <c r="Q10" s="16">
        <v>4.6511627906976702E-2</v>
      </c>
      <c r="R10" s="16">
        <v>0.11111111111111099</v>
      </c>
      <c r="S10" s="16">
        <v>3.2967032967033003E-2</v>
      </c>
      <c r="T10" s="16">
        <v>0</v>
      </c>
      <c r="U10" s="16"/>
      <c r="V10" s="16">
        <v>0.158774373259053</v>
      </c>
      <c r="W10" s="16">
        <v>4.3243243243243197E-2</v>
      </c>
      <c r="X10" s="16">
        <v>1.4084507042253501E-2</v>
      </c>
      <c r="Y10" s="16">
        <v>1.2244897959183701E-2</v>
      </c>
      <c r="Z10" s="16"/>
      <c r="AA10" s="16">
        <v>0.196850393700787</v>
      </c>
      <c r="AB10" s="16">
        <v>0</v>
      </c>
      <c r="AC10" s="16">
        <v>0</v>
      </c>
      <c r="AD10" s="16">
        <v>0</v>
      </c>
      <c r="AE10" s="16">
        <v>0</v>
      </c>
      <c r="AF10" s="16">
        <v>0</v>
      </c>
      <c r="AG10" s="16">
        <v>0</v>
      </c>
      <c r="AH10" s="16">
        <v>0</v>
      </c>
      <c r="AI10" s="16">
        <v>0</v>
      </c>
      <c r="AJ10" s="16"/>
      <c r="AK10" s="16">
        <v>8.6294416243654803E-2</v>
      </c>
      <c r="AL10" s="16">
        <v>5.8252427184466E-2</v>
      </c>
      <c r="AM10" s="16">
        <v>4.95049504950495E-2</v>
      </c>
      <c r="AN10" s="16">
        <v>8.1911262798634796E-2</v>
      </c>
      <c r="AO10" s="16">
        <v>4.2553191489361701E-2</v>
      </c>
      <c r="AP10" s="16">
        <v>2.76497695852535E-2</v>
      </c>
      <c r="AQ10" s="16">
        <v>4.6666666666666697E-2</v>
      </c>
      <c r="AR10" s="16"/>
      <c r="AS10" s="16">
        <v>1.5957446808510599E-2</v>
      </c>
      <c r="AT10" s="16">
        <v>6.3716814159292007E-2</v>
      </c>
      <c r="AU10" s="16"/>
      <c r="AV10" s="16">
        <v>6.11814345991561E-2</v>
      </c>
      <c r="AW10" s="16">
        <v>5.4502369668246398E-2</v>
      </c>
      <c r="AX10" s="16"/>
      <c r="AY10" s="16">
        <v>8.3333333333333301E-2</v>
      </c>
      <c r="AZ10" s="16">
        <v>1.2244897959183701E-2</v>
      </c>
      <c r="BA10" s="16"/>
      <c r="BB10" s="16">
        <v>4.2232277526395197E-2</v>
      </c>
      <c r="BC10" s="16">
        <v>7.1755725190839698E-2</v>
      </c>
      <c r="BD10" s="16"/>
      <c r="BE10" s="16">
        <v>0.12121212121212099</v>
      </c>
      <c r="BF10" s="16">
        <v>8.2840236686390498E-2</v>
      </c>
      <c r="BG10" s="16">
        <v>3.9792387543252601E-2</v>
      </c>
      <c r="BH10" s="16">
        <v>1.7021276595744698E-2</v>
      </c>
    </row>
    <row r="11" spans="2:60" x14ac:dyDescent="0.25">
      <c r="B11" s="17" t="s">
        <v>139</v>
      </c>
      <c r="C11" s="16">
        <v>9.7116843702579697E-2</v>
      </c>
      <c r="D11" s="16">
        <v>5.4263565891472902E-2</v>
      </c>
      <c r="E11" s="16">
        <v>0.13986013986014001</v>
      </c>
      <c r="F11" s="16">
        <v>8.42105263157895E-2</v>
      </c>
      <c r="G11" s="16">
        <v>8.6206896551724102E-2</v>
      </c>
      <c r="H11" s="16">
        <v>0.133333333333333</v>
      </c>
      <c r="I11" s="16">
        <v>7.6190476190476197E-2</v>
      </c>
      <c r="J11" s="16">
        <v>5.2631578947368397E-2</v>
      </c>
      <c r="K11" s="16">
        <v>0.123287671232877</v>
      </c>
      <c r="L11" s="16">
        <v>0.2</v>
      </c>
      <c r="M11" s="16">
        <v>9.0909090909090898E-2</v>
      </c>
      <c r="N11" s="16">
        <v>0.11764705882352899</v>
      </c>
      <c r="O11" s="16">
        <v>3.3333333333333298E-2</v>
      </c>
      <c r="P11" s="16">
        <v>0.116666666666667</v>
      </c>
      <c r="Q11" s="16">
        <v>2.32558139534884E-2</v>
      </c>
      <c r="R11" s="16">
        <v>0.148148148148148</v>
      </c>
      <c r="S11" s="16">
        <v>0.104395604395604</v>
      </c>
      <c r="T11" s="16">
        <v>7.69230769230769E-2</v>
      </c>
      <c r="U11" s="16"/>
      <c r="V11" s="16">
        <v>0.20055710306406699</v>
      </c>
      <c r="W11" s="16">
        <v>0.16756756756756799</v>
      </c>
      <c r="X11" s="16">
        <v>5.9859154929577503E-2</v>
      </c>
      <c r="Y11" s="16">
        <v>1.6326530612244899E-2</v>
      </c>
      <c r="Z11" s="16"/>
      <c r="AA11" s="16">
        <v>0.33595800524934399</v>
      </c>
      <c r="AB11" s="16">
        <v>0</v>
      </c>
      <c r="AC11" s="16">
        <v>0</v>
      </c>
      <c r="AD11" s="16">
        <v>0</v>
      </c>
      <c r="AE11" s="16">
        <v>0</v>
      </c>
      <c r="AF11" s="16">
        <v>0</v>
      </c>
      <c r="AG11" s="16">
        <v>0</v>
      </c>
      <c r="AH11" s="16">
        <v>0</v>
      </c>
      <c r="AI11" s="16">
        <v>0</v>
      </c>
      <c r="AJ11" s="16"/>
      <c r="AK11" s="16">
        <v>0.17258883248731</v>
      </c>
      <c r="AL11" s="16">
        <v>0.13592233009708701</v>
      </c>
      <c r="AM11" s="16">
        <v>7.9207920792079195E-2</v>
      </c>
      <c r="AN11" s="16">
        <v>7.8498293515358405E-2</v>
      </c>
      <c r="AO11" s="16">
        <v>6.3829787234042507E-2</v>
      </c>
      <c r="AP11" s="16">
        <v>0.119815668202765</v>
      </c>
      <c r="AQ11" s="16">
        <v>6.6666666666666693E-2</v>
      </c>
      <c r="AR11" s="16"/>
      <c r="AS11" s="16">
        <v>6.3829787234042507E-2</v>
      </c>
      <c r="AT11" s="16">
        <v>0.102654867256637</v>
      </c>
      <c r="AU11" s="16"/>
      <c r="AV11" s="16">
        <v>0.124472573839662</v>
      </c>
      <c r="AW11" s="16">
        <v>8.1753554502369694E-2</v>
      </c>
      <c r="AX11" s="16"/>
      <c r="AY11" s="16">
        <v>0.14492753623188401</v>
      </c>
      <c r="AZ11" s="16">
        <v>1.6326530612244899E-2</v>
      </c>
      <c r="BA11" s="16"/>
      <c r="BB11" s="16">
        <v>9.3514328808446498E-2</v>
      </c>
      <c r="BC11" s="16">
        <v>0.10076335877862599</v>
      </c>
      <c r="BD11" s="16"/>
      <c r="BE11" s="16">
        <v>0.109090909090909</v>
      </c>
      <c r="BF11" s="16">
        <v>0.115384615384615</v>
      </c>
      <c r="BG11" s="16">
        <v>8.9965397923875395E-2</v>
      </c>
      <c r="BH11" s="16">
        <v>7.6595744680851105E-2</v>
      </c>
    </row>
    <row r="12" spans="2:60" x14ac:dyDescent="0.25">
      <c r="B12" s="17" t="s">
        <v>40</v>
      </c>
      <c r="C12" s="16">
        <v>6.2215477996965099E-2</v>
      </c>
      <c r="D12" s="16">
        <v>4.6511627906976702E-2</v>
      </c>
      <c r="E12" s="16">
        <v>5.5944055944055902E-2</v>
      </c>
      <c r="F12" s="16">
        <v>7.3684210526315796E-2</v>
      </c>
      <c r="G12" s="16">
        <v>6.8965517241379296E-2</v>
      </c>
      <c r="H12" s="16">
        <v>3.3333333333333298E-2</v>
      </c>
      <c r="I12" s="16">
        <v>6.6666666666666693E-2</v>
      </c>
      <c r="J12" s="16">
        <v>5.2631578947368397E-2</v>
      </c>
      <c r="K12" s="16">
        <v>5.4794520547945202E-2</v>
      </c>
      <c r="L12" s="16">
        <v>6.6666666666666693E-2</v>
      </c>
      <c r="M12" s="16">
        <v>0.11363636363636399</v>
      </c>
      <c r="N12" s="16">
        <v>5.8823529411764698E-2</v>
      </c>
      <c r="O12" s="16">
        <v>6.6666666666666693E-2</v>
      </c>
      <c r="P12" s="16">
        <v>3.3333333333333298E-2</v>
      </c>
      <c r="Q12" s="16">
        <v>2.32558139534884E-2</v>
      </c>
      <c r="R12" s="16">
        <v>7.4074074074074098E-2</v>
      </c>
      <c r="S12" s="16">
        <v>4.3956043956044001E-2</v>
      </c>
      <c r="T12" s="16">
        <v>0.105769230769231</v>
      </c>
      <c r="U12" s="16"/>
      <c r="V12" s="16">
        <v>6.12813370473538E-2</v>
      </c>
      <c r="W12" s="16">
        <v>0.14594594594594601</v>
      </c>
      <c r="X12" s="16">
        <v>6.6901408450704206E-2</v>
      </c>
      <c r="Y12" s="16">
        <v>2.8571428571428598E-2</v>
      </c>
      <c r="Z12" s="16"/>
      <c r="AA12" s="16">
        <v>0</v>
      </c>
      <c r="AB12" s="16">
        <v>1</v>
      </c>
      <c r="AC12" s="16">
        <v>0</v>
      </c>
      <c r="AD12" s="16">
        <v>0</v>
      </c>
      <c r="AE12" s="16">
        <v>0</v>
      </c>
      <c r="AF12" s="16">
        <v>0</v>
      </c>
      <c r="AG12" s="16">
        <v>0</v>
      </c>
      <c r="AH12" s="16">
        <v>0</v>
      </c>
      <c r="AI12" s="16">
        <v>0</v>
      </c>
      <c r="AJ12" s="16"/>
      <c r="AK12" s="16">
        <v>5.5837563451776699E-2</v>
      </c>
      <c r="AL12" s="16">
        <v>6.7961165048543701E-2</v>
      </c>
      <c r="AM12" s="16">
        <v>0.118811881188119</v>
      </c>
      <c r="AN12" s="16">
        <v>6.8259385665528999E-2</v>
      </c>
      <c r="AO12" s="16">
        <v>6.3829787234042507E-2</v>
      </c>
      <c r="AP12" s="16">
        <v>3.6866359447004601E-2</v>
      </c>
      <c r="AQ12" s="16">
        <v>0.04</v>
      </c>
      <c r="AR12" s="16"/>
      <c r="AS12" s="16">
        <v>6.9148936170212796E-2</v>
      </c>
      <c r="AT12" s="16">
        <v>6.1061946902654901E-2</v>
      </c>
      <c r="AU12" s="16"/>
      <c r="AV12" s="16">
        <v>4.8523206751054801E-2</v>
      </c>
      <c r="AW12" s="16">
        <v>6.9905213270142194E-2</v>
      </c>
      <c r="AX12" s="16"/>
      <c r="AY12" s="16">
        <v>8.2125603864734303E-2</v>
      </c>
      <c r="AZ12" s="16">
        <v>2.8571428571428598E-2</v>
      </c>
      <c r="BA12" s="16"/>
      <c r="BB12" s="16">
        <v>6.3348416289592799E-2</v>
      </c>
      <c r="BC12" s="16">
        <v>6.1068702290076299E-2</v>
      </c>
      <c r="BD12" s="16"/>
      <c r="BE12" s="16">
        <v>4.2424242424242399E-2</v>
      </c>
      <c r="BF12" s="16">
        <v>6.5088757396449703E-2</v>
      </c>
      <c r="BG12" s="16">
        <v>6.5743944636678195E-2</v>
      </c>
      <c r="BH12" s="16">
        <v>6.3829787234042507E-2</v>
      </c>
    </row>
    <row r="13" spans="2:60" x14ac:dyDescent="0.25">
      <c r="B13" s="17" t="s">
        <v>41</v>
      </c>
      <c r="C13" s="16">
        <v>8.4977238239757197E-2</v>
      </c>
      <c r="D13" s="16">
        <v>0.10077519379845</v>
      </c>
      <c r="E13" s="16">
        <v>4.8951048951049E-2</v>
      </c>
      <c r="F13" s="16">
        <v>7.3684210526315796E-2</v>
      </c>
      <c r="G13" s="16">
        <v>0.13793103448275901</v>
      </c>
      <c r="H13" s="16">
        <v>0.1</v>
      </c>
      <c r="I13" s="16">
        <v>0.114285714285714</v>
      </c>
      <c r="J13" s="16">
        <v>0.105263157894737</v>
      </c>
      <c r="K13" s="16">
        <v>2.7397260273972601E-2</v>
      </c>
      <c r="L13" s="16">
        <v>6.6666666666666693E-2</v>
      </c>
      <c r="M13" s="16">
        <v>9.0909090909090898E-2</v>
      </c>
      <c r="N13" s="16">
        <v>3.9215686274509803E-2</v>
      </c>
      <c r="O13" s="16">
        <v>0.133333333333333</v>
      </c>
      <c r="P13" s="16">
        <v>8.3333333333333301E-2</v>
      </c>
      <c r="Q13" s="16">
        <v>9.3023255813953501E-2</v>
      </c>
      <c r="R13" s="16">
        <v>7.4074074074074098E-2</v>
      </c>
      <c r="S13" s="16">
        <v>8.7912087912087905E-2</v>
      </c>
      <c r="T13" s="16">
        <v>0.125</v>
      </c>
      <c r="U13" s="16"/>
      <c r="V13" s="16">
        <v>6.12813370473538E-2</v>
      </c>
      <c r="W13" s="16">
        <v>0.14054054054054099</v>
      </c>
      <c r="X13" s="16">
        <v>0.13380281690140799</v>
      </c>
      <c r="Y13" s="16">
        <v>5.3061224489795902E-2</v>
      </c>
      <c r="Z13" s="16"/>
      <c r="AA13" s="16">
        <v>0</v>
      </c>
      <c r="AB13" s="16">
        <v>0</v>
      </c>
      <c r="AC13" s="16">
        <v>1</v>
      </c>
      <c r="AD13" s="16">
        <v>0</v>
      </c>
      <c r="AE13" s="16">
        <v>0</v>
      </c>
      <c r="AF13" s="16">
        <v>0</v>
      </c>
      <c r="AG13" s="16">
        <v>0</v>
      </c>
      <c r="AH13" s="16">
        <v>0</v>
      </c>
      <c r="AI13" s="16">
        <v>0</v>
      </c>
      <c r="AJ13" s="16"/>
      <c r="AK13" s="16">
        <v>8.6294416243654803E-2</v>
      </c>
      <c r="AL13" s="16">
        <v>0.116504854368932</v>
      </c>
      <c r="AM13" s="16">
        <v>0.12871287128712899</v>
      </c>
      <c r="AN13" s="16">
        <v>6.14334470989761E-2</v>
      </c>
      <c r="AO13" s="16">
        <v>9.5744680851063801E-2</v>
      </c>
      <c r="AP13" s="16">
        <v>0.105990783410138</v>
      </c>
      <c r="AQ13" s="16">
        <v>7.3333333333333306E-2</v>
      </c>
      <c r="AR13" s="16"/>
      <c r="AS13" s="16">
        <v>0.10638297872340401</v>
      </c>
      <c r="AT13" s="16">
        <v>8.1415929203539794E-2</v>
      </c>
      <c r="AU13" s="16"/>
      <c r="AV13" s="16">
        <v>9.0717299578059102E-2</v>
      </c>
      <c r="AW13" s="16">
        <v>8.1753554502369694E-2</v>
      </c>
      <c r="AX13" s="16"/>
      <c r="AY13" s="16">
        <v>0.10386473429951699</v>
      </c>
      <c r="AZ13" s="16">
        <v>5.3061224489795902E-2</v>
      </c>
      <c r="BA13" s="16"/>
      <c r="BB13" s="16">
        <v>0.108597285067873</v>
      </c>
      <c r="BC13" s="16">
        <v>6.1068702290076299E-2</v>
      </c>
      <c r="BD13" s="16"/>
      <c r="BE13" s="16">
        <v>3.6363636363636397E-2</v>
      </c>
      <c r="BF13" s="16">
        <v>9.7633136094674597E-2</v>
      </c>
      <c r="BG13" s="16">
        <v>7.9584775086505202E-2</v>
      </c>
      <c r="BH13" s="16">
        <v>0.114893617021277</v>
      </c>
    </row>
    <row r="14" spans="2:60" x14ac:dyDescent="0.25">
      <c r="B14" s="17" t="s">
        <v>42</v>
      </c>
      <c r="C14" s="16">
        <v>9.78755690440061E-2</v>
      </c>
      <c r="D14" s="16">
        <v>6.2015503875968998E-2</v>
      </c>
      <c r="E14" s="16">
        <v>9.0909090909090898E-2</v>
      </c>
      <c r="F14" s="16">
        <v>9.4736842105263203E-2</v>
      </c>
      <c r="G14" s="16">
        <v>6.8965517241379296E-2</v>
      </c>
      <c r="H14" s="16">
        <v>0.133333333333333</v>
      </c>
      <c r="I14" s="16">
        <v>7.6190476190476197E-2</v>
      </c>
      <c r="J14" s="16">
        <v>0.21052631578947401</v>
      </c>
      <c r="K14" s="16">
        <v>8.2191780821917804E-2</v>
      </c>
      <c r="L14" s="16">
        <v>6.6666666666666693E-2</v>
      </c>
      <c r="M14" s="16">
        <v>0.102272727272727</v>
      </c>
      <c r="N14" s="16">
        <v>0.13725490196078399</v>
      </c>
      <c r="O14" s="16">
        <v>0.133333333333333</v>
      </c>
      <c r="P14" s="16">
        <v>0.1</v>
      </c>
      <c r="Q14" s="16">
        <v>9.3023255813953501E-2</v>
      </c>
      <c r="R14" s="16">
        <v>7.4074074074074098E-2</v>
      </c>
      <c r="S14" s="16">
        <v>0.10989010989011</v>
      </c>
      <c r="T14" s="16">
        <v>0.115384615384615</v>
      </c>
      <c r="U14" s="16"/>
      <c r="V14" s="16">
        <v>1.9498607242339799E-2</v>
      </c>
      <c r="W14" s="16">
        <v>0.11351351351351401</v>
      </c>
      <c r="X14" s="16">
        <v>0.190140845070423</v>
      </c>
      <c r="Y14" s="16">
        <v>9.5918367346938802E-2</v>
      </c>
      <c r="Z14" s="16"/>
      <c r="AA14" s="16">
        <v>0</v>
      </c>
      <c r="AB14" s="16">
        <v>0</v>
      </c>
      <c r="AC14" s="16">
        <v>0</v>
      </c>
      <c r="AD14" s="16">
        <v>1</v>
      </c>
      <c r="AE14" s="16">
        <v>0</v>
      </c>
      <c r="AF14" s="16">
        <v>0</v>
      </c>
      <c r="AG14" s="16">
        <v>0</v>
      </c>
      <c r="AH14" s="16">
        <v>0</v>
      </c>
      <c r="AI14" s="16">
        <v>0</v>
      </c>
      <c r="AJ14" s="16"/>
      <c r="AK14" s="16">
        <v>3.5532994923857898E-2</v>
      </c>
      <c r="AL14" s="16">
        <v>9.7087378640776698E-2</v>
      </c>
      <c r="AM14" s="16">
        <v>0.10891089108910899</v>
      </c>
      <c r="AN14" s="16">
        <v>0.119453924914676</v>
      </c>
      <c r="AO14" s="16">
        <v>0.13829787234042601</v>
      </c>
      <c r="AP14" s="16">
        <v>0.115207373271889</v>
      </c>
      <c r="AQ14" s="16">
        <v>9.3333333333333296E-2</v>
      </c>
      <c r="AR14" s="16"/>
      <c r="AS14" s="16">
        <v>0.111702127659574</v>
      </c>
      <c r="AT14" s="16">
        <v>9.5575221238938093E-2</v>
      </c>
      <c r="AU14" s="16"/>
      <c r="AV14" s="16">
        <v>9.49367088607595E-2</v>
      </c>
      <c r="AW14" s="16">
        <v>9.9526066350710901E-2</v>
      </c>
      <c r="AX14" s="16"/>
      <c r="AY14" s="16">
        <v>9.9033816425120796E-2</v>
      </c>
      <c r="AZ14" s="16">
        <v>9.5918367346938802E-2</v>
      </c>
      <c r="BA14" s="16"/>
      <c r="BB14" s="16">
        <v>9.8039215686274495E-2</v>
      </c>
      <c r="BC14" s="16">
        <v>9.7709923664122095E-2</v>
      </c>
      <c r="BD14" s="16"/>
      <c r="BE14" s="16">
        <v>1.8181818181818198E-2</v>
      </c>
      <c r="BF14" s="16">
        <v>9.4674556213017694E-2</v>
      </c>
      <c r="BG14" s="16">
        <v>0.124567474048443</v>
      </c>
      <c r="BH14" s="16">
        <v>9.3617021276595699E-2</v>
      </c>
    </row>
    <row r="15" spans="2:60" x14ac:dyDescent="0.25">
      <c r="B15" s="17" t="s">
        <v>43</v>
      </c>
      <c r="C15" s="16">
        <v>9.0288315629742003E-2</v>
      </c>
      <c r="D15" s="16">
        <v>0.10077519379845</v>
      </c>
      <c r="E15" s="16">
        <v>0.111888111888112</v>
      </c>
      <c r="F15" s="16">
        <v>0.12631578947368399</v>
      </c>
      <c r="G15" s="16">
        <v>8.6206896551724102E-2</v>
      </c>
      <c r="H15" s="16">
        <v>6.6666666666666693E-2</v>
      </c>
      <c r="I15" s="16">
        <v>5.7142857142857099E-2</v>
      </c>
      <c r="J15" s="16">
        <v>5.2631578947368397E-2</v>
      </c>
      <c r="K15" s="16">
        <v>5.4794520547945202E-2</v>
      </c>
      <c r="L15" s="16">
        <v>0</v>
      </c>
      <c r="M15" s="16">
        <v>4.5454545454545497E-2</v>
      </c>
      <c r="N15" s="16">
        <v>0.13725490196078399</v>
      </c>
      <c r="O15" s="16">
        <v>6.6666666666666693E-2</v>
      </c>
      <c r="P15" s="16">
        <v>0.05</v>
      </c>
      <c r="Q15" s="16">
        <v>4.6511627906976702E-2</v>
      </c>
      <c r="R15" s="16">
        <v>0.11111111111111099</v>
      </c>
      <c r="S15" s="16">
        <v>0.12637362637362601</v>
      </c>
      <c r="T15" s="16">
        <v>8.6538461538461495E-2</v>
      </c>
      <c r="U15" s="16"/>
      <c r="V15" s="16">
        <v>1.67130919220056E-2</v>
      </c>
      <c r="W15" s="16">
        <v>0.102702702702703</v>
      </c>
      <c r="X15" s="16">
        <v>0.147887323943662</v>
      </c>
      <c r="Y15" s="16">
        <v>0.106122448979592</v>
      </c>
      <c r="Z15" s="16"/>
      <c r="AA15" s="16">
        <v>0</v>
      </c>
      <c r="AB15" s="16">
        <v>0</v>
      </c>
      <c r="AC15" s="16">
        <v>0</v>
      </c>
      <c r="AD15" s="16">
        <v>0</v>
      </c>
      <c r="AE15" s="16">
        <v>1</v>
      </c>
      <c r="AF15" s="16">
        <v>0</v>
      </c>
      <c r="AG15" s="16">
        <v>0</v>
      </c>
      <c r="AH15" s="16">
        <v>0</v>
      </c>
      <c r="AI15" s="16">
        <v>0</v>
      </c>
      <c r="AJ15" s="16"/>
      <c r="AK15" s="16">
        <v>4.0609137055837602E-2</v>
      </c>
      <c r="AL15" s="16">
        <v>3.8834951456310697E-2</v>
      </c>
      <c r="AM15" s="16">
        <v>8.9108910891089105E-2</v>
      </c>
      <c r="AN15" s="16">
        <v>7.5085324232081904E-2</v>
      </c>
      <c r="AO15" s="16">
        <v>0.164893617021277</v>
      </c>
      <c r="AP15" s="16">
        <v>0.115207373271889</v>
      </c>
      <c r="AQ15" s="16">
        <v>0.12</v>
      </c>
      <c r="AR15" s="16"/>
      <c r="AS15" s="16">
        <v>7.9787234042553196E-2</v>
      </c>
      <c r="AT15" s="16">
        <v>9.2035398230088494E-2</v>
      </c>
      <c r="AU15" s="16"/>
      <c r="AV15" s="16">
        <v>7.5949367088607597E-2</v>
      </c>
      <c r="AW15" s="16">
        <v>9.8341232227488196E-2</v>
      </c>
      <c r="AX15" s="16"/>
      <c r="AY15" s="16">
        <v>8.0917874396135306E-2</v>
      </c>
      <c r="AZ15" s="16">
        <v>0.106122448979592</v>
      </c>
      <c r="BA15" s="16"/>
      <c r="BB15" s="16">
        <v>9.8039215686274495E-2</v>
      </c>
      <c r="BC15" s="16">
        <v>8.2442748091603096E-2</v>
      </c>
      <c r="BD15" s="16"/>
      <c r="BE15" s="16">
        <v>1.8181818181818198E-2</v>
      </c>
      <c r="BF15" s="16">
        <v>8.8757396449704096E-2</v>
      </c>
      <c r="BG15" s="16">
        <v>0.112456747404844</v>
      </c>
      <c r="BH15" s="16">
        <v>8.5106382978723402E-2</v>
      </c>
    </row>
    <row r="16" spans="2:60" x14ac:dyDescent="0.25">
      <c r="B16" s="17" t="s">
        <v>44</v>
      </c>
      <c r="C16" s="16">
        <v>7.1320182094081905E-2</v>
      </c>
      <c r="D16" s="16">
        <v>6.9767441860465101E-2</v>
      </c>
      <c r="E16" s="16">
        <v>3.4965034965035002E-2</v>
      </c>
      <c r="F16" s="16">
        <v>9.4736842105263203E-2</v>
      </c>
      <c r="G16" s="16">
        <v>0.12068965517241401</v>
      </c>
      <c r="H16" s="16">
        <v>3.3333333333333298E-2</v>
      </c>
      <c r="I16" s="16">
        <v>4.7619047619047603E-2</v>
      </c>
      <c r="J16" s="16">
        <v>0</v>
      </c>
      <c r="K16" s="16">
        <v>4.1095890410958902E-2</v>
      </c>
      <c r="L16" s="16">
        <v>0.1</v>
      </c>
      <c r="M16" s="16">
        <v>9.0909090909090898E-2</v>
      </c>
      <c r="N16" s="16">
        <v>6.8627450980392204E-2</v>
      </c>
      <c r="O16" s="16">
        <v>0.1</v>
      </c>
      <c r="P16" s="16">
        <v>8.3333333333333301E-2</v>
      </c>
      <c r="Q16" s="16">
        <v>6.9767441860465101E-2</v>
      </c>
      <c r="R16" s="16">
        <v>3.7037037037037E-2</v>
      </c>
      <c r="S16" s="16">
        <v>8.7912087912087905E-2</v>
      </c>
      <c r="T16" s="16">
        <v>8.6538461538461495E-2</v>
      </c>
      <c r="U16" s="16"/>
      <c r="V16" s="16">
        <v>0</v>
      </c>
      <c r="W16" s="16">
        <v>5.4054054054054099E-2</v>
      </c>
      <c r="X16" s="16">
        <v>9.85915492957746E-2</v>
      </c>
      <c r="Y16" s="16">
        <v>0.114285714285714</v>
      </c>
      <c r="Z16" s="16"/>
      <c r="AA16" s="16">
        <v>0</v>
      </c>
      <c r="AB16" s="16">
        <v>0</v>
      </c>
      <c r="AC16" s="16">
        <v>0</v>
      </c>
      <c r="AD16" s="16">
        <v>0</v>
      </c>
      <c r="AE16" s="16">
        <v>0</v>
      </c>
      <c r="AF16" s="16">
        <v>1</v>
      </c>
      <c r="AG16" s="16">
        <v>0</v>
      </c>
      <c r="AH16" s="16">
        <v>0</v>
      </c>
      <c r="AI16" s="16">
        <v>0</v>
      </c>
      <c r="AJ16" s="16"/>
      <c r="AK16" s="16">
        <v>2.5380710659898501E-2</v>
      </c>
      <c r="AL16" s="16">
        <v>8.7378640776699004E-2</v>
      </c>
      <c r="AM16" s="16">
        <v>8.9108910891089105E-2</v>
      </c>
      <c r="AN16" s="16">
        <v>6.14334470989761E-2</v>
      </c>
      <c r="AO16" s="16">
        <v>8.5106382978723402E-2</v>
      </c>
      <c r="AP16" s="16">
        <v>0.115207373271889</v>
      </c>
      <c r="AQ16" s="16">
        <v>0.08</v>
      </c>
      <c r="AR16" s="16"/>
      <c r="AS16" s="16">
        <v>0.10106382978723399</v>
      </c>
      <c r="AT16" s="16">
        <v>6.6371681415929196E-2</v>
      </c>
      <c r="AU16" s="16"/>
      <c r="AV16" s="16">
        <v>4.8523206751054801E-2</v>
      </c>
      <c r="AW16" s="16">
        <v>8.4123222748815202E-2</v>
      </c>
      <c r="AX16" s="16"/>
      <c r="AY16" s="16">
        <v>4.5893719806763301E-2</v>
      </c>
      <c r="AZ16" s="16">
        <v>0.114285714285714</v>
      </c>
      <c r="BA16" s="16"/>
      <c r="BB16" s="16">
        <v>6.7873303167420795E-2</v>
      </c>
      <c r="BC16" s="16">
        <v>7.48091603053435E-2</v>
      </c>
      <c r="BD16" s="16"/>
      <c r="BE16" s="16">
        <v>1.8181818181818198E-2</v>
      </c>
      <c r="BF16" s="16">
        <v>4.1420118343195297E-2</v>
      </c>
      <c r="BG16" s="16">
        <v>9.3425605536332196E-2</v>
      </c>
      <c r="BH16" s="16">
        <v>9.7872340425531903E-2</v>
      </c>
    </row>
    <row r="17" spans="2:60" x14ac:dyDescent="0.25">
      <c r="B17" s="17" t="s">
        <v>45</v>
      </c>
      <c r="C17" s="16">
        <v>7.2837632776934794E-2</v>
      </c>
      <c r="D17" s="16">
        <v>9.3023255813953501E-2</v>
      </c>
      <c r="E17" s="16">
        <v>5.5944055944055902E-2</v>
      </c>
      <c r="F17" s="16">
        <v>9.4736842105263203E-2</v>
      </c>
      <c r="G17" s="16">
        <v>6.8965517241379296E-2</v>
      </c>
      <c r="H17" s="16">
        <v>6.6666666666666693E-2</v>
      </c>
      <c r="I17" s="16">
        <v>8.5714285714285701E-2</v>
      </c>
      <c r="J17" s="16">
        <v>5.2631578947368397E-2</v>
      </c>
      <c r="K17" s="16">
        <v>6.8493150684931503E-2</v>
      </c>
      <c r="L17" s="16">
        <v>3.3333333333333298E-2</v>
      </c>
      <c r="M17" s="16">
        <v>3.4090909090909102E-2</v>
      </c>
      <c r="N17" s="16">
        <v>3.9215686274509803E-2</v>
      </c>
      <c r="O17" s="16">
        <v>6.6666666666666693E-2</v>
      </c>
      <c r="P17" s="16">
        <v>0.05</v>
      </c>
      <c r="Q17" s="16">
        <v>9.3023255813953501E-2</v>
      </c>
      <c r="R17" s="16">
        <v>3.7037037037037E-2</v>
      </c>
      <c r="S17" s="16">
        <v>8.2417582417582402E-2</v>
      </c>
      <c r="T17" s="16">
        <v>0.125</v>
      </c>
      <c r="U17" s="16"/>
      <c r="V17" s="16">
        <v>0</v>
      </c>
      <c r="W17" s="16">
        <v>1.0810810810810799E-2</v>
      </c>
      <c r="X17" s="16">
        <v>0.102112676056338</v>
      </c>
      <c r="Y17" s="16">
        <v>0.13265306122449</v>
      </c>
      <c r="Z17" s="16"/>
      <c r="AA17" s="16">
        <v>0</v>
      </c>
      <c r="AB17" s="16">
        <v>0</v>
      </c>
      <c r="AC17" s="16">
        <v>0</v>
      </c>
      <c r="AD17" s="16">
        <v>0</v>
      </c>
      <c r="AE17" s="16">
        <v>0</v>
      </c>
      <c r="AF17" s="16">
        <v>0</v>
      </c>
      <c r="AG17" s="16">
        <v>1</v>
      </c>
      <c r="AH17" s="16">
        <v>0</v>
      </c>
      <c r="AI17" s="16">
        <v>0</v>
      </c>
      <c r="AJ17" s="16"/>
      <c r="AK17" s="16">
        <v>2.0304568527918801E-2</v>
      </c>
      <c r="AL17" s="16">
        <v>0.14563106796116501</v>
      </c>
      <c r="AM17" s="16">
        <v>9.9009900990099001E-2</v>
      </c>
      <c r="AN17" s="16">
        <v>3.7542662116041001E-2</v>
      </c>
      <c r="AO17" s="16">
        <v>0.10638297872340401</v>
      </c>
      <c r="AP17" s="16">
        <v>9.2165898617511496E-2</v>
      </c>
      <c r="AQ17" s="16">
        <v>0.10666666666666701</v>
      </c>
      <c r="AR17" s="16"/>
      <c r="AS17" s="16">
        <v>0.175531914893617</v>
      </c>
      <c r="AT17" s="16">
        <v>5.5752212389380502E-2</v>
      </c>
      <c r="AU17" s="16"/>
      <c r="AV17" s="16">
        <v>4.6413502109704602E-2</v>
      </c>
      <c r="AW17" s="16">
        <v>8.7677725118483402E-2</v>
      </c>
      <c r="AX17" s="16"/>
      <c r="AY17" s="16">
        <v>3.7439613526569999E-2</v>
      </c>
      <c r="AZ17" s="16">
        <v>0.13265306122449</v>
      </c>
      <c r="BA17" s="16"/>
      <c r="BB17" s="16">
        <v>8.7481146304675697E-2</v>
      </c>
      <c r="BC17" s="16">
        <v>5.8015267175572503E-2</v>
      </c>
      <c r="BD17" s="16"/>
      <c r="BE17" s="16">
        <v>1.21212121212121E-2</v>
      </c>
      <c r="BF17" s="16">
        <v>5.6213017751479299E-2</v>
      </c>
      <c r="BG17" s="16">
        <v>8.1314878892733602E-2</v>
      </c>
      <c r="BH17" s="16">
        <v>0.11914893617021299</v>
      </c>
    </row>
    <row r="18" spans="2:60" x14ac:dyDescent="0.25">
      <c r="B18" s="17" t="s">
        <v>46</v>
      </c>
      <c r="C18" s="16">
        <v>6.2215477996965099E-2</v>
      </c>
      <c r="D18" s="16">
        <v>0.124031007751938</v>
      </c>
      <c r="E18" s="16">
        <v>5.5944055944055902E-2</v>
      </c>
      <c r="F18" s="16">
        <v>4.2105263157894701E-2</v>
      </c>
      <c r="G18" s="16">
        <v>1.72413793103448E-2</v>
      </c>
      <c r="H18" s="16">
        <v>0.1</v>
      </c>
      <c r="I18" s="16">
        <v>5.7142857142857099E-2</v>
      </c>
      <c r="J18" s="16">
        <v>5.2631578947368397E-2</v>
      </c>
      <c r="K18" s="16">
        <v>6.8493150684931503E-2</v>
      </c>
      <c r="L18" s="16">
        <v>3.3333333333333298E-2</v>
      </c>
      <c r="M18" s="16">
        <v>3.4090909090909102E-2</v>
      </c>
      <c r="N18" s="16">
        <v>3.9215686274509803E-2</v>
      </c>
      <c r="O18" s="16">
        <v>6.6666666666666693E-2</v>
      </c>
      <c r="P18" s="16">
        <v>6.6666666666666693E-2</v>
      </c>
      <c r="Q18" s="16">
        <v>9.3023255813953501E-2</v>
      </c>
      <c r="R18" s="16">
        <v>3.7037037037037E-2</v>
      </c>
      <c r="S18" s="16">
        <v>7.69230769230769E-2</v>
      </c>
      <c r="T18" s="16">
        <v>4.80769230769231E-2</v>
      </c>
      <c r="U18" s="16"/>
      <c r="V18" s="16">
        <v>0</v>
      </c>
      <c r="W18" s="16">
        <v>1.0810810810810799E-2</v>
      </c>
      <c r="X18" s="16">
        <v>5.2816901408450703E-2</v>
      </c>
      <c r="Y18" s="16">
        <v>0.13265306122449</v>
      </c>
      <c r="Z18" s="16"/>
      <c r="AA18" s="16">
        <v>0</v>
      </c>
      <c r="AB18" s="16">
        <v>0</v>
      </c>
      <c r="AC18" s="16">
        <v>0</v>
      </c>
      <c r="AD18" s="16">
        <v>0</v>
      </c>
      <c r="AE18" s="16">
        <v>0</v>
      </c>
      <c r="AF18" s="16">
        <v>0</v>
      </c>
      <c r="AG18" s="16">
        <v>0</v>
      </c>
      <c r="AH18" s="16">
        <v>1</v>
      </c>
      <c r="AI18" s="16">
        <v>0</v>
      </c>
      <c r="AJ18" s="16"/>
      <c r="AK18" s="16">
        <v>3.5532994923857898E-2</v>
      </c>
      <c r="AL18" s="16">
        <v>6.7961165048543701E-2</v>
      </c>
      <c r="AM18" s="16">
        <v>4.95049504950495E-2</v>
      </c>
      <c r="AN18" s="16">
        <v>5.1194539249146798E-2</v>
      </c>
      <c r="AO18" s="16">
        <v>6.3829787234042507E-2</v>
      </c>
      <c r="AP18" s="16">
        <v>7.83410138248848E-2</v>
      </c>
      <c r="AQ18" s="16">
        <v>0.11333333333333299</v>
      </c>
      <c r="AR18" s="16"/>
      <c r="AS18" s="16">
        <v>8.5106382978723402E-2</v>
      </c>
      <c r="AT18" s="16">
        <v>5.8407079646017698E-2</v>
      </c>
      <c r="AU18" s="16"/>
      <c r="AV18" s="16">
        <v>4.6413502109704602E-2</v>
      </c>
      <c r="AW18" s="16">
        <v>7.10900473933649E-2</v>
      </c>
      <c r="AX18" s="16"/>
      <c r="AY18" s="16">
        <v>2.05314009661836E-2</v>
      </c>
      <c r="AZ18" s="16">
        <v>0.13265306122449</v>
      </c>
      <c r="BA18" s="16"/>
      <c r="BB18" s="16">
        <v>7.3906485671191596E-2</v>
      </c>
      <c r="BC18" s="16">
        <v>5.0381679389312997E-2</v>
      </c>
      <c r="BD18" s="16"/>
      <c r="BE18" s="16">
        <v>1.8181818181818198E-2</v>
      </c>
      <c r="BF18" s="16">
        <v>1.18343195266272E-2</v>
      </c>
      <c r="BG18" s="16">
        <v>9.3425605536332196E-2</v>
      </c>
      <c r="BH18" s="16">
        <v>8.9361702127659606E-2</v>
      </c>
    </row>
    <row r="19" spans="2:60" x14ac:dyDescent="0.25">
      <c r="B19" s="17" t="s">
        <v>47</v>
      </c>
      <c r="C19" s="16">
        <v>8.0424886191198794E-2</v>
      </c>
      <c r="D19" s="16">
        <v>9.3023255813953501E-2</v>
      </c>
      <c r="E19" s="16">
        <v>6.9930069930069894E-2</v>
      </c>
      <c r="F19" s="16">
        <v>2.1052631578947399E-2</v>
      </c>
      <c r="G19" s="16">
        <v>0</v>
      </c>
      <c r="H19" s="16">
        <v>3.3333333333333298E-2</v>
      </c>
      <c r="I19" s="16">
        <v>4.7619047619047603E-2</v>
      </c>
      <c r="J19" s="16">
        <v>0</v>
      </c>
      <c r="K19" s="16">
        <v>0.150684931506849</v>
      </c>
      <c r="L19" s="16">
        <v>0</v>
      </c>
      <c r="M19" s="16">
        <v>0.13636363636363599</v>
      </c>
      <c r="N19" s="16">
        <v>0.13725490196078399</v>
      </c>
      <c r="O19" s="16">
        <v>3.3333333333333298E-2</v>
      </c>
      <c r="P19" s="16">
        <v>3.3333333333333298E-2</v>
      </c>
      <c r="Q19" s="16">
        <v>9.3023255813953501E-2</v>
      </c>
      <c r="R19" s="16">
        <v>0.11111111111111099</v>
      </c>
      <c r="S19" s="16">
        <v>0.13186813186813201</v>
      </c>
      <c r="T19" s="16">
        <v>4.80769230769231E-2</v>
      </c>
      <c r="U19" s="16"/>
      <c r="V19" s="16">
        <v>0</v>
      </c>
      <c r="W19" s="16">
        <v>0</v>
      </c>
      <c r="X19" s="16">
        <v>1.7605633802816899E-2</v>
      </c>
      <c r="Y19" s="16">
        <v>0.206122448979592</v>
      </c>
      <c r="Z19" s="16"/>
      <c r="AA19" s="16">
        <v>0</v>
      </c>
      <c r="AB19" s="16">
        <v>0</v>
      </c>
      <c r="AC19" s="16">
        <v>0</v>
      </c>
      <c r="AD19" s="16">
        <v>0</v>
      </c>
      <c r="AE19" s="16">
        <v>0</v>
      </c>
      <c r="AF19" s="16">
        <v>0</v>
      </c>
      <c r="AG19" s="16">
        <v>0</v>
      </c>
      <c r="AH19" s="16">
        <v>0</v>
      </c>
      <c r="AI19" s="16">
        <v>1</v>
      </c>
      <c r="AJ19" s="16"/>
      <c r="AK19" s="16">
        <v>7.6142131979695396E-2</v>
      </c>
      <c r="AL19" s="16">
        <v>1.94174757281553E-2</v>
      </c>
      <c r="AM19" s="16">
        <v>5.9405940594059403E-2</v>
      </c>
      <c r="AN19" s="16">
        <v>4.7781569965870303E-2</v>
      </c>
      <c r="AO19" s="16">
        <v>0.117021276595745</v>
      </c>
      <c r="AP19" s="16">
        <v>0.115207373271889</v>
      </c>
      <c r="AQ19" s="16">
        <v>0.10666666666666701</v>
      </c>
      <c r="AR19" s="16"/>
      <c r="AS19" s="16">
        <v>0.14893617021276601</v>
      </c>
      <c r="AT19" s="16">
        <v>6.9026548672566398E-2</v>
      </c>
      <c r="AU19" s="16"/>
      <c r="AV19" s="16">
        <v>6.9620253164557E-2</v>
      </c>
      <c r="AW19" s="16">
        <v>8.6492890995260696E-2</v>
      </c>
      <c r="AX19" s="16"/>
      <c r="AY19" s="16">
        <v>6.0386473429951699E-3</v>
      </c>
      <c r="AZ19" s="16">
        <v>0.206122448979592</v>
      </c>
      <c r="BA19" s="16"/>
      <c r="BB19" s="16">
        <v>0.105580693815988</v>
      </c>
      <c r="BC19" s="16">
        <v>5.4961832061068701E-2</v>
      </c>
      <c r="BD19" s="16"/>
      <c r="BE19" s="16">
        <v>6.0606060606060597E-3</v>
      </c>
      <c r="BF19" s="16">
        <v>3.25443786982249E-2</v>
      </c>
      <c r="BG19" s="16">
        <v>8.4775086505190306E-2</v>
      </c>
      <c r="BH19" s="16">
        <v>0.19148936170212799</v>
      </c>
    </row>
    <row r="20" spans="2:60" x14ac:dyDescent="0.25">
      <c r="B20" s="17" t="s">
        <v>105</v>
      </c>
      <c r="C20" s="18">
        <v>8.8770864946889197E-2</v>
      </c>
      <c r="D20" s="18">
        <v>0.108527131782946</v>
      </c>
      <c r="E20" s="18">
        <v>7.69230769230769E-2</v>
      </c>
      <c r="F20" s="18">
        <v>0.12631578947368399</v>
      </c>
      <c r="G20" s="18">
        <v>0.15517241379310301</v>
      </c>
      <c r="H20" s="18">
        <v>0.233333333333333</v>
      </c>
      <c r="I20" s="18">
        <v>7.6190476190476197E-2</v>
      </c>
      <c r="J20" s="18">
        <v>0.21052631578947401</v>
      </c>
      <c r="K20" s="18">
        <v>4.1095890410958902E-2</v>
      </c>
      <c r="L20" s="18">
        <v>0.133333333333333</v>
      </c>
      <c r="M20" s="18">
        <v>6.8181818181818205E-2</v>
      </c>
      <c r="N20" s="18">
        <v>9.8039215686274495E-2</v>
      </c>
      <c r="O20" s="18">
        <v>0.133333333333333</v>
      </c>
      <c r="P20" s="18">
        <v>6.6666666666666693E-2</v>
      </c>
      <c r="Q20" s="18">
        <v>6.9767441860465101E-2</v>
      </c>
      <c r="R20" s="18">
        <v>3.7037037037037E-2</v>
      </c>
      <c r="S20" s="18">
        <v>5.4945054945054903E-2</v>
      </c>
      <c r="T20" s="18">
        <v>6.7307692307692304E-2</v>
      </c>
      <c r="U20" s="18"/>
      <c r="V20" s="18">
        <v>8.6350974930362104E-2</v>
      </c>
      <c r="W20" s="18">
        <v>0.14054054054054099</v>
      </c>
      <c r="X20" s="18">
        <v>9.1549295774647904E-2</v>
      </c>
      <c r="Y20" s="18">
        <v>6.9387755102040802E-2</v>
      </c>
      <c r="Z20" s="18"/>
      <c r="AA20" s="18">
        <v>0</v>
      </c>
      <c r="AB20" s="18">
        <v>0</v>
      </c>
      <c r="AC20" s="18">
        <v>0</v>
      </c>
      <c r="AD20" s="18">
        <v>0</v>
      </c>
      <c r="AE20" s="18">
        <v>0</v>
      </c>
      <c r="AF20" s="18">
        <v>0</v>
      </c>
      <c r="AG20" s="18">
        <v>0</v>
      </c>
      <c r="AH20" s="18">
        <v>0</v>
      </c>
      <c r="AI20" s="18">
        <v>0</v>
      </c>
      <c r="AJ20" s="18"/>
      <c r="AK20" s="18">
        <v>6.0913705583756299E-2</v>
      </c>
      <c r="AL20" s="18">
        <v>5.8252427184466E-2</v>
      </c>
      <c r="AM20" s="18">
        <v>1.9801980198019799E-2</v>
      </c>
      <c r="AN20" s="18">
        <v>0.102389078498294</v>
      </c>
      <c r="AO20" s="18">
        <v>2.1276595744680899E-2</v>
      </c>
      <c r="AP20" s="18">
        <v>4.6082949308755797E-2</v>
      </c>
      <c r="AQ20" s="18">
        <v>9.3333333333333296E-2</v>
      </c>
      <c r="AR20" s="18"/>
      <c r="AS20" s="18">
        <v>3.1914893617021302E-2</v>
      </c>
      <c r="AT20" s="18">
        <v>9.8230088495575199E-2</v>
      </c>
      <c r="AU20" s="18"/>
      <c r="AV20" s="18">
        <v>9.2827004219409301E-2</v>
      </c>
      <c r="AW20" s="18">
        <v>8.6492890995260696E-2</v>
      </c>
      <c r="AX20" s="18"/>
      <c r="AY20" s="18">
        <v>0.10024154589372</v>
      </c>
      <c r="AZ20" s="18">
        <v>6.9387755102040802E-2</v>
      </c>
      <c r="BA20" s="18"/>
      <c r="BB20" s="18">
        <v>5.5806938159879298E-2</v>
      </c>
      <c r="BC20" s="18">
        <v>0.122137404580153</v>
      </c>
      <c r="BD20" s="18"/>
      <c r="BE20" s="18">
        <v>0.15757575757575801</v>
      </c>
      <c r="BF20" s="18">
        <v>0.118343195266272</v>
      </c>
      <c r="BG20" s="18">
        <v>8.3044982698961906E-2</v>
      </c>
      <c r="BH20" s="18">
        <v>1.27659574468085E-2</v>
      </c>
    </row>
    <row r="21" spans="2:60" x14ac:dyDescent="0.25">
      <c r="B21" s="15"/>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H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141</v>
      </c>
      <c r="C8" s="16">
        <v>1.9726858877086501E-2</v>
      </c>
      <c r="D8" s="16">
        <v>1.5503875968992199E-2</v>
      </c>
      <c r="E8" s="16">
        <v>1.3986013986014E-2</v>
      </c>
      <c r="F8" s="16">
        <v>2.1052631578947399E-2</v>
      </c>
      <c r="G8" s="16">
        <v>0</v>
      </c>
      <c r="H8" s="16">
        <v>0</v>
      </c>
      <c r="I8" s="16">
        <v>5.7142857142857099E-2</v>
      </c>
      <c r="J8" s="16">
        <v>0</v>
      </c>
      <c r="K8" s="16">
        <v>0</v>
      </c>
      <c r="L8" s="16">
        <v>6.6666666666666693E-2</v>
      </c>
      <c r="M8" s="16">
        <v>3.4090909090909102E-2</v>
      </c>
      <c r="N8" s="16">
        <v>5.8823529411764698E-2</v>
      </c>
      <c r="O8" s="16">
        <v>3.3333333333333298E-2</v>
      </c>
      <c r="P8" s="16">
        <v>0</v>
      </c>
      <c r="Q8" s="16">
        <v>0</v>
      </c>
      <c r="R8" s="16">
        <v>0</v>
      </c>
      <c r="S8" s="16">
        <v>0</v>
      </c>
      <c r="T8" s="16">
        <v>1.9230769230769201E-2</v>
      </c>
      <c r="U8" s="16"/>
      <c r="V8" s="16">
        <v>6.4066852367687999E-2</v>
      </c>
      <c r="W8" s="16">
        <v>1.0810810810810799E-2</v>
      </c>
      <c r="X8" s="16">
        <v>0</v>
      </c>
      <c r="Y8" s="16">
        <v>2.0408163265306098E-3</v>
      </c>
      <c r="Z8" s="16"/>
      <c r="AA8" s="16">
        <v>4.9868766404199502E-2</v>
      </c>
      <c r="AB8" s="16">
        <v>3.65853658536585E-2</v>
      </c>
      <c r="AC8" s="16">
        <v>8.9285714285714298E-3</v>
      </c>
      <c r="AD8" s="16">
        <v>0</v>
      </c>
      <c r="AE8" s="16">
        <v>0</v>
      </c>
      <c r="AF8" s="16">
        <v>0</v>
      </c>
      <c r="AG8" s="16">
        <v>0</v>
      </c>
      <c r="AH8" s="16">
        <v>0</v>
      </c>
      <c r="AI8" s="16">
        <v>9.4339622641509396E-3</v>
      </c>
      <c r="AJ8" s="16"/>
      <c r="AK8" s="16">
        <v>0.131979695431472</v>
      </c>
      <c r="AL8" s="16">
        <v>0</v>
      </c>
      <c r="AM8" s="16">
        <v>0</v>
      </c>
      <c r="AN8" s="16">
        <v>0</v>
      </c>
      <c r="AO8" s="16">
        <v>0</v>
      </c>
      <c r="AP8" s="16">
        <v>0</v>
      </c>
      <c r="AQ8" s="16">
        <v>0</v>
      </c>
      <c r="AR8" s="16"/>
      <c r="AS8" s="16">
        <v>5.31914893617021E-3</v>
      </c>
      <c r="AT8" s="16">
        <v>2.21238938053097E-2</v>
      </c>
      <c r="AU8" s="16"/>
      <c r="AV8" s="16">
        <v>2.7426160337552699E-2</v>
      </c>
      <c r="AW8" s="16">
        <v>1.5402843601895699E-2</v>
      </c>
      <c r="AX8" s="16"/>
      <c r="AY8" s="16">
        <v>3.0193236714975799E-2</v>
      </c>
      <c r="AZ8" s="16">
        <v>2.0408163265306098E-3</v>
      </c>
      <c r="BA8" s="16"/>
      <c r="BB8" s="16">
        <v>1.0558069381598799E-2</v>
      </c>
      <c r="BC8" s="16">
        <v>2.90076335877863E-2</v>
      </c>
      <c r="BD8" s="16"/>
      <c r="BE8" s="16">
        <v>4.8484848484848499E-2</v>
      </c>
      <c r="BF8" s="16">
        <v>3.25443786982249E-2</v>
      </c>
      <c r="BG8" s="16">
        <v>8.6505190311418692E-3</v>
      </c>
      <c r="BH8" s="16">
        <v>8.5106382978723406E-3</v>
      </c>
    </row>
    <row r="9" spans="2:60" x14ac:dyDescent="0.25">
      <c r="B9" s="17" t="s">
        <v>142</v>
      </c>
      <c r="C9" s="16">
        <v>4.47647951441578E-2</v>
      </c>
      <c r="D9" s="16">
        <v>4.6511627906976702E-2</v>
      </c>
      <c r="E9" s="16">
        <v>6.2937062937062901E-2</v>
      </c>
      <c r="F9" s="16">
        <v>4.2105263157894701E-2</v>
      </c>
      <c r="G9" s="16">
        <v>6.8965517241379296E-2</v>
      </c>
      <c r="H9" s="16">
        <v>3.3333333333333298E-2</v>
      </c>
      <c r="I9" s="16">
        <v>5.7142857142857099E-2</v>
      </c>
      <c r="J9" s="16">
        <v>0</v>
      </c>
      <c r="K9" s="16">
        <v>4.1095890410958902E-2</v>
      </c>
      <c r="L9" s="16">
        <v>3.3333333333333298E-2</v>
      </c>
      <c r="M9" s="16">
        <v>4.5454545454545497E-2</v>
      </c>
      <c r="N9" s="16">
        <v>8.8235294117647106E-2</v>
      </c>
      <c r="O9" s="16">
        <v>0</v>
      </c>
      <c r="P9" s="16">
        <v>1.6666666666666701E-2</v>
      </c>
      <c r="Q9" s="16">
        <v>9.3023255813953501E-2</v>
      </c>
      <c r="R9" s="16">
        <v>7.4074074074074098E-2</v>
      </c>
      <c r="S9" s="16">
        <v>2.1978021978022001E-2</v>
      </c>
      <c r="T9" s="16">
        <v>9.6153846153846194E-3</v>
      </c>
      <c r="U9" s="16"/>
      <c r="V9" s="16">
        <v>0.119777158774373</v>
      </c>
      <c r="W9" s="16">
        <v>5.4054054054054099E-2</v>
      </c>
      <c r="X9" s="16">
        <v>7.0422535211267599E-3</v>
      </c>
      <c r="Y9" s="16">
        <v>8.1632653061224497E-3</v>
      </c>
      <c r="Z9" s="16"/>
      <c r="AA9" s="16">
        <v>0.12073490813648299</v>
      </c>
      <c r="AB9" s="16">
        <v>1.21951219512195E-2</v>
      </c>
      <c r="AC9" s="16">
        <v>1.7857142857142901E-2</v>
      </c>
      <c r="AD9" s="16">
        <v>7.7519379844961196E-3</v>
      </c>
      <c r="AE9" s="16">
        <v>2.5210084033613401E-2</v>
      </c>
      <c r="AF9" s="16">
        <v>0</v>
      </c>
      <c r="AG9" s="16">
        <v>0</v>
      </c>
      <c r="AH9" s="16">
        <v>0</v>
      </c>
      <c r="AI9" s="16">
        <v>1.88679245283019E-2</v>
      </c>
      <c r="AJ9" s="16"/>
      <c r="AK9" s="16">
        <v>0.29949238578680198</v>
      </c>
      <c r="AL9" s="16">
        <v>0</v>
      </c>
      <c r="AM9" s="16">
        <v>0</v>
      </c>
      <c r="AN9" s="16">
        <v>0</v>
      </c>
      <c r="AO9" s="16">
        <v>0</v>
      </c>
      <c r="AP9" s="16">
        <v>0</v>
      </c>
      <c r="AQ9" s="16">
        <v>0</v>
      </c>
      <c r="AR9" s="16"/>
      <c r="AS9" s="16">
        <v>1.0638297872340399E-2</v>
      </c>
      <c r="AT9" s="16">
        <v>5.0442477876106201E-2</v>
      </c>
      <c r="AU9" s="16"/>
      <c r="AV9" s="16">
        <v>7.1729957805907199E-2</v>
      </c>
      <c r="AW9" s="16">
        <v>2.96208530805687E-2</v>
      </c>
      <c r="AX9" s="16"/>
      <c r="AY9" s="16">
        <v>6.6425120772946905E-2</v>
      </c>
      <c r="AZ9" s="16">
        <v>8.1632653061224497E-3</v>
      </c>
      <c r="BA9" s="16"/>
      <c r="BB9" s="16">
        <v>3.7707390648567103E-2</v>
      </c>
      <c r="BC9" s="16">
        <v>5.1908396946564898E-2</v>
      </c>
      <c r="BD9" s="16"/>
      <c r="BE9" s="16">
        <v>9.0909090909090898E-2</v>
      </c>
      <c r="BF9" s="16">
        <v>7.9881656804733706E-2</v>
      </c>
      <c r="BG9" s="16">
        <v>2.2491349480968901E-2</v>
      </c>
      <c r="BH9" s="16">
        <v>1.7021276595744698E-2</v>
      </c>
    </row>
    <row r="10" spans="2:60" x14ac:dyDescent="0.25">
      <c r="B10" s="17" t="s">
        <v>143</v>
      </c>
      <c r="C10" s="16">
        <v>8.4977238239757197E-2</v>
      </c>
      <c r="D10" s="16">
        <v>9.3023255813953501E-2</v>
      </c>
      <c r="E10" s="16">
        <v>9.7902097902097904E-2</v>
      </c>
      <c r="F10" s="16">
        <v>8.42105263157895E-2</v>
      </c>
      <c r="G10" s="16">
        <v>6.8965517241379296E-2</v>
      </c>
      <c r="H10" s="16">
        <v>6.6666666666666693E-2</v>
      </c>
      <c r="I10" s="16">
        <v>9.5238095238095205E-2</v>
      </c>
      <c r="J10" s="16">
        <v>5.2631578947368397E-2</v>
      </c>
      <c r="K10" s="16">
        <v>2.7397260273972601E-2</v>
      </c>
      <c r="L10" s="16">
        <v>0.16666666666666699</v>
      </c>
      <c r="M10" s="16">
        <v>5.6818181818181802E-2</v>
      </c>
      <c r="N10" s="16">
        <v>0.12745098039215699</v>
      </c>
      <c r="O10" s="16">
        <v>6.6666666666666693E-2</v>
      </c>
      <c r="P10" s="16">
        <v>0.116666666666667</v>
      </c>
      <c r="Q10" s="16">
        <v>0.116279069767442</v>
      </c>
      <c r="R10" s="16">
        <v>3.7037037037037E-2</v>
      </c>
      <c r="S10" s="16">
        <v>7.69230769230769E-2</v>
      </c>
      <c r="T10" s="16">
        <v>6.7307692307692304E-2</v>
      </c>
      <c r="U10" s="16"/>
      <c r="V10" s="16">
        <v>0.13927576601671299</v>
      </c>
      <c r="W10" s="16">
        <v>5.9459459459459497E-2</v>
      </c>
      <c r="X10" s="16">
        <v>6.6901408450704206E-2</v>
      </c>
      <c r="Y10" s="16">
        <v>6.5306122448979598E-2</v>
      </c>
      <c r="Z10" s="16"/>
      <c r="AA10" s="16">
        <v>0.12073490813648299</v>
      </c>
      <c r="AB10" s="16">
        <v>8.5365853658536606E-2</v>
      </c>
      <c r="AC10" s="16">
        <v>0.125</v>
      </c>
      <c r="AD10" s="16">
        <v>4.6511627906976702E-2</v>
      </c>
      <c r="AE10" s="16">
        <v>4.20168067226891E-2</v>
      </c>
      <c r="AF10" s="16">
        <v>5.31914893617021E-2</v>
      </c>
      <c r="AG10" s="16">
        <v>4.1666666666666699E-2</v>
      </c>
      <c r="AH10" s="16">
        <v>8.5365853658536606E-2</v>
      </c>
      <c r="AI10" s="16">
        <v>0.113207547169811</v>
      </c>
      <c r="AJ10" s="16"/>
      <c r="AK10" s="16">
        <v>0.56852791878172604</v>
      </c>
      <c r="AL10" s="16">
        <v>0</v>
      </c>
      <c r="AM10" s="16">
        <v>0</v>
      </c>
      <c r="AN10" s="16">
        <v>0</v>
      </c>
      <c r="AO10" s="16">
        <v>0</v>
      </c>
      <c r="AP10" s="16">
        <v>0</v>
      </c>
      <c r="AQ10" s="16">
        <v>0</v>
      </c>
      <c r="AR10" s="16"/>
      <c r="AS10" s="16">
        <v>4.2553191489361701E-2</v>
      </c>
      <c r="AT10" s="16">
        <v>9.2035398230088494E-2</v>
      </c>
      <c r="AU10" s="16"/>
      <c r="AV10" s="16">
        <v>0.107594936708861</v>
      </c>
      <c r="AW10" s="16">
        <v>7.2274881516587702E-2</v>
      </c>
      <c r="AX10" s="16"/>
      <c r="AY10" s="16">
        <v>9.6618357487922704E-2</v>
      </c>
      <c r="AZ10" s="16">
        <v>6.5306122448979598E-2</v>
      </c>
      <c r="BA10" s="16"/>
      <c r="BB10" s="16">
        <v>7.8431372549019607E-2</v>
      </c>
      <c r="BC10" s="16">
        <v>9.1603053435114504E-2</v>
      </c>
      <c r="BD10" s="16"/>
      <c r="BE10" s="16">
        <v>0.145454545454545</v>
      </c>
      <c r="BF10" s="16">
        <v>9.1715976331360902E-2</v>
      </c>
      <c r="BG10" s="16">
        <v>8.3044982698961906E-2</v>
      </c>
      <c r="BH10" s="16">
        <v>3.8297872340425497E-2</v>
      </c>
    </row>
    <row r="11" spans="2:60" x14ac:dyDescent="0.25">
      <c r="B11" s="17" t="s">
        <v>49</v>
      </c>
      <c r="C11" s="16">
        <v>7.8148710166919599E-2</v>
      </c>
      <c r="D11" s="16">
        <v>9.3023255813953501E-2</v>
      </c>
      <c r="E11" s="16">
        <v>0.10489510489510501</v>
      </c>
      <c r="F11" s="16">
        <v>0.12631578947368399</v>
      </c>
      <c r="G11" s="16">
        <v>0.12068965517241401</v>
      </c>
      <c r="H11" s="16">
        <v>0.1</v>
      </c>
      <c r="I11" s="16">
        <v>3.8095238095238099E-2</v>
      </c>
      <c r="J11" s="16">
        <v>0.157894736842105</v>
      </c>
      <c r="K11" s="16">
        <v>6.8493150684931503E-2</v>
      </c>
      <c r="L11" s="16">
        <v>3.3333333333333298E-2</v>
      </c>
      <c r="M11" s="16">
        <v>4.5454545454545497E-2</v>
      </c>
      <c r="N11" s="16">
        <v>6.8627450980392204E-2</v>
      </c>
      <c r="O11" s="16">
        <v>6.6666666666666693E-2</v>
      </c>
      <c r="P11" s="16">
        <v>3.3333333333333298E-2</v>
      </c>
      <c r="Q11" s="16">
        <v>4.6511627906976702E-2</v>
      </c>
      <c r="R11" s="16">
        <v>0.148148148148148</v>
      </c>
      <c r="S11" s="16">
        <v>6.0439560439560398E-2</v>
      </c>
      <c r="T11" s="16">
        <v>8.6538461538461495E-2</v>
      </c>
      <c r="U11" s="16"/>
      <c r="V11" s="16">
        <v>6.12813370473538E-2</v>
      </c>
      <c r="W11" s="16">
        <v>7.5675675675675694E-2</v>
      </c>
      <c r="X11" s="16">
        <v>0.102112676056338</v>
      </c>
      <c r="Y11" s="16">
        <v>7.7551020408163293E-2</v>
      </c>
      <c r="Z11" s="16"/>
      <c r="AA11" s="16">
        <v>8.13648293963255E-2</v>
      </c>
      <c r="AB11" s="16">
        <v>8.5365853658536606E-2</v>
      </c>
      <c r="AC11" s="16">
        <v>0.107142857142857</v>
      </c>
      <c r="AD11" s="16">
        <v>7.7519379844961198E-2</v>
      </c>
      <c r="AE11" s="16">
        <v>3.3613445378151301E-2</v>
      </c>
      <c r="AF11" s="16">
        <v>9.5744680851063801E-2</v>
      </c>
      <c r="AG11" s="16">
        <v>0.15625</v>
      </c>
      <c r="AH11" s="16">
        <v>8.5365853658536606E-2</v>
      </c>
      <c r="AI11" s="16">
        <v>1.88679245283019E-2</v>
      </c>
      <c r="AJ11" s="16"/>
      <c r="AK11" s="16">
        <v>0</v>
      </c>
      <c r="AL11" s="16">
        <v>1</v>
      </c>
      <c r="AM11" s="16">
        <v>0</v>
      </c>
      <c r="AN11" s="16">
        <v>0</v>
      </c>
      <c r="AO11" s="16">
        <v>0</v>
      </c>
      <c r="AP11" s="16">
        <v>0</v>
      </c>
      <c r="AQ11" s="16">
        <v>0</v>
      </c>
      <c r="AR11" s="16"/>
      <c r="AS11" s="16">
        <v>0.10638297872340401</v>
      </c>
      <c r="AT11" s="16">
        <v>7.3451327433628297E-2</v>
      </c>
      <c r="AU11" s="16"/>
      <c r="AV11" s="16">
        <v>5.90717299578059E-2</v>
      </c>
      <c r="AW11" s="16">
        <v>8.8862559241706204E-2</v>
      </c>
      <c r="AX11" s="16"/>
      <c r="AY11" s="16">
        <v>7.85024154589372E-2</v>
      </c>
      <c r="AZ11" s="16">
        <v>7.7551020408163293E-2</v>
      </c>
      <c r="BA11" s="16"/>
      <c r="BB11" s="16">
        <v>7.5414781297134206E-2</v>
      </c>
      <c r="BC11" s="16">
        <v>8.0916030534351105E-2</v>
      </c>
      <c r="BD11" s="16"/>
      <c r="BE11" s="16">
        <v>4.2424242424242399E-2</v>
      </c>
      <c r="BF11" s="16">
        <v>8.8757396449704096E-2</v>
      </c>
      <c r="BG11" s="16">
        <v>8.4775086505190306E-2</v>
      </c>
      <c r="BH11" s="16">
        <v>7.2340425531914901E-2</v>
      </c>
    </row>
    <row r="12" spans="2:60" x14ac:dyDescent="0.25">
      <c r="B12" s="17" t="s">
        <v>50</v>
      </c>
      <c r="C12" s="16">
        <v>7.6631259484066794E-2</v>
      </c>
      <c r="D12" s="16">
        <v>6.2015503875968998E-2</v>
      </c>
      <c r="E12" s="16">
        <v>6.9930069930069894E-2</v>
      </c>
      <c r="F12" s="16">
        <v>9.4736842105263203E-2</v>
      </c>
      <c r="G12" s="16">
        <v>0.10344827586206901</v>
      </c>
      <c r="H12" s="16">
        <v>6.6666666666666693E-2</v>
      </c>
      <c r="I12" s="16">
        <v>9.5238095238095205E-2</v>
      </c>
      <c r="J12" s="16">
        <v>0.105263157894737</v>
      </c>
      <c r="K12" s="16">
        <v>0.150684931506849</v>
      </c>
      <c r="L12" s="16">
        <v>0.133333333333333</v>
      </c>
      <c r="M12" s="16">
        <v>0.102272727272727</v>
      </c>
      <c r="N12" s="16">
        <v>4.9019607843137303E-2</v>
      </c>
      <c r="O12" s="16">
        <v>3.3333333333333298E-2</v>
      </c>
      <c r="P12" s="16">
        <v>8.3333333333333301E-2</v>
      </c>
      <c r="Q12" s="16">
        <v>4.6511627906976702E-2</v>
      </c>
      <c r="R12" s="16">
        <v>0.148148148148148</v>
      </c>
      <c r="S12" s="16">
        <v>4.94505494505494E-2</v>
      </c>
      <c r="T12" s="16">
        <v>3.8461538461538498E-2</v>
      </c>
      <c r="U12" s="16"/>
      <c r="V12" s="16">
        <v>6.4066852367687999E-2</v>
      </c>
      <c r="W12" s="16">
        <v>0.102702702702703</v>
      </c>
      <c r="X12" s="16">
        <v>0.105633802816901</v>
      </c>
      <c r="Y12" s="16">
        <v>5.9183673469387799E-2</v>
      </c>
      <c r="Z12" s="16"/>
      <c r="AA12" s="16">
        <v>6.2992125984251995E-2</v>
      </c>
      <c r="AB12" s="16">
        <v>0.146341463414634</v>
      </c>
      <c r="AC12" s="16">
        <v>0.11607142857142901</v>
      </c>
      <c r="AD12" s="16">
        <v>8.5271317829457405E-2</v>
      </c>
      <c r="AE12" s="16">
        <v>7.5630252100840303E-2</v>
      </c>
      <c r="AF12" s="16">
        <v>9.5744680851063801E-2</v>
      </c>
      <c r="AG12" s="16">
        <v>0.104166666666667</v>
      </c>
      <c r="AH12" s="16">
        <v>6.0975609756097601E-2</v>
      </c>
      <c r="AI12" s="16">
        <v>5.6603773584905703E-2</v>
      </c>
      <c r="AJ12" s="16"/>
      <c r="AK12" s="16">
        <v>0</v>
      </c>
      <c r="AL12" s="16">
        <v>0</v>
      </c>
      <c r="AM12" s="16">
        <v>1</v>
      </c>
      <c r="AN12" s="16">
        <v>0</v>
      </c>
      <c r="AO12" s="16">
        <v>0</v>
      </c>
      <c r="AP12" s="16">
        <v>0</v>
      </c>
      <c r="AQ12" s="16">
        <v>0</v>
      </c>
      <c r="AR12" s="16"/>
      <c r="AS12" s="16">
        <v>4.7872340425531901E-2</v>
      </c>
      <c r="AT12" s="16">
        <v>8.1415929203539794E-2</v>
      </c>
      <c r="AU12" s="16"/>
      <c r="AV12" s="16">
        <v>8.8607594936708903E-2</v>
      </c>
      <c r="AW12" s="16">
        <v>6.9905213270142194E-2</v>
      </c>
      <c r="AX12" s="16"/>
      <c r="AY12" s="16">
        <v>8.6956521739130405E-2</v>
      </c>
      <c r="AZ12" s="16">
        <v>5.9183673469387799E-2</v>
      </c>
      <c r="BA12" s="16"/>
      <c r="BB12" s="16">
        <v>5.7315233785821998E-2</v>
      </c>
      <c r="BC12" s="16">
        <v>9.61832061068702E-2</v>
      </c>
      <c r="BD12" s="16"/>
      <c r="BE12" s="16">
        <v>6.0606060606060601E-2</v>
      </c>
      <c r="BF12" s="16">
        <v>7.1005917159763302E-2</v>
      </c>
      <c r="BG12" s="16">
        <v>7.7854671280276802E-2</v>
      </c>
      <c r="BH12" s="16">
        <v>9.3617021276595699E-2</v>
      </c>
    </row>
    <row r="13" spans="2:60" x14ac:dyDescent="0.25">
      <c r="B13" s="17" t="s">
        <v>51</v>
      </c>
      <c r="C13" s="16">
        <v>0.22230652503793599</v>
      </c>
      <c r="D13" s="16">
        <v>0.162790697674419</v>
      </c>
      <c r="E13" s="16">
        <v>0.27272727272727298</v>
      </c>
      <c r="F13" s="16">
        <v>0.2</v>
      </c>
      <c r="G13" s="16">
        <v>0.17241379310344801</v>
      </c>
      <c r="H13" s="16">
        <v>0.233333333333333</v>
      </c>
      <c r="I13" s="16">
        <v>0.21904761904761899</v>
      </c>
      <c r="J13" s="16">
        <v>0.42105263157894701</v>
      </c>
      <c r="K13" s="16">
        <v>0.13698630136986301</v>
      </c>
      <c r="L13" s="16">
        <v>0.266666666666667</v>
      </c>
      <c r="M13" s="16">
        <v>0.21590909090909099</v>
      </c>
      <c r="N13" s="16">
        <v>0.15686274509803899</v>
      </c>
      <c r="O13" s="16">
        <v>0.36666666666666697</v>
      </c>
      <c r="P13" s="16">
        <v>0.35</v>
      </c>
      <c r="Q13" s="16">
        <v>0.232558139534884</v>
      </c>
      <c r="R13" s="16">
        <v>0.11111111111111099</v>
      </c>
      <c r="S13" s="16">
        <v>0.269230769230769</v>
      </c>
      <c r="T13" s="16">
        <v>0.18269230769230799</v>
      </c>
      <c r="U13" s="16"/>
      <c r="V13" s="16">
        <v>0.28690807799442902</v>
      </c>
      <c r="W13" s="16">
        <v>0.25405405405405401</v>
      </c>
      <c r="X13" s="16">
        <v>0.183098591549296</v>
      </c>
      <c r="Y13" s="16">
        <v>0.185714285714286</v>
      </c>
      <c r="Z13" s="16"/>
      <c r="AA13" s="16">
        <v>0.28871391076115499</v>
      </c>
      <c r="AB13" s="16">
        <v>0.24390243902438999</v>
      </c>
      <c r="AC13" s="16">
        <v>0.160714285714286</v>
      </c>
      <c r="AD13" s="16">
        <v>0.27131782945736399</v>
      </c>
      <c r="AE13" s="16">
        <v>0.184873949579832</v>
      </c>
      <c r="AF13" s="16">
        <v>0.19148936170212799</v>
      </c>
      <c r="AG13" s="16">
        <v>0.114583333333333</v>
      </c>
      <c r="AH13" s="16">
        <v>0.18292682926829301</v>
      </c>
      <c r="AI13" s="16">
        <v>0.13207547169811301</v>
      </c>
      <c r="AJ13" s="16"/>
      <c r="AK13" s="16">
        <v>0</v>
      </c>
      <c r="AL13" s="16">
        <v>0</v>
      </c>
      <c r="AM13" s="16">
        <v>0</v>
      </c>
      <c r="AN13" s="16">
        <v>1</v>
      </c>
      <c r="AO13" s="16">
        <v>0</v>
      </c>
      <c r="AP13" s="16">
        <v>0</v>
      </c>
      <c r="AQ13" s="16">
        <v>0</v>
      </c>
      <c r="AR13" s="16"/>
      <c r="AS13" s="16">
        <v>8.5106382978723402E-2</v>
      </c>
      <c r="AT13" s="16">
        <v>0.245132743362832</v>
      </c>
      <c r="AU13" s="16"/>
      <c r="AV13" s="16">
        <v>0.24472573839662401</v>
      </c>
      <c r="AW13" s="16">
        <v>0.20971563981042701</v>
      </c>
      <c r="AX13" s="16"/>
      <c r="AY13" s="16">
        <v>0.243961352657005</v>
      </c>
      <c r="AZ13" s="16">
        <v>0.185714285714286</v>
      </c>
      <c r="BA13" s="16"/>
      <c r="BB13" s="16">
        <v>0.184012066365008</v>
      </c>
      <c r="BC13" s="16">
        <v>0.261068702290076</v>
      </c>
      <c r="BD13" s="16"/>
      <c r="BE13" s="16">
        <v>0.33939393939393903</v>
      </c>
      <c r="BF13" s="16">
        <v>0.24260355029585801</v>
      </c>
      <c r="BG13" s="16">
        <v>0.20934256055363301</v>
      </c>
      <c r="BH13" s="16">
        <v>0.14468085106383</v>
      </c>
    </row>
    <row r="14" spans="2:60" x14ac:dyDescent="0.25">
      <c r="B14" s="17" t="s">
        <v>52</v>
      </c>
      <c r="C14" s="16">
        <v>0.142640364188164</v>
      </c>
      <c r="D14" s="16">
        <v>0.13178294573643401</v>
      </c>
      <c r="E14" s="16">
        <v>0.111888111888112</v>
      </c>
      <c r="F14" s="16">
        <v>9.4736842105263203E-2</v>
      </c>
      <c r="G14" s="16">
        <v>0.10344827586206901</v>
      </c>
      <c r="H14" s="16">
        <v>0.266666666666667</v>
      </c>
      <c r="I14" s="16">
        <v>0.12380952380952399</v>
      </c>
      <c r="J14" s="16">
        <v>0</v>
      </c>
      <c r="K14" s="16">
        <v>0.150684931506849</v>
      </c>
      <c r="L14" s="16">
        <v>3.3333333333333298E-2</v>
      </c>
      <c r="M14" s="16">
        <v>0.14772727272727301</v>
      </c>
      <c r="N14" s="16">
        <v>0.19607843137254899</v>
      </c>
      <c r="O14" s="16">
        <v>0.1</v>
      </c>
      <c r="P14" s="16">
        <v>0.1</v>
      </c>
      <c r="Q14" s="16">
        <v>0.116279069767442</v>
      </c>
      <c r="R14" s="16">
        <v>7.4074074074074098E-2</v>
      </c>
      <c r="S14" s="16">
        <v>0.20879120879120899</v>
      </c>
      <c r="T14" s="16">
        <v>0.19230769230769201</v>
      </c>
      <c r="U14" s="16"/>
      <c r="V14" s="16">
        <v>5.0139275766016698E-2</v>
      </c>
      <c r="W14" s="16">
        <v>8.1081081081081099E-2</v>
      </c>
      <c r="X14" s="16">
        <v>0.21478873239436599</v>
      </c>
      <c r="Y14" s="16">
        <v>0.19183673469387799</v>
      </c>
      <c r="Z14" s="16"/>
      <c r="AA14" s="16">
        <v>7.0866141732283505E-2</v>
      </c>
      <c r="AB14" s="16">
        <v>0.146341463414634</v>
      </c>
      <c r="AC14" s="16">
        <v>0.160714285714286</v>
      </c>
      <c r="AD14" s="16">
        <v>0.201550387596899</v>
      </c>
      <c r="AE14" s="16">
        <v>0.26050420168067201</v>
      </c>
      <c r="AF14" s="16">
        <v>0.170212765957447</v>
      </c>
      <c r="AG14" s="16">
        <v>0.20833333333333301</v>
      </c>
      <c r="AH14" s="16">
        <v>0.146341463414634</v>
      </c>
      <c r="AI14" s="16">
        <v>0.20754716981132099</v>
      </c>
      <c r="AJ14" s="16"/>
      <c r="AK14" s="16">
        <v>0</v>
      </c>
      <c r="AL14" s="16">
        <v>0</v>
      </c>
      <c r="AM14" s="16">
        <v>0</v>
      </c>
      <c r="AN14" s="16">
        <v>0</v>
      </c>
      <c r="AO14" s="16">
        <v>1</v>
      </c>
      <c r="AP14" s="16">
        <v>0</v>
      </c>
      <c r="AQ14" s="16">
        <v>0</v>
      </c>
      <c r="AR14" s="16"/>
      <c r="AS14" s="16">
        <v>0.23936170212766</v>
      </c>
      <c r="AT14" s="16">
        <v>0.12654867256637201</v>
      </c>
      <c r="AU14" s="16"/>
      <c r="AV14" s="16">
        <v>0.124472573839662</v>
      </c>
      <c r="AW14" s="16">
        <v>0.15284360189573501</v>
      </c>
      <c r="AX14" s="16"/>
      <c r="AY14" s="16">
        <v>0.113526570048309</v>
      </c>
      <c r="AZ14" s="16">
        <v>0.19183673469387799</v>
      </c>
      <c r="BA14" s="16"/>
      <c r="BB14" s="16">
        <v>0.17496229260935101</v>
      </c>
      <c r="BC14" s="16">
        <v>0.109923664122137</v>
      </c>
      <c r="BD14" s="16"/>
      <c r="BE14" s="16">
        <v>4.2424242424242399E-2</v>
      </c>
      <c r="BF14" s="16">
        <v>0.103550295857988</v>
      </c>
      <c r="BG14" s="16">
        <v>0.160899653979239</v>
      </c>
      <c r="BH14" s="16">
        <v>0.22553191489361701</v>
      </c>
    </row>
    <row r="15" spans="2:60" x14ac:dyDescent="0.25">
      <c r="B15" s="17" t="s">
        <v>53</v>
      </c>
      <c r="C15" s="16">
        <v>0.16464339908952999</v>
      </c>
      <c r="D15" s="16">
        <v>0.201550387596899</v>
      </c>
      <c r="E15" s="16">
        <v>0.15384615384615399</v>
      </c>
      <c r="F15" s="16">
        <v>0.13684210526315799</v>
      </c>
      <c r="G15" s="16">
        <v>0.17241379310344801</v>
      </c>
      <c r="H15" s="16">
        <v>0.1</v>
      </c>
      <c r="I15" s="16">
        <v>0.114285714285714</v>
      </c>
      <c r="J15" s="16">
        <v>0.157894736842105</v>
      </c>
      <c r="K15" s="16">
        <v>0.232876712328767</v>
      </c>
      <c r="L15" s="16">
        <v>0.16666666666666699</v>
      </c>
      <c r="M15" s="16">
        <v>0.170454545454545</v>
      </c>
      <c r="N15" s="16">
        <v>9.8039215686274495E-2</v>
      </c>
      <c r="O15" s="16">
        <v>0.133333333333333</v>
      </c>
      <c r="P15" s="16">
        <v>0.15</v>
      </c>
      <c r="Q15" s="16">
        <v>0.13953488372093001</v>
      </c>
      <c r="R15" s="16">
        <v>0.25925925925925902</v>
      </c>
      <c r="S15" s="16">
        <v>0.19230769230769201</v>
      </c>
      <c r="T15" s="16">
        <v>0.19230769230769201</v>
      </c>
      <c r="U15" s="16"/>
      <c r="V15" s="16">
        <v>7.7994428969359306E-2</v>
      </c>
      <c r="W15" s="16">
        <v>0.16756756756756799</v>
      </c>
      <c r="X15" s="16">
        <v>0.169014084507042</v>
      </c>
      <c r="Y15" s="16">
        <v>0.22448979591836701</v>
      </c>
      <c r="Z15" s="16"/>
      <c r="AA15" s="16">
        <v>0.102362204724409</v>
      </c>
      <c r="AB15" s="16">
        <v>9.7560975609756101E-2</v>
      </c>
      <c r="AC15" s="16">
        <v>0.20535714285714299</v>
      </c>
      <c r="AD15" s="16">
        <v>0.193798449612403</v>
      </c>
      <c r="AE15" s="16">
        <v>0.21008403361344499</v>
      </c>
      <c r="AF15" s="16">
        <v>0.26595744680851102</v>
      </c>
      <c r="AG15" s="16">
        <v>0.20833333333333301</v>
      </c>
      <c r="AH15" s="16">
        <v>0.207317073170732</v>
      </c>
      <c r="AI15" s="16">
        <v>0.235849056603774</v>
      </c>
      <c r="AJ15" s="16"/>
      <c r="AK15" s="16">
        <v>0</v>
      </c>
      <c r="AL15" s="16">
        <v>0</v>
      </c>
      <c r="AM15" s="16">
        <v>0</v>
      </c>
      <c r="AN15" s="16">
        <v>0</v>
      </c>
      <c r="AO15" s="16">
        <v>0</v>
      </c>
      <c r="AP15" s="16">
        <v>1</v>
      </c>
      <c r="AQ15" s="16">
        <v>0</v>
      </c>
      <c r="AR15" s="16"/>
      <c r="AS15" s="16">
        <v>0.25531914893617003</v>
      </c>
      <c r="AT15" s="16">
        <v>0.149557522123894</v>
      </c>
      <c r="AU15" s="16"/>
      <c r="AV15" s="16">
        <v>0.124472573839662</v>
      </c>
      <c r="AW15" s="16">
        <v>0.187203791469194</v>
      </c>
      <c r="AX15" s="16"/>
      <c r="AY15" s="16">
        <v>0.129227053140097</v>
      </c>
      <c r="AZ15" s="16">
        <v>0.22448979591836701</v>
      </c>
      <c r="BA15" s="16"/>
      <c r="BB15" s="16">
        <v>0.19607843137254899</v>
      </c>
      <c r="BC15" s="16">
        <v>0.132824427480916</v>
      </c>
      <c r="BD15" s="16"/>
      <c r="BE15" s="16">
        <v>5.4545454545454501E-2</v>
      </c>
      <c r="BF15" s="16">
        <v>0.112426035502959</v>
      </c>
      <c r="BG15" s="16">
        <v>0.18858131487889301</v>
      </c>
      <c r="BH15" s="16">
        <v>0.25531914893617003</v>
      </c>
    </row>
    <row r="16" spans="2:60" x14ac:dyDescent="0.25">
      <c r="B16" s="17" t="s">
        <v>144</v>
      </c>
      <c r="C16" s="16">
        <v>7.6631259484066794E-2</v>
      </c>
      <c r="D16" s="16">
        <v>0.10077519379845</v>
      </c>
      <c r="E16" s="16">
        <v>3.4965034965035002E-2</v>
      </c>
      <c r="F16" s="16">
        <v>0.115789473684211</v>
      </c>
      <c r="G16" s="16">
        <v>0.10344827586206901</v>
      </c>
      <c r="H16" s="16">
        <v>3.3333333333333298E-2</v>
      </c>
      <c r="I16" s="16">
        <v>8.5714285714285701E-2</v>
      </c>
      <c r="J16" s="16">
        <v>0.105263157894737</v>
      </c>
      <c r="K16" s="16">
        <v>6.8493150684931503E-2</v>
      </c>
      <c r="L16" s="16">
        <v>6.6666666666666693E-2</v>
      </c>
      <c r="M16" s="16">
        <v>0.102272727272727</v>
      </c>
      <c r="N16" s="16">
        <v>3.9215686274509803E-2</v>
      </c>
      <c r="O16" s="16">
        <v>3.3333333333333298E-2</v>
      </c>
      <c r="P16" s="16">
        <v>8.3333333333333301E-2</v>
      </c>
      <c r="Q16" s="16">
        <v>4.6511627906976702E-2</v>
      </c>
      <c r="R16" s="16">
        <v>0.148148148148148</v>
      </c>
      <c r="S16" s="16">
        <v>5.4945054945054903E-2</v>
      </c>
      <c r="T16" s="16">
        <v>0.115384615384615</v>
      </c>
      <c r="U16" s="16"/>
      <c r="V16" s="16">
        <v>3.6211699164345398E-2</v>
      </c>
      <c r="W16" s="16">
        <v>0.102702702702703</v>
      </c>
      <c r="X16" s="16">
        <v>6.3380281690140802E-2</v>
      </c>
      <c r="Y16" s="16">
        <v>0.104081632653061</v>
      </c>
      <c r="Z16" s="16"/>
      <c r="AA16" s="16">
        <v>3.4120734908136503E-2</v>
      </c>
      <c r="AB16" s="16">
        <v>7.3170731707317097E-2</v>
      </c>
      <c r="AC16" s="16">
        <v>6.25E-2</v>
      </c>
      <c r="AD16" s="16">
        <v>8.5271317829457405E-2</v>
      </c>
      <c r="AE16" s="16">
        <v>9.2436974789915999E-2</v>
      </c>
      <c r="AF16" s="16">
        <v>9.5744680851063801E-2</v>
      </c>
      <c r="AG16" s="16">
        <v>0.125</v>
      </c>
      <c r="AH16" s="16">
        <v>0.134146341463415</v>
      </c>
      <c r="AI16" s="16">
        <v>0.113207547169811</v>
      </c>
      <c r="AJ16" s="16"/>
      <c r="AK16" s="16">
        <v>0</v>
      </c>
      <c r="AL16" s="16">
        <v>0</v>
      </c>
      <c r="AM16" s="16">
        <v>0</v>
      </c>
      <c r="AN16" s="16">
        <v>0</v>
      </c>
      <c r="AO16" s="16">
        <v>0</v>
      </c>
      <c r="AP16" s="16">
        <v>0</v>
      </c>
      <c r="AQ16" s="16">
        <v>0.67333333333333301</v>
      </c>
      <c r="AR16" s="16"/>
      <c r="AS16" s="16">
        <v>0.122340425531915</v>
      </c>
      <c r="AT16" s="16">
        <v>6.9026548672566398E-2</v>
      </c>
      <c r="AU16" s="16"/>
      <c r="AV16" s="16">
        <v>7.3839662447257398E-2</v>
      </c>
      <c r="AW16" s="16">
        <v>7.8199052132701397E-2</v>
      </c>
      <c r="AX16" s="16"/>
      <c r="AY16" s="16">
        <v>6.0386473429951702E-2</v>
      </c>
      <c r="AZ16" s="16">
        <v>0.104081632653061</v>
      </c>
      <c r="BA16" s="16"/>
      <c r="BB16" s="16">
        <v>9.9547511312217202E-2</v>
      </c>
      <c r="BC16" s="16">
        <v>5.34351145038168E-2</v>
      </c>
      <c r="BD16" s="16"/>
      <c r="BE16" s="16">
        <v>1.8181818181818198E-2</v>
      </c>
      <c r="BF16" s="16">
        <v>5.9171597633136098E-2</v>
      </c>
      <c r="BG16" s="16">
        <v>9.3425605536332196E-2</v>
      </c>
      <c r="BH16" s="16">
        <v>0.102127659574468</v>
      </c>
    </row>
    <row r="17" spans="2:60" x14ac:dyDescent="0.25">
      <c r="B17" s="17" t="s">
        <v>145</v>
      </c>
      <c r="C17" s="16">
        <v>2.80728376327769E-2</v>
      </c>
      <c r="D17" s="16">
        <v>3.8759689922480599E-2</v>
      </c>
      <c r="E17" s="16">
        <v>2.7972027972028E-2</v>
      </c>
      <c r="F17" s="16">
        <v>1.05263157894737E-2</v>
      </c>
      <c r="G17" s="16">
        <v>1.72413793103448E-2</v>
      </c>
      <c r="H17" s="16">
        <v>0</v>
      </c>
      <c r="I17" s="16">
        <v>3.8095238095238099E-2</v>
      </c>
      <c r="J17" s="16">
        <v>0</v>
      </c>
      <c r="K17" s="16">
        <v>4.1095890410958902E-2</v>
      </c>
      <c r="L17" s="16">
        <v>0</v>
      </c>
      <c r="M17" s="16">
        <v>0</v>
      </c>
      <c r="N17" s="16">
        <v>1.9607843137254902E-2</v>
      </c>
      <c r="O17" s="16">
        <v>6.6666666666666693E-2</v>
      </c>
      <c r="P17" s="16">
        <v>0.05</v>
      </c>
      <c r="Q17" s="16">
        <v>0.116279069767442</v>
      </c>
      <c r="R17" s="16">
        <v>0</v>
      </c>
      <c r="S17" s="16">
        <v>3.2967032967033003E-2</v>
      </c>
      <c r="T17" s="16">
        <v>9.6153846153846194E-3</v>
      </c>
      <c r="U17" s="16"/>
      <c r="V17" s="16">
        <v>3.6211699164345398E-2</v>
      </c>
      <c r="W17" s="16">
        <v>1.62162162162162E-2</v>
      </c>
      <c r="X17" s="16">
        <v>1.0563380281690101E-2</v>
      </c>
      <c r="Y17" s="16">
        <v>3.6734693877551003E-2</v>
      </c>
      <c r="Z17" s="16"/>
      <c r="AA17" s="16">
        <v>2.8871391076115499E-2</v>
      </c>
      <c r="AB17" s="16">
        <v>0</v>
      </c>
      <c r="AC17" s="16">
        <v>2.6785714285714302E-2</v>
      </c>
      <c r="AD17" s="16">
        <v>2.32558139534884E-2</v>
      </c>
      <c r="AE17" s="16">
        <v>1.6806722689075598E-2</v>
      </c>
      <c r="AF17" s="16">
        <v>2.1276595744680899E-2</v>
      </c>
      <c r="AG17" s="16">
        <v>3.125E-2</v>
      </c>
      <c r="AH17" s="16">
        <v>7.3170731707317097E-2</v>
      </c>
      <c r="AI17" s="16">
        <v>2.83018867924528E-2</v>
      </c>
      <c r="AJ17" s="16"/>
      <c r="AK17" s="16">
        <v>0</v>
      </c>
      <c r="AL17" s="16">
        <v>0</v>
      </c>
      <c r="AM17" s="16">
        <v>0</v>
      </c>
      <c r="AN17" s="16">
        <v>0</v>
      </c>
      <c r="AO17" s="16">
        <v>0</v>
      </c>
      <c r="AP17" s="16">
        <v>0</v>
      </c>
      <c r="AQ17" s="16">
        <v>0.24666666666666701</v>
      </c>
      <c r="AR17" s="16"/>
      <c r="AS17" s="16">
        <v>6.3829787234042507E-2</v>
      </c>
      <c r="AT17" s="16">
        <v>2.21238938053097E-2</v>
      </c>
      <c r="AU17" s="16"/>
      <c r="AV17" s="16">
        <v>2.1097046413502098E-2</v>
      </c>
      <c r="AW17" s="16">
        <v>3.1990521327014201E-2</v>
      </c>
      <c r="AX17" s="16"/>
      <c r="AY17" s="16">
        <v>2.2946859903381599E-2</v>
      </c>
      <c r="AZ17" s="16">
        <v>3.6734693877551003E-2</v>
      </c>
      <c r="BA17" s="16"/>
      <c r="BB17" s="16">
        <v>3.9215686274509803E-2</v>
      </c>
      <c r="BC17" s="16">
        <v>1.6793893129771E-2</v>
      </c>
      <c r="BD17" s="16"/>
      <c r="BE17" s="16">
        <v>5.4545454545454501E-2</v>
      </c>
      <c r="BF17" s="16">
        <v>1.7751479289940801E-2</v>
      </c>
      <c r="BG17" s="16">
        <v>2.5951557093425601E-2</v>
      </c>
      <c r="BH17" s="16">
        <v>2.97872340425532E-2</v>
      </c>
    </row>
    <row r="18" spans="2:60" x14ac:dyDescent="0.25">
      <c r="B18" s="17" t="s">
        <v>146</v>
      </c>
      <c r="C18" s="16">
        <v>9.1047040971168405E-3</v>
      </c>
      <c r="D18" s="16">
        <v>0</v>
      </c>
      <c r="E18" s="16">
        <v>0</v>
      </c>
      <c r="F18" s="16">
        <v>0</v>
      </c>
      <c r="G18" s="16">
        <v>0</v>
      </c>
      <c r="H18" s="16">
        <v>0</v>
      </c>
      <c r="I18" s="16">
        <v>1.9047619047619001E-2</v>
      </c>
      <c r="J18" s="16">
        <v>0</v>
      </c>
      <c r="K18" s="16">
        <v>0</v>
      </c>
      <c r="L18" s="16">
        <v>0</v>
      </c>
      <c r="M18" s="16">
        <v>0</v>
      </c>
      <c r="N18" s="16">
        <v>4.9019607843137303E-2</v>
      </c>
      <c r="O18" s="16">
        <v>0</v>
      </c>
      <c r="P18" s="16">
        <v>0</v>
      </c>
      <c r="Q18" s="16">
        <v>0</v>
      </c>
      <c r="R18" s="16">
        <v>0</v>
      </c>
      <c r="S18" s="16">
        <v>1.0989010989011E-2</v>
      </c>
      <c r="T18" s="16">
        <v>2.8846153846153799E-2</v>
      </c>
      <c r="U18" s="16"/>
      <c r="V18" s="16">
        <v>8.3565459610027894E-3</v>
      </c>
      <c r="W18" s="16">
        <v>1.0810810810810799E-2</v>
      </c>
      <c r="X18" s="16">
        <v>1.7605633802816899E-2</v>
      </c>
      <c r="Y18" s="16">
        <v>4.0816326530612197E-3</v>
      </c>
      <c r="Z18" s="16"/>
      <c r="AA18" s="16">
        <v>5.2493438320209999E-3</v>
      </c>
      <c r="AB18" s="16">
        <v>0</v>
      </c>
      <c r="AC18" s="16">
        <v>8.9285714285714298E-3</v>
      </c>
      <c r="AD18" s="16">
        <v>0</v>
      </c>
      <c r="AE18" s="16">
        <v>4.20168067226891E-2</v>
      </c>
      <c r="AF18" s="16">
        <v>1.0638297872340399E-2</v>
      </c>
      <c r="AG18" s="16">
        <v>1.0416666666666701E-2</v>
      </c>
      <c r="AH18" s="16">
        <v>0</v>
      </c>
      <c r="AI18" s="16">
        <v>9.4339622641509396E-3</v>
      </c>
      <c r="AJ18" s="16"/>
      <c r="AK18" s="16">
        <v>0</v>
      </c>
      <c r="AL18" s="16">
        <v>0</v>
      </c>
      <c r="AM18" s="16">
        <v>0</v>
      </c>
      <c r="AN18" s="16">
        <v>0</v>
      </c>
      <c r="AO18" s="16">
        <v>0</v>
      </c>
      <c r="AP18" s="16">
        <v>0</v>
      </c>
      <c r="AQ18" s="16">
        <v>0.08</v>
      </c>
      <c r="AR18" s="16"/>
      <c r="AS18" s="16">
        <v>0</v>
      </c>
      <c r="AT18" s="16">
        <v>1.06194690265487E-2</v>
      </c>
      <c r="AU18" s="16"/>
      <c r="AV18" s="16">
        <v>4.2194092827004199E-3</v>
      </c>
      <c r="AW18" s="16">
        <v>1.1848341232227499E-2</v>
      </c>
      <c r="AX18" s="16"/>
      <c r="AY18" s="16">
        <v>1.20772946859903E-2</v>
      </c>
      <c r="AZ18" s="16">
        <v>4.0816326530612197E-3</v>
      </c>
      <c r="BA18" s="16"/>
      <c r="BB18" s="16">
        <v>9.0497737556561094E-3</v>
      </c>
      <c r="BC18" s="16">
        <v>9.1603053435114507E-3</v>
      </c>
      <c r="BD18" s="16"/>
      <c r="BE18" s="16">
        <v>0</v>
      </c>
      <c r="BF18" s="16">
        <v>1.7751479289940801E-2</v>
      </c>
      <c r="BG18" s="16">
        <v>6.9204152249135002E-3</v>
      </c>
      <c r="BH18" s="16">
        <v>4.2553191489361703E-3</v>
      </c>
    </row>
    <row r="19" spans="2:60" x14ac:dyDescent="0.25">
      <c r="B19" s="17" t="s">
        <v>77</v>
      </c>
      <c r="C19" s="18">
        <v>5.23520485584218E-2</v>
      </c>
      <c r="D19" s="18">
        <v>5.4263565891472902E-2</v>
      </c>
      <c r="E19" s="18">
        <v>4.8951048951049E-2</v>
      </c>
      <c r="F19" s="18">
        <v>7.3684210526315796E-2</v>
      </c>
      <c r="G19" s="18">
        <v>6.8965517241379296E-2</v>
      </c>
      <c r="H19" s="18">
        <v>0.1</v>
      </c>
      <c r="I19" s="18">
        <v>5.7142857142857099E-2</v>
      </c>
      <c r="J19" s="18">
        <v>0</v>
      </c>
      <c r="K19" s="18">
        <v>8.2191780821917804E-2</v>
      </c>
      <c r="L19" s="18">
        <v>3.3333333333333298E-2</v>
      </c>
      <c r="M19" s="18">
        <v>7.9545454545454503E-2</v>
      </c>
      <c r="N19" s="18">
        <v>4.9019607843137303E-2</v>
      </c>
      <c r="O19" s="18">
        <v>0.1</v>
      </c>
      <c r="P19" s="18">
        <v>1.6666666666666701E-2</v>
      </c>
      <c r="Q19" s="18">
        <v>4.6511627906976702E-2</v>
      </c>
      <c r="R19" s="18">
        <v>0</v>
      </c>
      <c r="S19" s="18">
        <v>2.1978021978022001E-2</v>
      </c>
      <c r="T19" s="18">
        <v>5.7692307692307702E-2</v>
      </c>
      <c r="U19" s="18"/>
      <c r="V19" s="18">
        <v>5.5710306406685201E-2</v>
      </c>
      <c r="W19" s="18">
        <v>6.4864864864864896E-2</v>
      </c>
      <c r="X19" s="18">
        <v>5.9859154929577503E-2</v>
      </c>
      <c r="Y19" s="18">
        <v>4.08163265306122E-2</v>
      </c>
      <c r="Z19" s="18"/>
      <c r="AA19" s="18">
        <v>3.4120734908136503E-2</v>
      </c>
      <c r="AB19" s="18">
        <v>7.3170731707317097E-2</v>
      </c>
      <c r="AC19" s="18">
        <v>0</v>
      </c>
      <c r="AD19" s="18">
        <v>7.7519379844961196E-3</v>
      </c>
      <c r="AE19" s="18">
        <v>1.6806722689075598E-2</v>
      </c>
      <c r="AF19" s="18">
        <v>0</v>
      </c>
      <c r="AG19" s="18">
        <v>0</v>
      </c>
      <c r="AH19" s="18">
        <v>2.4390243902439001E-2</v>
      </c>
      <c r="AI19" s="18">
        <v>5.6603773584905703E-2</v>
      </c>
      <c r="AJ19" s="18"/>
      <c r="AK19" s="18">
        <v>0</v>
      </c>
      <c r="AL19" s="18">
        <v>0</v>
      </c>
      <c r="AM19" s="18">
        <v>0</v>
      </c>
      <c r="AN19" s="18">
        <v>0</v>
      </c>
      <c r="AO19" s="18">
        <v>0</v>
      </c>
      <c r="AP19" s="18">
        <v>0</v>
      </c>
      <c r="AQ19" s="18">
        <v>0</v>
      </c>
      <c r="AR19" s="18"/>
      <c r="AS19" s="18">
        <v>2.1276595744680899E-2</v>
      </c>
      <c r="AT19" s="18">
        <v>5.7522123893805302E-2</v>
      </c>
      <c r="AU19" s="18"/>
      <c r="AV19" s="18">
        <v>5.2742616033755303E-2</v>
      </c>
      <c r="AW19" s="18">
        <v>5.2132701421800903E-2</v>
      </c>
      <c r="AX19" s="18"/>
      <c r="AY19" s="18">
        <v>5.9178743961352698E-2</v>
      </c>
      <c r="AZ19" s="18">
        <v>4.08163265306122E-2</v>
      </c>
      <c r="BA19" s="18"/>
      <c r="BB19" s="18">
        <v>3.7707390648567103E-2</v>
      </c>
      <c r="BC19" s="18">
        <v>6.7175572519084001E-2</v>
      </c>
      <c r="BD19" s="18"/>
      <c r="BE19" s="18">
        <v>0.103030303030303</v>
      </c>
      <c r="BF19" s="18">
        <v>8.2840236686390498E-2</v>
      </c>
      <c r="BG19" s="18">
        <v>3.8062283737024201E-2</v>
      </c>
      <c r="BH19" s="18">
        <v>8.5106382978723406E-3</v>
      </c>
    </row>
    <row r="20" spans="2:60" x14ac:dyDescent="0.25">
      <c r="B20" s="15"/>
    </row>
    <row r="21" spans="2:60" x14ac:dyDescent="0.25">
      <c r="B21" t="s">
        <v>80</v>
      </c>
    </row>
    <row r="22" spans="2:60" x14ac:dyDescent="0.25">
      <c r="B22" t="s">
        <v>81</v>
      </c>
    </row>
    <row r="24" spans="2:60" x14ac:dyDescent="0.25">
      <c r="B24"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H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141</v>
      </c>
      <c r="C8" s="16">
        <v>1.1380880121396099E-2</v>
      </c>
      <c r="D8" s="16">
        <v>0</v>
      </c>
      <c r="E8" s="16">
        <v>1.3986013986014E-2</v>
      </c>
      <c r="F8" s="16">
        <v>1.05263157894737E-2</v>
      </c>
      <c r="G8" s="16">
        <v>0</v>
      </c>
      <c r="H8" s="16">
        <v>0</v>
      </c>
      <c r="I8" s="16">
        <v>2.8571428571428598E-2</v>
      </c>
      <c r="J8" s="16">
        <v>0</v>
      </c>
      <c r="K8" s="16">
        <v>0</v>
      </c>
      <c r="L8" s="16">
        <v>3.3333333333333298E-2</v>
      </c>
      <c r="M8" s="16">
        <v>2.27272727272727E-2</v>
      </c>
      <c r="N8" s="16">
        <v>3.9215686274509803E-2</v>
      </c>
      <c r="O8" s="16">
        <v>0</v>
      </c>
      <c r="P8" s="16">
        <v>0</v>
      </c>
      <c r="Q8" s="16">
        <v>0</v>
      </c>
      <c r="R8" s="16">
        <v>0</v>
      </c>
      <c r="S8" s="16">
        <v>5.4945054945054897E-3</v>
      </c>
      <c r="T8" s="16">
        <v>9.6153846153846194E-3</v>
      </c>
      <c r="U8" s="16"/>
      <c r="V8" s="16">
        <v>3.3426183844011102E-2</v>
      </c>
      <c r="W8" s="16">
        <v>1.0810810810810799E-2</v>
      </c>
      <c r="X8" s="16">
        <v>0</v>
      </c>
      <c r="Y8" s="16">
        <v>2.0408163265306098E-3</v>
      </c>
      <c r="Z8" s="16"/>
      <c r="AA8" s="16">
        <v>3.4120734908136503E-2</v>
      </c>
      <c r="AB8" s="16">
        <v>0</v>
      </c>
      <c r="AC8" s="16">
        <v>8.9285714285714298E-3</v>
      </c>
      <c r="AD8" s="16">
        <v>0</v>
      </c>
      <c r="AE8" s="16">
        <v>0</v>
      </c>
      <c r="AF8" s="16">
        <v>0</v>
      </c>
      <c r="AG8" s="16">
        <v>0</v>
      </c>
      <c r="AH8" s="16">
        <v>1.21951219512195E-2</v>
      </c>
      <c r="AI8" s="16">
        <v>0</v>
      </c>
      <c r="AJ8" s="16"/>
      <c r="AK8" s="16">
        <v>6.5989847715736002E-2</v>
      </c>
      <c r="AL8" s="16">
        <v>0</v>
      </c>
      <c r="AM8" s="16">
        <v>0</v>
      </c>
      <c r="AN8" s="16">
        <v>0</v>
      </c>
      <c r="AO8" s="16">
        <v>0</v>
      </c>
      <c r="AP8" s="16">
        <v>4.6082949308755804E-3</v>
      </c>
      <c r="AQ8" s="16">
        <v>6.6666666666666697E-3</v>
      </c>
      <c r="AR8" s="16"/>
      <c r="AS8" s="16">
        <v>0</v>
      </c>
      <c r="AT8" s="16">
        <v>1.3274336283185801E-2</v>
      </c>
      <c r="AU8" s="16"/>
      <c r="AV8" s="16">
        <v>1.68776371308017E-2</v>
      </c>
      <c r="AW8" s="16">
        <v>8.2938388625592406E-3</v>
      </c>
      <c r="AX8" s="16"/>
      <c r="AY8" s="16">
        <v>1.69082125603865E-2</v>
      </c>
      <c r="AZ8" s="16">
        <v>2.0408163265306098E-3</v>
      </c>
      <c r="BA8" s="16"/>
      <c r="BB8" s="16">
        <v>4.5248868778280504E-3</v>
      </c>
      <c r="BC8" s="16">
        <v>1.8320610687022901E-2</v>
      </c>
      <c r="BD8" s="16"/>
      <c r="BE8" s="16">
        <v>3.6363636363636397E-2</v>
      </c>
      <c r="BF8" s="16">
        <v>1.7751479289940801E-2</v>
      </c>
      <c r="BG8" s="16">
        <v>3.4602076124567501E-3</v>
      </c>
      <c r="BH8" s="16">
        <v>4.2553191489361703E-3</v>
      </c>
    </row>
    <row r="9" spans="2:60" x14ac:dyDescent="0.25">
      <c r="B9" s="17" t="s">
        <v>142</v>
      </c>
      <c r="C9" s="16">
        <v>3.33839150227618E-2</v>
      </c>
      <c r="D9" s="16">
        <v>4.6511627906976702E-2</v>
      </c>
      <c r="E9" s="16">
        <v>4.8951048951049E-2</v>
      </c>
      <c r="F9" s="16">
        <v>2.1052631578947399E-2</v>
      </c>
      <c r="G9" s="16">
        <v>5.1724137931034503E-2</v>
      </c>
      <c r="H9" s="16">
        <v>0</v>
      </c>
      <c r="I9" s="16">
        <v>3.8095238095238099E-2</v>
      </c>
      <c r="J9" s="16">
        <v>0</v>
      </c>
      <c r="K9" s="16">
        <v>2.7397260273972601E-2</v>
      </c>
      <c r="L9" s="16">
        <v>6.6666666666666693E-2</v>
      </c>
      <c r="M9" s="16">
        <v>2.27272727272727E-2</v>
      </c>
      <c r="N9" s="16">
        <v>5.8823529411764698E-2</v>
      </c>
      <c r="O9" s="16">
        <v>3.3333333333333298E-2</v>
      </c>
      <c r="P9" s="16">
        <v>6.6666666666666693E-2</v>
      </c>
      <c r="Q9" s="16">
        <v>6.9767441860465101E-2</v>
      </c>
      <c r="R9" s="16">
        <v>0</v>
      </c>
      <c r="S9" s="16">
        <v>5.4945054945054897E-3</v>
      </c>
      <c r="T9" s="16">
        <v>9.6153846153846194E-3</v>
      </c>
      <c r="U9" s="16"/>
      <c r="V9" s="16">
        <v>8.3565459610027898E-2</v>
      </c>
      <c r="W9" s="16">
        <v>3.24324324324324E-2</v>
      </c>
      <c r="X9" s="16">
        <v>1.7605633802816899E-2</v>
      </c>
      <c r="Y9" s="16">
        <v>6.1224489795918399E-3</v>
      </c>
      <c r="Z9" s="16"/>
      <c r="AA9" s="16">
        <v>7.8740157480315001E-2</v>
      </c>
      <c r="AB9" s="16">
        <v>2.4390243902439001E-2</v>
      </c>
      <c r="AC9" s="16">
        <v>1.7857142857142901E-2</v>
      </c>
      <c r="AD9" s="16">
        <v>2.32558139534884E-2</v>
      </c>
      <c r="AE9" s="16">
        <v>8.4033613445378096E-3</v>
      </c>
      <c r="AF9" s="16">
        <v>0</v>
      </c>
      <c r="AG9" s="16">
        <v>1.0416666666666701E-2</v>
      </c>
      <c r="AH9" s="16">
        <v>0</v>
      </c>
      <c r="AI9" s="16">
        <v>1.88679245283019E-2</v>
      </c>
      <c r="AJ9" s="16"/>
      <c r="AK9" s="16">
        <v>0.19289340101522801</v>
      </c>
      <c r="AL9" s="16">
        <v>1.94174757281553E-2</v>
      </c>
      <c r="AM9" s="16">
        <v>0</v>
      </c>
      <c r="AN9" s="16">
        <v>6.8259385665529002E-3</v>
      </c>
      <c r="AO9" s="16">
        <v>0</v>
      </c>
      <c r="AP9" s="16">
        <v>4.6082949308755804E-3</v>
      </c>
      <c r="AQ9" s="16">
        <v>6.6666666666666697E-3</v>
      </c>
      <c r="AR9" s="16"/>
      <c r="AS9" s="16">
        <v>1.0638297872340399E-2</v>
      </c>
      <c r="AT9" s="16">
        <v>3.7168141592920402E-2</v>
      </c>
      <c r="AU9" s="16"/>
      <c r="AV9" s="16">
        <v>5.4852320675105502E-2</v>
      </c>
      <c r="AW9" s="16">
        <v>2.1327014218009501E-2</v>
      </c>
      <c r="AX9" s="16"/>
      <c r="AY9" s="16">
        <v>4.9516908212560398E-2</v>
      </c>
      <c r="AZ9" s="16">
        <v>6.1224489795918399E-3</v>
      </c>
      <c r="BA9" s="16"/>
      <c r="BB9" s="16">
        <v>3.6199095022624403E-2</v>
      </c>
      <c r="BC9" s="16">
        <v>3.0534351145038201E-2</v>
      </c>
      <c r="BD9" s="16"/>
      <c r="BE9" s="16">
        <v>4.2424242424242399E-2</v>
      </c>
      <c r="BF9" s="16">
        <v>5.32544378698225E-2</v>
      </c>
      <c r="BG9" s="16">
        <v>2.5951557093425601E-2</v>
      </c>
      <c r="BH9" s="16">
        <v>1.7021276595744698E-2</v>
      </c>
    </row>
    <row r="10" spans="2:60" x14ac:dyDescent="0.25">
      <c r="B10" s="17" t="s">
        <v>143</v>
      </c>
      <c r="C10" s="16">
        <v>5.3869499241274703E-2</v>
      </c>
      <c r="D10" s="16">
        <v>7.7519379844961198E-2</v>
      </c>
      <c r="E10" s="16">
        <v>4.1958041958042001E-2</v>
      </c>
      <c r="F10" s="16">
        <v>6.3157894736842093E-2</v>
      </c>
      <c r="G10" s="16">
        <v>1.72413793103448E-2</v>
      </c>
      <c r="H10" s="16">
        <v>3.3333333333333298E-2</v>
      </c>
      <c r="I10" s="16">
        <v>6.6666666666666693E-2</v>
      </c>
      <c r="J10" s="16">
        <v>5.2631578947368397E-2</v>
      </c>
      <c r="K10" s="16">
        <v>1.3698630136986301E-2</v>
      </c>
      <c r="L10" s="16">
        <v>0.133333333333333</v>
      </c>
      <c r="M10" s="16">
        <v>3.4090909090909102E-2</v>
      </c>
      <c r="N10" s="16">
        <v>8.8235294117647106E-2</v>
      </c>
      <c r="O10" s="16">
        <v>0.1</v>
      </c>
      <c r="P10" s="16">
        <v>8.3333333333333301E-2</v>
      </c>
      <c r="Q10" s="16">
        <v>4.6511627906976702E-2</v>
      </c>
      <c r="R10" s="16">
        <v>7.4074074074074098E-2</v>
      </c>
      <c r="S10" s="16">
        <v>2.74725274725275E-2</v>
      </c>
      <c r="T10" s="16">
        <v>4.80769230769231E-2</v>
      </c>
      <c r="U10" s="16"/>
      <c r="V10" s="16">
        <v>0.10306406685236801</v>
      </c>
      <c r="W10" s="16">
        <v>4.3243243243243197E-2</v>
      </c>
      <c r="X10" s="16">
        <v>4.2253521126760597E-2</v>
      </c>
      <c r="Y10" s="16">
        <v>2.8571428571428598E-2</v>
      </c>
      <c r="Z10" s="16"/>
      <c r="AA10" s="16">
        <v>7.3490813648294004E-2</v>
      </c>
      <c r="AB10" s="16">
        <v>9.7560975609756101E-2</v>
      </c>
      <c r="AC10" s="16">
        <v>6.25E-2</v>
      </c>
      <c r="AD10" s="16">
        <v>1.5503875968992199E-2</v>
      </c>
      <c r="AE10" s="16">
        <v>5.8823529411764698E-2</v>
      </c>
      <c r="AF10" s="16">
        <v>2.1276595744680899E-2</v>
      </c>
      <c r="AG10" s="16">
        <v>3.125E-2</v>
      </c>
      <c r="AH10" s="16">
        <v>3.65853658536585E-2</v>
      </c>
      <c r="AI10" s="16">
        <v>2.83018867924528E-2</v>
      </c>
      <c r="AJ10" s="16"/>
      <c r="AK10" s="16">
        <v>0.243654822335025</v>
      </c>
      <c r="AL10" s="16">
        <v>7.7669902912621394E-2</v>
      </c>
      <c r="AM10" s="16">
        <v>1.9801980198019799E-2</v>
      </c>
      <c r="AN10" s="16">
        <v>1.02389078498294E-2</v>
      </c>
      <c r="AO10" s="16">
        <v>1.0638297872340399E-2</v>
      </c>
      <c r="AP10" s="16">
        <v>1.3824884792626699E-2</v>
      </c>
      <c r="AQ10" s="16">
        <v>3.3333333333333298E-2</v>
      </c>
      <c r="AR10" s="16"/>
      <c r="AS10" s="16">
        <v>2.6595744680851099E-2</v>
      </c>
      <c r="AT10" s="16">
        <v>5.8407079646017698E-2</v>
      </c>
      <c r="AU10" s="16"/>
      <c r="AV10" s="16">
        <v>6.3291139240506306E-2</v>
      </c>
      <c r="AW10" s="16">
        <v>4.8578199052132703E-2</v>
      </c>
      <c r="AX10" s="16"/>
      <c r="AY10" s="16">
        <v>6.88405797101449E-2</v>
      </c>
      <c r="AZ10" s="16">
        <v>2.8571428571428598E-2</v>
      </c>
      <c r="BA10" s="16"/>
      <c r="BB10" s="16">
        <v>3.9215686274509803E-2</v>
      </c>
      <c r="BC10" s="16">
        <v>6.8702290076335895E-2</v>
      </c>
      <c r="BD10" s="16"/>
      <c r="BE10" s="16">
        <v>0.12121212121212099</v>
      </c>
      <c r="BF10" s="16">
        <v>5.32544378698225E-2</v>
      </c>
      <c r="BG10" s="16">
        <v>4.4982698961937698E-2</v>
      </c>
      <c r="BH10" s="16">
        <v>2.97872340425532E-2</v>
      </c>
    </row>
    <row r="11" spans="2:60" x14ac:dyDescent="0.25">
      <c r="B11" s="17" t="s">
        <v>49</v>
      </c>
      <c r="C11" s="16">
        <v>5.9180576631259502E-2</v>
      </c>
      <c r="D11" s="16">
        <v>7.7519379844961198E-2</v>
      </c>
      <c r="E11" s="16">
        <v>6.9930069930069894E-2</v>
      </c>
      <c r="F11" s="16">
        <v>9.4736842105263203E-2</v>
      </c>
      <c r="G11" s="16">
        <v>0.15517241379310301</v>
      </c>
      <c r="H11" s="16">
        <v>3.3333333333333298E-2</v>
      </c>
      <c r="I11" s="16">
        <v>4.7619047619047603E-2</v>
      </c>
      <c r="J11" s="16">
        <v>0.157894736842105</v>
      </c>
      <c r="K11" s="16">
        <v>4.1095890410958902E-2</v>
      </c>
      <c r="L11" s="16">
        <v>6.6666666666666693E-2</v>
      </c>
      <c r="M11" s="16">
        <v>9.0909090909090898E-2</v>
      </c>
      <c r="N11" s="16">
        <v>2.9411764705882401E-2</v>
      </c>
      <c r="O11" s="16">
        <v>0</v>
      </c>
      <c r="P11" s="16">
        <v>0</v>
      </c>
      <c r="Q11" s="16">
        <v>2.32558139534884E-2</v>
      </c>
      <c r="R11" s="16">
        <v>0.148148148148148</v>
      </c>
      <c r="S11" s="16">
        <v>2.74725274725275E-2</v>
      </c>
      <c r="T11" s="16">
        <v>4.80769230769231E-2</v>
      </c>
      <c r="U11" s="16"/>
      <c r="V11" s="16">
        <v>7.2423398328690797E-2</v>
      </c>
      <c r="W11" s="16">
        <v>8.6486486486486505E-2</v>
      </c>
      <c r="X11" s="16">
        <v>4.2253521126760597E-2</v>
      </c>
      <c r="Y11" s="16">
        <v>4.8979591836734698E-2</v>
      </c>
      <c r="Z11" s="16"/>
      <c r="AA11" s="16">
        <v>9.7112860892388506E-2</v>
      </c>
      <c r="AB11" s="16">
        <v>7.3170731707317097E-2</v>
      </c>
      <c r="AC11" s="16">
        <v>6.25E-2</v>
      </c>
      <c r="AD11" s="16">
        <v>2.32558139534884E-2</v>
      </c>
      <c r="AE11" s="16">
        <v>8.4033613445378096E-3</v>
      </c>
      <c r="AF11" s="16">
        <v>7.4468085106383003E-2</v>
      </c>
      <c r="AG11" s="16">
        <v>3.125E-2</v>
      </c>
      <c r="AH11" s="16">
        <v>7.3170731707317097E-2</v>
      </c>
      <c r="AI11" s="16">
        <v>2.83018867924528E-2</v>
      </c>
      <c r="AJ11" s="16"/>
      <c r="AK11" s="16">
        <v>0.131979695431472</v>
      </c>
      <c r="AL11" s="16">
        <v>0.33980582524271802</v>
      </c>
      <c r="AM11" s="16">
        <v>8.9108910891089105E-2</v>
      </c>
      <c r="AN11" s="16">
        <v>3.4129692832764501E-3</v>
      </c>
      <c r="AO11" s="16">
        <v>2.1276595744680899E-2</v>
      </c>
      <c r="AP11" s="16">
        <v>9.2165898617511503E-3</v>
      </c>
      <c r="AQ11" s="16">
        <v>6.6666666666666697E-3</v>
      </c>
      <c r="AR11" s="16"/>
      <c r="AS11" s="16">
        <v>4.2553191489361701E-2</v>
      </c>
      <c r="AT11" s="16">
        <v>6.1946902654867297E-2</v>
      </c>
      <c r="AU11" s="16"/>
      <c r="AV11" s="16">
        <v>7.5949367088607597E-2</v>
      </c>
      <c r="AW11" s="16">
        <v>4.9763033175355499E-2</v>
      </c>
      <c r="AX11" s="16"/>
      <c r="AY11" s="16">
        <v>6.5217391304347797E-2</v>
      </c>
      <c r="AZ11" s="16">
        <v>4.8979591836734698E-2</v>
      </c>
      <c r="BA11" s="16"/>
      <c r="BB11" s="16">
        <v>5.7315233785821998E-2</v>
      </c>
      <c r="BC11" s="16">
        <v>6.1068702290076299E-2</v>
      </c>
      <c r="BD11" s="16"/>
      <c r="BE11" s="16">
        <v>4.8484848484848499E-2</v>
      </c>
      <c r="BF11" s="16">
        <v>6.8047337278106496E-2</v>
      </c>
      <c r="BG11" s="16">
        <v>6.5743944636678195E-2</v>
      </c>
      <c r="BH11" s="16">
        <v>3.8297872340425497E-2</v>
      </c>
    </row>
    <row r="12" spans="2:60" x14ac:dyDescent="0.25">
      <c r="B12" s="17" t="s">
        <v>50</v>
      </c>
      <c r="C12" s="16">
        <v>6.5250379362670696E-2</v>
      </c>
      <c r="D12" s="16">
        <v>3.8759689922480599E-2</v>
      </c>
      <c r="E12" s="16">
        <v>5.5944055944055902E-2</v>
      </c>
      <c r="F12" s="16">
        <v>0.105263157894737</v>
      </c>
      <c r="G12" s="16">
        <v>6.8965517241379296E-2</v>
      </c>
      <c r="H12" s="16">
        <v>0.133333333333333</v>
      </c>
      <c r="I12" s="16">
        <v>4.7619047619047603E-2</v>
      </c>
      <c r="J12" s="16">
        <v>5.2631578947368397E-2</v>
      </c>
      <c r="K12" s="16">
        <v>6.8493150684931503E-2</v>
      </c>
      <c r="L12" s="16">
        <v>0.133333333333333</v>
      </c>
      <c r="M12" s="16">
        <v>0.102272727272727</v>
      </c>
      <c r="N12" s="16">
        <v>3.9215686274509803E-2</v>
      </c>
      <c r="O12" s="16">
        <v>6.6666666666666693E-2</v>
      </c>
      <c r="P12" s="16">
        <v>8.3333333333333301E-2</v>
      </c>
      <c r="Q12" s="16">
        <v>9.3023255813953501E-2</v>
      </c>
      <c r="R12" s="16">
        <v>3.7037037037037E-2</v>
      </c>
      <c r="S12" s="16">
        <v>6.0439560439560398E-2</v>
      </c>
      <c r="T12" s="16">
        <v>3.8461538461538498E-2</v>
      </c>
      <c r="U12" s="16"/>
      <c r="V12" s="16">
        <v>7.7994428969359306E-2</v>
      </c>
      <c r="W12" s="16">
        <v>6.4864864864864896E-2</v>
      </c>
      <c r="X12" s="16">
        <v>5.9859154929577503E-2</v>
      </c>
      <c r="Y12" s="16">
        <v>5.9183673469387799E-2</v>
      </c>
      <c r="Z12" s="16"/>
      <c r="AA12" s="16">
        <v>8.13648293963255E-2</v>
      </c>
      <c r="AB12" s="16">
        <v>7.3170731707317097E-2</v>
      </c>
      <c r="AC12" s="16">
        <v>8.9285714285714302E-2</v>
      </c>
      <c r="AD12" s="16">
        <v>5.4263565891472902E-2</v>
      </c>
      <c r="AE12" s="16">
        <v>5.0420168067226899E-2</v>
      </c>
      <c r="AF12" s="16">
        <v>7.4468085106383003E-2</v>
      </c>
      <c r="AG12" s="16">
        <v>8.3333333333333301E-2</v>
      </c>
      <c r="AH12" s="16">
        <v>2.4390243902439001E-2</v>
      </c>
      <c r="AI12" s="16">
        <v>3.77358490566038E-2</v>
      </c>
      <c r="AJ12" s="16"/>
      <c r="AK12" s="16">
        <v>6.0913705583756299E-2</v>
      </c>
      <c r="AL12" s="16">
        <v>0.213592233009709</v>
      </c>
      <c r="AM12" s="16">
        <v>0.34653465346534701</v>
      </c>
      <c r="AN12" s="16">
        <v>4.0955631399317398E-2</v>
      </c>
      <c r="AO12" s="16">
        <v>5.31914893617021E-3</v>
      </c>
      <c r="AP12" s="16">
        <v>4.6082949308755804E-3</v>
      </c>
      <c r="AQ12" s="16">
        <v>6.6666666666666697E-3</v>
      </c>
      <c r="AR12" s="16"/>
      <c r="AS12" s="16">
        <v>5.85106382978723E-2</v>
      </c>
      <c r="AT12" s="16">
        <v>6.6371681415929196E-2</v>
      </c>
      <c r="AU12" s="16"/>
      <c r="AV12" s="16">
        <v>7.8059071729957796E-2</v>
      </c>
      <c r="AW12" s="16">
        <v>5.8056872037914702E-2</v>
      </c>
      <c r="AX12" s="16"/>
      <c r="AY12" s="16">
        <v>6.88405797101449E-2</v>
      </c>
      <c r="AZ12" s="16">
        <v>5.9183673469387799E-2</v>
      </c>
      <c r="BA12" s="16"/>
      <c r="BB12" s="16">
        <v>5.1282051282051301E-2</v>
      </c>
      <c r="BC12" s="16">
        <v>7.9389312977099197E-2</v>
      </c>
      <c r="BD12" s="16"/>
      <c r="BE12" s="16">
        <v>9.0909090909090898E-2</v>
      </c>
      <c r="BF12" s="16">
        <v>8.2840236686390498E-2</v>
      </c>
      <c r="BG12" s="16">
        <v>5.8823529411764698E-2</v>
      </c>
      <c r="BH12" s="16">
        <v>3.8297872340425497E-2</v>
      </c>
    </row>
    <row r="13" spans="2:60" x14ac:dyDescent="0.25">
      <c r="B13" s="17" t="s">
        <v>51</v>
      </c>
      <c r="C13" s="16">
        <v>0.18512898330804201</v>
      </c>
      <c r="D13" s="16">
        <v>0.14728682170542601</v>
      </c>
      <c r="E13" s="16">
        <v>0.230769230769231</v>
      </c>
      <c r="F13" s="16">
        <v>0.157894736842105</v>
      </c>
      <c r="G13" s="16">
        <v>0.12068965517241401</v>
      </c>
      <c r="H13" s="16">
        <v>0.133333333333333</v>
      </c>
      <c r="I13" s="16">
        <v>0.19047619047618999</v>
      </c>
      <c r="J13" s="16">
        <v>0.21052631578947401</v>
      </c>
      <c r="K13" s="16">
        <v>0.123287671232877</v>
      </c>
      <c r="L13" s="16">
        <v>0.16666666666666699</v>
      </c>
      <c r="M13" s="16">
        <v>0.14772727272727301</v>
      </c>
      <c r="N13" s="16">
        <v>0.15686274509803899</v>
      </c>
      <c r="O13" s="16">
        <v>0.33333333333333298</v>
      </c>
      <c r="P13" s="16">
        <v>0.233333333333333</v>
      </c>
      <c r="Q13" s="16">
        <v>0.232558139534884</v>
      </c>
      <c r="R13" s="16">
        <v>0.18518518518518501</v>
      </c>
      <c r="S13" s="16">
        <v>0.24175824175824201</v>
      </c>
      <c r="T13" s="16">
        <v>0.15384615384615399</v>
      </c>
      <c r="U13" s="16"/>
      <c r="V13" s="16">
        <v>0.245125348189415</v>
      </c>
      <c r="W13" s="16">
        <v>0.151351351351351</v>
      </c>
      <c r="X13" s="16">
        <v>0.147887323943662</v>
      </c>
      <c r="Y13" s="16">
        <v>0.17551020408163301</v>
      </c>
      <c r="Z13" s="16"/>
      <c r="AA13" s="16">
        <v>0.22309711286089201</v>
      </c>
      <c r="AB13" s="16">
        <v>0.23170731707317099</v>
      </c>
      <c r="AC13" s="16">
        <v>0.23214285714285701</v>
      </c>
      <c r="AD13" s="16">
        <v>0.217054263565891</v>
      </c>
      <c r="AE13" s="16">
        <v>0.109243697478992</v>
      </c>
      <c r="AF13" s="16">
        <v>0.10638297872340401</v>
      </c>
      <c r="AG13" s="16">
        <v>0.125</v>
      </c>
      <c r="AH13" s="16">
        <v>0.134146341463415</v>
      </c>
      <c r="AI13" s="16">
        <v>0.160377358490566</v>
      </c>
      <c r="AJ13" s="16"/>
      <c r="AK13" s="16">
        <v>0.121827411167513</v>
      </c>
      <c r="AL13" s="16">
        <v>7.7669902912621394E-2</v>
      </c>
      <c r="AM13" s="16">
        <v>0.18811881188118801</v>
      </c>
      <c r="AN13" s="16">
        <v>0.56996587030716706</v>
      </c>
      <c r="AO13" s="16">
        <v>9.5744680851063801E-2</v>
      </c>
      <c r="AP13" s="16">
        <v>3.6866359447004601E-2</v>
      </c>
      <c r="AQ13" s="16">
        <v>0</v>
      </c>
      <c r="AR13" s="16"/>
      <c r="AS13" s="16">
        <v>0.10638297872340401</v>
      </c>
      <c r="AT13" s="16">
        <v>0.198230088495575</v>
      </c>
      <c r="AU13" s="16"/>
      <c r="AV13" s="16">
        <v>0.20675105485232101</v>
      </c>
      <c r="AW13" s="16">
        <v>0.172985781990521</v>
      </c>
      <c r="AX13" s="16"/>
      <c r="AY13" s="16">
        <v>0.190821256038647</v>
      </c>
      <c r="AZ13" s="16">
        <v>0.17551020408163301</v>
      </c>
      <c r="BA13" s="16"/>
      <c r="BB13" s="16">
        <v>0.15384615384615399</v>
      </c>
      <c r="BC13" s="16">
        <v>0.21679389312977099</v>
      </c>
      <c r="BD13" s="16"/>
      <c r="BE13" s="16">
        <v>0.29696969696969699</v>
      </c>
      <c r="BF13" s="16">
        <v>0.17455621301775101</v>
      </c>
      <c r="BG13" s="16">
        <v>0.17474048442906601</v>
      </c>
      <c r="BH13" s="16">
        <v>0.14893617021276601</v>
      </c>
    </row>
    <row r="14" spans="2:60" x14ac:dyDescent="0.25">
      <c r="B14" s="17" t="s">
        <v>52</v>
      </c>
      <c r="C14" s="16">
        <v>0.12443095599393</v>
      </c>
      <c r="D14" s="16">
        <v>8.5271317829457405E-2</v>
      </c>
      <c r="E14" s="16">
        <v>9.7902097902097904E-2</v>
      </c>
      <c r="F14" s="16">
        <v>0.157894736842105</v>
      </c>
      <c r="G14" s="16">
        <v>0.12068965517241401</v>
      </c>
      <c r="H14" s="16">
        <v>6.6666666666666693E-2</v>
      </c>
      <c r="I14" s="16">
        <v>0.133333333333333</v>
      </c>
      <c r="J14" s="16">
        <v>0.157894736842105</v>
      </c>
      <c r="K14" s="16">
        <v>0.10958904109589</v>
      </c>
      <c r="L14" s="16">
        <v>3.3333333333333298E-2</v>
      </c>
      <c r="M14" s="16">
        <v>0.125</v>
      </c>
      <c r="N14" s="16">
        <v>0.21568627450980399</v>
      </c>
      <c r="O14" s="16">
        <v>3.3333333333333298E-2</v>
      </c>
      <c r="P14" s="16">
        <v>0.1</v>
      </c>
      <c r="Q14" s="16">
        <v>9.3023255813953501E-2</v>
      </c>
      <c r="R14" s="16">
        <v>0.18518518518518501</v>
      </c>
      <c r="S14" s="16">
        <v>0.14285714285714299</v>
      </c>
      <c r="T14" s="16">
        <v>0.134615384615385</v>
      </c>
      <c r="U14" s="16"/>
      <c r="V14" s="16">
        <v>6.4066852367687999E-2</v>
      </c>
      <c r="W14" s="16">
        <v>7.5675675675675694E-2</v>
      </c>
      <c r="X14" s="16">
        <v>0.190140845070423</v>
      </c>
      <c r="Y14" s="16">
        <v>0.14897959183673501</v>
      </c>
      <c r="Z14" s="16"/>
      <c r="AA14" s="16">
        <v>7.0866141732283505E-2</v>
      </c>
      <c r="AB14" s="16">
        <v>0.15853658536585399</v>
      </c>
      <c r="AC14" s="16">
        <v>0.107142857142857</v>
      </c>
      <c r="AD14" s="16">
        <v>0.162790697674419</v>
      </c>
      <c r="AE14" s="16">
        <v>0.21008403361344499</v>
      </c>
      <c r="AF14" s="16">
        <v>0.19148936170212799</v>
      </c>
      <c r="AG14" s="16">
        <v>0.19791666666666699</v>
      </c>
      <c r="AH14" s="16">
        <v>9.7560975609756101E-2</v>
      </c>
      <c r="AI14" s="16">
        <v>0.15094339622641501</v>
      </c>
      <c r="AJ14" s="16"/>
      <c r="AK14" s="16">
        <v>3.0456852791878201E-2</v>
      </c>
      <c r="AL14" s="16">
        <v>0.14563106796116501</v>
      </c>
      <c r="AM14" s="16">
        <v>0.17821782178217799</v>
      </c>
      <c r="AN14" s="16">
        <v>0.12969283276450499</v>
      </c>
      <c r="AO14" s="16">
        <v>0.23404255319148901</v>
      </c>
      <c r="AP14" s="16">
        <v>0.17972350230414699</v>
      </c>
      <c r="AQ14" s="16">
        <v>2.66666666666667E-2</v>
      </c>
      <c r="AR14" s="16"/>
      <c r="AS14" s="16">
        <v>0.13297872340425501</v>
      </c>
      <c r="AT14" s="16">
        <v>0.123008849557522</v>
      </c>
      <c r="AU14" s="16"/>
      <c r="AV14" s="16">
        <v>8.6497890295358607E-2</v>
      </c>
      <c r="AW14" s="16">
        <v>0.145734597156398</v>
      </c>
      <c r="AX14" s="16"/>
      <c r="AY14" s="16">
        <v>0.109903381642512</v>
      </c>
      <c r="AZ14" s="16">
        <v>0.14897959183673501</v>
      </c>
      <c r="BA14" s="16"/>
      <c r="BB14" s="16">
        <v>0.13273001508295601</v>
      </c>
      <c r="BC14" s="16">
        <v>0.11603053435114501</v>
      </c>
      <c r="BD14" s="16"/>
      <c r="BE14" s="16">
        <v>3.6363636363636397E-2</v>
      </c>
      <c r="BF14" s="16">
        <v>9.7633136094674597E-2</v>
      </c>
      <c r="BG14" s="16">
        <v>0.15397923875432501</v>
      </c>
      <c r="BH14" s="16">
        <v>0.15319148936170199</v>
      </c>
    </row>
    <row r="15" spans="2:60" x14ac:dyDescent="0.25">
      <c r="B15" s="17" t="s">
        <v>53</v>
      </c>
      <c r="C15" s="16">
        <v>0.19575113808801201</v>
      </c>
      <c r="D15" s="16">
        <v>0.186046511627907</v>
      </c>
      <c r="E15" s="16">
        <v>0.20279720279720301</v>
      </c>
      <c r="F15" s="16">
        <v>0.231578947368421</v>
      </c>
      <c r="G15" s="16">
        <v>0.13793103448275901</v>
      </c>
      <c r="H15" s="16">
        <v>0.3</v>
      </c>
      <c r="I15" s="16">
        <v>0.133333333333333</v>
      </c>
      <c r="J15" s="16">
        <v>0.26315789473684198</v>
      </c>
      <c r="K15" s="16">
        <v>0.219178082191781</v>
      </c>
      <c r="L15" s="16">
        <v>6.6666666666666693E-2</v>
      </c>
      <c r="M15" s="16">
        <v>0.21590909090909099</v>
      </c>
      <c r="N15" s="16">
        <v>0.12745098039215699</v>
      </c>
      <c r="O15" s="16">
        <v>0.16666666666666699</v>
      </c>
      <c r="P15" s="16">
        <v>0.25</v>
      </c>
      <c r="Q15" s="16">
        <v>0.116279069767442</v>
      </c>
      <c r="R15" s="16">
        <v>0.148148148148148</v>
      </c>
      <c r="S15" s="16">
        <v>0.21978021978022</v>
      </c>
      <c r="T15" s="16">
        <v>0.269230769230769</v>
      </c>
      <c r="U15" s="16"/>
      <c r="V15" s="16">
        <v>9.7493036211699205E-2</v>
      </c>
      <c r="W15" s="16">
        <v>0.27027027027027001</v>
      </c>
      <c r="X15" s="16">
        <v>0.20774647887323899</v>
      </c>
      <c r="Y15" s="16">
        <v>0.23265306122449</v>
      </c>
      <c r="Z15" s="16"/>
      <c r="AA15" s="16">
        <v>0.139107611548556</v>
      </c>
      <c r="AB15" s="16">
        <v>0.17073170731707299</v>
      </c>
      <c r="AC15" s="16">
        <v>0.16964285714285701</v>
      </c>
      <c r="AD15" s="16">
        <v>0.29457364341085301</v>
      </c>
      <c r="AE15" s="16">
        <v>0.28571428571428598</v>
      </c>
      <c r="AF15" s="16">
        <v>0.24468085106383</v>
      </c>
      <c r="AG15" s="16">
        <v>0.23958333333333301</v>
      </c>
      <c r="AH15" s="16">
        <v>0.24390243902438999</v>
      </c>
      <c r="AI15" s="16">
        <v>0.245283018867925</v>
      </c>
      <c r="AJ15" s="16"/>
      <c r="AK15" s="16">
        <v>4.0609137055837602E-2</v>
      </c>
      <c r="AL15" s="16">
        <v>6.7961165048543701E-2</v>
      </c>
      <c r="AM15" s="16">
        <v>0.10891089108910899</v>
      </c>
      <c r="AN15" s="16">
        <v>0.136518771331058</v>
      </c>
      <c r="AO15" s="16">
        <v>0.48404255319148898</v>
      </c>
      <c r="AP15" s="16">
        <v>0.28571428571428598</v>
      </c>
      <c r="AQ15" s="16">
        <v>0.24666666666666701</v>
      </c>
      <c r="AR15" s="16"/>
      <c r="AS15" s="16">
        <v>0.29255319148936199</v>
      </c>
      <c r="AT15" s="16">
        <v>0.17964601769911501</v>
      </c>
      <c r="AU15" s="16"/>
      <c r="AV15" s="16">
        <v>0.177215189873418</v>
      </c>
      <c r="AW15" s="16">
        <v>0.20616113744075801</v>
      </c>
      <c r="AX15" s="16"/>
      <c r="AY15" s="16">
        <v>0.173913043478261</v>
      </c>
      <c r="AZ15" s="16">
        <v>0.23265306122449</v>
      </c>
      <c r="BA15" s="16"/>
      <c r="BB15" s="16">
        <v>0.223227752639517</v>
      </c>
      <c r="BC15" s="16">
        <v>0.16793893129771001</v>
      </c>
      <c r="BD15" s="16"/>
      <c r="BE15" s="16">
        <v>8.4848484848484895E-2</v>
      </c>
      <c r="BF15" s="16">
        <v>0.16863905325443801</v>
      </c>
      <c r="BG15" s="16">
        <v>0.20588235294117599</v>
      </c>
      <c r="BH15" s="16">
        <v>0.28510638297872298</v>
      </c>
    </row>
    <row r="16" spans="2:60" x14ac:dyDescent="0.25">
      <c r="B16" s="17" t="s">
        <v>144</v>
      </c>
      <c r="C16" s="16">
        <v>0.123672230652504</v>
      </c>
      <c r="D16" s="16">
        <v>0.201550387596899</v>
      </c>
      <c r="E16" s="16">
        <v>9.7902097902097904E-2</v>
      </c>
      <c r="F16" s="16">
        <v>7.3684210526315796E-2</v>
      </c>
      <c r="G16" s="16">
        <v>8.6206896551724102E-2</v>
      </c>
      <c r="H16" s="16">
        <v>0.133333333333333</v>
      </c>
      <c r="I16" s="16">
        <v>0.12380952380952399</v>
      </c>
      <c r="J16" s="16">
        <v>5.2631578947368397E-2</v>
      </c>
      <c r="K16" s="16">
        <v>0.219178082191781</v>
      </c>
      <c r="L16" s="16">
        <v>0.16666666666666699</v>
      </c>
      <c r="M16" s="16">
        <v>0.125</v>
      </c>
      <c r="N16" s="16">
        <v>6.8627450980392204E-2</v>
      </c>
      <c r="O16" s="16">
        <v>0.1</v>
      </c>
      <c r="P16" s="16">
        <v>8.3333333333333301E-2</v>
      </c>
      <c r="Q16" s="16">
        <v>0.13953488372093001</v>
      </c>
      <c r="R16" s="16">
        <v>0.148148148148148</v>
      </c>
      <c r="S16" s="16">
        <v>0.14835164835164799</v>
      </c>
      <c r="T16" s="16">
        <v>8.6538461538461495E-2</v>
      </c>
      <c r="U16" s="16"/>
      <c r="V16" s="16">
        <v>5.0139275766016698E-2</v>
      </c>
      <c r="W16" s="16">
        <v>0.124324324324324</v>
      </c>
      <c r="X16" s="16">
        <v>0.147887323943662</v>
      </c>
      <c r="Y16" s="16">
        <v>0.16326530612244899</v>
      </c>
      <c r="Z16" s="16"/>
      <c r="AA16" s="16">
        <v>7.3490813648294004E-2</v>
      </c>
      <c r="AB16" s="16">
        <v>6.0975609756097601E-2</v>
      </c>
      <c r="AC16" s="16">
        <v>0.160714285714286</v>
      </c>
      <c r="AD16" s="16">
        <v>0.124031007751938</v>
      </c>
      <c r="AE16" s="16">
        <v>0.17647058823529399</v>
      </c>
      <c r="AF16" s="16">
        <v>0.19148936170212799</v>
      </c>
      <c r="AG16" s="16">
        <v>0.19791666666666699</v>
      </c>
      <c r="AH16" s="16">
        <v>0.17073170731707299</v>
      </c>
      <c r="AI16" s="16">
        <v>0.15094339622641501</v>
      </c>
      <c r="AJ16" s="16"/>
      <c r="AK16" s="16">
        <v>3.5532994923857898E-2</v>
      </c>
      <c r="AL16" s="16">
        <v>3.8834951456310697E-2</v>
      </c>
      <c r="AM16" s="16">
        <v>2.9702970297029702E-2</v>
      </c>
      <c r="AN16" s="16">
        <v>4.4368600682593899E-2</v>
      </c>
      <c r="AO16" s="16">
        <v>0.111702127659574</v>
      </c>
      <c r="AP16" s="16">
        <v>0.34562211981566798</v>
      </c>
      <c r="AQ16" s="16">
        <v>0.266666666666667</v>
      </c>
      <c r="AR16" s="16"/>
      <c r="AS16" s="16">
        <v>0.19148936170212799</v>
      </c>
      <c r="AT16" s="16">
        <v>0.112389380530973</v>
      </c>
      <c r="AU16" s="16"/>
      <c r="AV16" s="16">
        <v>9.0717299578059102E-2</v>
      </c>
      <c r="AW16" s="16">
        <v>0.14218009478672999</v>
      </c>
      <c r="AX16" s="16"/>
      <c r="AY16" s="16">
        <v>0.10024154589372</v>
      </c>
      <c r="AZ16" s="16">
        <v>0.16326530612244899</v>
      </c>
      <c r="BA16" s="16"/>
      <c r="BB16" s="16">
        <v>0.150829562594268</v>
      </c>
      <c r="BC16" s="16">
        <v>9.61832061068702E-2</v>
      </c>
      <c r="BD16" s="16"/>
      <c r="BE16" s="16">
        <v>4.2424242424242399E-2</v>
      </c>
      <c r="BF16" s="16">
        <v>0.100591715976331</v>
      </c>
      <c r="BG16" s="16">
        <v>0.13840830449826999</v>
      </c>
      <c r="BH16" s="16">
        <v>0.17872340425531899</v>
      </c>
    </row>
    <row r="17" spans="2:60" x14ac:dyDescent="0.25">
      <c r="B17" s="17" t="s">
        <v>145</v>
      </c>
      <c r="C17" s="16">
        <v>5.8421851289833099E-2</v>
      </c>
      <c r="D17" s="16">
        <v>6.9767441860465101E-2</v>
      </c>
      <c r="E17" s="16">
        <v>4.8951048951049E-2</v>
      </c>
      <c r="F17" s="16">
        <v>3.1578947368421102E-2</v>
      </c>
      <c r="G17" s="16">
        <v>0.10344827586206901</v>
      </c>
      <c r="H17" s="16">
        <v>3.3333333333333298E-2</v>
      </c>
      <c r="I17" s="16">
        <v>8.5714285714285701E-2</v>
      </c>
      <c r="J17" s="16">
        <v>5.2631578947368397E-2</v>
      </c>
      <c r="K17" s="16">
        <v>5.4794520547945202E-2</v>
      </c>
      <c r="L17" s="16">
        <v>0.1</v>
      </c>
      <c r="M17" s="16">
        <v>1.13636363636364E-2</v>
      </c>
      <c r="N17" s="16">
        <v>3.9215686274509803E-2</v>
      </c>
      <c r="O17" s="16">
        <v>6.6666666666666693E-2</v>
      </c>
      <c r="P17" s="16">
        <v>0.05</v>
      </c>
      <c r="Q17" s="16">
        <v>0.116279069767442</v>
      </c>
      <c r="R17" s="16">
        <v>3.7037037037037E-2</v>
      </c>
      <c r="S17" s="16">
        <v>4.94505494505494E-2</v>
      </c>
      <c r="T17" s="16">
        <v>8.6538461538461495E-2</v>
      </c>
      <c r="U17" s="16"/>
      <c r="V17" s="16">
        <v>5.2924791086351002E-2</v>
      </c>
      <c r="W17" s="16">
        <v>4.86486486486487E-2</v>
      </c>
      <c r="X17" s="16">
        <v>5.63380281690141E-2</v>
      </c>
      <c r="Y17" s="16">
        <v>6.7346938775510207E-2</v>
      </c>
      <c r="Z17" s="16"/>
      <c r="AA17" s="16">
        <v>5.5118110236220499E-2</v>
      </c>
      <c r="AB17" s="16">
        <v>2.4390243902439001E-2</v>
      </c>
      <c r="AC17" s="16">
        <v>5.3571428571428603E-2</v>
      </c>
      <c r="AD17" s="16">
        <v>4.6511627906976702E-2</v>
      </c>
      <c r="AE17" s="16">
        <v>4.20168067226891E-2</v>
      </c>
      <c r="AF17" s="16">
        <v>7.4468085106383003E-2</v>
      </c>
      <c r="AG17" s="16">
        <v>7.2916666666666699E-2</v>
      </c>
      <c r="AH17" s="16">
        <v>0.12195121951219499</v>
      </c>
      <c r="AI17" s="16">
        <v>9.4339622641509399E-2</v>
      </c>
      <c r="AJ17" s="16"/>
      <c r="AK17" s="16">
        <v>2.0304568527918801E-2</v>
      </c>
      <c r="AL17" s="16">
        <v>9.7087378640776708E-3</v>
      </c>
      <c r="AM17" s="16">
        <v>1.9801980198019799E-2</v>
      </c>
      <c r="AN17" s="16">
        <v>3.4129692832764499E-2</v>
      </c>
      <c r="AO17" s="16">
        <v>2.1276595744680899E-2</v>
      </c>
      <c r="AP17" s="16">
        <v>8.7557603686635899E-2</v>
      </c>
      <c r="AQ17" s="16">
        <v>0.24666666666666701</v>
      </c>
      <c r="AR17" s="16"/>
      <c r="AS17" s="16">
        <v>7.9787234042553196E-2</v>
      </c>
      <c r="AT17" s="16">
        <v>5.4867256637168099E-2</v>
      </c>
      <c r="AU17" s="16"/>
      <c r="AV17" s="16">
        <v>5.4852320675105502E-2</v>
      </c>
      <c r="AW17" s="16">
        <v>6.0426540284360203E-2</v>
      </c>
      <c r="AX17" s="16"/>
      <c r="AY17" s="16">
        <v>5.3140096618357502E-2</v>
      </c>
      <c r="AZ17" s="16">
        <v>6.7346938775510207E-2</v>
      </c>
      <c r="BA17" s="16"/>
      <c r="BB17" s="16">
        <v>7.5414781297134206E-2</v>
      </c>
      <c r="BC17" s="16">
        <v>4.12213740458015E-2</v>
      </c>
      <c r="BD17" s="16"/>
      <c r="BE17" s="16">
        <v>3.6363636363636397E-2</v>
      </c>
      <c r="BF17" s="16">
        <v>5.6213017751479299E-2</v>
      </c>
      <c r="BG17" s="16">
        <v>6.0553633217993098E-2</v>
      </c>
      <c r="BH17" s="16">
        <v>7.2340425531914901E-2</v>
      </c>
    </row>
    <row r="18" spans="2:60" x14ac:dyDescent="0.25">
      <c r="B18" s="17" t="s">
        <v>146</v>
      </c>
      <c r="C18" s="16">
        <v>1.8209408194233698E-2</v>
      </c>
      <c r="D18" s="16">
        <v>7.7519379844961196E-3</v>
      </c>
      <c r="E18" s="16">
        <v>1.3986013986014E-2</v>
      </c>
      <c r="F18" s="16">
        <v>0</v>
      </c>
      <c r="G18" s="16">
        <v>3.4482758620689703E-2</v>
      </c>
      <c r="H18" s="16">
        <v>0</v>
      </c>
      <c r="I18" s="16">
        <v>2.8571428571428598E-2</v>
      </c>
      <c r="J18" s="16">
        <v>0</v>
      </c>
      <c r="K18" s="16">
        <v>2.7397260273972601E-2</v>
      </c>
      <c r="L18" s="16">
        <v>0</v>
      </c>
      <c r="M18" s="16">
        <v>0</v>
      </c>
      <c r="N18" s="16">
        <v>5.8823529411764698E-2</v>
      </c>
      <c r="O18" s="16">
        <v>0</v>
      </c>
      <c r="P18" s="16">
        <v>0</v>
      </c>
      <c r="Q18" s="16">
        <v>0</v>
      </c>
      <c r="R18" s="16">
        <v>0</v>
      </c>
      <c r="S18" s="16">
        <v>2.74725274725275E-2</v>
      </c>
      <c r="T18" s="16">
        <v>2.8846153846153799E-2</v>
      </c>
      <c r="U18" s="16"/>
      <c r="V18" s="16">
        <v>2.78551532033426E-2</v>
      </c>
      <c r="W18" s="16">
        <v>1.62162162162162E-2</v>
      </c>
      <c r="X18" s="16">
        <v>2.1126760563380299E-2</v>
      </c>
      <c r="Y18" s="16">
        <v>1.02040816326531E-2</v>
      </c>
      <c r="Z18" s="16"/>
      <c r="AA18" s="16">
        <v>1.8372703412073501E-2</v>
      </c>
      <c r="AB18" s="16">
        <v>1.21951219512195E-2</v>
      </c>
      <c r="AC18" s="16">
        <v>1.7857142857142901E-2</v>
      </c>
      <c r="AD18" s="16">
        <v>1.5503875968992199E-2</v>
      </c>
      <c r="AE18" s="16">
        <v>4.20168067226891E-2</v>
      </c>
      <c r="AF18" s="16">
        <v>1.0638297872340399E-2</v>
      </c>
      <c r="AG18" s="16">
        <v>1.0416666666666701E-2</v>
      </c>
      <c r="AH18" s="16">
        <v>3.65853658536585E-2</v>
      </c>
      <c r="AI18" s="16">
        <v>9.4339622641509396E-3</v>
      </c>
      <c r="AJ18" s="16"/>
      <c r="AK18" s="16">
        <v>0</v>
      </c>
      <c r="AL18" s="16">
        <v>0</v>
      </c>
      <c r="AM18" s="16">
        <v>0</v>
      </c>
      <c r="AN18" s="16">
        <v>6.8259385665529002E-3</v>
      </c>
      <c r="AO18" s="16">
        <v>0</v>
      </c>
      <c r="AP18" s="16">
        <v>9.2165898617511503E-3</v>
      </c>
      <c r="AQ18" s="16">
        <v>0.133333333333333</v>
      </c>
      <c r="AR18" s="16"/>
      <c r="AS18" s="16">
        <v>3.1914893617021302E-2</v>
      </c>
      <c r="AT18" s="16">
        <v>1.5929203539823002E-2</v>
      </c>
      <c r="AU18" s="16"/>
      <c r="AV18" s="16">
        <v>1.05485232067511E-2</v>
      </c>
      <c r="AW18" s="16">
        <v>2.25118483412322E-2</v>
      </c>
      <c r="AX18" s="16"/>
      <c r="AY18" s="16">
        <v>2.2946859903381599E-2</v>
      </c>
      <c r="AZ18" s="16">
        <v>1.02040816326531E-2</v>
      </c>
      <c r="BA18" s="16"/>
      <c r="BB18" s="16">
        <v>1.8099547511312201E-2</v>
      </c>
      <c r="BC18" s="16">
        <v>1.8320610687022901E-2</v>
      </c>
      <c r="BD18" s="16"/>
      <c r="BE18" s="16">
        <v>1.21212121212121E-2</v>
      </c>
      <c r="BF18" s="16">
        <v>2.3668639053254399E-2</v>
      </c>
      <c r="BG18" s="16">
        <v>1.5570934256055401E-2</v>
      </c>
      <c r="BH18" s="16">
        <v>1.7021276595744698E-2</v>
      </c>
    </row>
    <row r="19" spans="2:60" x14ac:dyDescent="0.25">
      <c r="B19" s="17" t="s">
        <v>77</v>
      </c>
      <c r="C19" s="18">
        <v>7.1320182094081905E-2</v>
      </c>
      <c r="D19" s="18">
        <v>6.2015503875968998E-2</v>
      </c>
      <c r="E19" s="18">
        <v>7.69230769230769E-2</v>
      </c>
      <c r="F19" s="18">
        <v>5.2631578947368397E-2</v>
      </c>
      <c r="G19" s="18">
        <v>0.10344827586206901</v>
      </c>
      <c r="H19" s="18">
        <v>0.133333333333333</v>
      </c>
      <c r="I19" s="18">
        <v>7.6190476190476197E-2</v>
      </c>
      <c r="J19" s="18">
        <v>0</v>
      </c>
      <c r="K19" s="18">
        <v>9.5890410958904104E-2</v>
      </c>
      <c r="L19" s="18">
        <v>3.3333333333333298E-2</v>
      </c>
      <c r="M19" s="18">
        <v>0.102272727272727</v>
      </c>
      <c r="N19" s="18">
        <v>7.8431372549019607E-2</v>
      </c>
      <c r="O19" s="18">
        <v>0.1</v>
      </c>
      <c r="P19" s="18">
        <v>0.05</v>
      </c>
      <c r="Q19" s="18">
        <v>6.9767441860465101E-2</v>
      </c>
      <c r="R19" s="18">
        <v>3.7037037037037E-2</v>
      </c>
      <c r="S19" s="18">
        <v>4.3956043956044001E-2</v>
      </c>
      <c r="T19" s="18">
        <v>8.6538461538461495E-2</v>
      </c>
      <c r="U19" s="18"/>
      <c r="V19" s="18">
        <v>9.1922005571030599E-2</v>
      </c>
      <c r="W19" s="18">
        <v>7.5675675675675694E-2</v>
      </c>
      <c r="X19" s="18">
        <v>6.6901408450704206E-2</v>
      </c>
      <c r="Y19" s="18">
        <v>5.7142857142857099E-2</v>
      </c>
      <c r="Z19" s="18"/>
      <c r="AA19" s="18">
        <v>5.5118110236220499E-2</v>
      </c>
      <c r="AB19" s="18">
        <v>7.3170731707317097E-2</v>
      </c>
      <c r="AC19" s="18">
        <v>1.7857142857142901E-2</v>
      </c>
      <c r="AD19" s="18">
        <v>2.32558139534884E-2</v>
      </c>
      <c r="AE19" s="18">
        <v>8.4033613445378096E-3</v>
      </c>
      <c r="AF19" s="18">
        <v>1.0638297872340399E-2</v>
      </c>
      <c r="AG19" s="18">
        <v>0</v>
      </c>
      <c r="AH19" s="18">
        <v>4.8780487804878099E-2</v>
      </c>
      <c r="AI19" s="18">
        <v>7.5471698113207503E-2</v>
      </c>
      <c r="AJ19" s="18"/>
      <c r="AK19" s="18">
        <v>5.5837563451776699E-2</v>
      </c>
      <c r="AL19" s="18">
        <v>9.7087378640776708E-3</v>
      </c>
      <c r="AM19" s="18">
        <v>1.9801980198019799E-2</v>
      </c>
      <c r="AN19" s="18">
        <v>1.7064846416382298E-2</v>
      </c>
      <c r="AO19" s="18">
        <v>1.5957446808510599E-2</v>
      </c>
      <c r="AP19" s="18">
        <v>1.8433179723502301E-2</v>
      </c>
      <c r="AQ19" s="18">
        <v>0.02</v>
      </c>
      <c r="AR19" s="18"/>
      <c r="AS19" s="18">
        <v>2.6595744680851099E-2</v>
      </c>
      <c r="AT19" s="18">
        <v>7.8761061946902702E-2</v>
      </c>
      <c r="AU19" s="18"/>
      <c r="AV19" s="18">
        <v>8.4388185654008394E-2</v>
      </c>
      <c r="AW19" s="18">
        <v>6.3981042654028403E-2</v>
      </c>
      <c r="AX19" s="18"/>
      <c r="AY19" s="18">
        <v>7.9710144927536197E-2</v>
      </c>
      <c r="AZ19" s="18">
        <v>5.7142857142857099E-2</v>
      </c>
      <c r="BA19" s="18"/>
      <c r="BB19" s="18">
        <v>5.7315233785821998E-2</v>
      </c>
      <c r="BC19" s="18">
        <v>8.5496183206106899E-2</v>
      </c>
      <c r="BD19" s="18"/>
      <c r="BE19" s="18">
        <v>0.15151515151515199</v>
      </c>
      <c r="BF19" s="18">
        <v>0.103550295857988</v>
      </c>
      <c r="BG19" s="18">
        <v>5.1903114186851201E-2</v>
      </c>
      <c r="BH19" s="18">
        <v>1.7021276595744698E-2</v>
      </c>
    </row>
    <row r="20" spans="2:60" x14ac:dyDescent="0.25">
      <c r="B20" s="15"/>
    </row>
    <row r="21" spans="2:60" x14ac:dyDescent="0.25">
      <c r="B21" t="s">
        <v>80</v>
      </c>
    </row>
    <row r="22" spans="2:60" x14ac:dyDescent="0.25">
      <c r="B22" t="s">
        <v>81</v>
      </c>
    </row>
    <row r="24" spans="2:60" x14ac:dyDescent="0.25">
      <c r="B24"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H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141</v>
      </c>
      <c r="C8" s="16">
        <v>8.3459787556904395E-3</v>
      </c>
      <c r="D8" s="16">
        <v>7.7519379844961196E-3</v>
      </c>
      <c r="E8" s="16">
        <v>1.3986013986014E-2</v>
      </c>
      <c r="F8" s="16">
        <v>0</v>
      </c>
      <c r="G8" s="16">
        <v>0</v>
      </c>
      <c r="H8" s="16">
        <v>0</v>
      </c>
      <c r="I8" s="16">
        <v>3.8095238095238099E-2</v>
      </c>
      <c r="J8" s="16">
        <v>0</v>
      </c>
      <c r="K8" s="16">
        <v>0</v>
      </c>
      <c r="L8" s="16">
        <v>3.3333333333333298E-2</v>
      </c>
      <c r="M8" s="16">
        <v>0</v>
      </c>
      <c r="N8" s="16">
        <v>9.8039215686274508E-3</v>
      </c>
      <c r="O8" s="16">
        <v>0</v>
      </c>
      <c r="P8" s="16">
        <v>0</v>
      </c>
      <c r="Q8" s="16">
        <v>2.32558139534884E-2</v>
      </c>
      <c r="R8" s="16">
        <v>0</v>
      </c>
      <c r="S8" s="16">
        <v>5.4945054945054897E-3</v>
      </c>
      <c r="T8" s="16">
        <v>0</v>
      </c>
      <c r="U8" s="16"/>
      <c r="V8" s="16">
        <v>2.78551532033426E-2</v>
      </c>
      <c r="W8" s="16">
        <v>5.40540540540541E-3</v>
      </c>
      <c r="X8" s="16">
        <v>0</v>
      </c>
      <c r="Y8" s="16">
        <v>0</v>
      </c>
      <c r="Z8" s="16"/>
      <c r="AA8" s="16">
        <v>2.3622047244094498E-2</v>
      </c>
      <c r="AB8" s="16">
        <v>2.4390243902439001E-2</v>
      </c>
      <c r="AC8" s="16">
        <v>0</v>
      </c>
      <c r="AD8" s="16">
        <v>0</v>
      </c>
      <c r="AE8" s="16">
        <v>0</v>
      </c>
      <c r="AF8" s="16">
        <v>0</v>
      </c>
      <c r="AG8" s="16">
        <v>0</v>
      </c>
      <c r="AH8" s="16">
        <v>0</v>
      </c>
      <c r="AI8" s="16">
        <v>0</v>
      </c>
      <c r="AJ8" s="16"/>
      <c r="AK8" s="16">
        <v>4.5685279187817299E-2</v>
      </c>
      <c r="AL8" s="16">
        <v>0</v>
      </c>
      <c r="AM8" s="16">
        <v>0</v>
      </c>
      <c r="AN8" s="16">
        <v>3.4129692832764501E-3</v>
      </c>
      <c r="AO8" s="16">
        <v>0</v>
      </c>
      <c r="AP8" s="16">
        <v>0</v>
      </c>
      <c r="AQ8" s="16">
        <v>6.6666666666666697E-3</v>
      </c>
      <c r="AR8" s="16"/>
      <c r="AS8" s="16">
        <v>0</v>
      </c>
      <c r="AT8" s="16">
        <v>9.7345132743362796E-3</v>
      </c>
      <c r="AU8" s="16"/>
      <c r="AV8" s="16">
        <v>6.3291139240506302E-3</v>
      </c>
      <c r="AW8" s="16">
        <v>9.4786729857819895E-3</v>
      </c>
      <c r="AX8" s="16"/>
      <c r="AY8" s="16">
        <v>1.32850241545894E-2</v>
      </c>
      <c r="AZ8" s="16">
        <v>0</v>
      </c>
      <c r="BA8" s="16"/>
      <c r="BB8" s="16">
        <v>4.5248868778280504E-3</v>
      </c>
      <c r="BC8" s="16">
        <v>1.22137404580153E-2</v>
      </c>
      <c r="BD8" s="16"/>
      <c r="BE8" s="16">
        <v>3.6363636363636397E-2</v>
      </c>
      <c r="BF8" s="16">
        <v>2.9585798816567999E-3</v>
      </c>
      <c r="BG8" s="16">
        <v>6.9204152249135002E-3</v>
      </c>
      <c r="BH8" s="16">
        <v>0</v>
      </c>
    </row>
    <row r="9" spans="2:60" x14ac:dyDescent="0.25">
      <c r="B9" s="17" t="s">
        <v>142</v>
      </c>
      <c r="C9" s="16">
        <v>1.28983308042489E-2</v>
      </c>
      <c r="D9" s="16">
        <v>2.32558139534884E-2</v>
      </c>
      <c r="E9" s="16">
        <v>2.0979020979021001E-2</v>
      </c>
      <c r="F9" s="16">
        <v>1.05263157894737E-2</v>
      </c>
      <c r="G9" s="16">
        <v>5.1724137931034503E-2</v>
      </c>
      <c r="H9" s="16">
        <v>0</v>
      </c>
      <c r="I9" s="16">
        <v>9.5238095238095195E-3</v>
      </c>
      <c r="J9" s="16">
        <v>0</v>
      </c>
      <c r="K9" s="16">
        <v>0</v>
      </c>
      <c r="L9" s="16">
        <v>0</v>
      </c>
      <c r="M9" s="16">
        <v>2.27272727272727E-2</v>
      </c>
      <c r="N9" s="16">
        <v>0</v>
      </c>
      <c r="O9" s="16">
        <v>0</v>
      </c>
      <c r="P9" s="16">
        <v>0</v>
      </c>
      <c r="Q9" s="16">
        <v>4.6511627906976702E-2</v>
      </c>
      <c r="R9" s="16">
        <v>0</v>
      </c>
      <c r="S9" s="16">
        <v>1.0989010989011E-2</v>
      </c>
      <c r="T9" s="16">
        <v>0</v>
      </c>
      <c r="U9" s="16"/>
      <c r="V9" s="16">
        <v>1.67130919220056E-2</v>
      </c>
      <c r="W9" s="16">
        <v>2.1621621621621599E-2</v>
      </c>
      <c r="X9" s="16">
        <v>3.5211267605633799E-3</v>
      </c>
      <c r="Y9" s="16">
        <v>1.2244897959183701E-2</v>
      </c>
      <c r="Z9" s="16"/>
      <c r="AA9" s="16">
        <v>2.8871391076115499E-2</v>
      </c>
      <c r="AB9" s="16">
        <v>1.21951219512195E-2</v>
      </c>
      <c r="AC9" s="16">
        <v>8.9285714285714298E-3</v>
      </c>
      <c r="AD9" s="16">
        <v>0</v>
      </c>
      <c r="AE9" s="16">
        <v>0</v>
      </c>
      <c r="AF9" s="16">
        <v>1.0638297872340399E-2</v>
      </c>
      <c r="AG9" s="16">
        <v>0</v>
      </c>
      <c r="AH9" s="16">
        <v>1.21951219512195E-2</v>
      </c>
      <c r="AI9" s="16">
        <v>1.88679245283019E-2</v>
      </c>
      <c r="AJ9" s="16"/>
      <c r="AK9" s="16">
        <v>6.5989847715736002E-2</v>
      </c>
      <c r="AL9" s="16">
        <v>0</v>
      </c>
      <c r="AM9" s="16">
        <v>9.9009900990098994E-3</v>
      </c>
      <c r="AN9" s="16">
        <v>3.4129692832764501E-3</v>
      </c>
      <c r="AO9" s="16">
        <v>0</v>
      </c>
      <c r="AP9" s="16">
        <v>0</v>
      </c>
      <c r="AQ9" s="16">
        <v>6.6666666666666697E-3</v>
      </c>
      <c r="AR9" s="16"/>
      <c r="AS9" s="16">
        <v>5.31914893617021E-3</v>
      </c>
      <c r="AT9" s="16">
        <v>1.41592920353982E-2</v>
      </c>
      <c r="AU9" s="16"/>
      <c r="AV9" s="16">
        <v>1.8987341772151899E-2</v>
      </c>
      <c r="AW9" s="16">
        <v>9.4786729857819895E-3</v>
      </c>
      <c r="AX9" s="16"/>
      <c r="AY9" s="16">
        <v>1.32850241545894E-2</v>
      </c>
      <c r="AZ9" s="16">
        <v>1.2244897959183701E-2</v>
      </c>
      <c r="BA9" s="16"/>
      <c r="BB9" s="16">
        <v>1.6591251885369501E-2</v>
      </c>
      <c r="BC9" s="16">
        <v>9.1603053435114507E-3</v>
      </c>
      <c r="BD9" s="16"/>
      <c r="BE9" s="16">
        <v>0</v>
      </c>
      <c r="BF9" s="16">
        <v>1.18343195266272E-2</v>
      </c>
      <c r="BG9" s="16">
        <v>1.3840830449827E-2</v>
      </c>
      <c r="BH9" s="16">
        <v>2.1276595744680899E-2</v>
      </c>
    </row>
    <row r="10" spans="2:60" x14ac:dyDescent="0.25">
      <c r="B10" s="17" t="s">
        <v>143</v>
      </c>
      <c r="C10" s="16">
        <v>3.4142640364188202E-2</v>
      </c>
      <c r="D10" s="16">
        <v>6.2015503875968998E-2</v>
      </c>
      <c r="E10" s="16">
        <v>2.7972027972028E-2</v>
      </c>
      <c r="F10" s="16">
        <v>6.3157894736842093E-2</v>
      </c>
      <c r="G10" s="16">
        <v>1.72413793103448E-2</v>
      </c>
      <c r="H10" s="16">
        <v>0</v>
      </c>
      <c r="I10" s="16">
        <v>4.7619047619047603E-2</v>
      </c>
      <c r="J10" s="16">
        <v>5.2631578947368397E-2</v>
      </c>
      <c r="K10" s="16">
        <v>1.3698630136986301E-2</v>
      </c>
      <c r="L10" s="16">
        <v>3.3333333333333298E-2</v>
      </c>
      <c r="M10" s="16">
        <v>2.27272727272727E-2</v>
      </c>
      <c r="N10" s="16">
        <v>7.8431372549019607E-2</v>
      </c>
      <c r="O10" s="16">
        <v>0</v>
      </c>
      <c r="P10" s="16">
        <v>0</v>
      </c>
      <c r="Q10" s="16">
        <v>2.32558139534884E-2</v>
      </c>
      <c r="R10" s="16">
        <v>0</v>
      </c>
      <c r="S10" s="16">
        <v>2.1978021978022001E-2</v>
      </c>
      <c r="T10" s="16">
        <v>2.8846153846153799E-2</v>
      </c>
      <c r="U10" s="16"/>
      <c r="V10" s="16">
        <v>2.2284122562674102E-2</v>
      </c>
      <c r="W10" s="16">
        <v>3.24324324324324E-2</v>
      </c>
      <c r="X10" s="16">
        <v>3.1690140845070401E-2</v>
      </c>
      <c r="Y10" s="16">
        <v>4.4897959183673501E-2</v>
      </c>
      <c r="Z10" s="16"/>
      <c r="AA10" s="16">
        <v>3.4120734908136503E-2</v>
      </c>
      <c r="AB10" s="16">
        <v>6.0975609756097601E-2</v>
      </c>
      <c r="AC10" s="16">
        <v>1.7857142857142901E-2</v>
      </c>
      <c r="AD10" s="16">
        <v>7.7519379844961196E-3</v>
      </c>
      <c r="AE10" s="16">
        <v>3.3613445378151301E-2</v>
      </c>
      <c r="AF10" s="16">
        <v>4.2553191489361701E-2</v>
      </c>
      <c r="AG10" s="16">
        <v>5.2083333333333301E-2</v>
      </c>
      <c r="AH10" s="16">
        <v>3.65853658536585E-2</v>
      </c>
      <c r="AI10" s="16">
        <v>4.71698113207547E-2</v>
      </c>
      <c r="AJ10" s="16"/>
      <c r="AK10" s="16">
        <v>0.10659898477157401</v>
      </c>
      <c r="AL10" s="16">
        <v>0.106796116504854</v>
      </c>
      <c r="AM10" s="16">
        <v>3.9603960396039598E-2</v>
      </c>
      <c r="AN10" s="16">
        <v>6.8259385665529002E-3</v>
      </c>
      <c r="AO10" s="16">
        <v>5.31914893617021E-3</v>
      </c>
      <c r="AP10" s="16">
        <v>9.2165898617511503E-3</v>
      </c>
      <c r="AQ10" s="16">
        <v>1.3333333333333299E-2</v>
      </c>
      <c r="AR10" s="16"/>
      <c r="AS10" s="16">
        <v>4.7872340425531901E-2</v>
      </c>
      <c r="AT10" s="16">
        <v>3.1858407079646003E-2</v>
      </c>
      <c r="AU10" s="16"/>
      <c r="AV10" s="16">
        <v>3.7974683544303799E-2</v>
      </c>
      <c r="AW10" s="16">
        <v>3.1990521327014201E-2</v>
      </c>
      <c r="AX10" s="16"/>
      <c r="AY10" s="16">
        <v>2.7777777777777801E-2</v>
      </c>
      <c r="AZ10" s="16">
        <v>4.4897959183673501E-2</v>
      </c>
      <c r="BA10" s="16"/>
      <c r="BB10" s="16">
        <v>2.2624434389140299E-2</v>
      </c>
      <c r="BC10" s="16">
        <v>4.58015267175573E-2</v>
      </c>
      <c r="BD10" s="16"/>
      <c r="BE10" s="16">
        <v>1.21212121212121E-2</v>
      </c>
      <c r="BF10" s="16">
        <v>2.9585798816568001E-2</v>
      </c>
      <c r="BG10" s="16">
        <v>3.9792387543252601E-2</v>
      </c>
      <c r="BH10" s="16">
        <v>4.2553191489361701E-2</v>
      </c>
    </row>
    <row r="11" spans="2:60" x14ac:dyDescent="0.25">
      <c r="B11" s="17" t="s">
        <v>49</v>
      </c>
      <c r="C11" s="16">
        <v>5.23520485584218E-2</v>
      </c>
      <c r="D11" s="16">
        <v>3.8759689922480599E-2</v>
      </c>
      <c r="E11" s="16">
        <v>2.7972027972028E-2</v>
      </c>
      <c r="F11" s="16">
        <v>7.3684210526315796E-2</v>
      </c>
      <c r="G11" s="16">
        <v>1.72413793103448E-2</v>
      </c>
      <c r="H11" s="16">
        <v>0</v>
      </c>
      <c r="I11" s="16">
        <v>9.5238095238095195E-3</v>
      </c>
      <c r="J11" s="16">
        <v>5.2631578947368397E-2</v>
      </c>
      <c r="K11" s="16">
        <v>8.2191780821917804E-2</v>
      </c>
      <c r="L11" s="16">
        <v>6.6666666666666693E-2</v>
      </c>
      <c r="M11" s="16">
        <v>6.8181818181818205E-2</v>
      </c>
      <c r="N11" s="16">
        <v>0.10784313725490199</v>
      </c>
      <c r="O11" s="16">
        <v>3.3333333333333298E-2</v>
      </c>
      <c r="P11" s="16">
        <v>1.6666666666666701E-2</v>
      </c>
      <c r="Q11" s="16">
        <v>6.9767441860465101E-2</v>
      </c>
      <c r="R11" s="16">
        <v>0</v>
      </c>
      <c r="S11" s="16">
        <v>5.4945054945054903E-2</v>
      </c>
      <c r="T11" s="16">
        <v>9.6153846153846201E-2</v>
      </c>
      <c r="U11" s="16"/>
      <c r="V11" s="16">
        <v>3.3426183844011102E-2</v>
      </c>
      <c r="W11" s="16">
        <v>3.7837837837837798E-2</v>
      </c>
      <c r="X11" s="16">
        <v>5.9859154929577503E-2</v>
      </c>
      <c r="Y11" s="16">
        <v>6.7346938775510207E-2</v>
      </c>
      <c r="Z11" s="16"/>
      <c r="AA11" s="16">
        <v>4.4619422572178498E-2</v>
      </c>
      <c r="AB11" s="16">
        <v>6.0975609756097601E-2</v>
      </c>
      <c r="AC11" s="16">
        <v>7.1428571428571397E-2</v>
      </c>
      <c r="AD11" s="16">
        <v>5.4263565891472902E-2</v>
      </c>
      <c r="AE11" s="16">
        <v>4.20168067226891E-2</v>
      </c>
      <c r="AF11" s="16">
        <v>2.1276595744680899E-2</v>
      </c>
      <c r="AG11" s="16">
        <v>5.2083333333333301E-2</v>
      </c>
      <c r="AH11" s="16">
        <v>6.0975609756097601E-2</v>
      </c>
      <c r="AI11" s="16">
        <v>9.4339622641509399E-2</v>
      </c>
      <c r="AJ11" s="16"/>
      <c r="AK11" s="16">
        <v>0.131979695431472</v>
      </c>
      <c r="AL11" s="16">
        <v>0.14563106796116501</v>
      </c>
      <c r="AM11" s="16">
        <v>8.9108910891089105E-2</v>
      </c>
      <c r="AN11" s="16">
        <v>1.7064846416382298E-2</v>
      </c>
      <c r="AO11" s="16">
        <v>2.1276595744680899E-2</v>
      </c>
      <c r="AP11" s="16">
        <v>2.3041474654377898E-2</v>
      </c>
      <c r="AQ11" s="16">
        <v>2.66666666666667E-2</v>
      </c>
      <c r="AR11" s="16"/>
      <c r="AS11" s="16">
        <v>2.6595744680851099E-2</v>
      </c>
      <c r="AT11" s="16">
        <v>5.6637168141592899E-2</v>
      </c>
      <c r="AU11" s="16"/>
      <c r="AV11" s="16">
        <v>5.4852320675105502E-2</v>
      </c>
      <c r="AW11" s="16">
        <v>5.0947867298578198E-2</v>
      </c>
      <c r="AX11" s="16"/>
      <c r="AY11" s="16">
        <v>4.3478260869565202E-2</v>
      </c>
      <c r="AZ11" s="16">
        <v>6.7346938775510207E-2</v>
      </c>
      <c r="BA11" s="16"/>
      <c r="BB11" s="16">
        <v>5.5806938159879298E-2</v>
      </c>
      <c r="BC11" s="16">
        <v>4.8854961832061103E-2</v>
      </c>
      <c r="BD11" s="16"/>
      <c r="BE11" s="16">
        <v>3.03030303030303E-2</v>
      </c>
      <c r="BF11" s="16">
        <v>4.4378698224852103E-2</v>
      </c>
      <c r="BG11" s="16">
        <v>5.7093425605536298E-2</v>
      </c>
      <c r="BH11" s="16">
        <v>6.8085106382978697E-2</v>
      </c>
    </row>
    <row r="12" spans="2:60" x14ac:dyDescent="0.25">
      <c r="B12" s="17" t="s">
        <v>50</v>
      </c>
      <c r="C12" s="16">
        <v>8.7253414264036405E-2</v>
      </c>
      <c r="D12" s="16">
        <v>0.10077519379845</v>
      </c>
      <c r="E12" s="16">
        <v>6.2937062937062901E-2</v>
      </c>
      <c r="F12" s="16">
        <v>9.4736842105263203E-2</v>
      </c>
      <c r="G12" s="16">
        <v>5.1724137931034503E-2</v>
      </c>
      <c r="H12" s="16">
        <v>0.1</v>
      </c>
      <c r="I12" s="16">
        <v>0.114285714285714</v>
      </c>
      <c r="J12" s="16">
        <v>0.26315789473684198</v>
      </c>
      <c r="K12" s="16">
        <v>8.2191780821917804E-2</v>
      </c>
      <c r="L12" s="16">
        <v>3.3333333333333298E-2</v>
      </c>
      <c r="M12" s="16">
        <v>6.8181818181818205E-2</v>
      </c>
      <c r="N12" s="16">
        <v>0.14705882352941199</v>
      </c>
      <c r="O12" s="16">
        <v>0.1</v>
      </c>
      <c r="P12" s="16">
        <v>6.6666666666666693E-2</v>
      </c>
      <c r="Q12" s="16">
        <v>9.3023255813953501E-2</v>
      </c>
      <c r="R12" s="16">
        <v>0</v>
      </c>
      <c r="S12" s="16">
        <v>6.5934065934065894E-2</v>
      </c>
      <c r="T12" s="16">
        <v>9.6153846153846201E-2</v>
      </c>
      <c r="U12" s="16"/>
      <c r="V12" s="16">
        <v>2.78551532033426E-2</v>
      </c>
      <c r="W12" s="16">
        <v>0.11891891891891899</v>
      </c>
      <c r="X12" s="16">
        <v>9.5070422535211294E-2</v>
      </c>
      <c r="Y12" s="16">
        <v>0.114285714285714</v>
      </c>
      <c r="Z12" s="16"/>
      <c r="AA12" s="16">
        <v>3.9370078740157501E-2</v>
      </c>
      <c r="AB12" s="16">
        <v>7.3170731707317097E-2</v>
      </c>
      <c r="AC12" s="16">
        <v>0.11607142857142901</v>
      </c>
      <c r="AD12" s="16">
        <v>0.162790697674419</v>
      </c>
      <c r="AE12" s="16">
        <v>8.40336134453782E-2</v>
      </c>
      <c r="AF12" s="16">
        <v>0.117021276595745</v>
      </c>
      <c r="AG12" s="16">
        <v>9.375E-2</v>
      </c>
      <c r="AH12" s="16">
        <v>8.5365853658536606E-2</v>
      </c>
      <c r="AI12" s="16">
        <v>0.122641509433962</v>
      </c>
      <c r="AJ12" s="16"/>
      <c r="AK12" s="16">
        <v>7.1065989847715699E-2</v>
      </c>
      <c r="AL12" s="16">
        <v>0.17475728155339801</v>
      </c>
      <c r="AM12" s="16">
        <v>0.22772277227722801</v>
      </c>
      <c r="AN12" s="16">
        <v>7.8498293515358405E-2</v>
      </c>
      <c r="AO12" s="16">
        <v>7.9787234042553196E-2</v>
      </c>
      <c r="AP12" s="16">
        <v>5.5299539170506902E-2</v>
      </c>
      <c r="AQ12" s="16">
        <v>0.04</v>
      </c>
      <c r="AR12" s="16"/>
      <c r="AS12" s="16">
        <v>0.117021276595745</v>
      </c>
      <c r="AT12" s="16">
        <v>8.2300884955752204E-2</v>
      </c>
      <c r="AU12" s="16"/>
      <c r="AV12" s="16">
        <v>7.3839662447257398E-2</v>
      </c>
      <c r="AW12" s="16">
        <v>9.4786729857819899E-2</v>
      </c>
      <c r="AX12" s="16"/>
      <c r="AY12" s="16">
        <v>7.1256038647343006E-2</v>
      </c>
      <c r="AZ12" s="16">
        <v>0.114285714285714</v>
      </c>
      <c r="BA12" s="16"/>
      <c r="BB12" s="16">
        <v>8.5972850678733004E-2</v>
      </c>
      <c r="BC12" s="16">
        <v>8.8549618320610701E-2</v>
      </c>
      <c r="BD12" s="16"/>
      <c r="BE12" s="16">
        <v>3.03030303030303E-2</v>
      </c>
      <c r="BF12" s="16">
        <v>7.1005917159763302E-2</v>
      </c>
      <c r="BG12" s="16">
        <v>0.10726643598615899</v>
      </c>
      <c r="BH12" s="16">
        <v>0.102127659574468</v>
      </c>
    </row>
    <row r="13" spans="2:60" x14ac:dyDescent="0.25">
      <c r="B13" s="17" t="s">
        <v>51</v>
      </c>
      <c r="C13" s="16">
        <v>0.50834597875568999</v>
      </c>
      <c r="D13" s="16">
        <v>0.45736434108527102</v>
      </c>
      <c r="E13" s="16">
        <v>0.70629370629370603</v>
      </c>
      <c r="F13" s="16">
        <v>0.51578947368421102</v>
      </c>
      <c r="G13" s="16">
        <v>0.5</v>
      </c>
      <c r="H13" s="16">
        <v>0.46666666666666701</v>
      </c>
      <c r="I13" s="16">
        <v>0.476190476190476</v>
      </c>
      <c r="J13" s="16">
        <v>0.47368421052631599</v>
      </c>
      <c r="K13" s="16">
        <v>0.47945205479452102</v>
      </c>
      <c r="L13" s="16">
        <v>0.56666666666666698</v>
      </c>
      <c r="M13" s="16">
        <v>0.46590909090909099</v>
      </c>
      <c r="N13" s="16">
        <v>0.39215686274509798</v>
      </c>
      <c r="O13" s="16">
        <v>0.6</v>
      </c>
      <c r="P13" s="16">
        <v>0.53333333333333299</v>
      </c>
      <c r="Q13" s="16">
        <v>0.44186046511627902</v>
      </c>
      <c r="R13" s="16">
        <v>0.66666666666666696</v>
      </c>
      <c r="S13" s="16">
        <v>0.53296703296703296</v>
      </c>
      <c r="T13" s="16">
        <v>0.40384615384615402</v>
      </c>
      <c r="U13" s="16"/>
      <c r="V13" s="16">
        <v>0.76601671309192199</v>
      </c>
      <c r="W13" s="16">
        <v>0.481081081081081</v>
      </c>
      <c r="X13" s="16">
        <v>0.46830985915493001</v>
      </c>
      <c r="Y13" s="16">
        <v>0.35306122448979599</v>
      </c>
      <c r="Z13" s="16"/>
      <c r="AA13" s="16">
        <v>0.67191601049868799</v>
      </c>
      <c r="AB13" s="16">
        <v>0.52439024390243905</v>
      </c>
      <c r="AC13" s="16">
        <v>0.52678571428571397</v>
      </c>
      <c r="AD13" s="16">
        <v>0.42635658914728702</v>
      </c>
      <c r="AE13" s="16">
        <v>0.47899159663865498</v>
      </c>
      <c r="AF13" s="16">
        <v>0.47872340425531901</v>
      </c>
      <c r="AG13" s="16">
        <v>0.3125</v>
      </c>
      <c r="AH13" s="16">
        <v>0.37804878048780499</v>
      </c>
      <c r="AI13" s="16">
        <v>0.29245283018867901</v>
      </c>
      <c r="AJ13" s="16"/>
      <c r="AK13" s="16">
        <v>0.49746192893400998</v>
      </c>
      <c r="AL13" s="16">
        <v>0.39805825242718401</v>
      </c>
      <c r="AM13" s="16">
        <v>0.48514851485148502</v>
      </c>
      <c r="AN13" s="16">
        <v>0.79863481228668898</v>
      </c>
      <c r="AO13" s="16">
        <v>0.47340425531914898</v>
      </c>
      <c r="AP13" s="16">
        <v>0.42396313364055299</v>
      </c>
      <c r="AQ13" s="16">
        <v>0.25333333333333302</v>
      </c>
      <c r="AR13" s="16"/>
      <c r="AS13" s="16">
        <v>0.28723404255319201</v>
      </c>
      <c r="AT13" s="16">
        <v>0.54513274336283202</v>
      </c>
      <c r="AU13" s="16"/>
      <c r="AV13" s="16">
        <v>0.55485232067510504</v>
      </c>
      <c r="AW13" s="16">
        <v>0.482227488151659</v>
      </c>
      <c r="AX13" s="16"/>
      <c r="AY13" s="16">
        <v>0.60024154589372003</v>
      </c>
      <c r="AZ13" s="16">
        <v>0.35306122448979599</v>
      </c>
      <c r="BA13" s="16"/>
      <c r="BB13" s="16">
        <v>0.46304675716440402</v>
      </c>
      <c r="BC13" s="16">
        <v>0.55419847328244298</v>
      </c>
      <c r="BD13" s="16"/>
      <c r="BE13" s="16">
        <v>0.75151515151515103</v>
      </c>
      <c r="BF13" s="16">
        <v>0.585798816568047</v>
      </c>
      <c r="BG13" s="16">
        <v>0.46366782006920398</v>
      </c>
      <c r="BH13" s="16">
        <v>0.340425531914894</v>
      </c>
    </row>
    <row r="14" spans="2:60" x14ac:dyDescent="0.25">
      <c r="B14" s="17" t="s">
        <v>52</v>
      </c>
      <c r="C14" s="16">
        <v>0.101669195751138</v>
      </c>
      <c r="D14" s="16">
        <v>0.108527131782946</v>
      </c>
      <c r="E14" s="16">
        <v>2.0979020979021001E-2</v>
      </c>
      <c r="F14" s="16">
        <v>8.42105263157895E-2</v>
      </c>
      <c r="G14" s="16">
        <v>0.18965517241379301</v>
      </c>
      <c r="H14" s="16">
        <v>0.2</v>
      </c>
      <c r="I14" s="16">
        <v>0.133333333333333</v>
      </c>
      <c r="J14" s="16">
        <v>5.2631578947368397E-2</v>
      </c>
      <c r="K14" s="16">
        <v>0.123287671232877</v>
      </c>
      <c r="L14" s="16">
        <v>3.3333333333333298E-2</v>
      </c>
      <c r="M14" s="16">
        <v>0.11363636363636399</v>
      </c>
      <c r="N14" s="16">
        <v>6.8627450980392204E-2</v>
      </c>
      <c r="O14" s="16">
        <v>6.6666666666666693E-2</v>
      </c>
      <c r="P14" s="16">
        <v>8.3333333333333301E-2</v>
      </c>
      <c r="Q14" s="16">
        <v>9.3023255813953501E-2</v>
      </c>
      <c r="R14" s="16">
        <v>3.7037037037037E-2</v>
      </c>
      <c r="S14" s="16">
        <v>0.12637362637362601</v>
      </c>
      <c r="T14" s="16">
        <v>0.144230769230769</v>
      </c>
      <c r="U14" s="16"/>
      <c r="V14" s="16">
        <v>1.1142061281337001E-2</v>
      </c>
      <c r="W14" s="16">
        <v>0.108108108108108</v>
      </c>
      <c r="X14" s="16">
        <v>0.12323943661971801</v>
      </c>
      <c r="Y14" s="16">
        <v>0.15306122448979601</v>
      </c>
      <c r="Z14" s="16"/>
      <c r="AA14" s="16">
        <v>4.7244094488188997E-2</v>
      </c>
      <c r="AB14" s="16">
        <v>9.7560975609756101E-2</v>
      </c>
      <c r="AC14" s="16">
        <v>0.125</v>
      </c>
      <c r="AD14" s="16">
        <v>0.108527131782946</v>
      </c>
      <c r="AE14" s="16">
        <v>0.11764705882352899</v>
      </c>
      <c r="AF14" s="16">
        <v>0.12765957446808501</v>
      </c>
      <c r="AG14" s="16">
        <v>0.19791666666666699</v>
      </c>
      <c r="AH14" s="16">
        <v>0.146341463414634</v>
      </c>
      <c r="AI14" s="16">
        <v>0.15094339622641501</v>
      </c>
      <c r="AJ14" s="16"/>
      <c r="AK14" s="16">
        <v>1.5228426395939101E-2</v>
      </c>
      <c r="AL14" s="16">
        <v>0.13592233009708701</v>
      </c>
      <c r="AM14" s="16">
        <v>8.9108910891089105E-2</v>
      </c>
      <c r="AN14" s="16">
        <v>3.0716723549488099E-2</v>
      </c>
      <c r="AO14" s="16">
        <v>0.19148936170212799</v>
      </c>
      <c r="AP14" s="16">
        <v>0.17972350230414699</v>
      </c>
      <c r="AQ14" s="16">
        <v>0.12</v>
      </c>
      <c r="AR14" s="16"/>
      <c r="AS14" s="16">
        <v>0.19148936170212799</v>
      </c>
      <c r="AT14" s="16">
        <v>8.67256637168142E-2</v>
      </c>
      <c r="AU14" s="16"/>
      <c r="AV14" s="16">
        <v>8.0168776371307995E-2</v>
      </c>
      <c r="AW14" s="16">
        <v>0.11374407582938401</v>
      </c>
      <c r="AX14" s="16"/>
      <c r="AY14" s="16">
        <v>7.1256038647343006E-2</v>
      </c>
      <c r="AZ14" s="16">
        <v>0.15306122448979601</v>
      </c>
      <c r="BA14" s="16"/>
      <c r="BB14" s="16">
        <v>0.113122171945701</v>
      </c>
      <c r="BC14" s="16">
        <v>9.0076335877862596E-2</v>
      </c>
      <c r="BD14" s="16"/>
      <c r="BE14" s="16">
        <v>1.8181818181818198E-2</v>
      </c>
      <c r="BF14" s="16">
        <v>7.9881656804733706E-2</v>
      </c>
      <c r="BG14" s="16">
        <v>0.112456747404844</v>
      </c>
      <c r="BH14" s="16">
        <v>0.16595744680851099</v>
      </c>
    </row>
    <row r="15" spans="2:60" x14ac:dyDescent="0.25">
      <c r="B15" s="17" t="s">
        <v>53</v>
      </c>
      <c r="C15" s="16">
        <v>9.9393019726858906E-2</v>
      </c>
      <c r="D15" s="16">
        <v>8.5271317829457405E-2</v>
      </c>
      <c r="E15" s="16">
        <v>5.5944055944055902E-2</v>
      </c>
      <c r="F15" s="16">
        <v>8.42105263157895E-2</v>
      </c>
      <c r="G15" s="16">
        <v>8.6206896551724102E-2</v>
      </c>
      <c r="H15" s="16">
        <v>0.2</v>
      </c>
      <c r="I15" s="16">
        <v>5.7142857142857099E-2</v>
      </c>
      <c r="J15" s="16">
        <v>5.2631578947368397E-2</v>
      </c>
      <c r="K15" s="16">
        <v>0.10958904109589</v>
      </c>
      <c r="L15" s="16">
        <v>0.133333333333333</v>
      </c>
      <c r="M15" s="16">
        <v>0.13636363636363599</v>
      </c>
      <c r="N15" s="16">
        <v>8.8235294117647106E-2</v>
      </c>
      <c r="O15" s="16">
        <v>0.133333333333333</v>
      </c>
      <c r="P15" s="16">
        <v>0.16666666666666699</v>
      </c>
      <c r="Q15" s="16">
        <v>6.9767441860465101E-2</v>
      </c>
      <c r="R15" s="16">
        <v>0.22222222222222199</v>
      </c>
      <c r="S15" s="16">
        <v>0.120879120879121</v>
      </c>
      <c r="T15" s="16">
        <v>7.69230769230769E-2</v>
      </c>
      <c r="U15" s="16"/>
      <c r="V15" s="16">
        <v>1.39275766016713E-2</v>
      </c>
      <c r="W15" s="16">
        <v>0.12972972972972999</v>
      </c>
      <c r="X15" s="16">
        <v>0.11267605633802801</v>
      </c>
      <c r="Y15" s="16">
        <v>0.14285714285714299</v>
      </c>
      <c r="Z15" s="16"/>
      <c r="AA15" s="16">
        <v>5.2493438320210001E-2</v>
      </c>
      <c r="AB15" s="16">
        <v>7.3170731707317097E-2</v>
      </c>
      <c r="AC15" s="16">
        <v>6.25E-2</v>
      </c>
      <c r="AD15" s="16">
        <v>0.162790697674419</v>
      </c>
      <c r="AE15" s="16">
        <v>0.109243697478992</v>
      </c>
      <c r="AF15" s="16">
        <v>0.13829787234042601</v>
      </c>
      <c r="AG15" s="16">
        <v>0.13541666666666699</v>
      </c>
      <c r="AH15" s="16">
        <v>0.15853658536585399</v>
      </c>
      <c r="AI15" s="16">
        <v>0.160377358490566</v>
      </c>
      <c r="AJ15" s="16"/>
      <c r="AK15" s="16">
        <v>2.0304568527918801E-2</v>
      </c>
      <c r="AL15" s="16">
        <v>0</v>
      </c>
      <c r="AM15" s="16">
        <v>4.95049504950495E-2</v>
      </c>
      <c r="AN15" s="16">
        <v>4.0955631399317398E-2</v>
      </c>
      <c r="AO15" s="16">
        <v>0.170212765957447</v>
      </c>
      <c r="AP15" s="16">
        <v>0.17050691244239599</v>
      </c>
      <c r="AQ15" s="16">
        <v>0.22666666666666699</v>
      </c>
      <c r="AR15" s="16"/>
      <c r="AS15" s="16">
        <v>0.18617021276595699</v>
      </c>
      <c r="AT15" s="16">
        <v>8.4955752212389393E-2</v>
      </c>
      <c r="AU15" s="16"/>
      <c r="AV15" s="16">
        <v>9.0717299578059102E-2</v>
      </c>
      <c r="AW15" s="16">
        <v>0.104265402843602</v>
      </c>
      <c r="AX15" s="16"/>
      <c r="AY15" s="16">
        <v>7.3671497584541099E-2</v>
      </c>
      <c r="AZ15" s="16">
        <v>0.14285714285714299</v>
      </c>
      <c r="BA15" s="16"/>
      <c r="BB15" s="16">
        <v>0.13423831070889899</v>
      </c>
      <c r="BC15" s="16">
        <v>6.4122137404580198E-2</v>
      </c>
      <c r="BD15" s="16"/>
      <c r="BE15" s="16">
        <v>2.4242424242424201E-2</v>
      </c>
      <c r="BF15" s="16">
        <v>6.8047337278106496E-2</v>
      </c>
      <c r="BG15" s="16">
        <v>0.105536332179931</v>
      </c>
      <c r="BH15" s="16">
        <v>0.17872340425531899</v>
      </c>
    </row>
    <row r="16" spans="2:60" x14ac:dyDescent="0.25">
      <c r="B16" s="17" t="s">
        <v>144</v>
      </c>
      <c r="C16" s="16">
        <v>4.5523520485584203E-2</v>
      </c>
      <c r="D16" s="16">
        <v>6.9767441860465101E-2</v>
      </c>
      <c r="E16" s="16">
        <v>2.0979020979021001E-2</v>
      </c>
      <c r="F16" s="16">
        <v>4.2105263157894701E-2</v>
      </c>
      <c r="G16" s="16">
        <v>1.72413793103448E-2</v>
      </c>
      <c r="H16" s="16">
        <v>3.3333333333333298E-2</v>
      </c>
      <c r="I16" s="16">
        <v>8.5714285714285701E-2</v>
      </c>
      <c r="J16" s="16">
        <v>5.2631578947368397E-2</v>
      </c>
      <c r="K16" s="16">
        <v>2.7397260273972601E-2</v>
      </c>
      <c r="L16" s="16">
        <v>6.6666666666666693E-2</v>
      </c>
      <c r="M16" s="16">
        <v>4.5454545454545497E-2</v>
      </c>
      <c r="N16" s="16">
        <v>1.9607843137254902E-2</v>
      </c>
      <c r="O16" s="16">
        <v>3.3333333333333298E-2</v>
      </c>
      <c r="P16" s="16">
        <v>3.3333333333333298E-2</v>
      </c>
      <c r="Q16" s="16">
        <v>6.9767441860465101E-2</v>
      </c>
      <c r="R16" s="16">
        <v>0</v>
      </c>
      <c r="S16" s="16">
        <v>4.3956043956044001E-2</v>
      </c>
      <c r="T16" s="16">
        <v>7.69230769230769E-2</v>
      </c>
      <c r="U16" s="16"/>
      <c r="V16" s="16">
        <v>1.9498607242339799E-2</v>
      </c>
      <c r="W16" s="16">
        <v>3.24324324324324E-2</v>
      </c>
      <c r="X16" s="16">
        <v>4.92957746478873E-2</v>
      </c>
      <c r="Y16" s="16">
        <v>6.7346938775510207E-2</v>
      </c>
      <c r="Z16" s="16"/>
      <c r="AA16" s="16">
        <v>2.3622047244094498E-2</v>
      </c>
      <c r="AB16" s="16">
        <v>2.4390243902439001E-2</v>
      </c>
      <c r="AC16" s="16">
        <v>4.4642857142857102E-2</v>
      </c>
      <c r="AD16" s="16">
        <v>3.1007751937984499E-2</v>
      </c>
      <c r="AE16" s="16">
        <v>6.7226890756302504E-2</v>
      </c>
      <c r="AF16" s="16">
        <v>5.31914893617021E-2</v>
      </c>
      <c r="AG16" s="16">
        <v>9.375E-2</v>
      </c>
      <c r="AH16" s="16">
        <v>8.5365853658536606E-2</v>
      </c>
      <c r="AI16" s="16">
        <v>5.6603773584905703E-2</v>
      </c>
      <c r="AJ16" s="16"/>
      <c r="AK16" s="16">
        <v>1.5228426395939101E-2</v>
      </c>
      <c r="AL16" s="16">
        <v>1.94174757281553E-2</v>
      </c>
      <c r="AM16" s="16">
        <v>9.9009900990098994E-3</v>
      </c>
      <c r="AN16" s="16">
        <v>6.8259385665529002E-3</v>
      </c>
      <c r="AO16" s="16">
        <v>3.7234042553191501E-2</v>
      </c>
      <c r="AP16" s="16">
        <v>9.2165898617511496E-2</v>
      </c>
      <c r="AQ16" s="16">
        <v>0.16</v>
      </c>
      <c r="AR16" s="16"/>
      <c r="AS16" s="16">
        <v>0.10638297872340401</v>
      </c>
      <c r="AT16" s="16">
        <v>3.5398230088495602E-2</v>
      </c>
      <c r="AU16" s="16"/>
      <c r="AV16" s="16">
        <v>4.2194092827004197E-2</v>
      </c>
      <c r="AW16" s="16">
        <v>4.7393364928909901E-2</v>
      </c>
      <c r="AX16" s="16"/>
      <c r="AY16" s="16">
        <v>3.2608695652173898E-2</v>
      </c>
      <c r="AZ16" s="16">
        <v>6.7346938775510207E-2</v>
      </c>
      <c r="BA16" s="16"/>
      <c r="BB16" s="16">
        <v>6.3348416289592799E-2</v>
      </c>
      <c r="BC16" s="16">
        <v>2.7480916030534399E-2</v>
      </c>
      <c r="BD16" s="16"/>
      <c r="BE16" s="16">
        <v>6.0606060606060597E-3</v>
      </c>
      <c r="BF16" s="16">
        <v>3.8461538461538498E-2</v>
      </c>
      <c r="BG16" s="16">
        <v>5.5363321799308002E-2</v>
      </c>
      <c r="BH16" s="16">
        <v>5.95744680851064E-2</v>
      </c>
    </row>
    <row r="17" spans="2:60" x14ac:dyDescent="0.25">
      <c r="B17" s="17" t="s">
        <v>145</v>
      </c>
      <c r="C17" s="16">
        <v>1.59332321699545E-2</v>
      </c>
      <c r="D17" s="16">
        <v>7.7519379844961196E-3</v>
      </c>
      <c r="E17" s="16">
        <v>3.4965034965035002E-2</v>
      </c>
      <c r="F17" s="16">
        <v>1.05263157894737E-2</v>
      </c>
      <c r="G17" s="16">
        <v>0</v>
      </c>
      <c r="H17" s="16">
        <v>0</v>
      </c>
      <c r="I17" s="16">
        <v>9.5238095238095195E-3</v>
      </c>
      <c r="J17" s="16">
        <v>0</v>
      </c>
      <c r="K17" s="16">
        <v>2.7397260273972601E-2</v>
      </c>
      <c r="L17" s="16">
        <v>3.3333333333333298E-2</v>
      </c>
      <c r="M17" s="16">
        <v>1.13636363636364E-2</v>
      </c>
      <c r="N17" s="16">
        <v>1.9607843137254902E-2</v>
      </c>
      <c r="O17" s="16">
        <v>0</v>
      </c>
      <c r="P17" s="16">
        <v>3.3333333333333298E-2</v>
      </c>
      <c r="Q17" s="16">
        <v>2.32558139534884E-2</v>
      </c>
      <c r="R17" s="16">
        <v>3.7037037037037E-2</v>
      </c>
      <c r="S17" s="16">
        <v>1.0989010989011E-2</v>
      </c>
      <c r="T17" s="16">
        <v>9.6153846153846194E-3</v>
      </c>
      <c r="U17" s="16"/>
      <c r="V17" s="16">
        <v>1.1142061281337001E-2</v>
      </c>
      <c r="W17" s="16">
        <v>5.40540540540541E-3</v>
      </c>
      <c r="X17" s="16">
        <v>1.7605633802816899E-2</v>
      </c>
      <c r="Y17" s="16">
        <v>2.2448979591836699E-2</v>
      </c>
      <c r="Z17" s="16"/>
      <c r="AA17" s="16">
        <v>2.6246719160105E-3</v>
      </c>
      <c r="AB17" s="16">
        <v>1.21951219512195E-2</v>
      </c>
      <c r="AC17" s="16">
        <v>0</v>
      </c>
      <c r="AD17" s="16">
        <v>2.32558139534884E-2</v>
      </c>
      <c r="AE17" s="16">
        <v>3.3613445378151301E-2</v>
      </c>
      <c r="AF17" s="16">
        <v>1.0638297872340399E-2</v>
      </c>
      <c r="AG17" s="16">
        <v>5.2083333333333301E-2</v>
      </c>
      <c r="AH17" s="16">
        <v>2.4390243902439001E-2</v>
      </c>
      <c r="AI17" s="16">
        <v>2.83018867924528E-2</v>
      </c>
      <c r="AJ17" s="16"/>
      <c r="AK17" s="16">
        <v>0</v>
      </c>
      <c r="AL17" s="16">
        <v>0</v>
      </c>
      <c r="AM17" s="16">
        <v>0</v>
      </c>
      <c r="AN17" s="16">
        <v>0</v>
      </c>
      <c r="AO17" s="16">
        <v>1.5957446808510599E-2</v>
      </c>
      <c r="AP17" s="16">
        <v>3.6866359447004601E-2</v>
      </c>
      <c r="AQ17" s="16">
        <v>0.06</v>
      </c>
      <c r="AR17" s="16"/>
      <c r="AS17" s="16">
        <v>2.1276595744680899E-2</v>
      </c>
      <c r="AT17" s="16">
        <v>1.50442477876106E-2</v>
      </c>
      <c r="AU17" s="16"/>
      <c r="AV17" s="16">
        <v>4.2194092827004199E-3</v>
      </c>
      <c r="AW17" s="16">
        <v>2.25118483412322E-2</v>
      </c>
      <c r="AX17" s="16"/>
      <c r="AY17" s="16">
        <v>1.20772946859903E-2</v>
      </c>
      <c r="AZ17" s="16">
        <v>2.2448979591836699E-2</v>
      </c>
      <c r="BA17" s="16"/>
      <c r="BB17" s="16">
        <v>1.35746606334842E-2</v>
      </c>
      <c r="BC17" s="16">
        <v>1.8320610687022901E-2</v>
      </c>
      <c r="BD17" s="16"/>
      <c r="BE17" s="16">
        <v>6.0606060606060597E-3</v>
      </c>
      <c r="BF17" s="16">
        <v>1.7751479289940801E-2</v>
      </c>
      <c r="BG17" s="16">
        <v>1.90311418685121E-2</v>
      </c>
      <c r="BH17" s="16">
        <v>1.27659574468085E-2</v>
      </c>
    </row>
    <row r="18" spans="2:60" x14ac:dyDescent="0.25">
      <c r="B18" s="17" t="s">
        <v>146</v>
      </c>
      <c r="C18" s="16">
        <v>9.8634294385432503E-3</v>
      </c>
      <c r="D18" s="16">
        <v>0</v>
      </c>
      <c r="E18" s="16">
        <v>0</v>
      </c>
      <c r="F18" s="16">
        <v>0</v>
      </c>
      <c r="G18" s="16">
        <v>0</v>
      </c>
      <c r="H18" s="16">
        <v>0</v>
      </c>
      <c r="I18" s="16">
        <v>0</v>
      </c>
      <c r="J18" s="16">
        <v>0</v>
      </c>
      <c r="K18" s="16">
        <v>1.3698630136986301E-2</v>
      </c>
      <c r="L18" s="16">
        <v>0</v>
      </c>
      <c r="M18" s="16">
        <v>2.27272727272727E-2</v>
      </c>
      <c r="N18" s="16">
        <v>4.9019607843137303E-2</v>
      </c>
      <c r="O18" s="16">
        <v>0</v>
      </c>
      <c r="P18" s="16">
        <v>1.6666666666666701E-2</v>
      </c>
      <c r="Q18" s="16">
        <v>0</v>
      </c>
      <c r="R18" s="16">
        <v>0</v>
      </c>
      <c r="S18" s="16">
        <v>5.4945054945054897E-3</v>
      </c>
      <c r="T18" s="16">
        <v>2.8846153846153799E-2</v>
      </c>
      <c r="U18" s="16"/>
      <c r="V18" s="16">
        <v>1.67130919220056E-2</v>
      </c>
      <c r="W18" s="16">
        <v>5.40540540540541E-3</v>
      </c>
      <c r="X18" s="16">
        <v>1.4084507042253501E-2</v>
      </c>
      <c r="Y18" s="16">
        <v>4.0816326530612197E-3</v>
      </c>
      <c r="Z18" s="16"/>
      <c r="AA18" s="16">
        <v>1.0498687664042E-2</v>
      </c>
      <c r="AB18" s="16">
        <v>0</v>
      </c>
      <c r="AC18" s="16">
        <v>1.7857142857142901E-2</v>
      </c>
      <c r="AD18" s="16">
        <v>7.7519379844961196E-3</v>
      </c>
      <c r="AE18" s="16">
        <v>3.3613445378151301E-2</v>
      </c>
      <c r="AF18" s="16">
        <v>0</v>
      </c>
      <c r="AG18" s="16">
        <v>0</v>
      </c>
      <c r="AH18" s="16">
        <v>1.21951219512195E-2</v>
      </c>
      <c r="AI18" s="16">
        <v>9.4339622641509396E-3</v>
      </c>
      <c r="AJ18" s="16"/>
      <c r="AK18" s="16">
        <v>5.0761421319797002E-3</v>
      </c>
      <c r="AL18" s="16">
        <v>9.7087378640776708E-3</v>
      </c>
      <c r="AM18" s="16">
        <v>0</v>
      </c>
      <c r="AN18" s="16">
        <v>3.4129692832764501E-3</v>
      </c>
      <c r="AO18" s="16">
        <v>0</v>
      </c>
      <c r="AP18" s="16">
        <v>0</v>
      </c>
      <c r="AQ18" s="16">
        <v>6.6666666666666693E-2</v>
      </c>
      <c r="AR18" s="16"/>
      <c r="AS18" s="16">
        <v>5.31914893617021E-3</v>
      </c>
      <c r="AT18" s="16">
        <v>1.06194690265487E-2</v>
      </c>
      <c r="AU18" s="16"/>
      <c r="AV18" s="16">
        <v>1.26582278481013E-2</v>
      </c>
      <c r="AW18" s="16">
        <v>8.2938388625592406E-3</v>
      </c>
      <c r="AX18" s="16"/>
      <c r="AY18" s="16">
        <v>1.32850241545894E-2</v>
      </c>
      <c r="AZ18" s="16">
        <v>4.0816326530612197E-3</v>
      </c>
      <c r="BA18" s="16"/>
      <c r="BB18" s="16">
        <v>6.0331825037707402E-3</v>
      </c>
      <c r="BC18" s="16">
        <v>1.3740458015267199E-2</v>
      </c>
      <c r="BD18" s="16"/>
      <c r="BE18" s="16">
        <v>1.21212121212121E-2</v>
      </c>
      <c r="BF18" s="16">
        <v>1.18343195266272E-2</v>
      </c>
      <c r="BG18" s="16">
        <v>8.6505190311418692E-3</v>
      </c>
      <c r="BH18" s="16">
        <v>4.2553191489361703E-3</v>
      </c>
    </row>
    <row r="19" spans="2:60" x14ac:dyDescent="0.25">
      <c r="B19" s="17" t="s">
        <v>77</v>
      </c>
      <c r="C19" s="18">
        <v>2.42792109256449E-2</v>
      </c>
      <c r="D19" s="18">
        <v>3.8759689922480599E-2</v>
      </c>
      <c r="E19" s="18">
        <v>6.9930069930069904E-3</v>
      </c>
      <c r="F19" s="18">
        <v>2.1052631578947399E-2</v>
      </c>
      <c r="G19" s="18">
        <v>6.8965517241379296E-2</v>
      </c>
      <c r="H19" s="18">
        <v>0</v>
      </c>
      <c r="I19" s="18">
        <v>1.9047619047619001E-2</v>
      </c>
      <c r="J19" s="18">
        <v>0</v>
      </c>
      <c r="K19" s="18">
        <v>4.1095890410958902E-2</v>
      </c>
      <c r="L19" s="18">
        <v>0</v>
      </c>
      <c r="M19" s="18">
        <v>2.27272727272727E-2</v>
      </c>
      <c r="N19" s="18">
        <v>1.9607843137254902E-2</v>
      </c>
      <c r="O19" s="18">
        <v>3.3333333333333298E-2</v>
      </c>
      <c r="P19" s="18">
        <v>0.05</v>
      </c>
      <c r="Q19" s="18">
        <v>4.6511627906976702E-2</v>
      </c>
      <c r="R19" s="18">
        <v>3.7037037037037E-2</v>
      </c>
      <c r="S19" s="18">
        <v>0</v>
      </c>
      <c r="T19" s="18">
        <v>3.8461538461538498E-2</v>
      </c>
      <c r="U19" s="18"/>
      <c r="V19" s="18">
        <v>3.3426183844011102E-2</v>
      </c>
      <c r="W19" s="18">
        <v>2.1621621621621599E-2</v>
      </c>
      <c r="X19" s="18">
        <v>2.4647887323943699E-2</v>
      </c>
      <c r="Y19" s="18">
        <v>1.8367346938775501E-2</v>
      </c>
      <c r="Z19" s="18"/>
      <c r="AA19" s="18">
        <v>2.0997375328084E-2</v>
      </c>
      <c r="AB19" s="18">
        <v>3.65853658536585E-2</v>
      </c>
      <c r="AC19" s="18">
        <v>8.9285714285714298E-3</v>
      </c>
      <c r="AD19" s="18">
        <v>1.5503875968992199E-2</v>
      </c>
      <c r="AE19" s="18">
        <v>0</v>
      </c>
      <c r="AF19" s="18">
        <v>0</v>
      </c>
      <c r="AG19" s="18">
        <v>1.0416666666666701E-2</v>
      </c>
      <c r="AH19" s="18">
        <v>0</v>
      </c>
      <c r="AI19" s="18">
        <v>1.88679245283019E-2</v>
      </c>
      <c r="AJ19" s="18"/>
      <c r="AK19" s="18">
        <v>2.5380710659898501E-2</v>
      </c>
      <c r="AL19" s="18">
        <v>9.7087378640776708E-3</v>
      </c>
      <c r="AM19" s="18">
        <v>0</v>
      </c>
      <c r="AN19" s="18">
        <v>1.02389078498294E-2</v>
      </c>
      <c r="AO19" s="18">
        <v>5.31914893617021E-3</v>
      </c>
      <c r="AP19" s="18">
        <v>9.2165898617511503E-3</v>
      </c>
      <c r="AQ19" s="18">
        <v>0.02</v>
      </c>
      <c r="AR19" s="18"/>
      <c r="AS19" s="18">
        <v>5.31914893617021E-3</v>
      </c>
      <c r="AT19" s="18">
        <v>2.7433628318584102E-2</v>
      </c>
      <c r="AU19" s="18"/>
      <c r="AV19" s="18">
        <v>2.3206751054852301E-2</v>
      </c>
      <c r="AW19" s="18">
        <v>2.4881516587677701E-2</v>
      </c>
      <c r="AX19" s="18"/>
      <c r="AY19" s="18">
        <v>2.7777777777777801E-2</v>
      </c>
      <c r="AZ19" s="18">
        <v>1.8367346938775501E-2</v>
      </c>
      <c r="BA19" s="18"/>
      <c r="BB19" s="18">
        <v>2.1116138763197598E-2</v>
      </c>
      <c r="BC19" s="18">
        <v>2.7480916030534399E-2</v>
      </c>
      <c r="BD19" s="18"/>
      <c r="BE19" s="18">
        <v>7.2727272727272696E-2</v>
      </c>
      <c r="BF19" s="18">
        <v>3.8461538461538498E-2</v>
      </c>
      <c r="BG19" s="18">
        <v>1.03806228373702E-2</v>
      </c>
      <c r="BH19" s="18">
        <v>4.2553191489361703E-3</v>
      </c>
    </row>
    <row r="20" spans="2:60" x14ac:dyDescent="0.25">
      <c r="B20" s="15"/>
    </row>
    <row r="21" spans="2:60" x14ac:dyDescent="0.25">
      <c r="B21" t="s">
        <v>80</v>
      </c>
    </row>
    <row r="22" spans="2:60" x14ac:dyDescent="0.25">
      <c r="B22" t="s">
        <v>81</v>
      </c>
    </row>
    <row r="24" spans="2:60" x14ac:dyDescent="0.25">
      <c r="B24"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H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150</v>
      </c>
      <c r="C8" s="16">
        <v>0.25417298937784499</v>
      </c>
      <c r="D8" s="16">
        <v>0.178294573643411</v>
      </c>
      <c r="E8" s="16">
        <v>0.356643356643357</v>
      </c>
      <c r="F8" s="16">
        <v>0.28421052631578902</v>
      </c>
      <c r="G8" s="16">
        <v>0.22413793103448301</v>
      </c>
      <c r="H8" s="16">
        <v>0.2</v>
      </c>
      <c r="I8" s="16">
        <v>0.25714285714285701</v>
      </c>
      <c r="J8" s="16">
        <v>0.47368421052631599</v>
      </c>
      <c r="K8" s="16">
        <v>0.27397260273972601</v>
      </c>
      <c r="L8" s="16">
        <v>0.266666666666667</v>
      </c>
      <c r="M8" s="16">
        <v>0.204545454545455</v>
      </c>
      <c r="N8" s="16">
        <v>0.29411764705882398</v>
      </c>
      <c r="O8" s="16">
        <v>0.133333333333333</v>
      </c>
      <c r="P8" s="16">
        <v>0.35</v>
      </c>
      <c r="Q8" s="16">
        <v>0.27906976744186002</v>
      </c>
      <c r="R8" s="16">
        <v>0.33333333333333298</v>
      </c>
      <c r="S8" s="16">
        <v>0.175824175824176</v>
      </c>
      <c r="T8" s="16">
        <v>0.240384615384615</v>
      </c>
      <c r="U8" s="16"/>
      <c r="V8" s="16">
        <v>0.58495821727019504</v>
      </c>
      <c r="W8" s="16">
        <v>0.25945945945945897</v>
      </c>
      <c r="X8" s="16">
        <v>0.109154929577465</v>
      </c>
      <c r="Y8" s="16">
        <v>9.3877551020408206E-2</v>
      </c>
      <c r="Z8" s="16"/>
      <c r="AA8" s="16">
        <v>0.46194225721784798</v>
      </c>
      <c r="AB8" s="16">
        <v>0.17073170731707299</v>
      </c>
      <c r="AC8" s="16">
        <v>0.1875</v>
      </c>
      <c r="AD8" s="16">
        <v>0.170542635658915</v>
      </c>
      <c r="AE8" s="16">
        <v>0.126050420168067</v>
      </c>
      <c r="AF8" s="16">
        <v>5.31914893617021E-2</v>
      </c>
      <c r="AG8" s="16">
        <v>4.1666666666666699E-2</v>
      </c>
      <c r="AH8" s="16">
        <v>7.3170731707317097E-2</v>
      </c>
      <c r="AI8" s="16">
        <v>0.18867924528301899</v>
      </c>
      <c r="AJ8" s="16"/>
      <c r="AK8" s="16">
        <v>0.46700507614213199</v>
      </c>
      <c r="AL8" s="16">
        <v>0.233009708737864</v>
      </c>
      <c r="AM8" s="16">
        <v>0.158415841584158</v>
      </c>
      <c r="AN8" s="16">
        <v>0.31740614334471001</v>
      </c>
      <c r="AO8" s="16">
        <v>9.5744680851063801E-2</v>
      </c>
      <c r="AP8" s="16">
        <v>0.14285714285714299</v>
      </c>
      <c r="AQ8" s="16">
        <v>0.206666666666667</v>
      </c>
      <c r="AR8" s="16"/>
      <c r="AS8" s="16">
        <v>4.2553191489361701E-2</v>
      </c>
      <c r="AT8" s="16">
        <v>0.28938053097345101</v>
      </c>
      <c r="AU8" s="16"/>
      <c r="AV8" s="16">
        <v>0.32700421940928298</v>
      </c>
      <c r="AW8" s="16">
        <v>0.21327014218009499</v>
      </c>
      <c r="AX8" s="16"/>
      <c r="AY8" s="16">
        <v>0.34903381642512099</v>
      </c>
      <c r="AZ8" s="16">
        <v>9.3877551020408206E-2</v>
      </c>
      <c r="BA8" s="16"/>
      <c r="BB8" s="16">
        <v>0.200603318250377</v>
      </c>
      <c r="BC8" s="16">
        <v>0.30839694656488498</v>
      </c>
      <c r="BD8" s="16"/>
      <c r="BE8" s="16">
        <v>0.69696969696969702</v>
      </c>
      <c r="BF8" s="16">
        <v>0.35207100591716001</v>
      </c>
      <c r="BG8" s="16">
        <v>0.13840830449826999</v>
      </c>
      <c r="BH8" s="16">
        <v>8.9361702127659606E-2</v>
      </c>
    </row>
    <row r="9" spans="2:60" x14ac:dyDescent="0.25">
      <c r="B9" s="17" t="s">
        <v>151</v>
      </c>
      <c r="C9" s="16">
        <v>0.150227617602428</v>
      </c>
      <c r="D9" s="16">
        <v>0.193798449612403</v>
      </c>
      <c r="E9" s="16">
        <v>0.132867132867133</v>
      </c>
      <c r="F9" s="16">
        <v>0.231578947368421</v>
      </c>
      <c r="G9" s="16">
        <v>0.24137931034482801</v>
      </c>
      <c r="H9" s="16">
        <v>0.2</v>
      </c>
      <c r="I9" s="16">
        <v>0.12380952380952399</v>
      </c>
      <c r="J9" s="16">
        <v>5.2631578947368397E-2</v>
      </c>
      <c r="K9" s="16">
        <v>8.2191780821917804E-2</v>
      </c>
      <c r="L9" s="16">
        <v>0.133333333333333</v>
      </c>
      <c r="M9" s="16">
        <v>0.170454545454545</v>
      </c>
      <c r="N9" s="16">
        <v>0.14705882352941199</v>
      </c>
      <c r="O9" s="16">
        <v>0.16666666666666699</v>
      </c>
      <c r="P9" s="16">
        <v>0.1</v>
      </c>
      <c r="Q9" s="16">
        <v>0.232558139534884</v>
      </c>
      <c r="R9" s="16">
        <v>0.148148148148148</v>
      </c>
      <c r="S9" s="16">
        <v>0.120879120879121</v>
      </c>
      <c r="T9" s="16">
        <v>0.105769230769231</v>
      </c>
      <c r="U9" s="16"/>
      <c r="V9" s="16">
        <v>5.0139275766016698E-2</v>
      </c>
      <c r="W9" s="16">
        <v>0.15675675675675699</v>
      </c>
      <c r="X9" s="16">
        <v>0.183098591549296</v>
      </c>
      <c r="Y9" s="16">
        <v>0.20204081632653101</v>
      </c>
      <c r="Z9" s="16"/>
      <c r="AA9" s="16">
        <v>5.7742782152230998E-2</v>
      </c>
      <c r="AB9" s="16">
        <v>0.17073170731707299</v>
      </c>
      <c r="AC9" s="16">
        <v>0.214285714285714</v>
      </c>
      <c r="AD9" s="16">
        <v>0.170542635658915</v>
      </c>
      <c r="AE9" s="16">
        <v>0.21008403361344499</v>
      </c>
      <c r="AF9" s="16">
        <v>0.21276595744680901</v>
      </c>
      <c r="AG9" s="16">
        <v>0.22916666666666699</v>
      </c>
      <c r="AH9" s="16">
        <v>0.23170731707317099</v>
      </c>
      <c r="AI9" s="16">
        <v>0.18867924528301899</v>
      </c>
      <c r="AJ9" s="16"/>
      <c r="AK9" s="16">
        <v>0.121827411167513</v>
      </c>
      <c r="AL9" s="16">
        <v>0.20388349514563101</v>
      </c>
      <c r="AM9" s="16">
        <v>0.18811881188118801</v>
      </c>
      <c r="AN9" s="16">
        <v>0.116040955631399</v>
      </c>
      <c r="AO9" s="16">
        <v>0.22340425531914901</v>
      </c>
      <c r="AP9" s="16">
        <v>0.14746543778801799</v>
      </c>
      <c r="AQ9" s="16">
        <v>0.12</v>
      </c>
      <c r="AR9" s="16"/>
      <c r="AS9" s="16">
        <v>9.0425531914893595E-2</v>
      </c>
      <c r="AT9" s="16">
        <v>0.16017699115044201</v>
      </c>
      <c r="AU9" s="16"/>
      <c r="AV9" s="16">
        <v>0.13713080168776401</v>
      </c>
      <c r="AW9" s="16">
        <v>0.157582938388626</v>
      </c>
      <c r="AX9" s="16"/>
      <c r="AY9" s="16">
        <v>0.119565217391304</v>
      </c>
      <c r="AZ9" s="16">
        <v>0.20204081632653101</v>
      </c>
      <c r="BA9" s="16"/>
      <c r="BB9" s="16">
        <v>0.13273001508295601</v>
      </c>
      <c r="BC9" s="16">
        <v>0.16793893129771001</v>
      </c>
      <c r="BD9" s="16"/>
      <c r="BE9" s="16">
        <v>0.109090909090909</v>
      </c>
      <c r="BF9" s="16">
        <v>0.14792899408283999</v>
      </c>
      <c r="BG9" s="16">
        <v>0.16782006920415199</v>
      </c>
      <c r="BH9" s="16">
        <v>0.14042553191489399</v>
      </c>
    </row>
    <row r="10" spans="2:60" x14ac:dyDescent="0.25">
      <c r="B10" s="17" t="s">
        <v>152</v>
      </c>
      <c r="C10" s="16">
        <v>8.6494688922610002E-2</v>
      </c>
      <c r="D10" s="16">
        <v>6.2015503875968998E-2</v>
      </c>
      <c r="E10" s="16">
        <v>6.9930069930069894E-2</v>
      </c>
      <c r="F10" s="16">
        <v>0.105263157894737</v>
      </c>
      <c r="G10" s="16">
        <v>8.6206896551724102E-2</v>
      </c>
      <c r="H10" s="16">
        <v>0.133333333333333</v>
      </c>
      <c r="I10" s="16">
        <v>0.12380952380952399</v>
      </c>
      <c r="J10" s="16">
        <v>5.2631578947368397E-2</v>
      </c>
      <c r="K10" s="16">
        <v>0.10958904109589</v>
      </c>
      <c r="L10" s="16">
        <v>0.133333333333333</v>
      </c>
      <c r="M10" s="16">
        <v>4.5454545454545497E-2</v>
      </c>
      <c r="N10" s="16">
        <v>0.12745098039215699</v>
      </c>
      <c r="O10" s="16">
        <v>0.133333333333333</v>
      </c>
      <c r="P10" s="16">
        <v>6.6666666666666693E-2</v>
      </c>
      <c r="Q10" s="16">
        <v>4.6511627906976702E-2</v>
      </c>
      <c r="R10" s="16">
        <v>0.18518518518518501</v>
      </c>
      <c r="S10" s="16">
        <v>7.1428571428571397E-2</v>
      </c>
      <c r="T10" s="16">
        <v>5.7692307692307702E-2</v>
      </c>
      <c r="U10" s="16"/>
      <c r="V10" s="16">
        <v>2.78551532033426E-2</v>
      </c>
      <c r="W10" s="16">
        <v>0.102702702702703</v>
      </c>
      <c r="X10" s="16">
        <v>0.13028169014084501</v>
      </c>
      <c r="Y10" s="16">
        <v>9.7959183673469397E-2</v>
      </c>
      <c r="Z10" s="16"/>
      <c r="AA10" s="16">
        <v>6.0367454068241497E-2</v>
      </c>
      <c r="AB10" s="16">
        <v>7.3170731707317097E-2</v>
      </c>
      <c r="AC10" s="16">
        <v>9.8214285714285698E-2</v>
      </c>
      <c r="AD10" s="16">
        <v>0.108527131782946</v>
      </c>
      <c r="AE10" s="16">
        <v>0.109243697478992</v>
      </c>
      <c r="AF10" s="16">
        <v>9.5744680851063801E-2</v>
      </c>
      <c r="AG10" s="16">
        <v>0.104166666666667</v>
      </c>
      <c r="AH10" s="16">
        <v>0.12195121951219499</v>
      </c>
      <c r="AI10" s="16">
        <v>0.122641509433962</v>
      </c>
      <c r="AJ10" s="16"/>
      <c r="AK10" s="16">
        <v>9.13705583756345E-2</v>
      </c>
      <c r="AL10" s="16">
        <v>8.7378640776699004E-2</v>
      </c>
      <c r="AM10" s="16">
        <v>8.9108910891089105E-2</v>
      </c>
      <c r="AN10" s="16">
        <v>0.102389078498294</v>
      </c>
      <c r="AO10" s="16">
        <v>6.9148936170212796E-2</v>
      </c>
      <c r="AP10" s="16">
        <v>0.105990783410138</v>
      </c>
      <c r="AQ10" s="16">
        <v>0.08</v>
      </c>
      <c r="AR10" s="16"/>
      <c r="AS10" s="16">
        <v>0.13829787234042601</v>
      </c>
      <c r="AT10" s="16">
        <v>7.7876106194690306E-2</v>
      </c>
      <c r="AU10" s="16"/>
      <c r="AV10" s="16">
        <v>6.9620253164557E-2</v>
      </c>
      <c r="AW10" s="16">
        <v>9.5971563981042701E-2</v>
      </c>
      <c r="AX10" s="16"/>
      <c r="AY10" s="16">
        <v>7.9710144927536197E-2</v>
      </c>
      <c r="AZ10" s="16">
        <v>9.7959183673469397E-2</v>
      </c>
      <c r="BA10" s="16"/>
      <c r="BB10" s="16">
        <v>0.102564102564103</v>
      </c>
      <c r="BC10" s="16">
        <v>7.0229007633587803E-2</v>
      </c>
      <c r="BD10" s="16"/>
      <c r="BE10" s="16">
        <v>6.0606060606060597E-3</v>
      </c>
      <c r="BF10" s="16">
        <v>6.2130177514792898E-2</v>
      </c>
      <c r="BG10" s="16">
        <v>0.114186851211073</v>
      </c>
      <c r="BH10" s="16">
        <v>0.10638297872340401</v>
      </c>
    </row>
    <row r="11" spans="2:60" x14ac:dyDescent="0.25">
      <c r="B11" s="17" t="s">
        <v>153</v>
      </c>
      <c r="C11" s="16">
        <v>8.6494688922610002E-2</v>
      </c>
      <c r="D11" s="16">
        <v>6.2015503875968998E-2</v>
      </c>
      <c r="E11" s="16">
        <v>6.2937062937062901E-2</v>
      </c>
      <c r="F11" s="16">
        <v>8.42105263157895E-2</v>
      </c>
      <c r="G11" s="16">
        <v>3.4482758620689703E-2</v>
      </c>
      <c r="H11" s="16">
        <v>0</v>
      </c>
      <c r="I11" s="16">
        <v>6.6666666666666693E-2</v>
      </c>
      <c r="J11" s="16">
        <v>0.157894736842105</v>
      </c>
      <c r="K11" s="16">
        <v>6.8493150684931503E-2</v>
      </c>
      <c r="L11" s="16">
        <v>0.1</v>
      </c>
      <c r="M11" s="16">
        <v>0.14772727272727301</v>
      </c>
      <c r="N11" s="16">
        <v>7.8431372549019607E-2</v>
      </c>
      <c r="O11" s="16">
        <v>0.133333333333333</v>
      </c>
      <c r="P11" s="16">
        <v>0.05</v>
      </c>
      <c r="Q11" s="16">
        <v>0.13953488372093001</v>
      </c>
      <c r="R11" s="16">
        <v>3.7037037037037E-2</v>
      </c>
      <c r="S11" s="16">
        <v>0.104395604395604</v>
      </c>
      <c r="T11" s="16">
        <v>0.144230769230769</v>
      </c>
      <c r="U11" s="16"/>
      <c r="V11" s="16">
        <v>1.39275766016713E-2</v>
      </c>
      <c r="W11" s="16">
        <v>8.6486486486486505E-2</v>
      </c>
      <c r="X11" s="16">
        <v>0.11619718309859201</v>
      </c>
      <c r="Y11" s="16">
        <v>0.122448979591837</v>
      </c>
      <c r="Z11" s="16"/>
      <c r="AA11" s="16">
        <v>4.4619422572178498E-2</v>
      </c>
      <c r="AB11" s="16">
        <v>9.7560975609756101E-2</v>
      </c>
      <c r="AC11" s="16">
        <v>8.9285714285714302E-2</v>
      </c>
      <c r="AD11" s="16">
        <v>8.5271317829457405E-2</v>
      </c>
      <c r="AE11" s="16">
        <v>7.5630252100840303E-2</v>
      </c>
      <c r="AF11" s="16">
        <v>0.14893617021276601</v>
      </c>
      <c r="AG11" s="16">
        <v>0.14583333333333301</v>
      </c>
      <c r="AH11" s="16">
        <v>0.134146341463415</v>
      </c>
      <c r="AI11" s="16">
        <v>0.14150943396226401</v>
      </c>
      <c r="AJ11" s="16"/>
      <c r="AK11" s="16">
        <v>3.5532994923857898E-2</v>
      </c>
      <c r="AL11" s="16">
        <v>7.7669902912621394E-2</v>
      </c>
      <c r="AM11" s="16">
        <v>0.12871287128712899</v>
      </c>
      <c r="AN11" s="16">
        <v>5.1194539249146798E-2</v>
      </c>
      <c r="AO11" s="16">
        <v>0.14361702127659601</v>
      </c>
      <c r="AP11" s="16">
        <v>0.13364055299539199</v>
      </c>
      <c r="AQ11" s="16">
        <v>0.08</v>
      </c>
      <c r="AR11" s="16"/>
      <c r="AS11" s="16">
        <v>0.159574468085106</v>
      </c>
      <c r="AT11" s="16">
        <v>7.4336283185840707E-2</v>
      </c>
      <c r="AU11" s="16"/>
      <c r="AV11" s="16">
        <v>9.9156118143459898E-2</v>
      </c>
      <c r="AW11" s="16">
        <v>7.9383886255924199E-2</v>
      </c>
      <c r="AX11" s="16"/>
      <c r="AY11" s="16">
        <v>6.5217391304347797E-2</v>
      </c>
      <c r="AZ11" s="16">
        <v>0.122448979591837</v>
      </c>
      <c r="BA11" s="16"/>
      <c r="BB11" s="16">
        <v>0.108597285067873</v>
      </c>
      <c r="BC11" s="16">
        <v>6.4122137404580198E-2</v>
      </c>
      <c r="BD11" s="16"/>
      <c r="BE11" s="16">
        <v>6.0606060606060597E-3</v>
      </c>
      <c r="BF11" s="16">
        <v>3.8461538461538498E-2</v>
      </c>
      <c r="BG11" s="16">
        <v>0.102076124567474</v>
      </c>
      <c r="BH11" s="16">
        <v>0.17446808510638301</v>
      </c>
    </row>
    <row r="12" spans="2:60" x14ac:dyDescent="0.25">
      <c r="B12" s="17" t="s">
        <v>154</v>
      </c>
      <c r="C12" s="16">
        <v>6.2215477996965099E-2</v>
      </c>
      <c r="D12" s="16">
        <v>0.108527131782946</v>
      </c>
      <c r="E12" s="16">
        <v>5.5944055944055902E-2</v>
      </c>
      <c r="F12" s="16">
        <v>1.05263157894737E-2</v>
      </c>
      <c r="G12" s="16">
        <v>8.6206896551724102E-2</v>
      </c>
      <c r="H12" s="16">
        <v>6.6666666666666693E-2</v>
      </c>
      <c r="I12" s="16">
        <v>3.8095238095238099E-2</v>
      </c>
      <c r="J12" s="16">
        <v>0.105263157894737</v>
      </c>
      <c r="K12" s="16">
        <v>5.4794520547945202E-2</v>
      </c>
      <c r="L12" s="16">
        <v>3.3333333333333298E-2</v>
      </c>
      <c r="M12" s="16">
        <v>9.0909090909090898E-2</v>
      </c>
      <c r="N12" s="16">
        <v>4.9019607843137303E-2</v>
      </c>
      <c r="O12" s="16">
        <v>3.3333333333333298E-2</v>
      </c>
      <c r="P12" s="16">
        <v>0.05</v>
      </c>
      <c r="Q12" s="16">
        <v>6.9767441860465101E-2</v>
      </c>
      <c r="R12" s="16">
        <v>3.7037037037037E-2</v>
      </c>
      <c r="S12" s="16">
        <v>6.5934065934065894E-2</v>
      </c>
      <c r="T12" s="16">
        <v>7.69230769230769E-2</v>
      </c>
      <c r="U12" s="16"/>
      <c r="V12" s="16">
        <v>2.7855153203342601E-3</v>
      </c>
      <c r="W12" s="16">
        <v>7.0270270270270302E-2</v>
      </c>
      <c r="X12" s="16">
        <v>9.1549295774647904E-2</v>
      </c>
      <c r="Y12" s="16">
        <v>8.5714285714285701E-2</v>
      </c>
      <c r="Z12" s="16"/>
      <c r="AA12" s="16">
        <v>2.3622047244094498E-2</v>
      </c>
      <c r="AB12" s="16">
        <v>3.65853658536585E-2</v>
      </c>
      <c r="AC12" s="16">
        <v>7.1428571428571397E-2</v>
      </c>
      <c r="AD12" s="16">
        <v>9.3023255813953501E-2</v>
      </c>
      <c r="AE12" s="16">
        <v>0.126050420168067</v>
      </c>
      <c r="AF12" s="16">
        <v>6.3829787234042507E-2</v>
      </c>
      <c r="AG12" s="16">
        <v>9.375E-2</v>
      </c>
      <c r="AH12" s="16">
        <v>0.12195121951219499</v>
      </c>
      <c r="AI12" s="16">
        <v>4.71698113207547E-2</v>
      </c>
      <c r="AJ12" s="16"/>
      <c r="AK12" s="16">
        <v>2.0304568527918801E-2</v>
      </c>
      <c r="AL12" s="16">
        <v>0.106796116504854</v>
      </c>
      <c r="AM12" s="16">
        <v>6.9306930693069299E-2</v>
      </c>
      <c r="AN12" s="16">
        <v>5.1194539249146798E-2</v>
      </c>
      <c r="AO12" s="16">
        <v>9.5744680851063801E-2</v>
      </c>
      <c r="AP12" s="16">
        <v>7.3732718894009203E-2</v>
      </c>
      <c r="AQ12" s="16">
        <v>6.6666666666666693E-2</v>
      </c>
      <c r="AR12" s="16"/>
      <c r="AS12" s="16">
        <v>0.10638297872340401</v>
      </c>
      <c r="AT12" s="16">
        <v>5.4867256637168099E-2</v>
      </c>
      <c r="AU12" s="16"/>
      <c r="AV12" s="16">
        <v>5.90717299578059E-2</v>
      </c>
      <c r="AW12" s="16">
        <v>6.3981042654028403E-2</v>
      </c>
      <c r="AX12" s="16"/>
      <c r="AY12" s="16">
        <v>4.8309178743961401E-2</v>
      </c>
      <c r="AZ12" s="16">
        <v>8.5714285714285701E-2</v>
      </c>
      <c r="BA12" s="16"/>
      <c r="BB12" s="16">
        <v>5.2790346907994001E-2</v>
      </c>
      <c r="BC12" s="16">
        <v>7.1755725190839698E-2</v>
      </c>
      <c r="BD12" s="16"/>
      <c r="BE12" s="16">
        <v>6.0606060606060597E-3</v>
      </c>
      <c r="BF12" s="16">
        <v>3.8461538461538498E-2</v>
      </c>
      <c r="BG12" s="16">
        <v>7.6124567474048402E-2</v>
      </c>
      <c r="BH12" s="16">
        <v>0.102127659574468</v>
      </c>
    </row>
    <row r="13" spans="2:60" x14ac:dyDescent="0.25">
      <c r="B13" s="17" t="s">
        <v>155</v>
      </c>
      <c r="C13" s="16">
        <v>7.0561456752655502E-2</v>
      </c>
      <c r="D13" s="16">
        <v>0.10077519379845</v>
      </c>
      <c r="E13" s="16">
        <v>5.5944055944055902E-2</v>
      </c>
      <c r="F13" s="16">
        <v>5.2631578947368397E-2</v>
      </c>
      <c r="G13" s="16">
        <v>3.4482758620689703E-2</v>
      </c>
      <c r="H13" s="16">
        <v>6.6666666666666693E-2</v>
      </c>
      <c r="I13" s="16">
        <v>8.5714285714285701E-2</v>
      </c>
      <c r="J13" s="16">
        <v>5.2631578947368397E-2</v>
      </c>
      <c r="K13" s="16">
        <v>6.8493150684931503E-2</v>
      </c>
      <c r="L13" s="16">
        <v>0</v>
      </c>
      <c r="M13" s="16">
        <v>6.8181818181818205E-2</v>
      </c>
      <c r="N13" s="16">
        <v>4.9019607843137303E-2</v>
      </c>
      <c r="O13" s="16">
        <v>0</v>
      </c>
      <c r="P13" s="16">
        <v>0.1</v>
      </c>
      <c r="Q13" s="16">
        <v>9.3023255813953501E-2</v>
      </c>
      <c r="R13" s="16">
        <v>3.7037037037037E-2</v>
      </c>
      <c r="S13" s="16">
        <v>8.7912087912087905E-2</v>
      </c>
      <c r="T13" s="16">
        <v>9.6153846153846201E-2</v>
      </c>
      <c r="U13" s="16"/>
      <c r="V13" s="16">
        <v>2.78551532033426E-2</v>
      </c>
      <c r="W13" s="16">
        <v>6.4864864864864896E-2</v>
      </c>
      <c r="X13" s="16">
        <v>7.3943661971830998E-2</v>
      </c>
      <c r="Y13" s="16">
        <v>0.102040816326531</v>
      </c>
      <c r="Z13" s="16"/>
      <c r="AA13" s="16">
        <v>6.0367454068241497E-2</v>
      </c>
      <c r="AB13" s="16">
        <v>8.5365853658536606E-2</v>
      </c>
      <c r="AC13" s="16">
        <v>2.6785714285714302E-2</v>
      </c>
      <c r="AD13" s="16">
        <v>8.5271317829457405E-2</v>
      </c>
      <c r="AE13" s="16">
        <v>8.40336134453782E-2</v>
      </c>
      <c r="AF13" s="16">
        <v>0.117021276595745</v>
      </c>
      <c r="AG13" s="16">
        <v>9.375E-2</v>
      </c>
      <c r="AH13" s="16">
        <v>7.3170731707317097E-2</v>
      </c>
      <c r="AI13" s="16">
        <v>9.4339622641509399E-2</v>
      </c>
      <c r="AJ13" s="16"/>
      <c r="AK13" s="16">
        <v>7.1065989847715699E-2</v>
      </c>
      <c r="AL13" s="16">
        <v>3.8834951456310697E-2</v>
      </c>
      <c r="AM13" s="16">
        <v>7.9207920792079195E-2</v>
      </c>
      <c r="AN13" s="16">
        <v>4.7781569965870303E-2</v>
      </c>
      <c r="AO13" s="16">
        <v>0.10106382978723399</v>
      </c>
      <c r="AP13" s="16">
        <v>7.83410138248848E-2</v>
      </c>
      <c r="AQ13" s="16">
        <v>9.3333333333333296E-2</v>
      </c>
      <c r="AR13" s="16"/>
      <c r="AS13" s="16">
        <v>0.111702127659574</v>
      </c>
      <c r="AT13" s="16">
        <v>6.3716814159292007E-2</v>
      </c>
      <c r="AU13" s="16"/>
      <c r="AV13" s="16">
        <v>6.3291139240506306E-2</v>
      </c>
      <c r="AW13" s="16">
        <v>7.4644549763033197E-2</v>
      </c>
      <c r="AX13" s="16"/>
      <c r="AY13" s="16">
        <v>5.1932367149758497E-2</v>
      </c>
      <c r="AZ13" s="16">
        <v>0.102040816326531</v>
      </c>
      <c r="BA13" s="16"/>
      <c r="BB13" s="16">
        <v>8.4464555052790394E-2</v>
      </c>
      <c r="BC13" s="16">
        <v>5.6488549618320602E-2</v>
      </c>
      <c r="BD13" s="16"/>
      <c r="BE13" s="16">
        <v>2.4242424242424201E-2</v>
      </c>
      <c r="BF13" s="16">
        <v>6.5088757396449703E-2</v>
      </c>
      <c r="BG13" s="16">
        <v>7.4394463667820099E-2</v>
      </c>
      <c r="BH13" s="16">
        <v>0.102127659574468</v>
      </c>
    </row>
    <row r="14" spans="2:60" x14ac:dyDescent="0.25">
      <c r="B14" s="17" t="s">
        <v>156</v>
      </c>
      <c r="C14" s="16">
        <v>5.8421851289833099E-2</v>
      </c>
      <c r="D14" s="16">
        <v>7.7519379844961198E-2</v>
      </c>
      <c r="E14" s="16">
        <v>4.8951048951049E-2</v>
      </c>
      <c r="F14" s="16">
        <v>2.1052631578947399E-2</v>
      </c>
      <c r="G14" s="16">
        <v>0.10344827586206901</v>
      </c>
      <c r="H14" s="16">
        <v>6.6666666666666693E-2</v>
      </c>
      <c r="I14" s="16">
        <v>6.6666666666666693E-2</v>
      </c>
      <c r="J14" s="16">
        <v>0</v>
      </c>
      <c r="K14" s="16">
        <v>6.8493150684931503E-2</v>
      </c>
      <c r="L14" s="16">
        <v>3.3333333333333298E-2</v>
      </c>
      <c r="M14" s="16">
        <v>7.9545454545454503E-2</v>
      </c>
      <c r="N14" s="16">
        <v>3.9215686274509803E-2</v>
      </c>
      <c r="O14" s="16">
        <v>3.3333333333333298E-2</v>
      </c>
      <c r="P14" s="16">
        <v>3.3333333333333298E-2</v>
      </c>
      <c r="Q14" s="16">
        <v>2.32558139534884E-2</v>
      </c>
      <c r="R14" s="16">
        <v>3.7037037037037E-2</v>
      </c>
      <c r="S14" s="16">
        <v>7.69230769230769E-2</v>
      </c>
      <c r="T14" s="16">
        <v>6.7307692307692304E-2</v>
      </c>
      <c r="U14" s="16"/>
      <c r="V14" s="16">
        <v>2.5069637883008401E-2</v>
      </c>
      <c r="W14" s="16">
        <v>6.4864864864864896E-2</v>
      </c>
      <c r="X14" s="16">
        <v>8.4507042253521097E-2</v>
      </c>
      <c r="Y14" s="16">
        <v>6.5306122448979598E-2</v>
      </c>
      <c r="Z14" s="16"/>
      <c r="AA14" s="16">
        <v>2.3622047244094498E-2</v>
      </c>
      <c r="AB14" s="16">
        <v>6.0975609756097601E-2</v>
      </c>
      <c r="AC14" s="16">
        <v>8.9285714285714302E-2</v>
      </c>
      <c r="AD14" s="16">
        <v>9.3023255813953501E-2</v>
      </c>
      <c r="AE14" s="16">
        <v>9.2436974789915999E-2</v>
      </c>
      <c r="AF14" s="16">
        <v>7.4468085106383003E-2</v>
      </c>
      <c r="AG14" s="16">
        <v>9.375E-2</v>
      </c>
      <c r="AH14" s="16">
        <v>4.8780487804878099E-2</v>
      </c>
      <c r="AI14" s="16">
        <v>3.77358490566038E-2</v>
      </c>
      <c r="AJ14" s="16"/>
      <c r="AK14" s="16">
        <v>3.5532994923857898E-2</v>
      </c>
      <c r="AL14" s="16">
        <v>8.7378640776699004E-2</v>
      </c>
      <c r="AM14" s="16">
        <v>3.9603960396039598E-2</v>
      </c>
      <c r="AN14" s="16">
        <v>4.0955631399317398E-2</v>
      </c>
      <c r="AO14" s="16">
        <v>9.5744680851063801E-2</v>
      </c>
      <c r="AP14" s="16">
        <v>5.0691244239631297E-2</v>
      </c>
      <c r="AQ14" s="16">
        <v>9.3333333333333296E-2</v>
      </c>
      <c r="AR14" s="16"/>
      <c r="AS14" s="16">
        <v>0.117021276595745</v>
      </c>
      <c r="AT14" s="16">
        <v>4.8672566371681401E-2</v>
      </c>
      <c r="AU14" s="16"/>
      <c r="AV14" s="16">
        <v>5.4852320675105502E-2</v>
      </c>
      <c r="AW14" s="16">
        <v>6.0426540284360203E-2</v>
      </c>
      <c r="AX14" s="16"/>
      <c r="AY14" s="16">
        <v>5.4347826086956499E-2</v>
      </c>
      <c r="AZ14" s="16">
        <v>6.5306122448979598E-2</v>
      </c>
      <c r="BA14" s="16"/>
      <c r="BB14" s="16">
        <v>6.4856711915535506E-2</v>
      </c>
      <c r="BC14" s="16">
        <v>5.1908396946564898E-2</v>
      </c>
      <c r="BD14" s="16"/>
      <c r="BE14" s="16">
        <v>0</v>
      </c>
      <c r="BF14" s="16">
        <v>5.32544378698225E-2</v>
      </c>
      <c r="BG14" s="16">
        <v>7.4394463667820099E-2</v>
      </c>
      <c r="BH14" s="16">
        <v>6.8085106382978697E-2</v>
      </c>
    </row>
    <row r="15" spans="2:60" x14ac:dyDescent="0.25">
      <c r="B15" s="17" t="s">
        <v>157</v>
      </c>
      <c r="C15" s="16">
        <v>4.5523520485584203E-2</v>
      </c>
      <c r="D15" s="16">
        <v>5.4263565891472902E-2</v>
      </c>
      <c r="E15" s="16">
        <v>5.5944055944055902E-2</v>
      </c>
      <c r="F15" s="16">
        <v>9.4736842105263203E-2</v>
      </c>
      <c r="G15" s="16">
        <v>3.4482758620689703E-2</v>
      </c>
      <c r="H15" s="16">
        <v>3.3333333333333298E-2</v>
      </c>
      <c r="I15" s="16">
        <v>3.8095238095238099E-2</v>
      </c>
      <c r="J15" s="16">
        <v>0</v>
      </c>
      <c r="K15" s="16">
        <v>0</v>
      </c>
      <c r="L15" s="16">
        <v>0</v>
      </c>
      <c r="M15" s="16">
        <v>2.27272727272727E-2</v>
      </c>
      <c r="N15" s="16">
        <v>6.8627450980392204E-2</v>
      </c>
      <c r="O15" s="16">
        <v>0.1</v>
      </c>
      <c r="P15" s="16">
        <v>1.6666666666666701E-2</v>
      </c>
      <c r="Q15" s="16">
        <v>2.32558139534884E-2</v>
      </c>
      <c r="R15" s="16">
        <v>3.7037037037037E-2</v>
      </c>
      <c r="S15" s="16">
        <v>4.94505494505494E-2</v>
      </c>
      <c r="T15" s="16">
        <v>4.80769230769231E-2</v>
      </c>
      <c r="U15" s="16"/>
      <c r="V15" s="16">
        <v>8.3565459610027894E-3</v>
      </c>
      <c r="W15" s="16">
        <v>4.86486486486487E-2</v>
      </c>
      <c r="X15" s="16">
        <v>5.63380281690141E-2</v>
      </c>
      <c r="Y15" s="16">
        <v>6.5306122448979598E-2</v>
      </c>
      <c r="Z15" s="16"/>
      <c r="AA15" s="16">
        <v>1.31233595800525E-2</v>
      </c>
      <c r="AB15" s="16">
        <v>7.3170731707317097E-2</v>
      </c>
      <c r="AC15" s="16">
        <v>9.8214285714285698E-2</v>
      </c>
      <c r="AD15" s="16">
        <v>3.8759689922480599E-2</v>
      </c>
      <c r="AE15" s="16">
        <v>0.109243697478992</v>
      </c>
      <c r="AF15" s="16">
        <v>6.3829787234042507E-2</v>
      </c>
      <c r="AG15" s="16">
        <v>4.1666666666666699E-2</v>
      </c>
      <c r="AH15" s="16">
        <v>4.8780487804878099E-2</v>
      </c>
      <c r="AI15" s="16">
        <v>3.77358490566038E-2</v>
      </c>
      <c r="AJ15" s="16"/>
      <c r="AK15" s="16">
        <v>1.5228426395939101E-2</v>
      </c>
      <c r="AL15" s="16">
        <v>3.8834951456310697E-2</v>
      </c>
      <c r="AM15" s="16">
        <v>6.9306930693069299E-2</v>
      </c>
      <c r="AN15" s="16">
        <v>4.0955631399317398E-2</v>
      </c>
      <c r="AO15" s="16">
        <v>5.31914893617021E-2</v>
      </c>
      <c r="AP15" s="16">
        <v>6.9124423963133605E-2</v>
      </c>
      <c r="AQ15" s="16">
        <v>5.3333333333333302E-2</v>
      </c>
      <c r="AR15" s="16"/>
      <c r="AS15" s="16">
        <v>5.31914893617021E-2</v>
      </c>
      <c r="AT15" s="16">
        <v>4.4247787610619503E-2</v>
      </c>
      <c r="AU15" s="16"/>
      <c r="AV15" s="16">
        <v>3.58649789029536E-2</v>
      </c>
      <c r="AW15" s="16">
        <v>5.0947867298578198E-2</v>
      </c>
      <c r="AX15" s="16"/>
      <c r="AY15" s="16">
        <v>3.3816425120772903E-2</v>
      </c>
      <c r="AZ15" s="16">
        <v>6.5306122448979598E-2</v>
      </c>
      <c r="BA15" s="16"/>
      <c r="BB15" s="16">
        <v>5.5806938159879298E-2</v>
      </c>
      <c r="BC15" s="16">
        <v>3.5114503816793902E-2</v>
      </c>
      <c r="BD15" s="16"/>
      <c r="BE15" s="16">
        <v>0</v>
      </c>
      <c r="BF15" s="16">
        <v>3.25443786982249E-2</v>
      </c>
      <c r="BG15" s="16">
        <v>6.0553633217993098E-2</v>
      </c>
      <c r="BH15" s="16">
        <v>5.5319148936170202E-2</v>
      </c>
    </row>
    <row r="16" spans="2:60" x14ac:dyDescent="0.25">
      <c r="B16" s="17" t="s">
        <v>158</v>
      </c>
      <c r="C16" s="16">
        <v>4.09711684370258E-2</v>
      </c>
      <c r="D16" s="16">
        <v>4.6511627906976702E-2</v>
      </c>
      <c r="E16" s="16">
        <v>1.3986013986014E-2</v>
      </c>
      <c r="F16" s="16">
        <v>1.05263157894737E-2</v>
      </c>
      <c r="G16" s="16">
        <v>1.72413793103448E-2</v>
      </c>
      <c r="H16" s="16">
        <v>6.6666666666666693E-2</v>
      </c>
      <c r="I16" s="16">
        <v>0</v>
      </c>
      <c r="J16" s="16">
        <v>0</v>
      </c>
      <c r="K16" s="16">
        <v>5.4794520547945202E-2</v>
      </c>
      <c r="L16" s="16">
        <v>6.6666666666666693E-2</v>
      </c>
      <c r="M16" s="16">
        <v>7.9545454545454503E-2</v>
      </c>
      <c r="N16" s="16">
        <v>5.8823529411764698E-2</v>
      </c>
      <c r="O16" s="16">
        <v>0.1</v>
      </c>
      <c r="P16" s="16">
        <v>0.05</v>
      </c>
      <c r="Q16" s="16">
        <v>2.32558139534884E-2</v>
      </c>
      <c r="R16" s="16">
        <v>3.7037037037037E-2</v>
      </c>
      <c r="S16" s="16">
        <v>6.5934065934065894E-2</v>
      </c>
      <c r="T16" s="16">
        <v>2.8846153846153799E-2</v>
      </c>
      <c r="U16" s="16"/>
      <c r="V16" s="16">
        <v>1.67130919220056E-2</v>
      </c>
      <c r="W16" s="16">
        <v>5.4054054054054099E-2</v>
      </c>
      <c r="X16" s="16">
        <v>5.9859154929577503E-2</v>
      </c>
      <c r="Y16" s="16">
        <v>4.2857142857142899E-2</v>
      </c>
      <c r="Z16" s="16"/>
      <c r="AA16" s="16">
        <v>2.3622047244094498E-2</v>
      </c>
      <c r="AB16" s="16">
        <v>4.8780487804878099E-2</v>
      </c>
      <c r="AC16" s="16">
        <v>4.4642857142857102E-2</v>
      </c>
      <c r="AD16" s="16">
        <v>4.6511627906976702E-2</v>
      </c>
      <c r="AE16" s="16">
        <v>4.20168067226891E-2</v>
      </c>
      <c r="AF16" s="16">
        <v>9.5744680851063801E-2</v>
      </c>
      <c r="AG16" s="16">
        <v>4.1666666666666699E-2</v>
      </c>
      <c r="AH16" s="16">
        <v>4.8780487804878099E-2</v>
      </c>
      <c r="AI16" s="16">
        <v>2.83018867924528E-2</v>
      </c>
      <c r="AJ16" s="16"/>
      <c r="AK16" s="16">
        <v>1.5228426395939101E-2</v>
      </c>
      <c r="AL16" s="16">
        <v>9.7087378640776708E-3</v>
      </c>
      <c r="AM16" s="16">
        <v>4.95049504950495E-2</v>
      </c>
      <c r="AN16" s="16">
        <v>4.0955631399317398E-2</v>
      </c>
      <c r="AO16" s="16">
        <v>4.2553191489361701E-2</v>
      </c>
      <c r="AP16" s="16">
        <v>4.1474654377880199E-2</v>
      </c>
      <c r="AQ16" s="16">
        <v>0.08</v>
      </c>
      <c r="AR16" s="16"/>
      <c r="AS16" s="16">
        <v>4.7872340425531901E-2</v>
      </c>
      <c r="AT16" s="16">
        <v>3.9823008849557501E-2</v>
      </c>
      <c r="AU16" s="16"/>
      <c r="AV16" s="16">
        <v>2.1097046413502098E-2</v>
      </c>
      <c r="AW16" s="16">
        <v>5.2132701421800903E-2</v>
      </c>
      <c r="AX16" s="16"/>
      <c r="AY16" s="16">
        <v>3.9855072463768099E-2</v>
      </c>
      <c r="AZ16" s="16">
        <v>4.2857142857142899E-2</v>
      </c>
      <c r="BA16" s="16"/>
      <c r="BB16" s="16">
        <v>5.1282051282051301E-2</v>
      </c>
      <c r="BC16" s="16">
        <v>3.0534351145038201E-2</v>
      </c>
      <c r="BD16" s="16"/>
      <c r="BE16" s="16">
        <v>2.4242424242424201E-2</v>
      </c>
      <c r="BF16" s="16">
        <v>1.4792899408284E-2</v>
      </c>
      <c r="BG16" s="16">
        <v>5.3633217993079602E-2</v>
      </c>
      <c r="BH16" s="16">
        <v>5.95744680851064E-2</v>
      </c>
    </row>
    <row r="17" spans="2:60" x14ac:dyDescent="0.25">
      <c r="B17" s="17" t="s">
        <v>159</v>
      </c>
      <c r="C17" s="16">
        <v>4.6282245827010599E-2</v>
      </c>
      <c r="D17" s="16">
        <v>3.1007751937984499E-2</v>
      </c>
      <c r="E17" s="16">
        <v>2.7972027972028E-2</v>
      </c>
      <c r="F17" s="16">
        <v>1.05263157894737E-2</v>
      </c>
      <c r="G17" s="16">
        <v>1.72413793103448E-2</v>
      </c>
      <c r="H17" s="16">
        <v>0</v>
      </c>
      <c r="I17" s="16">
        <v>6.6666666666666693E-2</v>
      </c>
      <c r="J17" s="16">
        <v>5.2631578947368397E-2</v>
      </c>
      <c r="K17" s="16">
        <v>9.5890410958904104E-2</v>
      </c>
      <c r="L17" s="16">
        <v>3.3333333333333298E-2</v>
      </c>
      <c r="M17" s="16">
        <v>3.4090909090909102E-2</v>
      </c>
      <c r="N17" s="16">
        <v>1.9607843137254902E-2</v>
      </c>
      <c r="O17" s="16">
        <v>0</v>
      </c>
      <c r="P17" s="16">
        <v>0.1</v>
      </c>
      <c r="Q17" s="16">
        <v>2.32558139534884E-2</v>
      </c>
      <c r="R17" s="16">
        <v>3.7037037037037E-2</v>
      </c>
      <c r="S17" s="16">
        <v>9.8901098901098897E-2</v>
      </c>
      <c r="T17" s="16">
        <v>3.8461538461538498E-2</v>
      </c>
      <c r="U17" s="16"/>
      <c r="V17" s="16">
        <v>8.3565459610027894E-3</v>
      </c>
      <c r="W17" s="16">
        <v>4.3243243243243197E-2</v>
      </c>
      <c r="X17" s="16">
        <v>6.6901408450704206E-2</v>
      </c>
      <c r="Y17" s="16">
        <v>6.3265306122449003E-2</v>
      </c>
      <c r="Z17" s="16"/>
      <c r="AA17" s="16">
        <v>2.0997375328084E-2</v>
      </c>
      <c r="AB17" s="16">
        <v>0.109756097560976</v>
      </c>
      <c r="AC17" s="16">
        <v>2.6785714285714302E-2</v>
      </c>
      <c r="AD17" s="16">
        <v>7.7519379844961198E-2</v>
      </c>
      <c r="AE17" s="16">
        <v>8.4033613445378096E-3</v>
      </c>
      <c r="AF17" s="16">
        <v>7.4468085106383003E-2</v>
      </c>
      <c r="AG17" s="16">
        <v>6.25E-2</v>
      </c>
      <c r="AH17" s="16">
        <v>4.8780487804878099E-2</v>
      </c>
      <c r="AI17" s="16">
        <v>6.6037735849056603E-2</v>
      </c>
      <c r="AJ17" s="16"/>
      <c r="AK17" s="16">
        <v>3.5532994923857898E-2</v>
      </c>
      <c r="AL17" s="16">
        <v>3.8834951456310697E-2</v>
      </c>
      <c r="AM17" s="16">
        <v>4.95049504950495E-2</v>
      </c>
      <c r="AN17" s="16">
        <v>3.7542662116041001E-2</v>
      </c>
      <c r="AO17" s="16">
        <v>3.1914893617021302E-2</v>
      </c>
      <c r="AP17" s="16">
        <v>8.7557603686635899E-2</v>
      </c>
      <c r="AQ17" s="16">
        <v>3.3333333333333298E-2</v>
      </c>
      <c r="AR17" s="16"/>
      <c r="AS17" s="16">
        <v>6.9148936170212796E-2</v>
      </c>
      <c r="AT17" s="16">
        <v>4.2477876106194697E-2</v>
      </c>
      <c r="AU17" s="16"/>
      <c r="AV17" s="16">
        <v>3.7974683544303799E-2</v>
      </c>
      <c r="AW17" s="16">
        <v>5.0947867298578198E-2</v>
      </c>
      <c r="AX17" s="16"/>
      <c r="AY17" s="16">
        <v>3.6231884057971002E-2</v>
      </c>
      <c r="AZ17" s="16">
        <v>6.3265306122449003E-2</v>
      </c>
      <c r="BA17" s="16"/>
      <c r="BB17" s="16">
        <v>5.7315233785821998E-2</v>
      </c>
      <c r="BC17" s="16">
        <v>3.5114503816793902E-2</v>
      </c>
      <c r="BD17" s="16"/>
      <c r="BE17" s="16">
        <v>0</v>
      </c>
      <c r="BF17" s="16">
        <v>3.25443786982249E-2</v>
      </c>
      <c r="BG17" s="16">
        <v>6.4013840830449795E-2</v>
      </c>
      <c r="BH17" s="16">
        <v>5.5319148936170202E-2</v>
      </c>
    </row>
    <row r="18" spans="2:60" x14ac:dyDescent="0.25">
      <c r="B18" s="17" t="s">
        <v>160</v>
      </c>
      <c r="C18" s="16">
        <v>1.8209408194233698E-2</v>
      </c>
      <c r="D18" s="16">
        <v>2.32558139534884E-2</v>
      </c>
      <c r="E18" s="16">
        <v>6.9930069930069904E-3</v>
      </c>
      <c r="F18" s="16">
        <v>2.1052631578947399E-2</v>
      </c>
      <c r="G18" s="16">
        <v>0</v>
      </c>
      <c r="H18" s="16">
        <v>0</v>
      </c>
      <c r="I18" s="16">
        <v>3.8095238095238099E-2</v>
      </c>
      <c r="J18" s="16">
        <v>0</v>
      </c>
      <c r="K18" s="16">
        <v>4.1095890410958902E-2</v>
      </c>
      <c r="L18" s="16">
        <v>0</v>
      </c>
      <c r="M18" s="16">
        <v>3.4090909090909102E-2</v>
      </c>
      <c r="N18" s="16">
        <v>9.8039215686274508E-3</v>
      </c>
      <c r="O18" s="16">
        <v>3.3333333333333298E-2</v>
      </c>
      <c r="P18" s="16">
        <v>0</v>
      </c>
      <c r="Q18" s="16">
        <v>0</v>
      </c>
      <c r="R18" s="16">
        <v>3.7037037037037E-2</v>
      </c>
      <c r="S18" s="16">
        <v>2.1978021978022001E-2</v>
      </c>
      <c r="T18" s="16">
        <v>9.6153846153846194E-3</v>
      </c>
      <c r="U18" s="16"/>
      <c r="V18" s="16">
        <v>2.2284122562674102E-2</v>
      </c>
      <c r="W18" s="16">
        <v>1.62162162162162E-2</v>
      </c>
      <c r="X18" s="16">
        <v>7.0422535211267599E-3</v>
      </c>
      <c r="Y18" s="16">
        <v>2.2448979591836699E-2</v>
      </c>
      <c r="Z18" s="16"/>
      <c r="AA18" s="16">
        <v>2.0997375328084E-2</v>
      </c>
      <c r="AB18" s="16">
        <v>0</v>
      </c>
      <c r="AC18" s="16">
        <v>1.7857142857142901E-2</v>
      </c>
      <c r="AD18" s="16">
        <v>0</v>
      </c>
      <c r="AE18" s="16">
        <v>1.6806722689075598E-2</v>
      </c>
      <c r="AF18" s="16">
        <v>0</v>
      </c>
      <c r="AG18" s="16">
        <v>4.1666666666666699E-2</v>
      </c>
      <c r="AH18" s="16">
        <v>1.21951219512195E-2</v>
      </c>
      <c r="AI18" s="16">
        <v>1.88679245283019E-2</v>
      </c>
      <c r="AJ18" s="16"/>
      <c r="AK18" s="16">
        <v>5.0761421319797002E-3</v>
      </c>
      <c r="AL18" s="16">
        <v>2.9126213592233E-2</v>
      </c>
      <c r="AM18" s="16">
        <v>9.9009900990098994E-3</v>
      </c>
      <c r="AN18" s="16">
        <v>6.8259385665529002E-3</v>
      </c>
      <c r="AO18" s="16">
        <v>1.5957446808510599E-2</v>
      </c>
      <c r="AP18" s="16">
        <v>3.2258064516128997E-2</v>
      </c>
      <c r="AQ18" s="16">
        <v>2.66666666666667E-2</v>
      </c>
      <c r="AR18" s="16"/>
      <c r="AS18" s="16">
        <v>3.7234042553191501E-2</v>
      </c>
      <c r="AT18" s="16">
        <v>1.50442477876106E-2</v>
      </c>
      <c r="AU18" s="16"/>
      <c r="AV18" s="16">
        <v>1.4767932489451499E-2</v>
      </c>
      <c r="AW18" s="16">
        <v>2.0142180094786698E-2</v>
      </c>
      <c r="AX18" s="16"/>
      <c r="AY18" s="16">
        <v>1.5700483091787398E-2</v>
      </c>
      <c r="AZ18" s="16">
        <v>2.2448979591836699E-2</v>
      </c>
      <c r="BA18" s="16"/>
      <c r="BB18" s="16">
        <v>2.4132730015082999E-2</v>
      </c>
      <c r="BC18" s="16">
        <v>1.22137404580153E-2</v>
      </c>
      <c r="BD18" s="16"/>
      <c r="BE18" s="16">
        <v>0</v>
      </c>
      <c r="BF18" s="16">
        <v>1.7751479289940801E-2</v>
      </c>
      <c r="BG18" s="16">
        <v>2.2491349480968901E-2</v>
      </c>
      <c r="BH18" s="16">
        <v>2.1276595744680899E-2</v>
      </c>
    </row>
    <row r="19" spans="2:60" x14ac:dyDescent="0.25">
      <c r="B19" s="17" t="s">
        <v>161</v>
      </c>
      <c r="C19" s="16">
        <v>6.3732928679817905E-2</v>
      </c>
      <c r="D19" s="16">
        <v>4.6511627906976702E-2</v>
      </c>
      <c r="E19" s="16">
        <v>0.111888111888112</v>
      </c>
      <c r="F19" s="16">
        <v>4.2105263157894701E-2</v>
      </c>
      <c r="G19" s="16">
        <v>0.12068965517241401</v>
      </c>
      <c r="H19" s="16">
        <v>0.133333333333333</v>
      </c>
      <c r="I19" s="16">
        <v>6.6666666666666693E-2</v>
      </c>
      <c r="J19" s="16">
        <v>0</v>
      </c>
      <c r="K19" s="16">
        <v>5.4794520547945202E-2</v>
      </c>
      <c r="L19" s="16">
        <v>0.16666666666666699</v>
      </c>
      <c r="M19" s="16">
        <v>2.27272727272727E-2</v>
      </c>
      <c r="N19" s="16">
        <v>3.9215686274509803E-2</v>
      </c>
      <c r="O19" s="16">
        <v>6.6666666666666693E-2</v>
      </c>
      <c r="P19" s="16">
        <v>0.05</v>
      </c>
      <c r="Q19" s="16">
        <v>2.32558139534884E-2</v>
      </c>
      <c r="R19" s="16">
        <v>3.7037037037037E-2</v>
      </c>
      <c r="S19" s="16">
        <v>5.4945054945054903E-2</v>
      </c>
      <c r="T19" s="16">
        <v>7.69230769230769E-2</v>
      </c>
      <c r="U19" s="16"/>
      <c r="V19" s="16">
        <v>0.19498607242339799</v>
      </c>
      <c r="W19" s="16">
        <v>2.7027027027027001E-2</v>
      </c>
      <c r="X19" s="16">
        <v>1.0563380281690101E-2</v>
      </c>
      <c r="Y19" s="16">
        <v>1.2244897959183701E-2</v>
      </c>
      <c r="Z19" s="16"/>
      <c r="AA19" s="16">
        <v>0.167979002624672</v>
      </c>
      <c r="AB19" s="16">
        <v>6.0975609756097601E-2</v>
      </c>
      <c r="AC19" s="16">
        <v>1.7857142857142901E-2</v>
      </c>
      <c r="AD19" s="16">
        <v>1.5503875968992199E-2</v>
      </c>
      <c r="AE19" s="16">
        <v>0</v>
      </c>
      <c r="AF19" s="16">
        <v>0</v>
      </c>
      <c r="AG19" s="16">
        <v>0</v>
      </c>
      <c r="AH19" s="16">
        <v>2.4390243902439001E-2</v>
      </c>
      <c r="AI19" s="16">
        <v>1.88679245283019E-2</v>
      </c>
      <c r="AJ19" s="16"/>
      <c r="AK19" s="16">
        <v>8.1218274111675107E-2</v>
      </c>
      <c r="AL19" s="16">
        <v>2.9126213592233E-2</v>
      </c>
      <c r="AM19" s="16">
        <v>6.9306930693069299E-2</v>
      </c>
      <c r="AN19" s="16">
        <v>0.112627986348123</v>
      </c>
      <c r="AO19" s="16">
        <v>2.6595744680851099E-2</v>
      </c>
      <c r="AP19" s="16">
        <v>3.2258064516128997E-2</v>
      </c>
      <c r="AQ19" s="16">
        <v>6.6666666666666693E-2</v>
      </c>
      <c r="AR19" s="16"/>
      <c r="AS19" s="16">
        <v>2.1276595744680899E-2</v>
      </c>
      <c r="AT19" s="16">
        <v>7.0796460176991094E-2</v>
      </c>
      <c r="AU19" s="16"/>
      <c r="AV19" s="16">
        <v>7.1729957805907199E-2</v>
      </c>
      <c r="AW19" s="16">
        <v>5.92417061611374E-2</v>
      </c>
      <c r="AX19" s="16"/>
      <c r="AY19" s="16">
        <v>9.4202898550724598E-2</v>
      </c>
      <c r="AZ19" s="16">
        <v>1.2244897959183701E-2</v>
      </c>
      <c r="BA19" s="16"/>
      <c r="BB19" s="16">
        <v>5.4298642533936702E-2</v>
      </c>
      <c r="BC19" s="16">
        <v>7.3282442748091606E-2</v>
      </c>
      <c r="BD19" s="16"/>
      <c r="BE19" s="16">
        <v>7.2727272727272696E-2</v>
      </c>
      <c r="BF19" s="16">
        <v>0.121301775147929</v>
      </c>
      <c r="BG19" s="16">
        <v>4.4982698961937698E-2</v>
      </c>
      <c r="BH19" s="16">
        <v>2.1276595744680899E-2</v>
      </c>
    </row>
    <row r="20" spans="2:60" x14ac:dyDescent="0.25">
      <c r="B20" s="17" t="s">
        <v>77</v>
      </c>
      <c r="C20" s="18">
        <v>1.66919575113809E-2</v>
      </c>
      <c r="D20" s="18">
        <v>1.5503875968992199E-2</v>
      </c>
      <c r="E20" s="18">
        <v>0</v>
      </c>
      <c r="F20" s="18">
        <v>3.1578947368421102E-2</v>
      </c>
      <c r="G20" s="18">
        <v>0</v>
      </c>
      <c r="H20" s="18">
        <v>3.3333333333333298E-2</v>
      </c>
      <c r="I20" s="18">
        <v>2.8571428571428598E-2</v>
      </c>
      <c r="J20" s="18">
        <v>5.2631578947368397E-2</v>
      </c>
      <c r="K20" s="18">
        <v>2.7397260273972601E-2</v>
      </c>
      <c r="L20" s="18">
        <v>3.3333333333333298E-2</v>
      </c>
      <c r="M20" s="18">
        <v>0</v>
      </c>
      <c r="N20" s="18">
        <v>1.9607843137254902E-2</v>
      </c>
      <c r="O20" s="18">
        <v>6.6666666666666693E-2</v>
      </c>
      <c r="P20" s="18">
        <v>3.3333333333333298E-2</v>
      </c>
      <c r="Q20" s="18">
        <v>2.32558139534884E-2</v>
      </c>
      <c r="R20" s="18">
        <v>0</v>
      </c>
      <c r="S20" s="18">
        <v>5.4945054945054897E-3</v>
      </c>
      <c r="T20" s="18">
        <v>9.6153846153846194E-3</v>
      </c>
      <c r="U20" s="18"/>
      <c r="V20" s="18">
        <v>1.67130919220056E-2</v>
      </c>
      <c r="W20" s="18">
        <v>5.40540540540541E-3</v>
      </c>
      <c r="X20" s="18">
        <v>1.0563380281690101E-2</v>
      </c>
      <c r="Y20" s="18">
        <v>2.4489795918367301E-2</v>
      </c>
      <c r="Z20" s="18"/>
      <c r="AA20" s="18">
        <v>2.0997375328084E-2</v>
      </c>
      <c r="AB20" s="18">
        <v>1.21951219512195E-2</v>
      </c>
      <c r="AC20" s="18">
        <v>1.7857142857142901E-2</v>
      </c>
      <c r="AD20" s="18">
        <v>1.5503875968992199E-2</v>
      </c>
      <c r="AE20" s="18">
        <v>0</v>
      </c>
      <c r="AF20" s="18">
        <v>0</v>
      </c>
      <c r="AG20" s="18">
        <v>1.0416666666666701E-2</v>
      </c>
      <c r="AH20" s="18">
        <v>1.21951219512195E-2</v>
      </c>
      <c r="AI20" s="18">
        <v>9.4339622641509396E-3</v>
      </c>
      <c r="AJ20" s="18"/>
      <c r="AK20" s="18">
        <v>5.0761421319797002E-3</v>
      </c>
      <c r="AL20" s="18">
        <v>1.94174757281553E-2</v>
      </c>
      <c r="AM20" s="18">
        <v>0</v>
      </c>
      <c r="AN20" s="18">
        <v>3.4129692832764499E-2</v>
      </c>
      <c r="AO20" s="18">
        <v>5.31914893617021E-3</v>
      </c>
      <c r="AP20" s="18">
        <v>4.6082949308755804E-3</v>
      </c>
      <c r="AQ20" s="18">
        <v>0</v>
      </c>
      <c r="AR20" s="18"/>
      <c r="AS20" s="18">
        <v>5.31914893617021E-3</v>
      </c>
      <c r="AT20" s="18">
        <v>1.8584070796460201E-2</v>
      </c>
      <c r="AU20" s="18"/>
      <c r="AV20" s="18">
        <v>8.4388185654008397E-3</v>
      </c>
      <c r="AW20" s="18">
        <v>2.1327014218009501E-2</v>
      </c>
      <c r="AX20" s="18"/>
      <c r="AY20" s="18">
        <v>1.20772946859903E-2</v>
      </c>
      <c r="AZ20" s="18">
        <v>2.4489795918367301E-2</v>
      </c>
      <c r="BA20" s="18"/>
      <c r="BB20" s="18">
        <v>1.0558069381598799E-2</v>
      </c>
      <c r="BC20" s="18">
        <v>2.2900763358778602E-2</v>
      </c>
      <c r="BD20" s="18"/>
      <c r="BE20" s="18">
        <v>5.4545454545454501E-2</v>
      </c>
      <c r="BF20" s="18">
        <v>2.3668639053254399E-2</v>
      </c>
      <c r="BG20" s="18">
        <v>6.9204152249135002E-3</v>
      </c>
      <c r="BH20" s="18">
        <v>4.2553191489361703E-3</v>
      </c>
    </row>
    <row r="21" spans="2:60" x14ac:dyDescent="0.25">
      <c r="B21" s="15"/>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H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150</v>
      </c>
      <c r="C8" s="16">
        <v>0.32018209408194198</v>
      </c>
      <c r="D8" s="16">
        <v>0.25581395348837199</v>
      </c>
      <c r="E8" s="16">
        <v>0.47552447552447602</v>
      </c>
      <c r="F8" s="16">
        <v>0.37894736842105298</v>
      </c>
      <c r="G8" s="16">
        <v>0.25862068965517199</v>
      </c>
      <c r="H8" s="16">
        <v>0.33333333333333298</v>
      </c>
      <c r="I8" s="16">
        <v>0.27619047619047599</v>
      </c>
      <c r="J8" s="16">
        <v>0.57894736842105299</v>
      </c>
      <c r="K8" s="16">
        <v>0.43835616438356201</v>
      </c>
      <c r="L8" s="16">
        <v>0.43333333333333302</v>
      </c>
      <c r="M8" s="16">
        <v>0.32954545454545497</v>
      </c>
      <c r="N8" s="16">
        <v>0.27450980392156898</v>
      </c>
      <c r="O8" s="16">
        <v>0.2</v>
      </c>
      <c r="P8" s="16">
        <v>0.41666666666666702</v>
      </c>
      <c r="Q8" s="16">
        <v>0.418604651162791</v>
      </c>
      <c r="R8" s="16">
        <v>0.48148148148148101</v>
      </c>
      <c r="S8" s="16">
        <v>0.175824175824176</v>
      </c>
      <c r="T8" s="16">
        <v>0.230769230769231</v>
      </c>
      <c r="U8" s="16"/>
      <c r="V8" s="16">
        <v>0.626740947075209</v>
      </c>
      <c r="W8" s="16">
        <v>0.410810810810811</v>
      </c>
      <c r="X8" s="16">
        <v>0.21830985915493001</v>
      </c>
      <c r="Y8" s="16">
        <v>0.120408163265306</v>
      </c>
      <c r="Z8" s="16"/>
      <c r="AA8" s="16">
        <v>0.52755905511810997</v>
      </c>
      <c r="AB8" s="16">
        <v>0.32926829268292701</v>
      </c>
      <c r="AC8" s="16">
        <v>0.28571428571428598</v>
      </c>
      <c r="AD8" s="16">
        <v>0.24806201550387599</v>
      </c>
      <c r="AE8" s="16">
        <v>0.22689075630252101</v>
      </c>
      <c r="AF8" s="16">
        <v>0.12765957446808501</v>
      </c>
      <c r="AG8" s="16">
        <v>9.375E-2</v>
      </c>
      <c r="AH8" s="16">
        <v>0.19512195121951201</v>
      </c>
      <c r="AI8" s="16">
        <v>0.10377358490565999</v>
      </c>
      <c r="AJ8" s="16"/>
      <c r="AK8" s="16">
        <v>0.50253807106599002</v>
      </c>
      <c r="AL8" s="16">
        <v>0.34951456310679602</v>
      </c>
      <c r="AM8" s="16">
        <v>0.25742574257425699</v>
      </c>
      <c r="AN8" s="16">
        <v>0.40273037542662099</v>
      </c>
      <c r="AO8" s="16">
        <v>0.164893617021277</v>
      </c>
      <c r="AP8" s="16">
        <v>0.230414746543779</v>
      </c>
      <c r="AQ8" s="16">
        <v>0.193333333333333</v>
      </c>
      <c r="AR8" s="16"/>
      <c r="AS8" s="16">
        <v>6.9148936170212796E-2</v>
      </c>
      <c r="AT8" s="16">
        <v>0.36194690265486701</v>
      </c>
      <c r="AU8" s="16"/>
      <c r="AV8" s="16">
        <v>0.417721518987342</v>
      </c>
      <c r="AW8" s="16">
        <v>0.26540284360189598</v>
      </c>
      <c r="AX8" s="16"/>
      <c r="AY8" s="16">
        <v>0.438405797101449</v>
      </c>
      <c r="AZ8" s="16">
        <v>0.120408163265306</v>
      </c>
      <c r="BA8" s="16"/>
      <c r="BB8" s="16">
        <v>0.256410256410256</v>
      </c>
      <c r="BC8" s="16">
        <v>0.38473282442748102</v>
      </c>
      <c r="BD8" s="16"/>
      <c r="BE8" s="16">
        <v>0.72121212121212097</v>
      </c>
      <c r="BF8" s="16">
        <v>0.476331360946746</v>
      </c>
      <c r="BG8" s="16">
        <v>0.198961937716263</v>
      </c>
      <c r="BH8" s="16">
        <v>0.114893617021277</v>
      </c>
    </row>
    <row r="9" spans="2:60" x14ac:dyDescent="0.25">
      <c r="B9" s="17" t="s">
        <v>151</v>
      </c>
      <c r="C9" s="16">
        <v>0.16616084977238199</v>
      </c>
      <c r="D9" s="16">
        <v>0.116279069767442</v>
      </c>
      <c r="E9" s="16">
        <v>0.13986013986014001</v>
      </c>
      <c r="F9" s="16">
        <v>0.26315789473684198</v>
      </c>
      <c r="G9" s="16">
        <v>0.25862068965517199</v>
      </c>
      <c r="H9" s="16">
        <v>0.133333333333333</v>
      </c>
      <c r="I9" s="16">
        <v>0.19047619047618999</v>
      </c>
      <c r="J9" s="16">
        <v>0.157894736842105</v>
      </c>
      <c r="K9" s="16">
        <v>0.10958904109589</v>
      </c>
      <c r="L9" s="16">
        <v>0.16666666666666699</v>
      </c>
      <c r="M9" s="16">
        <v>0.14772727272727301</v>
      </c>
      <c r="N9" s="16">
        <v>0.16666666666666699</v>
      </c>
      <c r="O9" s="16">
        <v>0.2</v>
      </c>
      <c r="P9" s="16">
        <v>0.16666666666666699</v>
      </c>
      <c r="Q9" s="16">
        <v>0.27906976744186002</v>
      </c>
      <c r="R9" s="16">
        <v>0.18518518518518501</v>
      </c>
      <c r="S9" s="16">
        <v>0.175824175824176</v>
      </c>
      <c r="T9" s="16">
        <v>8.6538461538461495E-2</v>
      </c>
      <c r="U9" s="16"/>
      <c r="V9" s="16">
        <v>3.6211699164345398E-2</v>
      </c>
      <c r="W9" s="16">
        <v>0.15675675675675699</v>
      </c>
      <c r="X9" s="16">
        <v>0.19366197183098599</v>
      </c>
      <c r="Y9" s="16">
        <v>0.24897959183673499</v>
      </c>
      <c r="Z9" s="16"/>
      <c r="AA9" s="16">
        <v>7.3490813648294004E-2</v>
      </c>
      <c r="AB9" s="16">
        <v>0.17073170731707299</v>
      </c>
      <c r="AC9" s="16">
        <v>0.20535714285714299</v>
      </c>
      <c r="AD9" s="16">
        <v>0.178294573643411</v>
      </c>
      <c r="AE9" s="16">
        <v>0.184873949579832</v>
      </c>
      <c r="AF9" s="16">
        <v>0.27659574468085102</v>
      </c>
      <c r="AG9" s="16">
        <v>0.22916666666666699</v>
      </c>
      <c r="AH9" s="16">
        <v>0.23170731707317099</v>
      </c>
      <c r="AI9" s="16">
        <v>0.21698113207547201</v>
      </c>
      <c r="AJ9" s="16"/>
      <c r="AK9" s="16">
        <v>0.101522842639594</v>
      </c>
      <c r="AL9" s="16">
        <v>0.14563106796116501</v>
      </c>
      <c r="AM9" s="16">
        <v>0.18811881188118801</v>
      </c>
      <c r="AN9" s="16">
        <v>0.15358361774744</v>
      </c>
      <c r="AO9" s="16">
        <v>0.20212765957446799</v>
      </c>
      <c r="AP9" s="16">
        <v>0.19354838709677399</v>
      </c>
      <c r="AQ9" s="16">
        <v>0.2</v>
      </c>
      <c r="AR9" s="16"/>
      <c r="AS9" s="16">
        <v>0.13829787234042601</v>
      </c>
      <c r="AT9" s="16">
        <v>0.17079646017699099</v>
      </c>
      <c r="AU9" s="16"/>
      <c r="AV9" s="16">
        <v>0.158227848101266</v>
      </c>
      <c r="AW9" s="16">
        <v>0.17061611374407601</v>
      </c>
      <c r="AX9" s="16"/>
      <c r="AY9" s="16">
        <v>0.117149758454106</v>
      </c>
      <c r="AZ9" s="16">
        <v>0.24897959183673499</v>
      </c>
      <c r="BA9" s="16"/>
      <c r="BB9" s="16">
        <v>0.177978883861237</v>
      </c>
      <c r="BC9" s="16">
        <v>0.15419847328244299</v>
      </c>
      <c r="BD9" s="16"/>
      <c r="BE9" s="16">
        <v>6.0606060606060601E-2</v>
      </c>
      <c r="BF9" s="16">
        <v>0.14497041420118301</v>
      </c>
      <c r="BG9" s="16">
        <v>0.19377162629757799</v>
      </c>
      <c r="BH9" s="16">
        <v>0.20425531914893599</v>
      </c>
    </row>
    <row r="10" spans="2:60" x14ac:dyDescent="0.25">
      <c r="B10" s="17" t="s">
        <v>152</v>
      </c>
      <c r="C10" s="16">
        <v>9.7116843702579697E-2</v>
      </c>
      <c r="D10" s="16">
        <v>0.13953488372093001</v>
      </c>
      <c r="E10" s="16">
        <v>8.3916083916083906E-2</v>
      </c>
      <c r="F10" s="16">
        <v>4.2105263157894701E-2</v>
      </c>
      <c r="G10" s="16">
        <v>8.6206896551724102E-2</v>
      </c>
      <c r="H10" s="16">
        <v>3.3333333333333298E-2</v>
      </c>
      <c r="I10" s="16">
        <v>5.7142857142857099E-2</v>
      </c>
      <c r="J10" s="16">
        <v>5.2631578947368397E-2</v>
      </c>
      <c r="K10" s="16">
        <v>0.123287671232877</v>
      </c>
      <c r="L10" s="16">
        <v>6.6666666666666693E-2</v>
      </c>
      <c r="M10" s="16">
        <v>0.11363636363636399</v>
      </c>
      <c r="N10" s="16">
        <v>0.14705882352941199</v>
      </c>
      <c r="O10" s="16">
        <v>0.1</v>
      </c>
      <c r="P10" s="16">
        <v>0.1</v>
      </c>
      <c r="Q10" s="16">
        <v>0.116279069767442</v>
      </c>
      <c r="R10" s="16">
        <v>7.4074074074074098E-2</v>
      </c>
      <c r="S10" s="16">
        <v>9.3406593406593394E-2</v>
      </c>
      <c r="T10" s="16">
        <v>0.115384615384615</v>
      </c>
      <c r="U10" s="16"/>
      <c r="V10" s="16">
        <v>2.2284122562674102E-2</v>
      </c>
      <c r="W10" s="16">
        <v>0.11351351351351401</v>
      </c>
      <c r="X10" s="16">
        <v>0.140845070422535</v>
      </c>
      <c r="Y10" s="16">
        <v>0.120408163265306</v>
      </c>
      <c r="Z10" s="16"/>
      <c r="AA10" s="16">
        <v>4.1994750656167999E-2</v>
      </c>
      <c r="AB10" s="16">
        <v>0.12195121951219499</v>
      </c>
      <c r="AC10" s="16">
        <v>9.8214285714285698E-2</v>
      </c>
      <c r="AD10" s="16">
        <v>0.13953488372093001</v>
      </c>
      <c r="AE10" s="16">
        <v>0.126050420168067</v>
      </c>
      <c r="AF10" s="16">
        <v>0.159574468085106</v>
      </c>
      <c r="AG10" s="16">
        <v>8.3333333333333301E-2</v>
      </c>
      <c r="AH10" s="16">
        <v>0.134146341463415</v>
      </c>
      <c r="AI10" s="16">
        <v>0.160377358490566</v>
      </c>
      <c r="AJ10" s="16"/>
      <c r="AK10" s="16">
        <v>5.5837563451776699E-2</v>
      </c>
      <c r="AL10" s="16">
        <v>0.116504854368932</v>
      </c>
      <c r="AM10" s="16">
        <v>0.14851485148514901</v>
      </c>
      <c r="AN10" s="16">
        <v>9.2150170648464202E-2</v>
      </c>
      <c r="AO10" s="16">
        <v>0.122340425531915</v>
      </c>
      <c r="AP10" s="16">
        <v>0.124423963133641</v>
      </c>
      <c r="AQ10" s="16">
        <v>6.6666666666666693E-2</v>
      </c>
      <c r="AR10" s="16"/>
      <c r="AS10" s="16">
        <v>0.122340425531915</v>
      </c>
      <c r="AT10" s="16">
        <v>9.2920353982300904E-2</v>
      </c>
      <c r="AU10" s="16"/>
      <c r="AV10" s="16">
        <v>7.5949367088607597E-2</v>
      </c>
      <c r="AW10" s="16">
        <v>0.109004739336493</v>
      </c>
      <c r="AX10" s="16"/>
      <c r="AY10" s="16">
        <v>8.3333333333333301E-2</v>
      </c>
      <c r="AZ10" s="16">
        <v>0.120408163265306</v>
      </c>
      <c r="BA10" s="16"/>
      <c r="BB10" s="16">
        <v>0.11764705882352899</v>
      </c>
      <c r="BC10" s="16">
        <v>7.6335877862595394E-2</v>
      </c>
      <c r="BD10" s="16"/>
      <c r="BE10" s="16">
        <v>1.21212121212121E-2</v>
      </c>
      <c r="BF10" s="16">
        <v>5.32544378698225E-2</v>
      </c>
      <c r="BG10" s="16">
        <v>0.12629757785467099</v>
      </c>
      <c r="BH10" s="16">
        <v>0.14893617021276601</v>
      </c>
    </row>
    <row r="11" spans="2:60" x14ac:dyDescent="0.25">
      <c r="B11" s="17" t="s">
        <v>153</v>
      </c>
      <c r="C11" s="16">
        <v>8.1183611532625197E-2</v>
      </c>
      <c r="D11" s="16">
        <v>8.5271317829457405E-2</v>
      </c>
      <c r="E11" s="16">
        <v>7.69230769230769E-2</v>
      </c>
      <c r="F11" s="16">
        <v>0.105263157894737</v>
      </c>
      <c r="G11" s="16">
        <v>3.4482758620689703E-2</v>
      </c>
      <c r="H11" s="16">
        <v>3.3333333333333298E-2</v>
      </c>
      <c r="I11" s="16">
        <v>4.7619047619047603E-2</v>
      </c>
      <c r="J11" s="16">
        <v>0</v>
      </c>
      <c r="K11" s="16">
        <v>6.8493150684931503E-2</v>
      </c>
      <c r="L11" s="16">
        <v>0</v>
      </c>
      <c r="M11" s="16">
        <v>7.9545454545454503E-2</v>
      </c>
      <c r="N11" s="16">
        <v>0.14705882352941199</v>
      </c>
      <c r="O11" s="16">
        <v>0.2</v>
      </c>
      <c r="P11" s="16">
        <v>0.05</v>
      </c>
      <c r="Q11" s="16">
        <v>6.9767441860465101E-2</v>
      </c>
      <c r="R11" s="16">
        <v>0.11111111111111099</v>
      </c>
      <c r="S11" s="16">
        <v>9.8901098901098897E-2</v>
      </c>
      <c r="T11" s="16">
        <v>6.7307692307692304E-2</v>
      </c>
      <c r="U11" s="16"/>
      <c r="V11" s="16">
        <v>2.5069637883008401E-2</v>
      </c>
      <c r="W11" s="16">
        <v>7.0270270270270302E-2</v>
      </c>
      <c r="X11" s="16">
        <v>0.109154929577465</v>
      </c>
      <c r="Y11" s="16">
        <v>0.11020408163265299</v>
      </c>
      <c r="Z11" s="16"/>
      <c r="AA11" s="16">
        <v>3.4120734908136503E-2</v>
      </c>
      <c r="AB11" s="16">
        <v>8.5365853658536606E-2</v>
      </c>
      <c r="AC11" s="16">
        <v>0.107142857142857</v>
      </c>
      <c r="AD11" s="16">
        <v>9.3023255813953501E-2</v>
      </c>
      <c r="AE11" s="16">
        <v>7.5630252100840303E-2</v>
      </c>
      <c r="AF11" s="16">
        <v>9.5744680851063801E-2</v>
      </c>
      <c r="AG11" s="16">
        <v>0.125</v>
      </c>
      <c r="AH11" s="16">
        <v>9.7560975609756101E-2</v>
      </c>
      <c r="AI11" s="16">
        <v>0.169811320754717</v>
      </c>
      <c r="AJ11" s="16"/>
      <c r="AK11" s="16">
        <v>8.1218274111675107E-2</v>
      </c>
      <c r="AL11" s="16">
        <v>9.7087378640776698E-2</v>
      </c>
      <c r="AM11" s="16">
        <v>0.13861386138613899</v>
      </c>
      <c r="AN11" s="16">
        <v>5.8020477815699703E-2</v>
      </c>
      <c r="AO11" s="16">
        <v>0.117021276595745</v>
      </c>
      <c r="AP11" s="16">
        <v>7.3732718894009203E-2</v>
      </c>
      <c r="AQ11" s="16">
        <v>0.06</v>
      </c>
      <c r="AR11" s="16"/>
      <c r="AS11" s="16">
        <v>0.122340425531915</v>
      </c>
      <c r="AT11" s="16">
        <v>7.4336283185840707E-2</v>
      </c>
      <c r="AU11" s="16"/>
      <c r="AV11" s="16">
        <v>5.90717299578059E-2</v>
      </c>
      <c r="AW11" s="16">
        <v>9.3601895734597207E-2</v>
      </c>
      <c r="AX11" s="16"/>
      <c r="AY11" s="16">
        <v>6.4009661835748799E-2</v>
      </c>
      <c r="AZ11" s="16">
        <v>0.11020408163265299</v>
      </c>
      <c r="BA11" s="16"/>
      <c r="BB11" s="16">
        <v>8.5972850678733004E-2</v>
      </c>
      <c r="BC11" s="16">
        <v>7.6335877862595394E-2</v>
      </c>
      <c r="BD11" s="16"/>
      <c r="BE11" s="16">
        <v>1.21212121212121E-2</v>
      </c>
      <c r="BF11" s="16">
        <v>5.32544378698225E-2</v>
      </c>
      <c r="BG11" s="16">
        <v>9.8615916955017299E-2</v>
      </c>
      <c r="BH11" s="16">
        <v>0.12765957446808501</v>
      </c>
    </row>
    <row r="12" spans="2:60" x14ac:dyDescent="0.25">
      <c r="B12" s="17" t="s">
        <v>154</v>
      </c>
      <c r="C12" s="16">
        <v>6.1456752655538703E-2</v>
      </c>
      <c r="D12" s="16">
        <v>0.10077519379845</v>
      </c>
      <c r="E12" s="16">
        <v>1.3986013986014E-2</v>
      </c>
      <c r="F12" s="16">
        <v>4.2105263157894701E-2</v>
      </c>
      <c r="G12" s="16">
        <v>3.4482758620689703E-2</v>
      </c>
      <c r="H12" s="16">
        <v>0.133333333333333</v>
      </c>
      <c r="I12" s="16">
        <v>6.6666666666666693E-2</v>
      </c>
      <c r="J12" s="16">
        <v>0.157894736842105</v>
      </c>
      <c r="K12" s="16">
        <v>5.4794520547945202E-2</v>
      </c>
      <c r="L12" s="16">
        <v>0.133333333333333</v>
      </c>
      <c r="M12" s="16">
        <v>4.5454545454545497E-2</v>
      </c>
      <c r="N12" s="16">
        <v>1.9607843137254902E-2</v>
      </c>
      <c r="O12" s="16">
        <v>6.6666666666666693E-2</v>
      </c>
      <c r="P12" s="16">
        <v>1.6666666666666701E-2</v>
      </c>
      <c r="Q12" s="16">
        <v>0</v>
      </c>
      <c r="R12" s="16">
        <v>0</v>
      </c>
      <c r="S12" s="16">
        <v>7.69230769230769E-2</v>
      </c>
      <c r="T12" s="16">
        <v>0.144230769230769</v>
      </c>
      <c r="U12" s="16"/>
      <c r="V12" s="16">
        <v>2.7855153203342601E-3</v>
      </c>
      <c r="W12" s="16">
        <v>4.3243243243243197E-2</v>
      </c>
      <c r="X12" s="16">
        <v>8.4507042253521097E-2</v>
      </c>
      <c r="Y12" s="16">
        <v>9.7959183673469397E-2</v>
      </c>
      <c r="Z12" s="16"/>
      <c r="AA12" s="16">
        <v>2.3622047244094498E-2</v>
      </c>
      <c r="AB12" s="16">
        <v>3.65853658536585E-2</v>
      </c>
      <c r="AC12" s="16">
        <v>8.0357142857142905E-2</v>
      </c>
      <c r="AD12" s="16">
        <v>6.2015503875968998E-2</v>
      </c>
      <c r="AE12" s="16">
        <v>0.151260504201681</v>
      </c>
      <c r="AF12" s="16">
        <v>0.10638297872340401</v>
      </c>
      <c r="AG12" s="16">
        <v>9.375E-2</v>
      </c>
      <c r="AH12" s="16">
        <v>7.3170731707317097E-2</v>
      </c>
      <c r="AI12" s="16">
        <v>3.77358490566038E-2</v>
      </c>
      <c r="AJ12" s="16"/>
      <c r="AK12" s="16">
        <v>1.01522842639594E-2</v>
      </c>
      <c r="AL12" s="16">
        <v>5.8252427184466E-2</v>
      </c>
      <c r="AM12" s="16">
        <v>7.9207920792079195E-2</v>
      </c>
      <c r="AN12" s="16">
        <v>4.4368600682593899E-2</v>
      </c>
      <c r="AO12" s="16">
        <v>8.5106382978723402E-2</v>
      </c>
      <c r="AP12" s="16">
        <v>8.7557603686635899E-2</v>
      </c>
      <c r="AQ12" s="16">
        <v>9.3333333333333296E-2</v>
      </c>
      <c r="AR12" s="16"/>
      <c r="AS12" s="16">
        <v>0.13297872340425501</v>
      </c>
      <c r="AT12" s="16">
        <v>4.9557522123893798E-2</v>
      </c>
      <c r="AU12" s="16"/>
      <c r="AV12" s="16">
        <v>5.2742616033755303E-2</v>
      </c>
      <c r="AW12" s="16">
        <v>6.6350710900473897E-2</v>
      </c>
      <c r="AX12" s="16"/>
      <c r="AY12" s="16">
        <v>3.9855072463768099E-2</v>
      </c>
      <c r="AZ12" s="16">
        <v>9.7959183673469397E-2</v>
      </c>
      <c r="BA12" s="16"/>
      <c r="BB12" s="16">
        <v>6.6365007541478102E-2</v>
      </c>
      <c r="BC12" s="16">
        <v>5.6488549618320602E-2</v>
      </c>
      <c r="BD12" s="16"/>
      <c r="BE12" s="16">
        <v>6.0606060606060597E-3</v>
      </c>
      <c r="BF12" s="16">
        <v>2.9585798816568001E-2</v>
      </c>
      <c r="BG12" s="16">
        <v>8.4775086505190306E-2</v>
      </c>
      <c r="BH12" s="16">
        <v>8.5106382978723402E-2</v>
      </c>
    </row>
    <row r="13" spans="2:60" x14ac:dyDescent="0.25">
      <c r="B13" s="17" t="s">
        <v>155</v>
      </c>
      <c r="C13" s="16">
        <v>5.69044006069803E-2</v>
      </c>
      <c r="D13" s="16">
        <v>7.7519379844961198E-2</v>
      </c>
      <c r="E13" s="16">
        <v>3.4965034965035002E-2</v>
      </c>
      <c r="F13" s="16">
        <v>3.1578947368421102E-2</v>
      </c>
      <c r="G13" s="16">
        <v>5.1724137931034503E-2</v>
      </c>
      <c r="H13" s="16">
        <v>0.133333333333333</v>
      </c>
      <c r="I13" s="16">
        <v>8.5714285714285701E-2</v>
      </c>
      <c r="J13" s="16">
        <v>0</v>
      </c>
      <c r="K13" s="16">
        <v>4.1095890410958902E-2</v>
      </c>
      <c r="L13" s="16">
        <v>6.6666666666666693E-2</v>
      </c>
      <c r="M13" s="16">
        <v>6.8181818181818205E-2</v>
      </c>
      <c r="N13" s="16">
        <v>1.9607843137254902E-2</v>
      </c>
      <c r="O13" s="16">
        <v>6.6666666666666693E-2</v>
      </c>
      <c r="P13" s="16">
        <v>0.05</v>
      </c>
      <c r="Q13" s="16">
        <v>0</v>
      </c>
      <c r="R13" s="16">
        <v>0</v>
      </c>
      <c r="S13" s="16">
        <v>7.1428571428571397E-2</v>
      </c>
      <c r="T13" s="16">
        <v>9.6153846153846201E-2</v>
      </c>
      <c r="U13" s="16"/>
      <c r="V13" s="16">
        <v>1.9498607242339799E-2</v>
      </c>
      <c r="W13" s="16">
        <v>7.0270270270270302E-2</v>
      </c>
      <c r="X13" s="16">
        <v>4.92957746478873E-2</v>
      </c>
      <c r="Y13" s="16">
        <v>8.3673469387755106E-2</v>
      </c>
      <c r="Z13" s="16"/>
      <c r="AA13" s="16">
        <v>3.9370078740157501E-2</v>
      </c>
      <c r="AB13" s="16">
        <v>2.4390243902439001E-2</v>
      </c>
      <c r="AC13" s="16">
        <v>6.25E-2</v>
      </c>
      <c r="AD13" s="16">
        <v>5.4263565891472902E-2</v>
      </c>
      <c r="AE13" s="16">
        <v>6.7226890756302504E-2</v>
      </c>
      <c r="AF13" s="16">
        <v>7.4468085106383003E-2</v>
      </c>
      <c r="AG13" s="16">
        <v>8.3333333333333301E-2</v>
      </c>
      <c r="AH13" s="16">
        <v>0.12195121951219499</v>
      </c>
      <c r="AI13" s="16">
        <v>5.6603773584905703E-2</v>
      </c>
      <c r="AJ13" s="16"/>
      <c r="AK13" s="16">
        <v>5.0761421319797002E-2</v>
      </c>
      <c r="AL13" s="16">
        <v>7.7669902912621394E-2</v>
      </c>
      <c r="AM13" s="16">
        <v>5.9405940594059403E-2</v>
      </c>
      <c r="AN13" s="16">
        <v>2.38907849829352E-2</v>
      </c>
      <c r="AO13" s="16">
        <v>7.9787234042553196E-2</v>
      </c>
      <c r="AP13" s="16">
        <v>7.3732718894009203E-2</v>
      </c>
      <c r="AQ13" s="16">
        <v>6.6666666666666693E-2</v>
      </c>
      <c r="AR13" s="16"/>
      <c r="AS13" s="16">
        <v>0.10638297872340401</v>
      </c>
      <c r="AT13" s="16">
        <v>4.8672566371681401E-2</v>
      </c>
      <c r="AU13" s="16"/>
      <c r="AV13" s="16">
        <v>4.4303797468354403E-2</v>
      </c>
      <c r="AW13" s="16">
        <v>6.3981042654028403E-2</v>
      </c>
      <c r="AX13" s="16"/>
      <c r="AY13" s="16">
        <v>4.10628019323672E-2</v>
      </c>
      <c r="AZ13" s="16">
        <v>8.3673469387755106E-2</v>
      </c>
      <c r="BA13" s="16"/>
      <c r="BB13" s="16">
        <v>6.1840120663650099E-2</v>
      </c>
      <c r="BC13" s="16">
        <v>5.1908396946564898E-2</v>
      </c>
      <c r="BD13" s="16"/>
      <c r="BE13" s="16">
        <v>1.8181818181818198E-2</v>
      </c>
      <c r="BF13" s="16">
        <v>4.1420118343195297E-2</v>
      </c>
      <c r="BG13" s="16">
        <v>6.9204152249134995E-2</v>
      </c>
      <c r="BH13" s="16">
        <v>7.6595744680851105E-2</v>
      </c>
    </row>
    <row r="14" spans="2:60" x14ac:dyDescent="0.25">
      <c r="B14" s="17" t="s">
        <v>156</v>
      </c>
      <c r="C14" s="16">
        <v>4.6282245827010599E-2</v>
      </c>
      <c r="D14" s="16">
        <v>8.5271317829457405E-2</v>
      </c>
      <c r="E14" s="16">
        <v>1.3986013986014E-2</v>
      </c>
      <c r="F14" s="16">
        <v>4.2105263157894701E-2</v>
      </c>
      <c r="G14" s="16">
        <v>1.72413793103448E-2</v>
      </c>
      <c r="H14" s="16">
        <v>0.1</v>
      </c>
      <c r="I14" s="16">
        <v>1.9047619047619001E-2</v>
      </c>
      <c r="J14" s="16">
        <v>0</v>
      </c>
      <c r="K14" s="16">
        <v>2.7397260273972601E-2</v>
      </c>
      <c r="L14" s="16">
        <v>0</v>
      </c>
      <c r="M14" s="16">
        <v>0.11363636363636399</v>
      </c>
      <c r="N14" s="16">
        <v>7.8431372549019607E-2</v>
      </c>
      <c r="O14" s="16">
        <v>0</v>
      </c>
      <c r="P14" s="16">
        <v>0.05</v>
      </c>
      <c r="Q14" s="16">
        <v>0</v>
      </c>
      <c r="R14" s="16">
        <v>0</v>
      </c>
      <c r="S14" s="16">
        <v>3.8461538461538498E-2</v>
      </c>
      <c r="T14" s="16">
        <v>7.69230769230769E-2</v>
      </c>
      <c r="U14" s="16"/>
      <c r="V14" s="16">
        <v>1.9498607242339799E-2</v>
      </c>
      <c r="W14" s="16">
        <v>3.7837837837837798E-2</v>
      </c>
      <c r="X14" s="16">
        <v>6.6901408450704206E-2</v>
      </c>
      <c r="Y14" s="16">
        <v>5.7142857142857099E-2</v>
      </c>
      <c r="Z14" s="16"/>
      <c r="AA14" s="16">
        <v>2.3622047244094498E-2</v>
      </c>
      <c r="AB14" s="16">
        <v>3.65853658536585E-2</v>
      </c>
      <c r="AC14" s="16">
        <v>6.25E-2</v>
      </c>
      <c r="AD14" s="16">
        <v>9.3023255813953501E-2</v>
      </c>
      <c r="AE14" s="16">
        <v>2.5210084033613401E-2</v>
      </c>
      <c r="AF14" s="16">
        <v>3.1914893617021302E-2</v>
      </c>
      <c r="AG14" s="16">
        <v>6.25E-2</v>
      </c>
      <c r="AH14" s="16">
        <v>4.8780487804878099E-2</v>
      </c>
      <c r="AI14" s="16">
        <v>9.4339622641509399E-2</v>
      </c>
      <c r="AJ14" s="16"/>
      <c r="AK14" s="16">
        <v>3.0456852791878201E-2</v>
      </c>
      <c r="AL14" s="16">
        <v>2.9126213592233E-2</v>
      </c>
      <c r="AM14" s="16">
        <v>9.9009900990098994E-3</v>
      </c>
      <c r="AN14" s="16">
        <v>2.0477815699658699E-2</v>
      </c>
      <c r="AO14" s="16">
        <v>0.10106382978723399</v>
      </c>
      <c r="AP14" s="16">
        <v>5.0691244239631297E-2</v>
      </c>
      <c r="AQ14" s="16">
        <v>8.6666666666666697E-2</v>
      </c>
      <c r="AR14" s="16"/>
      <c r="AS14" s="16">
        <v>0.10638297872340401</v>
      </c>
      <c r="AT14" s="16">
        <v>3.6283185840707999E-2</v>
      </c>
      <c r="AU14" s="16"/>
      <c r="AV14" s="16">
        <v>2.9535864978902999E-2</v>
      </c>
      <c r="AW14" s="16">
        <v>5.56872037914692E-2</v>
      </c>
      <c r="AX14" s="16"/>
      <c r="AY14" s="16">
        <v>3.9855072463768099E-2</v>
      </c>
      <c r="AZ14" s="16">
        <v>5.7142857142857099E-2</v>
      </c>
      <c r="BA14" s="16"/>
      <c r="BB14" s="16">
        <v>6.0331825037707398E-2</v>
      </c>
      <c r="BC14" s="16">
        <v>3.2061068702290099E-2</v>
      </c>
      <c r="BD14" s="16"/>
      <c r="BE14" s="16">
        <v>1.21212121212121E-2</v>
      </c>
      <c r="BF14" s="16">
        <v>3.5502958579881699E-2</v>
      </c>
      <c r="BG14" s="16">
        <v>5.5363321799308002E-2</v>
      </c>
      <c r="BH14" s="16">
        <v>6.3829787234042507E-2</v>
      </c>
    </row>
    <row r="15" spans="2:60" x14ac:dyDescent="0.25">
      <c r="B15" s="17" t="s">
        <v>157</v>
      </c>
      <c r="C15" s="16">
        <v>2.5796661608497699E-2</v>
      </c>
      <c r="D15" s="16">
        <v>1.5503875968992199E-2</v>
      </c>
      <c r="E15" s="16">
        <v>1.3986013986014E-2</v>
      </c>
      <c r="F15" s="16">
        <v>1.05263157894737E-2</v>
      </c>
      <c r="G15" s="16">
        <v>3.4482758620689703E-2</v>
      </c>
      <c r="H15" s="16">
        <v>0</v>
      </c>
      <c r="I15" s="16">
        <v>2.8571428571428598E-2</v>
      </c>
      <c r="J15" s="16">
        <v>0</v>
      </c>
      <c r="K15" s="16">
        <v>0</v>
      </c>
      <c r="L15" s="16">
        <v>0</v>
      </c>
      <c r="M15" s="16">
        <v>1.13636363636364E-2</v>
      </c>
      <c r="N15" s="16">
        <v>3.9215686274509803E-2</v>
      </c>
      <c r="O15" s="16">
        <v>0</v>
      </c>
      <c r="P15" s="16">
        <v>1.6666666666666701E-2</v>
      </c>
      <c r="Q15" s="16">
        <v>0</v>
      </c>
      <c r="R15" s="16">
        <v>3.7037037037037E-2</v>
      </c>
      <c r="S15" s="16">
        <v>6.5934065934065894E-2</v>
      </c>
      <c r="T15" s="16">
        <v>4.80769230769231E-2</v>
      </c>
      <c r="U15" s="16"/>
      <c r="V15" s="16">
        <v>5.5710306406685202E-3</v>
      </c>
      <c r="W15" s="16">
        <v>1.62162162162162E-2</v>
      </c>
      <c r="X15" s="16">
        <v>5.2816901408450703E-2</v>
      </c>
      <c r="Y15" s="16">
        <v>2.8571428571428598E-2</v>
      </c>
      <c r="Z15" s="16"/>
      <c r="AA15" s="16">
        <v>7.8740157480314994E-3</v>
      </c>
      <c r="AB15" s="16">
        <v>1.21951219512195E-2</v>
      </c>
      <c r="AC15" s="16">
        <v>3.5714285714285698E-2</v>
      </c>
      <c r="AD15" s="16">
        <v>1.5503875968992199E-2</v>
      </c>
      <c r="AE15" s="16">
        <v>7.5630252100840303E-2</v>
      </c>
      <c r="AF15" s="16">
        <v>1.0638297872340399E-2</v>
      </c>
      <c r="AG15" s="16">
        <v>6.25E-2</v>
      </c>
      <c r="AH15" s="16">
        <v>4.8780487804878099E-2</v>
      </c>
      <c r="AI15" s="16">
        <v>2.83018867924528E-2</v>
      </c>
      <c r="AJ15" s="16"/>
      <c r="AK15" s="16">
        <v>2.5380710659898501E-2</v>
      </c>
      <c r="AL15" s="16">
        <v>2.9126213592233E-2</v>
      </c>
      <c r="AM15" s="16">
        <v>1.9801980198019799E-2</v>
      </c>
      <c r="AN15" s="16">
        <v>1.02389078498294E-2</v>
      </c>
      <c r="AO15" s="16">
        <v>2.6595744680851099E-2</v>
      </c>
      <c r="AP15" s="16">
        <v>2.3041474654377898E-2</v>
      </c>
      <c r="AQ15" s="16">
        <v>0.06</v>
      </c>
      <c r="AR15" s="16"/>
      <c r="AS15" s="16">
        <v>4.2553191489361701E-2</v>
      </c>
      <c r="AT15" s="16">
        <v>2.3008849557522099E-2</v>
      </c>
      <c r="AU15" s="16"/>
      <c r="AV15" s="16">
        <v>1.68776371308017E-2</v>
      </c>
      <c r="AW15" s="16">
        <v>3.0805687203791499E-2</v>
      </c>
      <c r="AX15" s="16"/>
      <c r="AY15" s="16">
        <v>2.41545893719807E-2</v>
      </c>
      <c r="AZ15" s="16">
        <v>2.8571428571428598E-2</v>
      </c>
      <c r="BA15" s="16"/>
      <c r="BB15" s="16">
        <v>3.6199095022624403E-2</v>
      </c>
      <c r="BC15" s="16">
        <v>1.5267175572519101E-2</v>
      </c>
      <c r="BD15" s="16"/>
      <c r="BE15" s="16">
        <v>0</v>
      </c>
      <c r="BF15" s="16">
        <v>1.4792899408284E-2</v>
      </c>
      <c r="BG15" s="16">
        <v>2.7681660899654001E-2</v>
      </c>
      <c r="BH15" s="16">
        <v>5.5319148936170202E-2</v>
      </c>
    </row>
    <row r="16" spans="2:60" x14ac:dyDescent="0.25">
      <c r="B16" s="17" t="s">
        <v>158</v>
      </c>
      <c r="C16" s="16">
        <v>4.0212443095599397E-2</v>
      </c>
      <c r="D16" s="16">
        <v>4.6511627906976702E-2</v>
      </c>
      <c r="E16" s="16">
        <v>0</v>
      </c>
      <c r="F16" s="16">
        <v>2.1052631578947399E-2</v>
      </c>
      <c r="G16" s="16">
        <v>5.1724137931034503E-2</v>
      </c>
      <c r="H16" s="16">
        <v>3.3333333333333298E-2</v>
      </c>
      <c r="I16" s="16">
        <v>1.9047619047619001E-2</v>
      </c>
      <c r="J16" s="16">
        <v>0</v>
      </c>
      <c r="K16" s="16">
        <v>0</v>
      </c>
      <c r="L16" s="16">
        <v>0</v>
      </c>
      <c r="M16" s="16">
        <v>3.4090909090909102E-2</v>
      </c>
      <c r="N16" s="16">
        <v>4.9019607843137303E-2</v>
      </c>
      <c r="O16" s="16">
        <v>3.3333333333333298E-2</v>
      </c>
      <c r="P16" s="16">
        <v>0.05</v>
      </c>
      <c r="Q16" s="16">
        <v>2.32558139534884E-2</v>
      </c>
      <c r="R16" s="16">
        <v>7.4074074074074098E-2</v>
      </c>
      <c r="S16" s="16">
        <v>0.10989010989011</v>
      </c>
      <c r="T16" s="16">
        <v>3.8461538461538498E-2</v>
      </c>
      <c r="U16" s="16"/>
      <c r="V16" s="16">
        <v>8.3565459610027894E-3</v>
      </c>
      <c r="W16" s="16">
        <v>3.7837837837837798E-2</v>
      </c>
      <c r="X16" s="16">
        <v>4.92957746478873E-2</v>
      </c>
      <c r="Y16" s="16">
        <v>5.9183673469387799E-2</v>
      </c>
      <c r="Z16" s="16"/>
      <c r="AA16" s="16">
        <v>1.31233595800525E-2</v>
      </c>
      <c r="AB16" s="16">
        <v>8.5365853658536606E-2</v>
      </c>
      <c r="AC16" s="16">
        <v>3.5714285714285698E-2</v>
      </c>
      <c r="AD16" s="16">
        <v>8.5271317829457405E-2</v>
      </c>
      <c r="AE16" s="16">
        <v>4.20168067226891E-2</v>
      </c>
      <c r="AF16" s="16">
        <v>8.5106382978723402E-2</v>
      </c>
      <c r="AG16" s="16">
        <v>6.25E-2</v>
      </c>
      <c r="AH16" s="16">
        <v>0</v>
      </c>
      <c r="AI16" s="16">
        <v>4.71698113207547E-2</v>
      </c>
      <c r="AJ16" s="16"/>
      <c r="AK16" s="16">
        <v>2.5380710659898501E-2</v>
      </c>
      <c r="AL16" s="16">
        <v>2.9126213592233E-2</v>
      </c>
      <c r="AM16" s="16">
        <v>0</v>
      </c>
      <c r="AN16" s="16">
        <v>4.7781569965870303E-2</v>
      </c>
      <c r="AO16" s="16">
        <v>5.31914893617021E-2</v>
      </c>
      <c r="AP16" s="16">
        <v>6.9124423963133605E-2</v>
      </c>
      <c r="AQ16" s="16">
        <v>2.66666666666667E-2</v>
      </c>
      <c r="AR16" s="16"/>
      <c r="AS16" s="16">
        <v>7.9787234042553196E-2</v>
      </c>
      <c r="AT16" s="16">
        <v>3.3628318584070803E-2</v>
      </c>
      <c r="AU16" s="16"/>
      <c r="AV16" s="16">
        <v>4.6413502109704602E-2</v>
      </c>
      <c r="AW16" s="16">
        <v>3.6729857819905197E-2</v>
      </c>
      <c r="AX16" s="16"/>
      <c r="AY16" s="16">
        <v>2.8985507246376802E-2</v>
      </c>
      <c r="AZ16" s="16">
        <v>5.9183673469387799E-2</v>
      </c>
      <c r="BA16" s="16"/>
      <c r="BB16" s="16">
        <v>4.3740573152337897E-2</v>
      </c>
      <c r="BC16" s="16">
        <v>3.6641221374045803E-2</v>
      </c>
      <c r="BD16" s="16"/>
      <c r="BE16" s="16">
        <v>0</v>
      </c>
      <c r="BF16" s="16">
        <v>1.18343195266272E-2</v>
      </c>
      <c r="BG16" s="16">
        <v>6.0553633217993098E-2</v>
      </c>
      <c r="BH16" s="16">
        <v>5.5319148936170202E-2</v>
      </c>
    </row>
    <row r="17" spans="2:60" x14ac:dyDescent="0.25">
      <c r="B17" s="17" t="s">
        <v>159</v>
      </c>
      <c r="C17" s="16">
        <v>2.42792109256449E-2</v>
      </c>
      <c r="D17" s="16">
        <v>3.1007751937984499E-2</v>
      </c>
      <c r="E17" s="16">
        <v>2.7972027972028E-2</v>
      </c>
      <c r="F17" s="16">
        <v>1.05263157894737E-2</v>
      </c>
      <c r="G17" s="16">
        <v>5.1724137931034503E-2</v>
      </c>
      <c r="H17" s="16">
        <v>0</v>
      </c>
      <c r="I17" s="16">
        <v>3.8095238095238099E-2</v>
      </c>
      <c r="J17" s="16">
        <v>0</v>
      </c>
      <c r="K17" s="16">
        <v>2.7397260273972601E-2</v>
      </c>
      <c r="L17" s="16">
        <v>0</v>
      </c>
      <c r="M17" s="16">
        <v>1.13636363636364E-2</v>
      </c>
      <c r="N17" s="16">
        <v>9.8039215686274508E-3</v>
      </c>
      <c r="O17" s="16">
        <v>3.3333333333333298E-2</v>
      </c>
      <c r="P17" s="16">
        <v>3.3333333333333298E-2</v>
      </c>
      <c r="Q17" s="16">
        <v>0</v>
      </c>
      <c r="R17" s="16">
        <v>0</v>
      </c>
      <c r="S17" s="16">
        <v>3.2967032967033003E-2</v>
      </c>
      <c r="T17" s="16">
        <v>2.8846153846153799E-2</v>
      </c>
      <c r="U17" s="16"/>
      <c r="V17" s="16">
        <v>1.1142061281337001E-2</v>
      </c>
      <c r="W17" s="16">
        <v>3.24324324324324E-2</v>
      </c>
      <c r="X17" s="16">
        <v>2.4647887323943699E-2</v>
      </c>
      <c r="Y17" s="16">
        <v>3.06122448979592E-2</v>
      </c>
      <c r="Z17" s="16"/>
      <c r="AA17" s="16">
        <v>2.0997375328084E-2</v>
      </c>
      <c r="AB17" s="16">
        <v>4.8780487804878099E-2</v>
      </c>
      <c r="AC17" s="16">
        <v>1.7857142857142901E-2</v>
      </c>
      <c r="AD17" s="16">
        <v>7.7519379844961196E-3</v>
      </c>
      <c r="AE17" s="16">
        <v>1.6806722689075598E-2</v>
      </c>
      <c r="AF17" s="16">
        <v>3.1914893617021302E-2</v>
      </c>
      <c r="AG17" s="16">
        <v>4.1666666666666699E-2</v>
      </c>
      <c r="AH17" s="16">
        <v>2.4390243902439001E-2</v>
      </c>
      <c r="AI17" s="16">
        <v>1.88679245283019E-2</v>
      </c>
      <c r="AJ17" s="16"/>
      <c r="AK17" s="16">
        <v>2.0304568527918801E-2</v>
      </c>
      <c r="AL17" s="16">
        <v>1.94174757281553E-2</v>
      </c>
      <c r="AM17" s="16">
        <v>3.9603960396039598E-2</v>
      </c>
      <c r="AN17" s="16">
        <v>2.0477815699658699E-2</v>
      </c>
      <c r="AO17" s="16">
        <v>1.5957446808510599E-2</v>
      </c>
      <c r="AP17" s="16">
        <v>1.8433179723502301E-2</v>
      </c>
      <c r="AQ17" s="16">
        <v>4.6666666666666697E-2</v>
      </c>
      <c r="AR17" s="16"/>
      <c r="AS17" s="16">
        <v>3.1914893617021302E-2</v>
      </c>
      <c r="AT17" s="16">
        <v>2.3008849557522099E-2</v>
      </c>
      <c r="AU17" s="16"/>
      <c r="AV17" s="16">
        <v>1.8987341772151899E-2</v>
      </c>
      <c r="AW17" s="16">
        <v>2.7251184834123199E-2</v>
      </c>
      <c r="AX17" s="16"/>
      <c r="AY17" s="16">
        <v>2.05314009661836E-2</v>
      </c>
      <c r="AZ17" s="16">
        <v>3.06122448979592E-2</v>
      </c>
      <c r="BA17" s="16"/>
      <c r="BB17" s="16">
        <v>2.7149321266968299E-2</v>
      </c>
      <c r="BC17" s="16">
        <v>2.13740458015267E-2</v>
      </c>
      <c r="BD17" s="16"/>
      <c r="BE17" s="16">
        <v>6.0606060606060597E-3</v>
      </c>
      <c r="BF17" s="16">
        <v>1.7751479289940801E-2</v>
      </c>
      <c r="BG17" s="16">
        <v>3.2871972318339097E-2</v>
      </c>
      <c r="BH17" s="16">
        <v>2.5531914893616999E-2</v>
      </c>
    </row>
    <row r="18" spans="2:60" x14ac:dyDescent="0.25">
      <c r="B18" s="17" t="s">
        <v>160</v>
      </c>
      <c r="C18" s="16">
        <v>1.44157814871017E-2</v>
      </c>
      <c r="D18" s="16">
        <v>1.5503875968992199E-2</v>
      </c>
      <c r="E18" s="16">
        <v>2.0979020979021001E-2</v>
      </c>
      <c r="F18" s="16">
        <v>1.05263157894737E-2</v>
      </c>
      <c r="G18" s="16">
        <v>0</v>
      </c>
      <c r="H18" s="16">
        <v>0</v>
      </c>
      <c r="I18" s="16">
        <v>2.8571428571428598E-2</v>
      </c>
      <c r="J18" s="16">
        <v>0</v>
      </c>
      <c r="K18" s="16">
        <v>4.1095890410958902E-2</v>
      </c>
      <c r="L18" s="16">
        <v>0</v>
      </c>
      <c r="M18" s="16">
        <v>1.13636363636364E-2</v>
      </c>
      <c r="N18" s="16">
        <v>0</v>
      </c>
      <c r="O18" s="16">
        <v>3.3333333333333298E-2</v>
      </c>
      <c r="P18" s="16">
        <v>0</v>
      </c>
      <c r="Q18" s="16">
        <v>0</v>
      </c>
      <c r="R18" s="16">
        <v>0</v>
      </c>
      <c r="S18" s="16">
        <v>2.1978021978022001E-2</v>
      </c>
      <c r="T18" s="16">
        <v>9.6153846153846194E-3</v>
      </c>
      <c r="U18" s="16"/>
      <c r="V18" s="16">
        <v>1.9498607242339799E-2</v>
      </c>
      <c r="W18" s="16">
        <v>1.0810810810810799E-2</v>
      </c>
      <c r="X18" s="16">
        <v>3.5211267605633799E-3</v>
      </c>
      <c r="Y18" s="16">
        <v>1.8367346938775501E-2</v>
      </c>
      <c r="Z18" s="16"/>
      <c r="AA18" s="16">
        <v>2.0997375328084E-2</v>
      </c>
      <c r="AB18" s="16">
        <v>0</v>
      </c>
      <c r="AC18" s="16">
        <v>0</v>
      </c>
      <c r="AD18" s="16">
        <v>0</v>
      </c>
      <c r="AE18" s="16">
        <v>8.4033613445378096E-3</v>
      </c>
      <c r="AF18" s="16">
        <v>0</v>
      </c>
      <c r="AG18" s="16">
        <v>3.125E-2</v>
      </c>
      <c r="AH18" s="16">
        <v>1.21951219512195E-2</v>
      </c>
      <c r="AI18" s="16">
        <v>5.6603773584905703E-2</v>
      </c>
      <c r="AJ18" s="16"/>
      <c r="AK18" s="16">
        <v>1.01522842639594E-2</v>
      </c>
      <c r="AL18" s="16">
        <v>0</v>
      </c>
      <c r="AM18" s="16">
        <v>1.9801980198019799E-2</v>
      </c>
      <c r="AN18" s="16">
        <v>1.02389078498294E-2</v>
      </c>
      <c r="AO18" s="16">
        <v>1.5957446808510599E-2</v>
      </c>
      <c r="AP18" s="16">
        <v>2.3041474654377898E-2</v>
      </c>
      <c r="AQ18" s="16">
        <v>2.66666666666667E-2</v>
      </c>
      <c r="AR18" s="16"/>
      <c r="AS18" s="16">
        <v>2.6595744680851099E-2</v>
      </c>
      <c r="AT18" s="16">
        <v>1.23893805309735E-2</v>
      </c>
      <c r="AU18" s="16"/>
      <c r="AV18" s="16">
        <v>1.4767932489451499E-2</v>
      </c>
      <c r="AW18" s="16">
        <v>1.4218009478673001E-2</v>
      </c>
      <c r="AX18" s="16"/>
      <c r="AY18" s="16">
        <v>1.20772946859903E-2</v>
      </c>
      <c r="AZ18" s="16">
        <v>1.8367346938775501E-2</v>
      </c>
      <c r="BA18" s="16"/>
      <c r="BB18" s="16">
        <v>1.8099547511312201E-2</v>
      </c>
      <c r="BC18" s="16">
        <v>1.0687022900763401E-2</v>
      </c>
      <c r="BD18" s="16"/>
      <c r="BE18" s="16">
        <v>0</v>
      </c>
      <c r="BF18" s="16">
        <v>1.7751479289940801E-2</v>
      </c>
      <c r="BG18" s="16">
        <v>1.5570934256055401E-2</v>
      </c>
      <c r="BH18" s="16">
        <v>1.7021276595744698E-2</v>
      </c>
    </row>
    <row r="19" spans="2:60" x14ac:dyDescent="0.25">
      <c r="B19" s="17" t="s">
        <v>161</v>
      </c>
      <c r="C19" s="16">
        <v>5.1593323216995397E-2</v>
      </c>
      <c r="D19" s="16">
        <v>1.5503875968992199E-2</v>
      </c>
      <c r="E19" s="16">
        <v>9.7902097902097904E-2</v>
      </c>
      <c r="F19" s="16">
        <v>2.1052631578947399E-2</v>
      </c>
      <c r="G19" s="16">
        <v>0.10344827586206901</v>
      </c>
      <c r="H19" s="16">
        <v>3.3333333333333298E-2</v>
      </c>
      <c r="I19" s="16">
        <v>0.114285714285714</v>
      </c>
      <c r="J19" s="16">
        <v>0</v>
      </c>
      <c r="K19" s="16">
        <v>5.4794520547945202E-2</v>
      </c>
      <c r="L19" s="16">
        <v>0.1</v>
      </c>
      <c r="M19" s="16">
        <v>3.4090909090909102E-2</v>
      </c>
      <c r="N19" s="16">
        <v>2.9411764705882401E-2</v>
      </c>
      <c r="O19" s="16">
        <v>3.3333333333333298E-2</v>
      </c>
      <c r="P19" s="16">
        <v>3.3333333333333298E-2</v>
      </c>
      <c r="Q19" s="16">
        <v>2.32558139534884E-2</v>
      </c>
      <c r="R19" s="16">
        <v>3.7037037037037E-2</v>
      </c>
      <c r="S19" s="16">
        <v>3.8461538461538498E-2</v>
      </c>
      <c r="T19" s="16">
        <v>5.7692307692307702E-2</v>
      </c>
      <c r="U19" s="16"/>
      <c r="V19" s="16">
        <v>0.183844011142061</v>
      </c>
      <c r="W19" s="16">
        <v>0</v>
      </c>
      <c r="X19" s="16">
        <v>0</v>
      </c>
      <c r="Y19" s="16">
        <v>4.0816326530612197E-3</v>
      </c>
      <c r="Z19" s="16"/>
      <c r="AA19" s="16">
        <v>0.15485564304461899</v>
      </c>
      <c r="AB19" s="16">
        <v>3.65853658536585E-2</v>
      </c>
      <c r="AC19" s="16">
        <v>8.9285714285714298E-3</v>
      </c>
      <c r="AD19" s="16">
        <v>7.7519379844961196E-3</v>
      </c>
      <c r="AE19" s="16">
        <v>0</v>
      </c>
      <c r="AF19" s="16">
        <v>0</v>
      </c>
      <c r="AG19" s="16">
        <v>2.0833333333333301E-2</v>
      </c>
      <c r="AH19" s="16">
        <v>0</v>
      </c>
      <c r="AI19" s="16">
        <v>0</v>
      </c>
      <c r="AJ19" s="16"/>
      <c r="AK19" s="16">
        <v>8.1218274111675107E-2</v>
      </c>
      <c r="AL19" s="16">
        <v>2.9126213592233E-2</v>
      </c>
      <c r="AM19" s="16">
        <v>3.9603960396039598E-2</v>
      </c>
      <c r="AN19" s="16">
        <v>9.2150170648464202E-2</v>
      </c>
      <c r="AO19" s="16">
        <v>1.0638297872340399E-2</v>
      </c>
      <c r="AP19" s="16">
        <v>3.2258064516128997E-2</v>
      </c>
      <c r="AQ19" s="16">
        <v>0.06</v>
      </c>
      <c r="AR19" s="16"/>
      <c r="AS19" s="16">
        <v>1.5957446808510599E-2</v>
      </c>
      <c r="AT19" s="16">
        <v>5.7522123893805302E-2</v>
      </c>
      <c r="AU19" s="16"/>
      <c r="AV19" s="16">
        <v>5.2742616033755303E-2</v>
      </c>
      <c r="AW19" s="16">
        <v>5.0947867298578198E-2</v>
      </c>
      <c r="AX19" s="16"/>
      <c r="AY19" s="16">
        <v>7.9710144927536197E-2</v>
      </c>
      <c r="AZ19" s="16">
        <v>4.0816326530612197E-3</v>
      </c>
      <c r="BA19" s="16"/>
      <c r="BB19" s="16">
        <v>4.2232277526395197E-2</v>
      </c>
      <c r="BC19" s="16">
        <v>6.1068702290076299E-2</v>
      </c>
      <c r="BD19" s="16"/>
      <c r="BE19" s="16">
        <v>9.6969696969696997E-2</v>
      </c>
      <c r="BF19" s="16">
        <v>8.8757396449704096E-2</v>
      </c>
      <c r="BG19" s="16">
        <v>2.9411764705882401E-2</v>
      </c>
      <c r="BH19" s="16">
        <v>2.1276595744680899E-2</v>
      </c>
    </row>
    <row r="20" spans="2:60" x14ac:dyDescent="0.25">
      <c r="B20" s="17" t="s">
        <v>77</v>
      </c>
      <c r="C20" s="18">
        <v>1.44157814871017E-2</v>
      </c>
      <c r="D20" s="18">
        <v>1.5503875968992199E-2</v>
      </c>
      <c r="E20" s="18">
        <v>0</v>
      </c>
      <c r="F20" s="18">
        <v>2.1052631578947399E-2</v>
      </c>
      <c r="G20" s="18">
        <v>1.72413793103448E-2</v>
      </c>
      <c r="H20" s="18">
        <v>3.3333333333333298E-2</v>
      </c>
      <c r="I20" s="18">
        <v>2.8571428571428598E-2</v>
      </c>
      <c r="J20" s="18">
        <v>5.2631578947368397E-2</v>
      </c>
      <c r="K20" s="18">
        <v>1.3698630136986301E-2</v>
      </c>
      <c r="L20" s="18">
        <v>3.3333333333333298E-2</v>
      </c>
      <c r="M20" s="18">
        <v>0</v>
      </c>
      <c r="N20" s="18">
        <v>1.9607843137254902E-2</v>
      </c>
      <c r="O20" s="18">
        <v>3.3333333333333298E-2</v>
      </c>
      <c r="P20" s="18">
        <v>1.6666666666666701E-2</v>
      </c>
      <c r="Q20" s="18">
        <v>6.9767441860465101E-2</v>
      </c>
      <c r="R20" s="18">
        <v>0</v>
      </c>
      <c r="S20" s="18">
        <v>0</v>
      </c>
      <c r="T20" s="18">
        <v>0</v>
      </c>
      <c r="U20" s="18"/>
      <c r="V20" s="18">
        <v>1.9498607242339799E-2</v>
      </c>
      <c r="W20" s="18">
        <v>0</v>
      </c>
      <c r="X20" s="18">
        <v>7.0422535211267599E-3</v>
      </c>
      <c r="Y20" s="18">
        <v>2.04081632653061E-2</v>
      </c>
      <c r="Z20" s="18"/>
      <c r="AA20" s="18">
        <v>1.8372703412073501E-2</v>
      </c>
      <c r="AB20" s="18">
        <v>1.21951219512195E-2</v>
      </c>
      <c r="AC20" s="18">
        <v>0</v>
      </c>
      <c r="AD20" s="18">
        <v>1.5503875968992199E-2</v>
      </c>
      <c r="AE20" s="18">
        <v>0</v>
      </c>
      <c r="AF20" s="18">
        <v>0</v>
      </c>
      <c r="AG20" s="18">
        <v>1.0416666666666701E-2</v>
      </c>
      <c r="AH20" s="18">
        <v>1.21951219512195E-2</v>
      </c>
      <c r="AI20" s="18">
        <v>9.4339622641509396E-3</v>
      </c>
      <c r="AJ20" s="18"/>
      <c r="AK20" s="18">
        <v>5.0761421319797002E-3</v>
      </c>
      <c r="AL20" s="18">
        <v>1.94174757281553E-2</v>
      </c>
      <c r="AM20" s="18">
        <v>0</v>
      </c>
      <c r="AN20" s="18">
        <v>2.38907849829352E-2</v>
      </c>
      <c r="AO20" s="18">
        <v>5.31914893617021E-3</v>
      </c>
      <c r="AP20" s="18">
        <v>0</v>
      </c>
      <c r="AQ20" s="18">
        <v>1.3333333333333299E-2</v>
      </c>
      <c r="AR20" s="18"/>
      <c r="AS20" s="18">
        <v>5.31914893617021E-3</v>
      </c>
      <c r="AT20" s="18">
        <v>1.5929203539823002E-2</v>
      </c>
      <c r="AU20" s="18"/>
      <c r="AV20" s="18">
        <v>1.26582278481013E-2</v>
      </c>
      <c r="AW20" s="18">
        <v>1.5402843601895699E-2</v>
      </c>
      <c r="AX20" s="18"/>
      <c r="AY20" s="18">
        <v>1.0869565217391301E-2</v>
      </c>
      <c r="AZ20" s="18">
        <v>2.04081632653061E-2</v>
      </c>
      <c r="BA20" s="18"/>
      <c r="BB20" s="18">
        <v>6.0331825037707402E-3</v>
      </c>
      <c r="BC20" s="18">
        <v>2.2900763358778602E-2</v>
      </c>
      <c r="BD20" s="18"/>
      <c r="BE20" s="18">
        <v>5.4545454545454501E-2</v>
      </c>
      <c r="BF20" s="18">
        <v>1.4792899408284E-2</v>
      </c>
      <c r="BG20" s="18">
        <v>6.9204152249135002E-3</v>
      </c>
      <c r="BH20" s="18">
        <v>4.2553191489361703E-3</v>
      </c>
    </row>
    <row r="21" spans="2:60" x14ac:dyDescent="0.25">
      <c r="B21" s="15"/>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164</v>
      </c>
      <c r="C8" s="16">
        <v>0.20864946889226099</v>
      </c>
      <c r="D8" s="16">
        <v>0.193798449612403</v>
      </c>
      <c r="E8" s="16">
        <v>0.20279720279720301</v>
      </c>
      <c r="F8" s="16">
        <v>0.14736842105263201</v>
      </c>
      <c r="G8" s="16">
        <v>0.18965517241379301</v>
      </c>
      <c r="H8" s="16">
        <v>0.36666666666666697</v>
      </c>
      <c r="I8" s="16">
        <v>0.22857142857142901</v>
      </c>
      <c r="J8" s="16">
        <v>0.157894736842105</v>
      </c>
      <c r="K8" s="16">
        <v>0.20547945205479501</v>
      </c>
      <c r="L8" s="16">
        <v>0.133333333333333</v>
      </c>
      <c r="M8" s="16">
        <v>0.22727272727272699</v>
      </c>
      <c r="N8" s="16">
        <v>0.11764705882352899</v>
      </c>
      <c r="O8" s="16">
        <v>0.2</v>
      </c>
      <c r="P8" s="16">
        <v>0.18333333333333299</v>
      </c>
      <c r="Q8" s="16">
        <v>6.9767441860465101E-2</v>
      </c>
      <c r="R8" s="16">
        <v>0.148148148148148</v>
      </c>
      <c r="S8" s="16">
        <v>0.32417582417582402</v>
      </c>
      <c r="T8" s="16">
        <v>0.230769230769231</v>
      </c>
      <c r="U8" s="16"/>
      <c r="V8" s="16">
        <v>0.23398328690807799</v>
      </c>
      <c r="W8" s="16">
        <v>0.135135135135135</v>
      </c>
      <c r="X8" s="16">
        <v>0.169014084507042</v>
      </c>
      <c r="Y8" s="16">
        <v>0.240816326530612</v>
      </c>
      <c r="Z8" s="16"/>
      <c r="AA8" s="16">
        <v>0.23622047244094499</v>
      </c>
      <c r="AB8" s="16">
        <v>0.15853658536585399</v>
      </c>
      <c r="AC8" s="16">
        <v>0.1875</v>
      </c>
      <c r="AD8" s="16">
        <v>0.209302325581395</v>
      </c>
      <c r="AE8" s="16">
        <v>0.14285714285714299</v>
      </c>
      <c r="AF8" s="16">
        <v>0.27659574468085102</v>
      </c>
      <c r="AG8" s="16">
        <v>0.25</v>
      </c>
      <c r="AH8" s="16">
        <v>0.17073170731707299</v>
      </c>
      <c r="AI8" s="16">
        <v>0.28301886792452802</v>
      </c>
      <c r="AJ8" s="16"/>
      <c r="AK8" s="16">
        <v>0.18781725888324899</v>
      </c>
      <c r="AL8" s="16">
        <v>0.15533980582524301</v>
      </c>
      <c r="AM8" s="16">
        <v>0.158415841584158</v>
      </c>
      <c r="AN8" s="16">
        <v>0.19453924914675799</v>
      </c>
      <c r="AO8" s="16">
        <v>0.23404255319148901</v>
      </c>
      <c r="AP8" s="16">
        <v>0.25806451612903197</v>
      </c>
      <c r="AQ8" s="16">
        <v>0.27333333333333298</v>
      </c>
      <c r="AR8" s="16"/>
      <c r="AS8" s="16">
        <v>0.30319148936170198</v>
      </c>
      <c r="AT8" s="16">
        <v>0.19292035398230101</v>
      </c>
      <c r="AU8" s="16"/>
      <c r="AV8" s="16">
        <v>0.18143459915611801</v>
      </c>
      <c r="AW8" s="16">
        <v>0.22393364928910001</v>
      </c>
      <c r="AX8" s="16"/>
      <c r="AY8" s="16">
        <v>0.18961352657004801</v>
      </c>
      <c r="AZ8" s="16">
        <v>0.240816326530612</v>
      </c>
      <c r="BA8" s="16"/>
      <c r="BB8" s="16">
        <v>0.25339366515837097</v>
      </c>
      <c r="BC8" s="16">
        <v>0.16335877862595399</v>
      </c>
      <c r="BD8" s="16"/>
      <c r="BE8" s="16">
        <v>0.12727272727272701</v>
      </c>
      <c r="BF8" s="16">
        <v>0.14497041420118301</v>
      </c>
      <c r="BG8" s="16">
        <v>0.23529411764705899</v>
      </c>
      <c r="BH8" s="16">
        <v>0.293617021276596</v>
      </c>
    </row>
    <row r="9" spans="2:60" x14ac:dyDescent="0.25">
      <c r="B9" s="17" t="s">
        <v>165</v>
      </c>
      <c r="C9" s="16">
        <v>0.29514415781487102</v>
      </c>
      <c r="D9" s="16">
        <v>0.34883720930232598</v>
      </c>
      <c r="E9" s="16">
        <v>0.230769230769231</v>
      </c>
      <c r="F9" s="16">
        <v>0.25263157894736799</v>
      </c>
      <c r="G9" s="16">
        <v>0.29310344827586199</v>
      </c>
      <c r="H9" s="16">
        <v>0.16666666666666699</v>
      </c>
      <c r="I9" s="16">
        <v>0.29523809523809502</v>
      </c>
      <c r="J9" s="16">
        <v>0.21052631578947401</v>
      </c>
      <c r="K9" s="16">
        <v>0.232876712328767</v>
      </c>
      <c r="L9" s="16">
        <v>0.266666666666667</v>
      </c>
      <c r="M9" s="16">
        <v>0.26136363636363602</v>
      </c>
      <c r="N9" s="16">
        <v>0.39215686274509798</v>
      </c>
      <c r="O9" s="16">
        <v>0.33333333333333298</v>
      </c>
      <c r="P9" s="16">
        <v>0.21666666666666701</v>
      </c>
      <c r="Q9" s="16">
        <v>0.30232558139534899</v>
      </c>
      <c r="R9" s="16">
        <v>0.37037037037037002</v>
      </c>
      <c r="S9" s="16">
        <v>0.31868131868131899</v>
      </c>
      <c r="T9" s="16">
        <v>0.36538461538461497</v>
      </c>
      <c r="U9" s="16"/>
      <c r="V9" s="16">
        <v>0.119777158774373</v>
      </c>
      <c r="W9" s="16">
        <v>0.24324324324324301</v>
      </c>
      <c r="X9" s="16">
        <v>0.41901408450704197</v>
      </c>
      <c r="Y9" s="16">
        <v>0.371428571428571</v>
      </c>
      <c r="Z9" s="16"/>
      <c r="AA9" s="16">
        <v>0.15485564304461899</v>
      </c>
      <c r="AB9" s="16">
        <v>0.30487804878048802</v>
      </c>
      <c r="AC9" s="16">
        <v>0.38392857142857101</v>
      </c>
      <c r="AD9" s="16">
        <v>0.34883720930232598</v>
      </c>
      <c r="AE9" s="16">
        <v>0.38655462184874001</v>
      </c>
      <c r="AF9" s="16">
        <v>0.35106382978723399</v>
      </c>
      <c r="AG9" s="16">
        <v>0.47916666666666702</v>
      </c>
      <c r="AH9" s="16">
        <v>0.40243902439024398</v>
      </c>
      <c r="AI9" s="16">
        <v>0.34905660377358499</v>
      </c>
      <c r="AJ9" s="16"/>
      <c r="AK9" s="16">
        <v>0.17766497461928901</v>
      </c>
      <c r="AL9" s="16">
        <v>0.31067961165048502</v>
      </c>
      <c r="AM9" s="16">
        <v>0.366336633663366</v>
      </c>
      <c r="AN9" s="16">
        <v>0.221843003412969</v>
      </c>
      <c r="AO9" s="16">
        <v>0.43617021276595702</v>
      </c>
      <c r="AP9" s="16">
        <v>0.36405529953916999</v>
      </c>
      <c r="AQ9" s="16">
        <v>0.30666666666666698</v>
      </c>
      <c r="AR9" s="16"/>
      <c r="AS9" s="16">
        <v>0.44680851063829802</v>
      </c>
      <c r="AT9" s="16">
        <v>0.26991150442477901</v>
      </c>
      <c r="AU9" s="16"/>
      <c r="AV9" s="16">
        <v>0.24261603375527399</v>
      </c>
      <c r="AW9" s="16">
        <v>0.32464454976303297</v>
      </c>
      <c r="AX9" s="16"/>
      <c r="AY9" s="16">
        <v>0.25</v>
      </c>
      <c r="AZ9" s="16">
        <v>0.371428571428571</v>
      </c>
      <c r="BA9" s="16"/>
      <c r="BB9" s="16">
        <v>0.31070889894419301</v>
      </c>
      <c r="BC9" s="16">
        <v>0.27938931297709901</v>
      </c>
      <c r="BD9" s="16"/>
      <c r="BE9" s="16">
        <v>7.2727272727272696E-2</v>
      </c>
      <c r="BF9" s="16">
        <v>0.224852071005917</v>
      </c>
      <c r="BG9" s="16">
        <v>0.34429065743944598</v>
      </c>
      <c r="BH9" s="16">
        <v>0.42553191489361702</v>
      </c>
    </row>
    <row r="10" spans="2:60" x14ac:dyDescent="0.25">
      <c r="B10" s="17" t="s">
        <v>166</v>
      </c>
      <c r="C10" s="16">
        <v>0.12822458270106199</v>
      </c>
      <c r="D10" s="16">
        <v>0.14728682170542601</v>
      </c>
      <c r="E10" s="16">
        <v>0.132867132867133</v>
      </c>
      <c r="F10" s="16">
        <v>0.13684210526315799</v>
      </c>
      <c r="G10" s="16">
        <v>0.10344827586206901</v>
      </c>
      <c r="H10" s="16">
        <v>6.6666666666666693E-2</v>
      </c>
      <c r="I10" s="16">
        <v>0.15238095238095201</v>
      </c>
      <c r="J10" s="16">
        <v>5.2631578947368397E-2</v>
      </c>
      <c r="K10" s="16">
        <v>5.4794520547945202E-2</v>
      </c>
      <c r="L10" s="16">
        <v>0.233333333333333</v>
      </c>
      <c r="M10" s="16">
        <v>0.125</v>
      </c>
      <c r="N10" s="16">
        <v>9.8039215686274495E-2</v>
      </c>
      <c r="O10" s="16">
        <v>0.3</v>
      </c>
      <c r="P10" s="16">
        <v>0.133333333333333</v>
      </c>
      <c r="Q10" s="16">
        <v>0.13953488372093001</v>
      </c>
      <c r="R10" s="16">
        <v>7.4074074074074098E-2</v>
      </c>
      <c r="S10" s="16">
        <v>0.13736263736263701</v>
      </c>
      <c r="T10" s="16">
        <v>0.105769230769231</v>
      </c>
      <c r="U10" s="16"/>
      <c r="V10" s="16">
        <v>9.7493036211699205E-2</v>
      </c>
      <c r="W10" s="16">
        <v>0.11891891891891899</v>
      </c>
      <c r="X10" s="16">
        <v>0.15845070422535201</v>
      </c>
      <c r="Y10" s="16">
        <v>0.13673469387755099</v>
      </c>
      <c r="Z10" s="16"/>
      <c r="AA10" s="16">
        <v>0.10498687664042</v>
      </c>
      <c r="AB10" s="16">
        <v>0.17073170731707299</v>
      </c>
      <c r="AC10" s="16">
        <v>0.160714285714286</v>
      </c>
      <c r="AD10" s="16">
        <v>0.108527131782946</v>
      </c>
      <c r="AE10" s="16">
        <v>0.19327731092437</v>
      </c>
      <c r="AF10" s="16">
        <v>0.12765957446808501</v>
      </c>
      <c r="AG10" s="16">
        <v>7.2916666666666699E-2</v>
      </c>
      <c r="AH10" s="16">
        <v>8.5365853658536606E-2</v>
      </c>
      <c r="AI10" s="16">
        <v>0.18867924528301899</v>
      </c>
      <c r="AJ10" s="16"/>
      <c r="AK10" s="16">
        <v>0.111675126903553</v>
      </c>
      <c r="AL10" s="16">
        <v>0.12621359223301001</v>
      </c>
      <c r="AM10" s="16">
        <v>0.13861386138613899</v>
      </c>
      <c r="AN10" s="16">
        <v>0.143344709897611</v>
      </c>
      <c r="AO10" s="16">
        <v>0.13297872340425501</v>
      </c>
      <c r="AP10" s="16">
        <v>0.115207373271889</v>
      </c>
      <c r="AQ10" s="16">
        <v>0.133333333333333</v>
      </c>
      <c r="AR10" s="16"/>
      <c r="AS10" s="16">
        <v>9.5744680851063801E-2</v>
      </c>
      <c r="AT10" s="16">
        <v>0.13362831858407101</v>
      </c>
      <c r="AU10" s="16"/>
      <c r="AV10" s="16">
        <v>0.122362869198312</v>
      </c>
      <c r="AW10" s="16">
        <v>0.13151658767772501</v>
      </c>
      <c r="AX10" s="16"/>
      <c r="AY10" s="16">
        <v>0.123188405797101</v>
      </c>
      <c r="AZ10" s="16">
        <v>0.13673469387755099</v>
      </c>
      <c r="BA10" s="16"/>
      <c r="BB10" s="16">
        <v>0.113122171945701</v>
      </c>
      <c r="BC10" s="16">
        <v>0.14351145038167901</v>
      </c>
      <c r="BD10" s="16"/>
      <c r="BE10" s="16">
        <v>0.109090909090909</v>
      </c>
      <c r="BF10" s="16">
        <v>0.118343195266272</v>
      </c>
      <c r="BG10" s="16">
        <v>0.14532871972318301</v>
      </c>
      <c r="BH10" s="16">
        <v>0.114893617021277</v>
      </c>
    </row>
    <row r="11" spans="2:60" x14ac:dyDescent="0.25">
      <c r="B11" s="17" t="s">
        <v>167</v>
      </c>
      <c r="C11" s="16">
        <v>0.12670713201820899</v>
      </c>
      <c r="D11" s="16">
        <v>0.108527131782946</v>
      </c>
      <c r="E11" s="16">
        <v>0.13986013986014001</v>
      </c>
      <c r="F11" s="16">
        <v>0.14736842105263201</v>
      </c>
      <c r="G11" s="16">
        <v>0.15517241379310301</v>
      </c>
      <c r="H11" s="16">
        <v>0.2</v>
      </c>
      <c r="I11" s="16">
        <v>7.6190476190476197E-2</v>
      </c>
      <c r="J11" s="16">
        <v>0</v>
      </c>
      <c r="K11" s="16">
        <v>0.17808219178082199</v>
      </c>
      <c r="L11" s="16">
        <v>0.16666666666666699</v>
      </c>
      <c r="M11" s="16">
        <v>0.170454545454545</v>
      </c>
      <c r="N11" s="16">
        <v>0.13725490196078399</v>
      </c>
      <c r="O11" s="16">
        <v>6.6666666666666693E-2</v>
      </c>
      <c r="P11" s="16">
        <v>0.18333333333333299</v>
      </c>
      <c r="Q11" s="16">
        <v>0.13953488372093001</v>
      </c>
      <c r="R11" s="16">
        <v>3.7037037037037E-2</v>
      </c>
      <c r="S11" s="16">
        <v>8.2417582417582402E-2</v>
      </c>
      <c r="T11" s="16">
        <v>0.134615384615385</v>
      </c>
      <c r="U11" s="16"/>
      <c r="V11" s="16">
        <v>9.7493036211699205E-2</v>
      </c>
      <c r="W11" s="16">
        <v>0.178378378378378</v>
      </c>
      <c r="X11" s="16">
        <v>0.11267605633802801</v>
      </c>
      <c r="Y11" s="16">
        <v>0.13673469387755099</v>
      </c>
      <c r="Z11" s="16"/>
      <c r="AA11" s="16">
        <v>0.110236220472441</v>
      </c>
      <c r="AB11" s="16">
        <v>0.134146341463415</v>
      </c>
      <c r="AC11" s="16">
        <v>8.0357142857142905E-2</v>
      </c>
      <c r="AD11" s="16">
        <v>0.15503875968992201</v>
      </c>
      <c r="AE11" s="16">
        <v>0.14285714285714299</v>
      </c>
      <c r="AF11" s="16">
        <v>0.117021276595745</v>
      </c>
      <c r="AG11" s="16">
        <v>9.375E-2</v>
      </c>
      <c r="AH11" s="16">
        <v>0.207317073170732</v>
      </c>
      <c r="AI11" s="16">
        <v>9.4339622641509399E-2</v>
      </c>
      <c r="AJ11" s="16"/>
      <c r="AK11" s="16">
        <v>0.116751269035533</v>
      </c>
      <c r="AL11" s="16">
        <v>0.19417475728155301</v>
      </c>
      <c r="AM11" s="16">
        <v>0.10891089108910899</v>
      </c>
      <c r="AN11" s="16">
        <v>0.150170648464164</v>
      </c>
      <c r="AO11" s="16">
        <v>9.5744680851063801E-2</v>
      </c>
      <c r="AP11" s="16">
        <v>0.115207373271889</v>
      </c>
      <c r="AQ11" s="16">
        <v>0.12</v>
      </c>
      <c r="AR11" s="16"/>
      <c r="AS11" s="16">
        <v>0.10106382978723399</v>
      </c>
      <c r="AT11" s="16">
        <v>0.13097345132743399</v>
      </c>
      <c r="AU11" s="16"/>
      <c r="AV11" s="16">
        <v>0.132911392405063</v>
      </c>
      <c r="AW11" s="16">
        <v>0.123222748815166</v>
      </c>
      <c r="AX11" s="16"/>
      <c r="AY11" s="16">
        <v>0.120772946859903</v>
      </c>
      <c r="AZ11" s="16">
        <v>0.13673469387755099</v>
      </c>
      <c r="BA11" s="16"/>
      <c r="BB11" s="16">
        <v>0.13273001508295601</v>
      </c>
      <c r="BC11" s="16">
        <v>0.12061068702290099</v>
      </c>
      <c r="BD11" s="16"/>
      <c r="BE11" s="16">
        <v>0.109090909090909</v>
      </c>
      <c r="BF11" s="16">
        <v>0.15680473372781101</v>
      </c>
      <c r="BG11" s="16">
        <v>0.12802768166090001</v>
      </c>
      <c r="BH11" s="16">
        <v>9.3617021276595699E-2</v>
      </c>
    </row>
    <row r="12" spans="2:60" x14ac:dyDescent="0.25">
      <c r="B12" s="17" t="s">
        <v>168</v>
      </c>
      <c r="C12" s="16">
        <v>0.20106221547799699</v>
      </c>
      <c r="D12" s="16">
        <v>0.170542635658915</v>
      </c>
      <c r="E12" s="16">
        <v>0.25874125874125897</v>
      </c>
      <c r="F12" s="16">
        <v>0.29473684210526302</v>
      </c>
      <c r="G12" s="16">
        <v>0.20689655172413801</v>
      </c>
      <c r="H12" s="16">
        <v>0.1</v>
      </c>
      <c r="I12" s="16">
        <v>0.2</v>
      </c>
      <c r="J12" s="16">
        <v>0.47368421052631599</v>
      </c>
      <c r="K12" s="16">
        <v>0.27397260273972601</v>
      </c>
      <c r="L12" s="16">
        <v>0.133333333333333</v>
      </c>
      <c r="M12" s="16">
        <v>0.204545454545455</v>
      </c>
      <c r="N12" s="16">
        <v>0.22549019607843099</v>
      </c>
      <c r="O12" s="16">
        <v>6.6666666666666693E-2</v>
      </c>
      <c r="P12" s="16">
        <v>0.2</v>
      </c>
      <c r="Q12" s="16">
        <v>0.186046511627907</v>
      </c>
      <c r="R12" s="16">
        <v>0.33333333333333298</v>
      </c>
      <c r="S12" s="16">
        <v>0.120879120879121</v>
      </c>
      <c r="T12" s="16">
        <v>0.144230769230769</v>
      </c>
      <c r="U12" s="16"/>
      <c r="V12" s="16">
        <v>0.34818941504178302</v>
      </c>
      <c r="W12" s="16">
        <v>0.28108108108108099</v>
      </c>
      <c r="X12" s="16">
        <v>0.12676056338028199</v>
      </c>
      <c r="Y12" s="16">
        <v>0.106122448979592</v>
      </c>
      <c r="Z12" s="16"/>
      <c r="AA12" s="16">
        <v>0.30708661417322802</v>
      </c>
      <c r="AB12" s="16">
        <v>0.219512195121951</v>
      </c>
      <c r="AC12" s="16">
        <v>0.1875</v>
      </c>
      <c r="AD12" s="16">
        <v>0.178294573643411</v>
      </c>
      <c r="AE12" s="16">
        <v>0.11764705882352899</v>
      </c>
      <c r="AF12" s="16">
        <v>0.117021276595745</v>
      </c>
      <c r="AG12" s="16">
        <v>9.375E-2</v>
      </c>
      <c r="AH12" s="16">
        <v>0.134146341463415</v>
      </c>
      <c r="AI12" s="16">
        <v>7.5471698113207503E-2</v>
      </c>
      <c r="AJ12" s="16"/>
      <c r="AK12" s="16">
        <v>0.32487309644669998</v>
      </c>
      <c r="AL12" s="16">
        <v>0.16504854368932001</v>
      </c>
      <c r="AM12" s="16">
        <v>0.198019801980198</v>
      </c>
      <c r="AN12" s="16">
        <v>0.22866894197952201</v>
      </c>
      <c r="AO12" s="16">
        <v>0.10106382978723399</v>
      </c>
      <c r="AP12" s="16">
        <v>0.13364055299539199</v>
      </c>
      <c r="AQ12" s="16">
        <v>0.15333333333333299</v>
      </c>
      <c r="AR12" s="16"/>
      <c r="AS12" s="16">
        <v>4.7872340425531901E-2</v>
      </c>
      <c r="AT12" s="16">
        <v>0.22654867256637201</v>
      </c>
      <c r="AU12" s="16"/>
      <c r="AV12" s="16">
        <v>0.25527426160337602</v>
      </c>
      <c r="AW12" s="16">
        <v>0.17061611374407601</v>
      </c>
      <c r="AX12" s="16"/>
      <c r="AY12" s="16">
        <v>0.25724637681159401</v>
      </c>
      <c r="AZ12" s="16">
        <v>0.106122448979592</v>
      </c>
      <c r="BA12" s="16"/>
      <c r="BB12" s="16">
        <v>0.16591251885369501</v>
      </c>
      <c r="BC12" s="16">
        <v>0.236641221374046</v>
      </c>
      <c r="BD12" s="16"/>
      <c r="BE12" s="16">
        <v>0.41818181818181799</v>
      </c>
      <c r="BF12" s="16">
        <v>0.316568047337278</v>
      </c>
      <c r="BG12" s="16">
        <v>0.12802768166090001</v>
      </c>
      <c r="BH12" s="16">
        <v>6.3829787234042507E-2</v>
      </c>
    </row>
    <row r="13" spans="2:60" x14ac:dyDescent="0.25">
      <c r="B13" s="17" t="s">
        <v>77</v>
      </c>
      <c r="C13" s="16">
        <v>4.0212443095599397E-2</v>
      </c>
      <c r="D13" s="16">
        <v>3.1007751937984499E-2</v>
      </c>
      <c r="E13" s="16">
        <v>3.4965034965035002E-2</v>
      </c>
      <c r="F13" s="16">
        <v>2.1052631578947399E-2</v>
      </c>
      <c r="G13" s="16">
        <v>5.1724137931034503E-2</v>
      </c>
      <c r="H13" s="16">
        <v>0.1</v>
      </c>
      <c r="I13" s="16">
        <v>4.7619047619047603E-2</v>
      </c>
      <c r="J13" s="16">
        <v>0.105263157894737</v>
      </c>
      <c r="K13" s="16">
        <v>5.4794520547945202E-2</v>
      </c>
      <c r="L13" s="16">
        <v>6.6666666666666693E-2</v>
      </c>
      <c r="M13" s="16">
        <v>1.13636363636364E-2</v>
      </c>
      <c r="N13" s="16">
        <v>2.9411764705882401E-2</v>
      </c>
      <c r="O13" s="16">
        <v>3.3333333333333298E-2</v>
      </c>
      <c r="P13" s="16">
        <v>8.3333333333333301E-2</v>
      </c>
      <c r="Q13" s="16">
        <v>0.162790697674419</v>
      </c>
      <c r="R13" s="16">
        <v>3.7037037037037E-2</v>
      </c>
      <c r="S13" s="16">
        <v>1.6483516483516501E-2</v>
      </c>
      <c r="T13" s="16">
        <v>1.9230769230769201E-2</v>
      </c>
      <c r="U13" s="16"/>
      <c r="V13" s="16">
        <v>0.10306406685236801</v>
      </c>
      <c r="W13" s="16">
        <v>4.3243243243243197E-2</v>
      </c>
      <c r="X13" s="16">
        <v>1.4084507042253501E-2</v>
      </c>
      <c r="Y13" s="16">
        <v>8.1632653061224497E-3</v>
      </c>
      <c r="Z13" s="16"/>
      <c r="AA13" s="16">
        <v>8.6614173228346497E-2</v>
      </c>
      <c r="AB13" s="16">
        <v>1.21951219512195E-2</v>
      </c>
      <c r="AC13" s="16">
        <v>0</v>
      </c>
      <c r="AD13" s="16">
        <v>0</v>
      </c>
      <c r="AE13" s="16">
        <v>1.6806722689075598E-2</v>
      </c>
      <c r="AF13" s="16">
        <v>1.0638297872340399E-2</v>
      </c>
      <c r="AG13" s="16">
        <v>1.0416666666666701E-2</v>
      </c>
      <c r="AH13" s="16">
        <v>0</v>
      </c>
      <c r="AI13" s="16">
        <v>9.4339622641509396E-3</v>
      </c>
      <c r="AJ13" s="16"/>
      <c r="AK13" s="16">
        <v>8.1218274111675107E-2</v>
      </c>
      <c r="AL13" s="16">
        <v>4.85436893203883E-2</v>
      </c>
      <c r="AM13" s="16">
        <v>2.9702970297029702E-2</v>
      </c>
      <c r="AN13" s="16">
        <v>6.14334470989761E-2</v>
      </c>
      <c r="AO13" s="16">
        <v>0</v>
      </c>
      <c r="AP13" s="16">
        <v>1.3824884792626699E-2</v>
      </c>
      <c r="AQ13" s="16">
        <v>1.3333333333333299E-2</v>
      </c>
      <c r="AR13" s="16"/>
      <c r="AS13" s="16">
        <v>5.31914893617021E-3</v>
      </c>
      <c r="AT13" s="16">
        <v>4.6017699115044199E-2</v>
      </c>
      <c r="AU13" s="16"/>
      <c r="AV13" s="16">
        <v>6.5400843881856505E-2</v>
      </c>
      <c r="AW13" s="16">
        <v>2.60663507109005E-2</v>
      </c>
      <c r="AX13" s="16"/>
      <c r="AY13" s="16">
        <v>5.9178743961352698E-2</v>
      </c>
      <c r="AZ13" s="16">
        <v>8.1632653061224497E-3</v>
      </c>
      <c r="BA13" s="16"/>
      <c r="BB13" s="16">
        <v>2.4132730015082999E-2</v>
      </c>
      <c r="BC13" s="16">
        <v>5.6488549618320602E-2</v>
      </c>
      <c r="BD13" s="16"/>
      <c r="BE13" s="16">
        <v>0.163636363636364</v>
      </c>
      <c r="BF13" s="16">
        <v>3.8461538461538498E-2</v>
      </c>
      <c r="BG13" s="16">
        <v>1.90311418685121E-2</v>
      </c>
      <c r="BH13" s="16">
        <v>8.5106382978723406E-3</v>
      </c>
    </row>
    <row r="14" spans="2:60" x14ac:dyDescent="0.25">
      <c r="B14" s="17" t="s">
        <v>169</v>
      </c>
      <c r="C14" s="19">
        <v>0.50379362670713201</v>
      </c>
      <c r="D14" s="19">
        <v>0.54263565891472898</v>
      </c>
      <c r="E14" s="19">
        <v>0.43356643356643398</v>
      </c>
      <c r="F14" s="19">
        <v>0.4</v>
      </c>
      <c r="G14" s="19">
        <v>0.48275862068965503</v>
      </c>
      <c r="H14" s="19">
        <v>0.53333333333333299</v>
      </c>
      <c r="I14" s="19">
        <v>0.52380952380952395</v>
      </c>
      <c r="J14" s="19">
        <v>0.36842105263157898</v>
      </c>
      <c r="K14" s="19">
        <v>0.43835616438356201</v>
      </c>
      <c r="L14" s="19">
        <v>0.4</v>
      </c>
      <c r="M14" s="19">
        <v>0.48863636363636398</v>
      </c>
      <c r="N14" s="19">
        <v>0.50980392156862697</v>
      </c>
      <c r="O14" s="19">
        <v>0.53333333333333299</v>
      </c>
      <c r="P14" s="19">
        <v>0.4</v>
      </c>
      <c r="Q14" s="19">
        <v>0.372093023255814</v>
      </c>
      <c r="R14" s="19">
        <v>0.51851851851851805</v>
      </c>
      <c r="S14" s="19">
        <v>0.64285714285714302</v>
      </c>
      <c r="T14" s="19">
        <v>0.59615384615384603</v>
      </c>
      <c r="U14" s="19"/>
      <c r="V14" s="19">
        <v>0.35376044568245102</v>
      </c>
      <c r="W14" s="19">
        <v>0.37837837837837801</v>
      </c>
      <c r="X14" s="19">
        <v>0.58802816901408494</v>
      </c>
      <c r="Y14" s="19">
        <v>0.61224489795918402</v>
      </c>
      <c r="Z14" s="19"/>
      <c r="AA14" s="19">
        <v>0.39107611548556398</v>
      </c>
      <c r="AB14" s="19">
        <v>0.46341463414634099</v>
      </c>
      <c r="AC14" s="19">
        <v>0.57142857142857095</v>
      </c>
      <c r="AD14" s="19">
        <v>0.55813953488372103</v>
      </c>
      <c r="AE14" s="19">
        <v>0.52941176470588203</v>
      </c>
      <c r="AF14" s="19">
        <v>0.62765957446808496</v>
      </c>
      <c r="AG14" s="19">
        <v>0.72916666666666696</v>
      </c>
      <c r="AH14" s="19">
        <v>0.57317073170731703</v>
      </c>
      <c r="AI14" s="19">
        <v>0.63207547169811296</v>
      </c>
      <c r="AJ14" s="19"/>
      <c r="AK14" s="19">
        <v>0.365482233502538</v>
      </c>
      <c r="AL14" s="19">
        <v>0.466019417475728</v>
      </c>
      <c r="AM14" s="19">
        <v>0.524752475247525</v>
      </c>
      <c r="AN14" s="19">
        <v>0.416382252559727</v>
      </c>
      <c r="AO14" s="19">
        <v>0.67021276595744705</v>
      </c>
      <c r="AP14" s="19">
        <v>0.62211981566820296</v>
      </c>
      <c r="AQ14" s="19">
        <v>0.57999999999999996</v>
      </c>
      <c r="AR14" s="19"/>
      <c r="AS14" s="19">
        <v>0.75</v>
      </c>
      <c r="AT14" s="19">
        <v>0.46283185840708002</v>
      </c>
      <c r="AU14" s="19"/>
      <c r="AV14" s="19">
        <v>0.424050632911392</v>
      </c>
      <c r="AW14" s="19">
        <v>0.54857819905213301</v>
      </c>
      <c r="AX14" s="19"/>
      <c r="AY14" s="19">
        <v>0.43961352657004799</v>
      </c>
      <c r="AZ14" s="19">
        <v>0.61224489795918402</v>
      </c>
      <c r="BA14" s="19"/>
      <c r="BB14" s="19">
        <v>0.56410256410256399</v>
      </c>
      <c r="BC14" s="19">
        <v>0.44274809160305301</v>
      </c>
      <c r="BD14" s="19"/>
      <c r="BE14" s="19">
        <v>0.2</v>
      </c>
      <c r="BF14" s="19">
        <v>0.36982248520710098</v>
      </c>
      <c r="BG14" s="19">
        <v>0.57958477508650497</v>
      </c>
      <c r="BH14" s="19">
        <v>0.71914893617021303</v>
      </c>
    </row>
    <row r="15" spans="2:60" x14ac:dyDescent="0.25">
      <c r="B15" s="17" t="s">
        <v>170</v>
      </c>
      <c r="C15" s="19">
        <v>0.32776934749620601</v>
      </c>
      <c r="D15" s="19">
        <v>0.27906976744186002</v>
      </c>
      <c r="E15" s="19">
        <v>0.39860139860139898</v>
      </c>
      <c r="F15" s="19">
        <v>0.442105263157895</v>
      </c>
      <c r="G15" s="19">
        <v>0.36206896551724099</v>
      </c>
      <c r="H15" s="19">
        <v>0.3</v>
      </c>
      <c r="I15" s="19">
        <v>0.27619047619047599</v>
      </c>
      <c r="J15" s="19">
        <v>0.47368421052631599</v>
      </c>
      <c r="K15" s="19">
        <v>0.45205479452054798</v>
      </c>
      <c r="L15" s="19">
        <v>0.3</v>
      </c>
      <c r="M15" s="19">
        <v>0.375</v>
      </c>
      <c r="N15" s="19">
        <v>0.36274509803921601</v>
      </c>
      <c r="O15" s="19">
        <v>0.133333333333333</v>
      </c>
      <c r="P15" s="19">
        <v>0.38333333333333303</v>
      </c>
      <c r="Q15" s="19">
        <v>0.32558139534883701</v>
      </c>
      <c r="R15" s="19">
        <v>0.37037037037037002</v>
      </c>
      <c r="S15" s="19">
        <v>0.20329670329670299</v>
      </c>
      <c r="T15" s="19">
        <v>0.27884615384615402</v>
      </c>
      <c r="U15" s="19"/>
      <c r="V15" s="19">
        <v>0.44568245125348199</v>
      </c>
      <c r="W15" s="19">
        <v>0.45945945945945899</v>
      </c>
      <c r="X15" s="19">
        <v>0.23943661971831001</v>
      </c>
      <c r="Y15" s="19">
        <v>0.24285714285714299</v>
      </c>
      <c r="Z15" s="19"/>
      <c r="AA15" s="19">
        <v>0.41732283464566899</v>
      </c>
      <c r="AB15" s="19">
        <v>0.353658536585366</v>
      </c>
      <c r="AC15" s="19">
        <v>0.26785714285714302</v>
      </c>
      <c r="AD15" s="19">
        <v>0.33333333333333298</v>
      </c>
      <c r="AE15" s="19">
        <v>0.26050420168067201</v>
      </c>
      <c r="AF15" s="19">
        <v>0.23404255319148901</v>
      </c>
      <c r="AG15" s="19">
        <v>0.1875</v>
      </c>
      <c r="AH15" s="19">
        <v>0.34146341463414598</v>
      </c>
      <c r="AI15" s="19">
        <v>0.169811320754717</v>
      </c>
      <c r="AJ15" s="19"/>
      <c r="AK15" s="19">
        <v>0.44162436548223299</v>
      </c>
      <c r="AL15" s="19">
        <v>0.35922330097087402</v>
      </c>
      <c r="AM15" s="19">
        <v>0.30693069306930698</v>
      </c>
      <c r="AN15" s="19">
        <v>0.37883959044368598</v>
      </c>
      <c r="AO15" s="19">
        <v>0.19680851063829799</v>
      </c>
      <c r="AP15" s="19">
        <v>0.248847926267281</v>
      </c>
      <c r="AQ15" s="19">
        <v>0.27333333333333298</v>
      </c>
      <c r="AR15" s="19"/>
      <c r="AS15" s="19">
        <v>0.14893617021276601</v>
      </c>
      <c r="AT15" s="19">
        <v>0.357522123893805</v>
      </c>
      <c r="AU15" s="19"/>
      <c r="AV15" s="19">
        <v>0.38818565400843902</v>
      </c>
      <c r="AW15" s="19">
        <v>0.29383886255924202</v>
      </c>
      <c r="AX15" s="19"/>
      <c r="AY15" s="19">
        <v>0.37801932367149799</v>
      </c>
      <c r="AZ15" s="19">
        <v>0.24285714285714299</v>
      </c>
      <c r="BA15" s="19"/>
      <c r="BB15" s="19">
        <v>0.29864253393665202</v>
      </c>
      <c r="BC15" s="19">
        <v>0.35725190839694698</v>
      </c>
      <c r="BD15" s="19"/>
      <c r="BE15" s="19">
        <v>0.527272727272727</v>
      </c>
      <c r="BF15" s="19">
        <v>0.47337278106508901</v>
      </c>
      <c r="BG15" s="19">
        <v>0.25605536332179901</v>
      </c>
      <c r="BH15" s="19">
        <v>0.157446808510638</v>
      </c>
    </row>
    <row r="16" spans="2:60" x14ac:dyDescent="0.25">
      <c r="B16" s="17" t="s">
        <v>171</v>
      </c>
      <c r="C16" s="20">
        <v>0.176024279210926</v>
      </c>
      <c r="D16" s="20">
        <v>0.26356589147286802</v>
      </c>
      <c r="E16" s="20">
        <v>3.4965034965034898E-2</v>
      </c>
      <c r="F16" s="20">
        <v>-4.2105263157894597E-2</v>
      </c>
      <c r="G16" s="20">
        <v>0.12068965517241401</v>
      </c>
      <c r="H16" s="20">
        <v>0.233333333333333</v>
      </c>
      <c r="I16" s="20">
        <v>0.24761904761904799</v>
      </c>
      <c r="J16" s="20">
        <v>-0.105263157894737</v>
      </c>
      <c r="K16" s="20">
        <v>-1.3698630136986301E-2</v>
      </c>
      <c r="L16" s="20">
        <v>0.1</v>
      </c>
      <c r="M16" s="20">
        <v>0.11363636363636399</v>
      </c>
      <c r="N16" s="20">
        <v>0.14705882352941199</v>
      </c>
      <c r="O16" s="20">
        <v>0.4</v>
      </c>
      <c r="P16" s="20">
        <v>1.6666666666666701E-2</v>
      </c>
      <c r="Q16" s="20">
        <v>4.6511627906976702E-2</v>
      </c>
      <c r="R16" s="20">
        <v>0.148148148148148</v>
      </c>
      <c r="S16" s="20">
        <v>0.439560439560439</v>
      </c>
      <c r="T16" s="20">
        <v>0.31730769230769201</v>
      </c>
      <c r="U16" s="20"/>
      <c r="V16" s="20">
        <v>-9.1922005571030696E-2</v>
      </c>
      <c r="W16" s="20">
        <v>-8.1081081081081099E-2</v>
      </c>
      <c r="X16" s="20">
        <v>0.34859154929577502</v>
      </c>
      <c r="Y16" s="20">
        <v>0.36938775510204103</v>
      </c>
      <c r="Z16" s="20"/>
      <c r="AA16" s="20">
        <v>-2.6246719160105E-2</v>
      </c>
      <c r="AB16" s="20">
        <v>0.109756097560976</v>
      </c>
      <c r="AC16" s="20">
        <v>0.30357142857142899</v>
      </c>
      <c r="AD16" s="20">
        <v>0.224806201550388</v>
      </c>
      <c r="AE16" s="20">
        <v>0.26890756302521002</v>
      </c>
      <c r="AF16" s="20">
        <v>0.39361702127659598</v>
      </c>
      <c r="AG16" s="20">
        <v>0.54166666666666696</v>
      </c>
      <c r="AH16" s="20">
        <v>0.23170731707317099</v>
      </c>
      <c r="AI16" s="20">
        <v>0.46226415094339601</v>
      </c>
      <c r="AJ16" s="20"/>
      <c r="AK16" s="20">
        <v>-7.6142131979695396E-2</v>
      </c>
      <c r="AL16" s="20">
        <v>0.106796116504854</v>
      </c>
      <c r="AM16" s="20">
        <v>0.21782178217821799</v>
      </c>
      <c r="AN16" s="20">
        <v>3.7542662116041001E-2</v>
      </c>
      <c r="AO16" s="20">
        <v>0.47340425531914898</v>
      </c>
      <c r="AP16" s="20">
        <v>0.37327188940092199</v>
      </c>
      <c r="AQ16" s="20">
        <v>0.30666666666666698</v>
      </c>
      <c r="AR16" s="20"/>
      <c r="AS16" s="20">
        <v>0.60106382978723405</v>
      </c>
      <c r="AT16" s="20">
        <v>0.10530973451327399</v>
      </c>
      <c r="AU16" s="20"/>
      <c r="AV16" s="20">
        <v>3.58649789029536E-2</v>
      </c>
      <c r="AW16" s="20">
        <v>0.25473933649289099</v>
      </c>
      <c r="AX16" s="20"/>
      <c r="AY16" s="20">
        <v>6.1594202898550797E-2</v>
      </c>
      <c r="AZ16" s="20">
        <v>0.36938775510204103</v>
      </c>
      <c r="BA16" s="20"/>
      <c r="BB16" s="20">
        <v>0.26546003016591302</v>
      </c>
      <c r="BC16" s="20">
        <v>8.5496183206106899E-2</v>
      </c>
      <c r="BD16" s="20"/>
      <c r="BE16" s="20">
        <v>-0.32727272727272699</v>
      </c>
      <c r="BF16" s="20">
        <v>-0.103550295857988</v>
      </c>
      <c r="BG16" s="20">
        <v>0.32352941176470601</v>
      </c>
      <c r="BH16" s="20">
        <v>0.56170212765957495</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29" t="s">
        <v>182</v>
      </c>
      <c r="E2" s="25"/>
      <c r="F2" s="25"/>
      <c r="G2" s="25"/>
      <c r="H2" s="25"/>
      <c r="I2" s="25"/>
    </row>
    <row r="6" spans="2:9" ht="50.1" customHeight="1" x14ac:dyDescent="0.25">
      <c r="B6" s="22" t="s">
        <v>15</v>
      </c>
      <c r="C6" s="22" t="s">
        <v>173</v>
      </c>
      <c r="D6" s="22" t="s">
        <v>174</v>
      </c>
      <c r="E6" s="22" t="s">
        <v>175</v>
      </c>
      <c r="F6" s="22" t="s">
        <v>176</v>
      </c>
      <c r="G6" s="22" t="s">
        <v>177</v>
      </c>
      <c r="H6" s="22" t="s">
        <v>178</v>
      </c>
    </row>
    <row r="7" spans="2:9" ht="30" x14ac:dyDescent="0.25">
      <c r="B7" s="17" t="s">
        <v>179</v>
      </c>
      <c r="C7" s="16">
        <v>0.609256449165402</v>
      </c>
      <c r="D7" s="16">
        <v>0.408952959028832</v>
      </c>
      <c r="E7" s="16">
        <v>0.47723823975720803</v>
      </c>
      <c r="F7" s="16">
        <v>0.34597875569044001</v>
      </c>
      <c r="G7" s="16">
        <v>0.44385432473444603</v>
      </c>
      <c r="H7" s="16">
        <v>0.43171471927162403</v>
      </c>
    </row>
    <row r="8" spans="2:9" ht="45" x14ac:dyDescent="0.25">
      <c r="B8" s="17" t="s">
        <v>180</v>
      </c>
      <c r="C8" s="16">
        <v>0.27845220030348999</v>
      </c>
      <c r="D8" s="16">
        <v>0.39150227617602401</v>
      </c>
      <c r="E8" s="16">
        <v>0.36570561456752698</v>
      </c>
      <c r="F8" s="16">
        <v>0.37329286798179101</v>
      </c>
      <c r="G8" s="16">
        <v>0.35584218512898302</v>
      </c>
      <c r="H8" s="16">
        <v>0.35660091047040998</v>
      </c>
    </row>
    <row r="9" spans="2:9" x14ac:dyDescent="0.25">
      <c r="B9" s="17" t="s">
        <v>181</v>
      </c>
      <c r="C9" s="16">
        <v>9.78755690440061E-2</v>
      </c>
      <c r="D9" s="16">
        <v>0.176024279210926</v>
      </c>
      <c r="E9" s="16">
        <v>0.14567526555387</v>
      </c>
      <c r="F9" s="16">
        <v>0.25872534142640402</v>
      </c>
      <c r="G9" s="16">
        <v>0.17298937784522</v>
      </c>
      <c r="H9" s="16">
        <v>0.18361153262519</v>
      </c>
    </row>
    <row r="10" spans="2:9" x14ac:dyDescent="0.25">
      <c r="B10" s="17" t="s">
        <v>77</v>
      </c>
      <c r="C10" s="16">
        <v>1.44157814871017E-2</v>
      </c>
      <c r="D10" s="16">
        <v>2.3520485584218501E-2</v>
      </c>
      <c r="E10" s="16">
        <v>1.1380880121396099E-2</v>
      </c>
      <c r="F10" s="16">
        <v>2.2003034901365699E-2</v>
      </c>
      <c r="G10" s="16">
        <v>2.7314112291350501E-2</v>
      </c>
      <c r="H10" s="16">
        <v>2.80728376327769E-2</v>
      </c>
    </row>
    <row r="11" spans="2:9" x14ac:dyDescent="0.25">
      <c r="B11" s="15"/>
      <c r="C11" s="15"/>
      <c r="D11" s="15"/>
      <c r="E11" s="15"/>
      <c r="F11" s="15"/>
      <c r="G11" s="15"/>
      <c r="H11" s="15"/>
    </row>
    <row r="12" spans="2:9" x14ac:dyDescent="0.25">
      <c r="B12" t="s">
        <v>80</v>
      </c>
    </row>
    <row r="13" spans="2:9" x14ac:dyDescent="0.25">
      <c r="B13" t="s">
        <v>81</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179</v>
      </c>
      <c r="C8" s="16">
        <v>0.609256449165402</v>
      </c>
      <c r="D8" s="16">
        <v>0.62790697674418605</v>
      </c>
      <c r="E8" s="16">
        <v>0.57342657342657299</v>
      </c>
      <c r="F8" s="16">
        <v>0.64210526315789496</v>
      </c>
      <c r="G8" s="16">
        <v>0.62068965517241403</v>
      </c>
      <c r="H8" s="16">
        <v>0.53333333333333299</v>
      </c>
      <c r="I8" s="16">
        <v>0.69523809523809499</v>
      </c>
      <c r="J8" s="16">
        <v>0.63157894736842102</v>
      </c>
      <c r="K8" s="16">
        <v>0.65753424657534199</v>
      </c>
      <c r="L8" s="16">
        <v>0.36666666666666697</v>
      </c>
      <c r="M8" s="16">
        <v>0.64772727272727304</v>
      </c>
      <c r="N8" s="16">
        <v>0.53921568627451</v>
      </c>
      <c r="O8" s="16">
        <v>0.6</v>
      </c>
      <c r="P8" s="16">
        <v>0.55000000000000004</v>
      </c>
      <c r="Q8" s="16">
        <v>0.65116279069767402</v>
      </c>
      <c r="R8" s="16">
        <v>0.44444444444444398</v>
      </c>
      <c r="S8" s="16">
        <v>0.64285714285714302</v>
      </c>
      <c r="T8" s="16">
        <v>0.60576923076923095</v>
      </c>
      <c r="U8" s="16"/>
      <c r="V8" s="16">
        <v>0.37883008356546</v>
      </c>
      <c r="W8" s="16">
        <v>0.54054054054054101</v>
      </c>
      <c r="X8" s="16">
        <v>0.70070422535211296</v>
      </c>
      <c r="Y8" s="16">
        <v>0.75102040816326499</v>
      </c>
      <c r="Z8" s="16"/>
      <c r="AA8" s="16">
        <v>0.43307086614173201</v>
      </c>
      <c r="AB8" s="16">
        <v>0.57317073170731703</v>
      </c>
      <c r="AC8" s="16">
        <v>0.67857142857142905</v>
      </c>
      <c r="AD8" s="16">
        <v>0.72093023255813904</v>
      </c>
      <c r="AE8" s="16">
        <v>0.630252100840336</v>
      </c>
      <c r="AF8" s="16">
        <v>0.78723404255319196</v>
      </c>
      <c r="AG8" s="16">
        <v>0.76041666666666696</v>
      </c>
      <c r="AH8" s="16">
        <v>0.67073170731707299</v>
      </c>
      <c r="AI8" s="16">
        <v>0.77358490566037696</v>
      </c>
      <c r="AJ8" s="16"/>
      <c r="AK8" s="16">
        <v>0.42639593908629397</v>
      </c>
      <c r="AL8" s="16">
        <v>0.63106796116504904</v>
      </c>
      <c r="AM8" s="16">
        <v>0.56435643564356397</v>
      </c>
      <c r="AN8" s="16">
        <v>0.55290102389078499</v>
      </c>
      <c r="AO8" s="16">
        <v>0.68617021276595702</v>
      </c>
      <c r="AP8" s="16">
        <v>0.74193548387096797</v>
      </c>
      <c r="AQ8" s="16">
        <v>0.72</v>
      </c>
      <c r="AR8" s="16"/>
      <c r="AS8" s="16">
        <v>0.77659574468085102</v>
      </c>
      <c r="AT8" s="16">
        <v>0.58141592920354002</v>
      </c>
      <c r="AU8" s="16"/>
      <c r="AV8" s="16">
        <v>0.59282700421940904</v>
      </c>
      <c r="AW8" s="16">
        <v>0.61848341232227499</v>
      </c>
      <c r="AX8" s="16"/>
      <c r="AY8" s="16">
        <v>0.52536231884058004</v>
      </c>
      <c r="AZ8" s="16">
        <v>0.75102040816326499</v>
      </c>
      <c r="BA8" s="16"/>
      <c r="BB8" s="16">
        <v>0.69381598793363497</v>
      </c>
      <c r="BC8" s="16">
        <v>0.52366412213740499</v>
      </c>
      <c r="BD8" s="16"/>
      <c r="BE8" s="16">
        <v>0.218181818181818</v>
      </c>
      <c r="BF8" s="16">
        <v>0.49408284023668603</v>
      </c>
      <c r="BG8" s="16">
        <v>0.70242214532872005</v>
      </c>
      <c r="BH8" s="16">
        <v>0.82127659574468104</v>
      </c>
    </row>
    <row r="9" spans="2:60" ht="45" x14ac:dyDescent="0.25">
      <c r="B9" s="17" t="s">
        <v>180</v>
      </c>
      <c r="C9" s="16">
        <v>0.27845220030348999</v>
      </c>
      <c r="D9" s="16">
        <v>0.28682170542635699</v>
      </c>
      <c r="E9" s="16">
        <v>0.29370629370629397</v>
      </c>
      <c r="F9" s="16">
        <v>0.231578947368421</v>
      </c>
      <c r="G9" s="16">
        <v>0.27586206896551702</v>
      </c>
      <c r="H9" s="16">
        <v>0.3</v>
      </c>
      <c r="I9" s="16">
        <v>0.238095238095238</v>
      </c>
      <c r="J9" s="16">
        <v>0.21052631578947401</v>
      </c>
      <c r="K9" s="16">
        <v>0.232876712328767</v>
      </c>
      <c r="L9" s="16">
        <v>0.5</v>
      </c>
      <c r="M9" s="16">
        <v>0.22727272727272699</v>
      </c>
      <c r="N9" s="16">
        <v>0.38235294117647101</v>
      </c>
      <c r="O9" s="16">
        <v>0.233333333333333</v>
      </c>
      <c r="P9" s="16">
        <v>0.266666666666667</v>
      </c>
      <c r="Q9" s="16">
        <v>0.25581395348837199</v>
      </c>
      <c r="R9" s="16">
        <v>0.44444444444444398</v>
      </c>
      <c r="S9" s="16">
        <v>0.25824175824175799</v>
      </c>
      <c r="T9" s="16">
        <v>0.269230769230769</v>
      </c>
      <c r="U9" s="16"/>
      <c r="V9" s="16">
        <v>0.33147632311977698</v>
      </c>
      <c r="W9" s="16">
        <v>0.36216216216216202</v>
      </c>
      <c r="X9" s="16">
        <v>0.25352112676056299</v>
      </c>
      <c r="Y9" s="16">
        <v>0.22244897959183699</v>
      </c>
      <c r="Z9" s="16"/>
      <c r="AA9" s="16">
        <v>0.33595800524934399</v>
      </c>
      <c r="AB9" s="16">
        <v>0.32926829268292701</v>
      </c>
      <c r="AC9" s="16">
        <v>0.27678571428571402</v>
      </c>
      <c r="AD9" s="16">
        <v>0.224806201550388</v>
      </c>
      <c r="AE9" s="16">
        <v>0.31932773109243701</v>
      </c>
      <c r="AF9" s="16">
        <v>0.20212765957446799</v>
      </c>
      <c r="AG9" s="16">
        <v>0.22916666666666699</v>
      </c>
      <c r="AH9" s="16">
        <v>0.30487804878048802</v>
      </c>
      <c r="AI9" s="16">
        <v>0.179245283018868</v>
      </c>
      <c r="AJ9" s="16"/>
      <c r="AK9" s="16">
        <v>0.365482233502538</v>
      </c>
      <c r="AL9" s="16">
        <v>0.25242718446601897</v>
      </c>
      <c r="AM9" s="16">
        <v>0.35643564356435598</v>
      </c>
      <c r="AN9" s="16">
        <v>0.31058020477815701</v>
      </c>
      <c r="AO9" s="16">
        <v>0.26595744680851102</v>
      </c>
      <c r="AP9" s="16">
        <v>0.19815668202764999</v>
      </c>
      <c r="AQ9" s="16">
        <v>0.233333333333333</v>
      </c>
      <c r="AR9" s="16"/>
      <c r="AS9" s="16">
        <v>0.20212765957446799</v>
      </c>
      <c r="AT9" s="16">
        <v>0.29115044247787603</v>
      </c>
      <c r="AU9" s="16"/>
      <c r="AV9" s="16">
        <v>0.26371308016877598</v>
      </c>
      <c r="AW9" s="16">
        <v>0.28672985781990501</v>
      </c>
      <c r="AX9" s="16"/>
      <c r="AY9" s="16">
        <v>0.311594202898551</v>
      </c>
      <c r="AZ9" s="16">
        <v>0.22244897959183699</v>
      </c>
      <c r="BA9" s="16"/>
      <c r="BB9" s="16">
        <v>0.23831070889894401</v>
      </c>
      <c r="BC9" s="16">
        <v>0.31908396946564899</v>
      </c>
      <c r="BD9" s="16"/>
      <c r="BE9" s="16">
        <v>0.30303030303030298</v>
      </c>
      <c r="BF9" s="16">
        <v>0.378698224852071</v>
      </c>
      <c r="BG9" s="16">
        <v>0.25259515570934299</v>
      </c>
      <c r="BH9" s="16">
        <v>0.17872340425531899</v>
      </c>
    </row>
    <row r="10" spans="2:60" x14ac:dyDescent="0.25">
      <c r="B10" s="17" t="s">
        <v>181</v>
      </c>
      <c r="C10" s="16">
        <v>9.78755690440061E-2</v>
      </c>
      <c r="D10" s="16">
        <v>6.9767441860465101E-2</v>
      </c>
      <c r="E10" s="16">
        <v>0.11888111888111901</v>
      </c>
      <c r="F10" s="16">
        <v>0.115789473684211</v>
      </c>
      <c r="G10" s="16">
        <v>8.6206896551724102E-2</v>
      </c>
      <c r="H10" s="16">
        <v>0.133333333333333</v>
      </c>
      <c r="I10" s="16">
        <v>4.7619047619047603E-2</v>
      </c>
      <c r="J10" s="16">
        <v>0.157894736842105</v>
      </c>
      <c r="K10" s="16">
        <v>9.5890410958904104E-2</v>
      </c>
      <c r="L10" s="16">
        <v>0.133333333333333</v>
      </c>
      <c r="M10" s="16">
        <v>0.125</v>
      </c>
      <c r="N10" s="16">
        <v>4.9019607843137303E-2</v>
      </c>
      <c r="O10" s="16">
        <v>0.133333333333333</v>
      </c>
      <c r="P10" s="16">
        <v>0.16666666666666699</v>
      </c>
      <c r="Q10" s="16">
        <v>9.3023255813953501E-2</v>
      </c>
      <c r="R10" s="16">
        <v>0.11111111111111099</v>
      </c>
      <c r="S10" s="16">
        <v>8.7912087912087905E-2</v>
      </c>
      <c r="T10" s="16">
        <v>0.105769230769231</v>
      </c>
      <c r="U10" s="16"/>
      <c r="V10" s="16">
        <v>0.26462395543175499</v>
      </c>
      <c r="W10" s="16">
        <v>7.5675675675675694E-2</v>
      </c>
      <c r="X10" s="16">
        <v>3.1690140845070401E-2</v>
      </c>
      <c r="Y10" s="16">
        <v>2.2448979591836699E-2</v>
      </c>
      <c r="Z10" s="16"/>
      <c r="AA10" s="16">
        <v>0.21259842519684999</v>
      </c>
      <c r="AB10" s="16">
        <v>8.5365853658536606E-2</v>
      </c>
      <c r="AC10" s="16">
        <v>4.4642857142857102E-2</v>
      </c>
      <c r="AD10" s="16">
        <v>4.6511627906976702E-2</v>
      </c>
      <c r="AE10" s="16">
        <v>4.20168067226891E-2</v>
      </c>
      <c r="AF10" s="16">
        <v>1.0638297872340399E-2</v>
      </c>
      <c r="AG10" s="16">
        <v>1.0416666666666701E-2</v>
      </c>
      <c r="AH10" s="16">
        <v>2.4390243902439001E-2</v>
      </c>
      <c r="AI10" s="16">
        <v>2.83018867924528E-2</v>
      </c>
      <c r="AJ10" s="16"/>
      <c r="AK10" s="16">
        <v>0.19289340101522801</v>
      </c>
      <c r="AL10" s="16">
        <v>0.106796116504854</v>
      </c>
      <c r="AM10" s="16">
        <v>5.9405940594059403E-2</v>
      </c>
      <c r="AN10" s="16">
        <v>0.12969283276450499</v>
      </c>
      <c r="AO10" s="16">
        <v>4.7872340425531901E-2</v>
      </c>
      <c r="AP10" s="16">
        <v>5.0691244239631297E-2</v>
      </c>
      <c r="AQ10" s="16">
        <v>0.04</v>
      </c>
      <c r="AR10" s="16"/>
      <c r="AS10" s="16">
        <v>1.5957446808510599E-2</v>
      </c>
      <c r="AT10" s="16">
        <v>0.111504424778761</v>
      </c>
      <c r="AU10" s="16"/>
      <c r="AV10" s="16">
        <v>0.13080168776371301</v>
      </c>
      <c r="AW10" s="16">
        <v>7.9383886255924199E-2</v>
      </c>
      <c r="AX10" s="16"/>
      <c r="AY10" s="16">
        <v>0.14251207729468601</v>
      </c>
      <c r="AZ10" s="16">
        <v>2.2448979591836699E-2</v>
      </c>
      <c r="BA10" s="16"/>
      <c r="BB10" s="16">
        <v>6.3348416289592799E-2</v>
      </c>
      <c r="BC10" s="16">
        <v>0.132824427480916</v>
      </c>
      <c r="BD10" s="16"/>
      <c r="BE10" s="16">
        <v>0.40606060606060601</v>
      </c>
      <c r="BF10" s="16">
        <v>0.118343195266272</v>
      </c>
      <c r="BG10" s="16">
        <v>3.8062283737024201E-2</v>
      </c>
      <c r="BH10" s="16">
        <v>0</v>
      </c>
    </row>
    <row r="11" spans="2:60" x14ac:dyDescent="0.25">
      <c r="B11" s="17" t="s">
        <v>77</v>
      </c>
      <c r="C11" s="18">
        <v>1.44157814871017E-2</v>
      </c>
      <c r="D11" s="18">
        <v>1.5503875968992199E-2</v>
      </c>
      <c r="E11" s="18">
        <v>1.3986013986014E-2</v>
      </c>
      <c r="F11" s="18">
        <v>1.05263157894737E-2</v>
      </c>
      <c r="G11" s="18">
        <v>1.72413793103448E-2</v>
      </c>
      <c r="H11" s="18">
        <v>3.3333333333333298E-2</v>
      </c>
      <c r="I11" s="18">
        <v>1.9047619047619001E-2</v>
      </c>
      <c r="J11" s="18">
        <v>0</v>
      </c>
      <c r="K11" s="18">
        <v>1.3698630136986301E-2</v>
      </c>
      <c r="L11" s="18">
        <v>0</v>
      </c>
      <c r="M11" s="18">
        <v>0</v>
      </c>
      <c r="N11" s="18">
        <v>2.9411764705882401E-2</v>
      </c>
      <c r="O11" s="18">
        <v>3.3333333333333298E-2</v>
      </c>
      <c r="P11" s="18">
        <v>1.6666666666666701E-2</v>
      </c>
      <c r="Q11" s="18">
        <v>0</v>
      </c>
      <c r="R11" s="18">
        <v>0</v>
      </c>
      <c r="S11" s="18">
        <v>1.0989010989011E-2</v>
      </c>
      <c r="T11" s="18">
        <v>1.9230769230769201E-2</v>
      </c>
      <c r="U11" s="18"/>
      <c r="V11" s="18">
        <v>2.5069637883008401E-2</v>
      </c>
      <c r="W11" s="18">
        <v>2.1621621621621599E-2</v>
      </c>
      <c r="X11" s="18">
        <v>1.4084507042253501E-2</v>
      </c>
      <c r="Y11" s="18">
        <v>4.0816326530612197E-3</v>
      </c>
      <c r="Z11" s="18"/>
      <c r="AA11" s="18">
        <v>1.8372703412073501E-2</v>
      </c>
      <c r="AB11" s="18">
        <v>1.21951219512195E-2</v>
      </c>
      <c r="AC11" s="18">
        <v>0</v>
      </c>
      <c r="AD11" s="18">
        <v>7.7519379844961196E-3</v>
      </c>
      <c r="AE11" s="18">
        <v>8.4033613445378096E-3</v>
      </c>
      <c r="AF11" s="18">
        <v>0</v>
      </c>
      <c r="AG11" s="18">
        <v>0</v>
      </c>
      <c r="AH11" s="18">
        <v>0</v>
      </c>
      <c r="AI11" s="18">
        <v>1.88679245283019E-2</v>
      </c>
      <c r="AJ11" s="18"/>
      <c r="AK11" s="18">
        <v>1.5228426395939101E-2</v>
      </c>
      <c r="AL11" s="18">
        <v>9.7087378640776708E-3</v>
      </c>
      <c r="AM11" s="18">
        <v>1.9801980198019799E-2</v>
      </c>
      <c r="AN11" s="18">
        <v>6.8259385665529002E-3</v>
      </c>
      <c r="AO11" s="18">
        <v>0</v>
      </c>
      <c r="AP11" s="18">
        <v>9.2165898617511503E-3</v>
      </c>
      <c r="AQ11" s="18">
        <v>6.6666666666666697E-3</v>
      </c>
      <c r="AR11" s="18"/>
      <c r="AS11" s="18">
        <v>5.31914893617021E-3</v>
      </c>
      <c r="AT11" s="18">
        <v>1.5929203539823002E-2</v>
      </c>
      <c r="AU11" s="18"/>
      <c r="AV11" s="18">
        <v>1.26582278481013E-2</v>
      </c>
      <c r="AW11" s="18">
        <v>1.5402843601895699E-2</v>
      </c>
      <c r="AX11" s="18"/>
      <c r="AY11" s="18">
        <v>2.05314009661836E-2</v>
      </c>
      <c r="AZ11" s="18">
        <v>4.0816326530612197E-3</v>
      </c>
      <c r="BA11" s="18"/>
      <c r="BB11" s="18">
        <v>4.5248868778280504E-3</v>
      </c>
      <c r="BC11" s="18">
        <v>2.4427480916030499E-2</v>
      </c>
      <c r="BD11" s="18"/>
      <c r="BE11" s="18">
        <v>7.2727272727272696E-2</v>
      </c>
      <c r="BF11" s="18">
        <v>8.8757396449704092E-3</v>
      </c>
      <c r="BG11" s="18">
        <v>6.9204152249135002E-3</v>
      </c>
      <c r="BH11" s="18">
        <v>0</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179</v>
      </c>
      <c r="C8" s="16">
        <v>0.408952959028832</v>
      </c>
      <c r="D8" s="16">
        <v>0.39534883720930197</v>
      </c>
      <c r="E8" s="16">
        <v>0.29370629370629397</v>
      </c>
      <c r="F8" s="16">
        <v>0.37894736842105298</v>
      </c>
      <c r="G8" s="16">
        <v>0.39655172413793099</v>
      </c>
      <c r="H8" s="16">
        <v>0.266666666666667</v>
      </c>
      <c r="I8" s="16">
        <v>0.49523809523809498</v>
      </c>
      <c r="J8" s="16">
        <v>0.47368421052631599</v>
      </c>
      <c r="K8" s="16">
        <v>0.38356164383561597</v>
      </c>
      <c r="L8" s="16">
        <v>0.266666666666667</v>
      </c>
      <c r="M8" s="16">
        <v>0.47727272727272702</v>
      </c>
      <c r="N8" s="16">
        <v>0.34313725490196101</v>
      </c>
      <c r="O8" s="16">
        <v>0.56666666666666698</v>
      </c>
      <c r="P8" s="16">
        <v>0.46666666666666701</v>
      </c>
      <c r="Q8" s="16">
        <v>0.44186046511627902</v>
      </c>
      <c r="R8" s="16">
        <v>0.37037037037037002</v>
      </c>
      <c r="S8" s="16">
        <v>0.45604395604395598</v>
      </c>
      <c r="T8" s="16">
        <v>0.46153846153846201</v>
      </c>
      <c r="U8" s="16"/>
      <c r="V8" s="16">
        <v>0.192200557103064</v>
      </c>
      <c r="W8" s="16">
        <v>0.39459459459459501</v>
      </c>
      <c r="X8" s="16">
        <v>0.43309859154929597</v>
      </c>
      <c r="Y8" s="16">
        <v>0.55918367346938802</v>
      </c>
      <c r="Z8" s="16"/>
      <c r="AA8" s="16">
        <v>0.24671916010498701</v>
      </c>
      <c r="AB8" s="16">
        <v>0.37804878048780499</v>
      </c>
      <c r="AC8" s="16">
        <v>0.48214285714285698</v>
      </c>
      <c r="AD8" s="16">
        <v>0.47286821705426402</v>
      </c>
      <c r="AE8" s="16">
        <v>0.34453781512604997</v>
      </c>
      <c r="AF8" s="16">
        <v>0.60638297872340396</v>
      </c>
      <c r="AG8" s="16">
        <v>0.55208333333333304</v>
      </c>
      <c r="AH8" s="16">
        <v>0.56097560975609795</v>
      </c>
      <c r="AI8" s="16">
        <v>0.63207547169811296</v>
      </c>
      <c r="AJ8" s="16"/>
      <c r="AK8" s="16">
        <v>0.30964467005076102</v>
      </c>
      <c r="AL8" s="16">
        <v>0.43689320388349501</v>
      </c>
      <c r="AM8" s="16">
        <v>0.41584158415841599</v>
      </c>
      <c r="AN8" s="16">
        <v>0.34812286689419802</v>
      </c>
      <c r="AO8" s="16">
        <v>0.44148936170212799</v>
      </c>
      <c r="AP8" s="16">
        <v>0.51152073732718895</v>
      </c>
      <c r="AQ8" s="16">
        <v>0.48666666666666702</v>
      </c>
      <c r="AR8" s="16"/>
      <c r="AS8" s="16">
        <v>0.62765957446808496</v>
      </c>
      <c r="AT8" s="16">
        <v>0.37256637168141599</v>
      </c>
      <c r="AU8" s="16"/>
      <c r="AV8" s="16">
        <v>0.41561181434599198</v>
      </c>
      <c r="AW8" s="16">
        <v>0.40521327014218</v>
      </c>
      <c r="AX8" s="16"/>
      <c r="AY8" s="16">
        <v>0.32004830917874399</v>
      </c>
      <c r="AZ8" s="16">
        <v>0.55918367346938802</v>
      </c>
      <c r="BA8" s="16"/>
      <c r="BB8" s="16">
        <v>0.50377073906485703</v>
      </c>
      <c r="BC8" s="16">
        <v>0.31297709923664102</v>
      </c>
      <c r="BD8" s="16"/>
      <c r="BE8" s="16">
        <v>0.13939393939393899</v>
      </c>
      <c r="BF8" s="16">
        <v>0.31360946745562102</v>
      </c>
      <c r="BG8" s="16">
        <v>0.44636678200691998</v>
      </c>
      <c r="BH8" s="16">
        <v>0.64680851063829803</v>
      </c>
    </row>
    <row r="9" spans="2:60" ht="45" x14ac:dyDescent="0.25">
      <c r="B9" s="17" t="s">
        <v>180</v>
      </c>
      <c r="C9" s="16">
        <v>0.39150227617602401</v>
      </c>
      <c r="D9" s="16">
        <v>0.44186046511627902</v>
      </c>
      <c r="E9" s="16">
        <v>0.41258741258741299</v>
      </c>
      <c r="F9" s="16">
        <v>0.442105263157895</v>
      </c>
      <c r="G9" s="16">
        <v>0.31034482758620702</v>
      </c>
      <c r="H9" s="16">
        <v>0.56666666666666698</v>
      </c>
      <c r="I9" s="16">
        <v>0.34285714285714303</v>
      </c>
      <c r="J9" s="16">
        <v>0.31578947368421101</v>
      </c>
      <c r="K9" s="16">
        <v>0.38356164383561597</v>
      </c>
      <c r="L9" s="16">
        <v>0.46666666666666701</v>
      </c>
      <c r="M9" s="16">
        <v>0.375</v>
      </c>
      <c r="N9" s="16">
        <v>0.39215686274509798</v>
      </c>
      <c r="O9" s="16">
        <v>0.266666666666667</v>
      </c>
      <c r="P9" s="16">
        <v>0.266666666666667</v>
      </c>
      <c r="Q9" s="16">
        <v>0.418604651162791</v>
      </c>
      <c r="R9" s="16">
        <v>0.37037037037037002</v>
      </c>
      <c r="S9" s="16">
        <v>0.42307692307692302</v>
      </c>
      <c r="T9" s="16">
        <v>0.355769230769231</v>
      </c>
      <c r="U9" s="16"/>
      <c r="V9" s="16">
        <v>0.33147632311977698</v>
      </c>
      <c r="W9" s="16">
        <v>0.40540540540540498</v>
      </c>
      <c r="X9" s="16">
        <v>0.48239436619718301</v>
      </c>
      <c r="Y9" s="16">
        <v>0.37755102040816302</v>
      </c>
      <c r="Z9" s="16"/>
      <c r="AA9" s="16">
        <v>0.37007874015747999</v>
      </c>
      <c r="AB9" s="16">
        <v>0.46341463414634099</v>
      </c>
      <c r="AC9" s="16">
        <v>0.38392857142857101</v>
      </c>
      <c r="AD9" s="16">
        <v>0.418604651162791</v>
      </c>
      <c r="AE9" s="16">
        <v>0.48739495798319299</v>
      </c>
      <c r="AF9" s="16">
        <v>0.340425531914894</v>
      </c>
      <c r="AG9" s="16">
        <v>0.42708333333333298</v>
      </c>
      <c r="AH9" s="16">
        <v>0.37804878048780499</v>
      </c>
      <c r="AI9" s="16">
        <v>0.31132075471698101</v>
      </c>
      <c r="AJ9" s="16"/>
      <c r="AK9" s="16">
        <v>0.365482233502538</v>
      </c>
      <c r="AL9" s="16">
        <v>0.37864077669902901</v>
      </c>
      <c r="AM9" s="16">
        <v>0.45544554455445502</v>
      </c>
      <c r="AN9" s="16">
        <v>0.35836177474402697</v>
      </c>
      <c r="AO9" s="16">
        <v>0.47340425531914898</v>
      </c>
      <c r="AP9" s="16">
        <v>0.38709677419354799</v>
      </c>
      <c r="AQ9" s="16">
        <v>0.39333333333333298</v>
      </c>
      <c r="AR9" s="16"/>
      <c r="AS9" s="16">
        <v>0.34574468085106402</v>
      </c>
      <c r="AT9" s="16">
        <v>0.39911504424778799</v>
      </c>
      <c r="AU9" s="16"/>
      <c r="AV9" s="16">
        <v>0.33333333333333298</v>
      </c>
      <c r="AW9" s="16">
        <v>0.42417061611374401</v>
      </c>
      <c r="AX9" s="16"/>
      <c r="AY9" s="16">
        <v>0.39975845410628003</v>
      </c>
      <c r="AZ9" s="16">
        <v>0.37755102040816302</v>
      </c>
      <c r="BA9" s="16"/>
      <c r="BB9" s="16">
        <v>0.35746606334841602</v>
      </c>
      <c r="BC9" s="16">
        <v>0.42595419847328198</v>
      </c>
      <c r="BD9" s="16"/>
      <c r="BE9" s="16">
        <v>0.24242424242424199</v>
      </c>
      <c r="BF9" s="16">
        <v>0.39940828402366901</v>
      </c>
      <c r="BG9" s="16">
        <v>0.45328719723183403</v>
      </c>
      <c r="BH9" s="16">
        <v>0.33191489361702098</v>
      </c>
    </row>
    <row r="10" spans="2:60" x14ac:dyDescent="0.25">
      <c r="B10" s="17" t="s">
        <v>181</v>
      </c>
      <c r="C10" s="16">
        <v>0.176024279210926</v>
      </c>
      <c r="D10" s="16">
        <v>0.116279069767442</v>
      </c>
      <c r="E10" s="16">
        <v>0.286713286713287</v>
      </c>
      <c r="F10" s="16">
        <v>0.168421052631579</v>
      </c>
      <c r="G10" s="16">
        <v>0.24137931034482801</v>
      </c>
      <c r="H10" s="16">
        <v>0.16666666666666699</v>
      </c>
      <c r="I10" s="16">
        <v>0.15238095238095201</v>
      </c>
      <c r="J10" s="16">
        <v>0.21052631578947401</v>
      </c>
      <c r="K10" s="16">
        <v>0.219178082191781</v>
      </c>
      <c r="L10" s="16">
        <v>0.16666666666666699</v>
      </c>
      <c r="M10" s="16">
        <v>0.13636363636363599</v>
      </c>
      <c r="N10" s="16">
        <v>0.22549019607843099</v>
      </c>
      <c r="O10" s="16">
        <v>0.133333333333333</v>
      </c>
      <c r="P10" s="16">
        <v>0.25</v>
      </c>
      <c r="Q10" s="16">
        <v>0.116279069767442</v>
      </c>
      <c r="R10" s="16">
        <v>0.25925925925925902</v>
      </c>
      <c r="S10" s="16">
        <v>0.10989010989011</v>
      </c>
      <c r="T10" s="16">
        <v>0.134615384615385</v>
      </c>
      <c r="U10" s="16"/>
      <c r="V10" s="16">
        <v>0.440111420612813</v>
      </c>
      <c r="W10" s="16">
        <v>0.16756756756756799</v>
      </c>
      <c r="X10" s="16">
        <v>5.63380281690141E-2</v>
      </c>
      <c r="Y10" s="16">
        <v>5.5102040816326497E-2</v>
      </c>
      <c r="Z10" s="16"/>
      <c r="AA10" s="16">
        <v>0.359580052493438</v>
      </c>
      <c r="AB10" s="16">
        <v>0.146341463414634</v>
      </c>
      <c r="AC10" s="16">
        <v>0.107142857142857</v>
      </c>
      <c r="AD10" s="16">
        <v>6.9767441860465101E-2</v>
      </c>
      <c r="AE10" s="16">
        <v>0.151260504201681</v>
      </c>
      <c r="AF10" s="16">
        <v>5.31914893617021E-2</v>
      </c>
      <c r="AG10" s="16">
        <v>2.0833333333333301E-2</v>
      </c>
      <c r="AH10" s="16">
        <v>6.0975609756097601E-2</v>
      </c>
      <c r="AI10" s="16">
        <v>2.83018867924528E-2</v>
      </c>
      <c r="AJ10" s="16"/>
      <c r="AK10" s="16">
        <v>0.29949238578680198</v>
      </c>
      <c r="AL10" s="16">
        <v>0.17475728155339801</v>
      </c>
      <c r="AM10" s="16">
        <v>0.10891089108910899</v>
      </c>
      <c r="AN10" s="16">
        <v>0.26621160409556299</v>
      </c>
      <c r="AO10" s="16">
        <v>6.9148936170212796E-2</v>
      </c>
      <c r="AP10" s="16">
        <v>9.2165898617511496E-2</v>
      </c>
      <c r="AQ10" s="16">
        <v>0.1</v>
      </c>
      <c r="AR10" s="16"/>
      <c r="AS10" s="16">
        <v>2.6595744680851099E-2</v>
      </c>
      <c r="AT10" s="16">
        <v>0.20088495575221199</v>
      </c>
      <c r="AU10" s="16"/>
      <c r="AV10" s="16">
        <v>0.227848101265823</v>
      </c>
      <c r="AW10" s="16">
        <v>0.14691943127962101</v>
      </c>
      <c r="AX10" s="16"/>
      <c r="AY10" s="16">
        <v>0.247584541062802</v>
      </c>
      <c r="AZ10" s="16">
        <v>5.5102040816326497E-2</v>
      </c>
      <c r="BA10" s="16"/>
      <c r="BB10" s="16">
        <v>0.128205128205128</v>
      </c>
      <c r="BC10" s="16">
        <v>0.22442748091603101</v>
      </c>
      <c r="BD10" s="16"/>
      <c r="BE10" s="16">
        <v>0.54545454545454497</v>
      </c>
      <c r="BF10" s="16">
        <v>0.25443786982248501</v>
      </c>
      <c r="BG10" s="16">
        <v>8.8235294117647106E-2</v>
      </c>
      <c r="BH10" s="16">
        <v>2.1276595744680899E-2</v>
      </c>
    </row>
    <row r="11" spans="2:60" x14ac:dyDescent="0.25">
      <c r="B11" s="17" t="s">
        <v>77</v>
      </c>
      <c r="C11" s="18">
        <v>2.3520485584218501E-2</v>
      </c>
      <c r="D11" s="18">
        <v>4.6511627906976702E-2</v>
      </c>
      <c r="E11" s="18">
        <v>6.9930069930069904E-3</v>
      </c>
      <c r="F11" s="18">
        <v>1.05263157894737E-2</v>
      </c>
      <c r="G11" s="18">
        <v>5.1724137931034503E-2</v>
      </c>
      <c r="H11" s="18">
        <v>0</v>
      </c>
      <c r="I11" s="18">
        <v>9.5238095238095195E-3</v>
      </c>
      <c r="J11" s="18">
        <v>0</v>
      </c>
      <c r="K11" s="18">
        <v>1.3698630136986301E-2</v>
      </c>
      <c r="L11" s="18">
        <v>0.1</v>
      </c>
      <c r="M11" s="18">
        <v>1.13636363636364E-2</v>
      </c>
      <c r="N11" s="18">
        <v>3.9215686274509803E-2</v>
      </c>
      <c r="O11" s="18">
        <v>3.3333333333333298E-2</v>
      </c>
      <c r="P11" s="18">
        <v>1.6666666666666701E-2</v>
      </c>
      <c r="Q11" s="18">
        <v>2.32558139534884E-2</v>
      </c>
      <c r="R11" s="18">
        <v>0</v>
      </c>
      <c r="S11" s="18">
        <v>1.0989010989011E-2</v>
      </c>
      <c r="T11" s="18">
        <v>4.80769230769231E-2</v>
      </c>
      <c r="U11" s="18"/>
      <c r="V11" s="18">
        <v>3.6211699164345398E-2</v>
      </c>
      <c r="W11" s="18">
        <v>3.24324324324324E-2</v>
      </c>
      <c r="X11" s="18">
        <v>2.8169014084507001E-2</v>
      </c>
      <c r="Y11" s="18">
        <v>8.1632653061224497E-3</v>
      </c>
      <c r="Z11" s="18"/>
      <c r="AA11" s="18">
        <v>2.3622047244094498E-2</v>
      </c>
      <c r="AB11" s="18">
        <v>1.21951219512195E-2</v>
      </c>
      <c r="AC11" s="18">
        <v>2.6785714285714302E-2</v>
      </c>
      <c r="AD11" s="18">
        <v>3.8759689922480599E-2</v>
      </c>
      <c r="AE11" s="18">
        <v>1.6806722689075598E-2</v>
      </c>
      <c r="AF11" s="18">
        <v>0</v>
      </c>
      <c r="AG11" s="18">
        <v>0</v>
      </c>
      <c r="AH11" s="18">
        <v>0</v>
      </c>
      <c r="AI11" s="18">
        <v>2.83018867924528E-2</v>
      </c>
      <c r="AJ11" s="18"/>
      <c r="AK11" s="18">
        <v>2.5380710659898501E-2</v>
      </c>
      <c r="AL11" s="18">
        <v>9.7087378640776708E-3</v>
      </c>
      <c r="AM11" s="18">
        <v>1.9801980198019799E-2</v>
      </c>
      <c r="AN11" s="18">
        <v>2.7303754266211601E-2</v>
      </c>
      <c r="AO11" s="18">
        <v>1.5957446808510599E-2</v>
      </c>
      <c r="AP11" s="18">
        <v>9.2165898617511503E-3</v>
      </c>
      <c r="AQ11" s="18">
        <v>0.02</v>
      </c>
      <c r="AR11" s="18"/>
      <c r="AS11" s="18">
        <v>0</v>
      </c>
      <c r="AT11" s="18">
        <v>2.7433628318584102E-2</v>
      </c>
      <c r="AU11" s="18"/>
      <c r="AV11" s="18">
        <v>2.3206751054852301E-2</v>
      </c>
      <c r="AW11" s="18">
        <v>2.3696682464454999E-2</v>
      </c>
      <c r="AX11" s="18"/>
      <c r="AY11" s="18">
        <v>3.2608695652173898E-2</v>
      </c>
      <c r="AZ11" s="18">
        <v>8.1632653061224497E-3</v>
      </c>
      <c r="BA11" s="18"/>
      <c r="BB11" s="18">
        <v>1.0558069381598799E-2</v>
      </c>
      <c r="BC11" s="18">
        <v>3.6641221374045803E-2</v>
      </c>
      <c r="BD11" s="18"/>
      <c r="BE11" s="18">
        <v>7.2727272727272696E-2</v>
      </c>
      <c r="BF11" s="18">
        <v>3.25443786982249E-2</v>
      </c>
      <c r="BG11" s="18">
        <v>1.21107266435986E-2</v>
      </c>
      <c r="BH11" s="18">
        <v>0</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179</v>
      </c>
      <c r="C8" s="16">
        <v>0.47723823975720803</v>
      </c>
      <c r="D8" s="16">
        <v>0.54263565891472898</v>
      </c>
      <c r="E8" s="16">
        <v>0.31468531468531502</v>
      </c>
      <c r="F8" s="16">
        <v>0.47368421052631599</v>
      </c>
      <c r="G8" s="16">
        <v>0.46551724137931</v>
      </c>
      <c r="H8" s="16">
        <v>0.36666666666666697</v>
      </c>
      <c r="I8" s="16">
        <v>0.6</v>
      </c>
      <c r="J8" s="16">
        <v>0.42105263157894701</v>
      </c>
      <c r="K8" s="16">
        <v>0.45205479452054798</v>
      </c>
      <c r="L8" s="16">
        <v>0.4</v>
      </c>
      <c r="M8" s="16">
        <v>0.5</v>
      </c>
      <c r="N8" s="16">
        <v>0.50980392156862697</v>
      </c>
      <c r="O8" s="16">
        <v>0.53333333333333299</v>
      </c>
      <c r="P8" s="16">
        <v>0.4</v>
      </c>
      <c r="Q8" s="16">
        <v>0.53488372093023295</v>
      </c>
      <c r="R8" s="16">
        <v>0.44444444444444398</v>
      </c>
      <c r="S8" s="16">
        <v>0.51098901098901095</v>
      </c>
      <c r="T8" s="16">
        <v>0.49038461538461497</v>
      </c>
      <c r="U8" s="16"/>
      <c r="V8" s="16">
        <v>0.30362116991643501</v>
      </c>
      <c r="W8" s="16">
        <v>0.464864864864865</v>
      </c>
      <c r="X8" s="16">
        <v>0.54929577464788704</v>
      </c>
      <c r="Y8" s="16">
        <v>0.56734693877551001</v>
      </c>
      <c r="Z8" s="16"/>
      <c r="AA8" s="16">
        <v>0.325459317585302</v>
      </c>
      <c r="AB8" s="16">
        <v>0.51219512195121997</v>
      </c>
      <c r="AC8" s="16">
        <v>0.60714285714285698</v>
      </c>
      <c r="AD8" s="16">
        <v>0.51937984496124001</v>
      </c>
      <c r="AE8" s="16">
        <v>0.53781512605042003</v>
      </c>
      <c r="AF8" s="16">
        <v>0.58510638297872297</v>
      </c>
      <c r="AG8" s="16">
        <v>0.57291666666666696</v>
      </c>
      <c r="AH8" s="16">
        <v>0.57317073170731703</v>
      </c>
      <c r="AI8" s="16">
        <v>0.59433962264150897</v>
      </c>
      <c r="AJ8" s="16"/>
      <c r="AK8" s="16">
        <v>0.42131979695431498</v>
      </c>
      <c r="AL8" s="16">
        <v>0.466019417475728</v>
      </c>
      <c r="AM8" s="16">
        <v>0.46534653465346498</v>
      </c>
      <c r="AN8" s="16">
        <v>0.40273037542662099</v>
      </c>
      <c r="AO8" s="16">
        <v>0.53191489361702105</v>
      </c>
      <c r="AP8" s="16">
        <v>0.54838709677419395</v>
      </c>
      <c r="AQ8" s="16">
        <v>0.64</v>
      </c>
      <c r="AR8" s="16"/>
      <c r="AS8" s="16">
        <v>0.64361702127659604</v>
      </c>
      <c r="AT8" s="16">
        <v>0.44955752212389399</v>
      </c>
      <c r="AU8" s="16"/>
      <c r="AV8" s="16">
        <v>0.46624472573839698</v>
      </c>
      <c r="AW8" s="16">
        <v>0.48341232227488201</v>
      </c>
      <c r="AX8" s="16"/>
      <c r="AY8" s="16">
        <v>0.42391304347826098</v>
      </c>
      <c r="AZ8" s="16">
        <v>0.56734693877551001</v>
      </c>
      <c r="BA8" s="16"/>
      <c r="BB8" s="16">
        <v>0.59728506787330304</v>
      </c>
      <c r="BC8" s="16">
        <v>0.355725190839695</v>
      </c>
      <c r="BD8" s="16"/>
      <c r="BE8" s="16">
        <v>0.16969696969697001</v>
      </c>
      <c r="BF8" s="16">
        <v>0.38165680473372798</v>
      </c>
      <c r="BG8" s="16">
        <v>0.56401384083045003</v>
      </c>
      <c r="BH8" s="16">
        <v>0.61702127659574502</v>
      </c>
    </row>
    <row r="9" spans="2:60" ht="45" x14ac:dyDescent="0.25">
      <c r="B9" s="17" t="s">
        <v>180</v>
      </c>
      <c r="C9" s="16">
        <v>0.36570561456752698</v>
      </c>
      <c r="D9" s="16">
        <v>0.34883720930232598</v>
      </c>
      <c r="E9" s="16">
        <v>0.46153846153846201</v>
      </c>
      <c r="F9" s="16">
        <v>0.31578947368421101</v>
      </c>
      <c r="G9" s="16">
        <v>0.431034482758621</v>
      </c>
      <c r="H9" s="16">
        <v>0.46666666666666701</v>
      </c>
      <c r="I9" s="16">
        <v>0.238095238095238</v>
      </c>
      <c r="J9" s="16">
        <v>0.42105263157894701</v>
      </c>
      <c r="K9" s="16">
        <v>0.41095890410958902</v>
      </c>
      <c r="L9" s="16">
        <v>0.36666666666666697</v>
      </c>
      <c r="M9" s="16">
        <v>0.375</v>
      </c>
      <c r="N9" s="16">
        <v>0.30392156862745101</v>
      </c>
      <c r="O9" s="16">
        <v>0.33333333333333298</v>
      </c>
      <c r="P9" s="16">
        <v>0.41666666666666702</v>
      </c>
      <c r="Q9" s="16">
        <v>0.27906976744186002</v>
      </c>
      <c r="R9" s="16">
        <v>0.407407407407407</v>
      </c>
      <c r="S9" s="16">
        <v>0.37362637362637402</v>
      </c>
      <c r="T9" s="16">
        <v>0.36538461538461497</v>
      </c>
      <c r="U9" s="16"/>
      <c r="V9" s="16">
        <v>0.27855153203342597</v>
      </c>
      <c r="W9" s="16">
        <v>0.43783783783783797</v>
      </c>
      <c r="X9" s="16">
        <v>0.40140845070422498</v>
      </c>
      <c r="Y9" s="16">
        <v>0.38163265306122501</v>
      </c>
      <c r="Z9" s="16"/>
      <c r="AA9" s="16">
        <v>0.301837270341207</v>
      </c>
      <c r="AB9" s="16">
        <v>0.41463414634146301</v>
      </c>
      <c r="AC9" s="16">
        <v>0.375</v>
      </c>
      <c r="AD9" s="16">
        <v>0.418604651162791</v>
      </c>
      <c r="AE9" s="16">
        <v>0.41176470588235298</v>
      </c>
      <c r="AF9" s="16">
        <v>0.38297872340425498</v>
      </c>
      <c r="AG9" s="16">
        <v>0.36458333333333298</v>
      </c>
      <c r="AH9" s="16">
        <v>0.36585365853658502</v>
      </c>
      <c r="AI9" s="16">
        <v>0.35849056603773599</v>
      </c>
      <c r="AJ9" s="16"/>
      <c r="AK9" s="16">
        <v>0.28934010152284301</v>
      </c>
      <c r="AL9" s="16">
        <v>0.40776699029126201</v>
      </c>
      <c r="AM9" s="16">
        <v>0.37623762376237602</v>
      </c>
      <c r="AN9" s="16">
        <v>0.38566552901023898</v>
      </c>
      <c r="AO9" s="16">
        <v>0.420212765957447</v>
      </c>
      <c r="AP9" s="16">
        <v>0.37788018433179699</v>
      </c>
      <c r="AQ9" s="16">
        <v>0.266666666666667</v>
      </c>
      <c r="AR9" s="16"/>
      <c r="AS9" s="16">
        <v>0.329787234042553</v>
      </c>
      <c r="AT9" s="16">
        <v>0.37168141592920401</v>
      </c>
      <c r="AU9" s="16"/>
      <c r="AV9" s="16">
        <v>0.33122362869198302</v>
      </c>
      <c r="AW9" s="16">
        <v>0.38507109004739298</v>
      </c>
      <c r="AX9" s="16"/>
      <c r="AY9" s="16">
        <v>0.356280193236715</v>
      </c>
      <c r="AZ9" s="16">
        <v>0.38163265306122501</v>
      </c>
      <c r="BA9" s="16"/>
      <c r="BB9" s="16">
        <v>0.30316742081448</v>
      </c>
      <c r="BC9" s="16">
        <v>0.42900763358778599</v>
      </c>
      <c r="BD9" s="16"/>
      <c r="BE9" s="16">
        <v>0.30909090909090903</v>
      </c>
      <c r="BF9" s="16">
        <v>0.39644970414201203</v>
      </c>
      <c r="BG9" s="16">
        <v>0.36332179930795799</v>
      </c>
      <c r="BH9" s="16">
        <v>0.365957446808511</v>
      </c>
    </row>
    <row r="10" spans="2:60" x14ac:dyDescent="0.25">
      <c r="B10" s="17" t="s">
        <v>181</v>
      </c>
      <c r="C10" s="16">
        <v>0.14567526555387</v>
      </c>
      <c r="D10" s="16">
        <v>9.3023255813953501E-2</v>
      </c>
      <c r="E10" s="16">
        <v>0.21678321678321699</v>
      </c>
      <c r="F10" s="16">
        <v>0.21052631578947401</v>
      </c>
      <c r="G10" s="16">
        <v>8.6206896551724102E-2</v>
      </c>
      <c r="H10" s="16">
        <v>0.16666666666666699</v>
      </c>
      <c r="I10" s="16">
        <v>0.161904761904762</v>
      </c>
      <c r="J10" s="16">
        <v>0.157894736842105</v>
      </c>
      <c r="K10" s="16">
        <v>0.13698630136986301</v>
      </c>
      <c r="L10" s="16">
        <v>0.233333333333333</v>
      </c>
      <c r="M10" s="16">
        <v>0.11363636363636399</v>
      </c>
      <c r="N10" s="16">
        <v>0.16666666666666699</v>
      </c>
      <c r="O10" s="16">
        <v>0.1</v>
      </c>
      <c r="P10" s="16">
        <v>0.15</v>
      </c>
      <c r="Q10" s="16">
        <v>0.13953488372093001</v>
      </c>
      <c r="R10" s="16">
        <v>0.148148148148148</v>
      </c>
      <c r="S10" s="16">
        <v>0.10989010989011</v>
      </c>
      <c r="T10" s="16">
        <v>0.125</v>
      </c>
      <c r="U10" s="16"/>
      <c r="V10" s="16">
        <v>0.38997214484679699</v>
      </c>
      <c r="W10" s="16">
        <v>9.1891891891891897E-2</v>
      </c>
      <c r="X10" s="16">
        <v>4.5774647887323897E-2</v>
      </c>
      <c r="Y10" s="16">
        <v>4.4897959183673501E-2</v>
      </c>
      <c r="Z10" s="16"/>
      <c r="AA10" s="16">
        <v>0.35433070866141703</v>
      </c>
      <c r="AB10" s="16">
        <v>7.3170731707317097E-2</v>
      </c>
      <c r="AC10" s="16">
        <v>1.7857142857142901E-2</v>
      </c>
      <c r="AD10" s="16">
        <v>6.2015503875968998E-2</v>
      </c>
      <c r="AE10" s="16">
        <v>5.0420168067226899E-2</v>
      </c>
      <c r="AF10" s="16">
        <v>3.1914893617021302E-2</v>
      </c>
      <c r="AG10" s="16">
        <v>6.25E-2</v>
      </c>
      <c r="AH10" s="16">
        <v>4.8780487804878099E-2</v>
      </c>
      <c r="AI10" s="16">
        <v>2.83018867924528E-2</v>
      </c>
      <c r="AJ10" s="16"/>
      <c r="AK10" s="16">
        <v>0.27411167512690399</v>
      </c>
      <c r="AL10" s="16">
        <v>0.12621359223301001</v>
      </c>
      <c r="AM10" s="16">
        <v>0.14851485148514901</v>
      </c>
      <c r="AN10" s="16">
        <v>0.19795221843003399</v>
      </c>
      <c r="AO10" s="16">
        <v>4.7872340425531901E-2</v>
      </c>
      <c r="AP10" s="16">
        <v>6.9124423963133605E-2</v>
      </c>
      <c r="AQ10" s="16">
        <v>7.3333333333333306E-2</v>
      </c>
      <c r="AR10" s="16"/>
      <c r="AS10" s="16">
        <v>2.6595744680851099E-2</v>
      </c>
      <c r="AT10" s="16">
        <v>0.165486725663717</v>
      </c>
      <c r="AU10" s="16"/>
      <c r="AV10" s="16">
        <v>0.189873417721519</v>
      </c>
      <c r="AW10" s="16">
        <v>0.12085308056872</v>
      </c>
      <c r="AX10" s="16"/>
      <c r="AY10" s="16">
        <v>0.20531400966183599</v>
      </c>
      <c r="AZ10" s="16">
        <v>4.4897959183673501E-2</v>
      </c>
      <c r="BA10" s="16"/>
      <c r="BB10" s="16">
        <v>9.6530920060331801E-2</v>
      </c>
      <c r="BC10" s="16">
        <v>0.195419847328244</v>
      </c>
      <c r="BD10" s="16"/>
      <c r="BE10" s="16">
        <v>0.44848484848484799</v>
      </c>
      <c r="BF10" s="16">
        <v>0.21597633136094699</v>
      </c>
      <c r="BG10" s="16">
        <v>7.0934256055363298E-2</v>
      </c>
      <c r="BH10" s="16">
        <v>1.7021276595744698E-2</v>
      </c>
    </row>
    <row r="11" spans="2:60" x14ac:dyDescent="0.25">
      <c r="B11" s="17" t="s">
        <v>77</v>
      </c>
      <c r="C11" s="18">
        <v>1.1380880121396099E-2</v>
      </c>
      <c r="D11" s="18">
        <v>1.5503875968992199E-2</v>
      </c>
      <c r="E11" s="18">
        <v>6.9930069930069904E-3</v>
      </c>
      <c r="F11" s="18">
        <v>0</v>
      </c>
      <c r="G11" s="18">
        <v>1.72413793103448E-2</v>
      </c>
      <c r="H11" s="18">
        <v>0</v>
      </c>
      <c r="I11" s="18">
        <v>0</v>
      </c>
      <c r="J11" s="18">
        <v>0</v>
      </c>
      <c r="K11" s="18">
        <v>0</v>
      </c>
      <c r="L11" s="18">
        <v>0</v>
      </c>
      <c r="M11" s="18">
        <v>1.13636363636364E-2</v>
      </c>
      <c r="N11" s="18">
        <v>1.9607843137254902E-2</v>
      </c>
      <c r="O11" s="18">
        <v>3.3333333333333298E-2</v>
      </c>
      <c r="P11" s="18">
        <v>3.3333333333333298E-2</v>
      </c>
      <c r="Q11" s="18">
        <v>4.6511627906976702E-2</v>
      </c>
      <c r="R11" s="18">
        <v>0</v>
      </c>
      <c r="S11" s="18">
        <v>5.4945054945054897E-3</v>
      </c>
      <c r="T11" s="18">
        <v>1.9230769230769201E-2</v>
      </c>
      <c r="U11" s="18"/>
      <c r="V11" s="18">
        <v>2.78551532033426E-2</v>
      </c>
      <c r="W11" s="18">
        <v>5.40540540540541E-3</v>
      </c>
      <c r="X11" s="18">
        <v>3.5211267605633799E-3</v>
      </c>
      <c r="Y11" s="18">
        <v>6.1224489795918399E-3</v>
      </c>
      <c r="Z11" s="18"/>
      <c r="AA11" s="18">
        <v>1.8372703412073501E-2</v>
      </c>
      <c r="AB11" s="18">
        <v>0</v>
      </c>
      <c r="AC11" s="18">
        <v>0</v>
      </c>
      <c r="AD11" s="18">
        <v>0</v>
      </c>
      <c r="AE11" s="18">
        <v>0</v>
      </c>
      <c r="AF11" s="18">
        <v>0</v>
      </c>
      <c r="AG11" s="18">
        <v>0</v>
      </c>
      <c r="AH11" s="18">
        <v>1.21951219512195E-2</v>
      </c>
      <c r="AI11" s="18">
        <v>1.88679245283019E-2</v>
      </c>
      <c r="AJ11" s="18"/>
      <c r="AK11" s="18">
        <v>1.5228426395939101E-2</v>
      </c>
      <c r="AL11" s="18">
        <v>0</v>
      </c>
      <c r="AM11" s="18">
        <v>9.9009900990098994E-3</v>
      </c>
      <c r="AN11" s="18">
        <v>1.36518771331058E-2</v>
      </c>
      <c r="AO11" s="18">
        <v>0</v>
      </c>
      <c r="AP11" s="18">
        <v>4.6082949308755804E-3</v>
      </c>
      <c r="AQ11" s="18">
        <v>0.02</v>
      </c>
      <c r="AR11" s="18"/>
      <c r="AS11" s="18">
        <v>0</v>
      </c>
      <c r="AT11" s="18">
        <v>1.3274336283185801E-2</v>
      </c>
      <c r="AU11" s="18"/>
      <c r="AV11" s="18">
        <v>1.26582278481013E-2</v>
      </c>
      <c r="AW11" s="18">
        <v>1.06635071090047E-2</v>
      </c>
      <c r="AX11" s="18"/>
      <c r="AY11" s="18">
        <v>1.4492753623188401E-2</v>
      </c>
      <c r="AZ11" s="18">
        <v>6.1224489795918399E-3</v>
      </c>
      <c r="BA11" s="18"/>
      <c r="BB11" s="18">
        <v>3.0165912518853701E-3</v>
      </c>
      <c r="BC11" s="18">
        <v>1.9847328244274799E-2</v>
      </c>
      <c r="BD11" s="18"/>
      <c r="BE11" s="18">
        <v>7.2727272727272696E-2</v>
      </c>
      <c r="BF11" s="18">
        <v>5.9171597633136102E-3</v>
      </c>
      <c r="BG11" s="18">
        <v>1.7301038062283701E-3</v>
      </c>
      <c r="BH11" s="18">
        <v>0</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179</v>
      </c>
      <c r="C8" s="16">
        <v>0.34597875569044001</v>
      </c>
      <c r="D8" s="16">
        <v>0.34883720930232598</v>
      </c>
      <c r="E8" s="16">
        <v>0.26573426573426601</v>
      </c>
      <c r="F8" s="16">
        <v>0.29473684210526302</v>
      </c>
      <c r="G8" s="16">
        <v>0.36206896551724099</v>
      </c>
      <c r="H8" s="16">
        <v>0.233333333333333</v>
      </c>
      <c r="I8" s="16">
        <v>0.38095238095238099</v>
      </c>
      <c r="J8" s="16">
        <v>0.42105263157894701</v>
      </c>
      <c r="K8" s="16">
        <v>0.26027397260273999</v>
      </c>
      <c r="L8" s="16">
        <v>0.36666666666666697</v>
      </c>
      <c r="M8" s="16">
        <v>0.39772727272727298</v>
      </c>
      <c r="N8" s="16">
        <v>0.35294117647058798</v>
      </c>
      <c r="O8" s="16">
        <v>0.4</v>
      </c>
      <c r="P8" s="16">
        <v>0.36666666666666697</v>
      </c>
      <c r="Q8" s="16">
        <v>0.34883720930232598</v>
      </c>
      <c r="R8" s="16">
        <v>0.25925925925925902</v>
      </c>
      <c r="S8" s="16">
        <v>0.40109890109890101</v>
      </c>
      <c r="T8" s="16">
        <v>0.375</v>
      </c>
      <c r="U8" s="16"/>
      <c r="V8" s="16">
        <v>0.19498607242339799</v>
      </c>
      <c r="W8" s="16">
        <v>0.340540540540541</v>
      </c>
      <c r="X8" s="16">
        <v>0.38732394366197198</v>
      </c>
      <c r="Y8" s="16">
        <v>0.43469387755102001</v>
      </c>
      <c r="Z8" s="16"/>
      <c r="AA8" s="16">
        <v>0.25459317585301799</v>
      </c>
      <c r="AB8" s="16">
        <v>0.32926829268292701</v>
      </c>
      <c r="AC8" s="16">
        <v>0.42857142857142899</v>
      </c>
      <c r="AD8" s="16">
        <v>0.434108527131783</v>
      </c>
      <c r="AE8" s="16">
        <v>0.369747899159664</v>
      </c>
      <c r="AF8" s="16">
        <v>0.38297872340425498</v>
      </c>
      <c r="AG8" s="16">
        <v>0.48958333333333298</v>
      </c>
      <c r="AH8" s="16">
        <v>0.45121951219512202</v>
      </c>
      <c r="AI8" s="16">
        <v>0.42452830188679203</v>
      </c>
      <c r="AJ8" s="16"/>
      <c r="AK8" s="16">
        <v>0.28934010152284301</v>
      </c>
      <c r="AL8" s="16">
        <v>0.33009708737864102</v>
      </c>
      <c r="AM8" s="16">
        <v>0.366336633663366</v>
      </c>
      <c r="AN8" s="16">
        <v>0.26279863481228699</v>
      </c>
      <c r="AO8" s="16">
        <v>0.43617021276595702</v>
      </c>
      <c r="AP8" s="16">
        <v>0.43317972350230399</v>
      </c>
      <c r="AQ8" s="16">
        <v>0.43333333333333302</v>
      </c>
      <c r="AR8" s="16"/>
      <c r="AS8" s="16">
        <v>0.51063829787234005</v>
      </c>
      <c r="AT8" s="16">
        <v>0.31858407079646001</v>
      </c>
      <c r="AU8" s="16"/>
      <c r="AV8" s="16">
        <v>0.348101265822785</v>
      </c>
      <c r="AW8" s="16">
        <v>0.34478672985782</v>
      </c>
      <c r="AX8" s="16"/>
      <c r="AY8" s="16">
        <v>0.29347826086956502</v>
      </c>
      <c r="AZ8" s="16">
        <v>0.43469387755102001</v>
      </c>
      <c r="BA8" s="16"/>
      <c r="BB8" s="16">
        <v>0.43891402714932098</v>
      </c>
      <c r="BC8" s="16">
        <v>0.25190839694656503</v>
      </c>
      <c r="BD8" s="16"/>
      <c r="BE8" s="16">
        <v>9.6969696969696997E-2</v>
      </c>
      <c r="BF8" s="16">
        <v>0.24852071005917201</v>
      </c>
      <c r="BG8" s="16">
        <v>0.38235294117647101</v>
      </c>
      <c r="BH8" s="16">
        <v>0.57446808510638303</v>
      </c>
    </row>
    <row r="9" spans="2:60" ht="45" x14ac:dyDescent="0.25">
      <c r="B9" s="17" t="s">
        <v>180</v>
      </c>
      <c r="C9" s="16">
        <v>0.37329286798179101</v>
      </c>
      <c r="D9" s="16">
        <v>0.44961240310077499</v>
      </c>
      <c r="E9" s="16">
        <v>0.34965034965035002</v>
      </c>
      <c r="F9" s="16">
        <v>0.36842105263157898</v>
      </c>
      <c r="G9" s="16">
        <v>0.34482758620689702</v>
      </c>
      <c r="H9" s="16">
        <v>0.53333333333333299</v>
      </c>
      <c r="I9" s="16">
        <v>0.4</v>
      </c>
      <c r="J9" s="16">
        <v>0.26315789473684198</v>
      </c>
      <c r="K9" s="16">
        <v>0.45205479452054798</v>
      </c>
      <c r="L9" s="16">
        <v>0.266666666666667</v>
      </c>
      <c r="M9" s="16">
        <v>0.34090909090909099</v>
      </c>
      <c r="N9" s="16">
        <v>0.39215686274509798</v>
      </c>
      <c r="O9" s="16">
        <v>0.33333333333333298</v>
      </c>
      <c r="P9" s="16">
        <v>0.28333333333333299</v>
      </c>
      <c r="Q9" s="16">
        <v>0.46511627906976699</v>
      </c>
      <c r="R9" s="16">
        <v>0.33333333333333298</v>
      </c>
      <c r="S9" s="16">
        <v>0.33516483516483497</v>
      </c>
      <c r="T9" s="16">
        <v>0.36538461538461497</v>
      </c>
      <c r="U9" s="16"/>
      <c r="V9" s="16">
        <v>0.220055710306407</v>
      </c>
      <c r="W9" s="16">
        <v>0.410810810810811</v>
      </c>
      <c r="X9" s="16">
        <v>0.44718309859154898</v>
      </c>
      <c r="Y9" s="16">
        <v>0.42857142857142899</v>
      </c>
      <c r="Z9" s="16"/>
      <c r="AA9" s="16">
        <v>0.249343832020997</v>
      </c>
      <c r="AB9" s="16">
        <v>0.47560975609756101</v>
      </c>
      <c r="AC9" s="16">
        <v>0.40178571428571402</v>
      </c>
      <c r="AD9" s="16">
        <v>0.31007751937984501</v>
      </c>
      <c r="AE9" s="16">
        <v>0.46218487394958002</v>
      </c>
      <c r="AF9" s="16">
        <v>0.48936170212766</v>
      </c>
      <c r="AG9" s="16">
        <v>0.4375</v>
      </c>
      <c r="AH9" s="16">
        <v>0.39024390243902402</v>
      </c>
      <c r="AI9" s="16">
        <v>0.46226415094339601</v>
      </c>
      <c r="AJ9" s="16"/>
      <c r="AK9" s="16">
        <v>0.294416243654822</v>
      </c>
      <c r="AL9" s="16">
        <v>0.40776699029126201</v>
      </c>
      <c r="AM9" s="16">
        <v>0.42574257425742601</v>
      </c>
      <c r="AN9" s="16">
        <v>0.39931740614334499</v>
      </c>
      <c r="AO9" s="16">
        <v>0.37234042553191499</v>
      </c>
      <c r="AP9" s="16">
        <v>0.38709677419354799</v>
      </c>
      <c r="AQ9" s="16">
        <v>0.34</v>
      </c>
      <c r="AR9" s="16"/>
      <c r="AS9" s="16">
        <v>0.430851063829787</v>
      </c>
      <c r="AT9" s="16">
        <v>0.36371681415929202</v>
      </c>
      <c r="AU9" s="16"/>
      <c r="AV9" s="16">
        <v>0.32067510548523198</v>
      </c>
      <c r="AW9" s="16">
        <v>0.40284360189573498</v>
      </c>
      <c r="AX9" s="16"/>
      <c r="AY9" s="16">
        <v>0.34057971014492799</v>
      </c>
      <c r="AZ9" s="16">
        <v>0.42857142857142899</v>
      </c>
      <c r="BA9" s="16"/>
      <c r="BB9" s="16">
        <v>0.375565610859729</v>
      </c>
      <c r="BC9" s="16">
        <v>0.370992366412214</v>
      </c>
      <c r="BD9" s="16"/>
      <c r="BE9" s="16">
        <v>0.18787878787878801</v>
      </c>
      <c r="BF9" s="16">
        <v>0.378698224852071</v>
      </c>
      <c r="BG9" s="16">
        <v>0.42906574394463698</v>
      </c>
      <c r="BH9" s="16">
        <v>0.35744680851063798</v>
      </c>
    </row>
    <row r="10" spans="2:60" x14ac:dyDescent="0.25">
      <c r="B10" s="17" t="s">
        <v>181</v>
      </c>
      <c r="C10" s="16">
        <v>0.25872534142640402</v>
      </c>
      <c r="D10" s="16">
        <v>0.178294573643411</v>
      </c>
      <c r="E10" s="16">
        <v>0.37062937062937101</v>
      </c>
      <c r="F10" s="16">
        <v>0.31578947368421101</v>
      </c>
      <c r="G10" s="16">
        <v>0.27586206896551702</v>
      </c>
      <c r="H10" s="16">
        <v>0.233333333333333</v>
      </c>
      <c r="I10" s="16">
        <v>0.2</v>
      </c>
      <c r="J10" s="16">
        <v>0.31578947368421101</v>
      </c>
      <c r="K10" s="16">
        <v>0.28767123287671198</v>
      </c>
      <c r="L10" s="16">
        <v>0.36666666666666697</v>
      </c>
      <c r="M10" s="16">
        <v>0.25</v>
      </c>
      <c r="N10" s="16">
        <v>0.24509803921568599</v>
      </c>
      <c r="O10" s="16">
        <v>0.233333333333333</v>
      </c>
      <c r="P10" s="16">
        <v>0.31666666666666698</v>
      </c>
      <c r="Q10" s="16">
        <v>9.3023255813953501E-2</v>
      </c>
      <c r="R10" s="16">
        <v>0.407407407407407</v>
      </c>
      <c r="S10" s="16">
        <v>0.24175824175824201</v>
      </c>
      <c r="T10" s="16">
        <v>0.20192307692307701</v>
      </c>
      <c r="U10" s="16"/>
      <c r="V10" s="16">
        <v>0.55710306406685195</v>
      </c>
      <c r="W10" s="16">
        <v>0.22702702702702701</v>
      </c>
      <c r="X10" s="16">
        <v>0.140845070422535</v>
      </c>
      <c r="Y10" s="16">
        <v>0.120408163265306</v>
      </c>
      <c r="Z10" s="16"/>
      <c r="AA10" s="16">
        <v>0.47244094488188998</v>
      </c>
      <c r="AB10" s="16">
        <v>0.18292682926829301</v>
      </c>
      <c r="AC10" s="16">
        <v>0.160714285714286</v>
      </c>
      <c r="AD10" s="16">
        <v>0.24031007751937999</v>
      </c>
      <c r="AE10" s="16">
        <v>0.16806722689075601</v>
      </c>
      <c r="AF10" s="16">
        <v>0.117021276595745</v>
      </c>
      <c r="AG10" s="16">
        <v>6.25E-2</v>
      </c>
      <c r="AH10" s="16">
        <v>0.146341463414634</v>
      </c>
      <c r="AI10" s="16">
        <v>8.4905660377358499E-2</v>
      </c>
      <c r="AJ10" s="16"/>
      <c r="AK10" s="16">
        <v>0.40101522842639598</v>
      </c>
      <c r="AL10" s="16">
        <v>0.233009708737864</v>
      </c>
      <c r="AM10" s="16">
        <v>0.198019801980198</v>
      </c>
      <c r="AN10" s="16">
        <v>0.31740614334471001</v>
      </c>
      <c r="AO10" s="16">
        <v>0.180851063829787</v>
      </c>
      <c r="AP10" s="16">
        <v>0.17050691244239599</v>
      </c>
      <c r="AQ10" s="16">
        <v>0.193333333333333</v>
      </c>
      <c r="AR10" s="16"/>
      <c r="AS10" s="16">
        <v>5.31914893617021E-2</v>
      </c>
      <c r="AT10" s="16">
        <v>0.29292035398230098</v>
      </c>
      <c r="AU10" s="16"/>
      <c r="AV10" s="16">
        <v>0.31856540084388202</v>
      </c>
      <c r="AW10" s="16">
        <v>0.22511848341232199</v>
      </c>
      <c r="AX10" s="16"/>
      <c r="AY10" s="16">
        <v>0.34057971014492799</v>
      </c>
      <c r="AZ10" s="16">
        <v>0.120408163265306</v>
      </c>
      <c r="BA10" s="16"/>
      <c r="BB10" s="16">
        <v>0.16892911010558101</v>
      </c>
      <c r="BC10" s="16">
        <v>0.34961832061068698</v>
      </c>
      <c r="BD10" s="16"/>
      <c r="BE10" s="16">
        <v>0.648484848484848</v>
      </c>
      <c r="BF10" s="16">
        <v>0.34911242603550302</v>
      </c>
      <c r="BG10" s="16">
        <v>0.17647058823529399</v>
      </c>
      <c r="BH10" s="16">
        <v>5.5319148936170202E-2</v>
      </c>
    </row>
    <row r="11" spans="2:60" x14ac:dyDescent="0.25">
      <c r="B11" s="17" t="s">
        <v>77</v>
      </c>
      <c r="C11" s="18">
        <v>2.2003034901365699E-2</v>
      </c>
      <c r="D11" s="18">
        <v>2.32558139534884E-2</v>
      </c>
      <c r="E11" s="18">
        <v>1.3986013986014E-2</v>
      </c>
      <c r="F11" s="18">
        <v>2.1052631578947399E-2</v>
      </c>
      <c r="G11" s="18">
        <v>1.72413793103448E-2</v>
      </c>
      <c r="H11" s="18">
        <v>0</v>
      </c>
      <c r="I11" s="18">
        <v>1.9047619047619001E-2</v>
      </c>
      <c r="J11" s="18">
        <v>0</v>
      </c>
      <c r="K11" s="18">
        <v>0</v>
      </c>
      <c r="L11" s="18">
        <v>0</v>
      </c>
      <c r="M11" s="18">
        <v>1.13636363636364E-2</v>
      </c>
      <c r="N11" s="18">
        <v>9.8039215686274508E-3</v>
      </c>
      <c r="O11" s="18">
        <v>3.3333333333333298E-2</v>
      </c>
      <c r="P11" s="18">
        <v>3.3333333333333298E-2</v>
      </c>
      <c r="Q11" s="18">
        <v>9.3023255813953501E-2</v>
      </c>
      <c r="R11" s="18">
        <v>0</v>
      </c>
      <c r="S11" s="18">
        <v>2.1978021978022001E-2</v>
      </c>
      <c r="T11" s="18">
        <v>5.7692307692307702E-2</v>
      </c>
      <c r="U11" s="18"/>
      <c r="V11" s="18">
        <v>2.78551532033426E-2</v>
      </c>
      <c r="W11" s="18">
        <v>2.1621621621621599E-2</v>
      </c>
      <c r="X11" s="18">
        <v>2.4647887323943699E-2</v>
      </c>
      <c r="Y11" s="18">
        <v>1.6326530612244899E-2</v>
      </c>
      <c r="Z11" s="18"/>
      <c r="AA11" s="18">
        <v>2.3622047244094498E-2</v>
      </c>
      <c r="AB11" s="18">
        <v>1.21951219512195E-2</v>
      </c>
      <c r="AC11" s="18">
        <v>8.9285714285714298E-3</v>
      </c>
      <c r="AD11" s="18">
        <v>1.5503875968992199E-2</v>
      </c>
      <c r="AE11" s="18">
        <v>0</v>
      </c>
      <c r="AF11" s="18">
        <v>1.0638297872340399E-2</v>
      </c>
      <c r="AG11" s="18">
        <v>1.0416666666666701E-2</v>
      </c>
      <c r="AH11" s="18">
        <v>1.21951219512195E-2</v>
      </c>
      <c r="AI11" s="18">
        <v>2.83018867924528E-2</v>
      </c>
      <c r="AJ11" s="18"/>
      <c r="AK11" s="18">
        <v>1.5228426395939101E-2</v>
      </c>
      <c r="AL11" s="18">
        <v>2.9126213592233E-2</v>
      </c>
      <c r="AM11" s="18">
        <v>9.9009900990098994E-3</v>
      </c>
      <c r="AN11" s="18">
        <v>2.0477815699658699E-2</v>
      </c>
      <c r="AO11" s="18">
        <v>1.0638297872340399E-2</v>
      </c>
      <c r="AP11" s="18">
        <v>9.2165898617511503E-3</v>
      </c>
      <c r="AQ11" s="18">
        <v>3.3333333333333298E-2</v>
      </c>
      <c r="AR11" s="18"/>
      <c r="AS11" s="18">
        <v>5.31914893617021E-3</v>
      </c>
      <c r="AT11" s="18">
        <v>2.4778761061946899E-2</v>
      </c>
      <c r="AU11" s="18"/>
      <c r="AV11" s="18">
        <v>1.26582278481013E-2</v>
      </c>
      <c r="AW11" s="18">
        <v>2.7251184834123199E-2</v>
      </c>
      <c r="AX11" s="18"/>
      <c r="AY11" s="18">
        <v>2.5362318840579701E-2</v>
      </c>
      <c r="AZ11" s="18">
        <v>1.6326530612244899E-2</v>
      </c>
      <c r="BA11" s="18"/>
      <c r="BB11" s="18">
        <v>1.6591251885369501E-2</v>
      </c>
      <c r="BC11" s="18">
        <v>2.7480916030534399E-2</v>
      </c>
      <c r="BD11" s="18"/>
      <c r="BE11" s="18">
        <v>6.6666666666666693E-2</v>
      </c>
      <c r="BF11" s="18">
        <v>2.3668639053254399E-2</v>
      </c>
      <c r="BG11" s="18">
        <v>1.21107266435986E-2</v>
      </c>
      <c r="BH11" s="18">
        <v>1.27659574468085E-2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179</v>
      </c>
      <c r="C8" s="16">
        <v>0.44385432473444603</v>
      </c>
      <c r="D8" s="16">
        <v>0.44186046511627902</v>
      </c>
      <c r="E8" s="16">
        <v>0.38461538461538503</v>
      </c>
      <c r="F8" s="16">
        <v>0.37894736842105298</v>
      </c>
      <c r="G8" s="16">
        <v>0.25862068965517199</v>
      </c>
      <c r="H8" s="16">
        <v>0.6</v>
      </c>
      <c r="I8" s="16">
        <v>0.4</v>
      </c>
      <c r="J8" s="16">
        <v>0.52631578947368396</v>
      </c>
      <c r="K8" s="16">
        <v>0.42465753424657499</v>
      </c>
      <c r="L8" s="16">
        <v>0.4</v>
      </c>
      <c r="M8" s="16">
        <v>0.54545454545454497</v>
      </c>
      <c r="N8" s="16">
        <v>0.45098039215686297</v>
      </c>
      <c r="O8" s="16">
        <v>0.46666666666666701</v>
      </c>
      <c r="P8" s="16">
        <v>0.4</v>
      </c>
      <c r="Q8" s="16">
        <v>0.44186046511627902</v>
      </c>
      <c r="R8" s="16">
        <v>0.37037037037037002</v>
      </c>
      <c r="S8" s="16">
        <v>0.56043956043956</v>
      </c>
      <c r="T8" s="16">
        <v>0.44230769230769201</v>
      </c>
      <c r="U8" s="16"/>
      <c r="V8" s="16">
        <v>0.16434540389972099</v>
      </c>
      <c r="W8" s="16">
        <v>0.43783783783783797</v>
      </c>
      <c r="X8" s="16">
        <v>0.51056338028169002</v>
      </c>
      <c r="Y8" s="16">
        <v>0.61224489795918402</v>
      </c>
      <c r="Z8" s="16"/>
      <c r="AA8" s="16">
        <v>0.238845144356955</v>
      </c>
      <c r="AB8" s="16">
        <v>0.41463414634146301</v>
      </c>
      <c r="AC8" s="16">
        <v>0.49107142857142899</v>
      </c>
      <c r="AD8" s="16">
        <v>0.53488372093023295</v>
      </c>
      <c r="AE8" s="16">
        <v>0.495798319327731</v>
      </c>
      <c r="AF8" s="16">
        <v>0.60638297872340396</v>
      </c>
      <c r="AG8" s="16">
        <v>0.625</v>
      </c>
      <c r="AH8" s="16">
        <v>0.65853658536585402</v>
      </c>
      <c r="AI8" s="16">
        <v>0.62264150943396201</v>
      </c>
      <c r="AJ8" s="16"/>
      <c r="AK8" s="16">
        <v>0.33502538071066001</v>
      </c>
      <c r="AL8" s="16">
        <v>0.41747572815534001</v>
      </c>
      <c r="AM8" s="16">
        <v>0.41584158415841599</v>
      </c>
      <c r="AN8" s="16">
        <v>0.36860068259385698</v>
      </c>
      <c r="AO8" s="16">
        <v>0.53191489361702105</v>
      </c>
      <c r="AP8" s="16">
        <v>0.58525345622119795</v>
      </c>
      <c r="AQ8" s="16">
        <v>0.50666666666666704</v>
      </c>
      <c r="AR8" s="16"/>
      <c r="AS8" s="16">
        <v>0.680851063829787</v>
      </c>
      <c r="AT8" s="16">
        <v>0.40442477876106198</v>
      </c>
      <c r="AU8" s="16"/>
      <c r="AV8" s="16">
        <v>0.42194092827004198</v>
      </c>
      <c r="AW8" s="16">
        <v>0.45616113744075798</v>
      </c>
      <c r="AX8" s="16"/>
      <c r="AY8" s="16">
        <v>0.344202898550725</v>
      </c>
      <c r="AZ8" s="16">
        <v>0.61224489795918402</v>
      </c>
      <c r="BA8" s="16"/>
      <c r="BB8" s="16">
        <v>0.539969834087481</v>
      </c>
      <c r="BC8" s="16">
        <v>0.34656488549618297</v>
      </c>
      <c r="BD8" s="16"/>
      <c r="BE8" s="16">
        <v>0.12121212121212099</v>
      </c>
      <c r="BF8" s="16">
        <v>0.32248520710059198</v>
      </c>
      <c r="BG8" s="16">
        <v>0.49480968858131502</v>
      </c>
      <c r="BH8" s="16">
        <v>0.72340425531914898</v>
      </c>
    </row>
    <row r="9" spans="2:60" ht="45" x14ac:dyDescent="0.25">
      <c r="B9" s="17" t="s">
        <v>180</v>
      </c>
      <c r="C9" s="16">
        <v>0.35584218512898302</v>
      </c>
      <c r="D9" s="16">
        <v>0.42635658914728702</v>
      </c>
      <c r="E9" s="16">
        <v>0.37062937062937101</v>
      </c>
      <c r="F9" s="16">
        <v>0.36842105263157898</v>
      </c>
      <c r="G9" s="16">
        <v>0.48275862068965503</v>
      </c>
      <c r="H9" s="16">
        <v>0.2</v>
      </c>
      <c r="I9" s="16">
        <v>0.38095238095238099</v>
      </c>
      <c r="J9" s="16">
        <v>0.26315789473684198</v>
      </c>
      <c r="K9" s="16">
        <v>0.28767123287671198</v>
      </c>
      <c r="L9" s="16">
        <v>0.36666666666666697</v>
      </c>
      <c r="M9" s="16">
        <v>0.29545454545454503</v>
      </c>
      <c r="N9" s="16">
        <v>0.29411764705882398</v>
      </c>
      <c r="O9" s="16">
        <v>0.33333333333333298</v>
      </c>
      <c r="P9" s="16">
        <v>0.38333333333333303</v>
      </c>
      <c r="Q9" s="16">
        <v>0.34883720930232598</v>
      </c>
      <c r="R9" s="16">
        <v>0.407407407407407</v>
      </c>
      <c r="S9" s="16">
        <v>0.32967032967033</v>
      </c>
      <c r="T9" s="16">
        <v>0.38461538461538503</v>
      </c>
      <c r="U9" s="16"/>
      <c r="V9" s="16">
        <v>0.32033426183843999</v>
      </c>
      <c r="W9" s="16">
        <v>0.4</v>
      </c>
      <c r="X9" s="16">
        <v>0.41549295774647899</v>
      </c>
      <c r="Y9" s="16">
        <v>0.33061224489795898</v>
      </c>
      <c r="Z9" s="16"/>
      <c r="AA9" s="16">
        <v>0.31758530183727002</v>
      </c>
      <c r="AB9" s="16">
        <v>0.45121951219512202</v>
      </c>
      <c r="AC9" s="16">
        <v>0.41071428571428598</v>
      </c>
      <c r="AD9" s="16">
        <v>0.387596899224806</v>
      </c>
      <c r="AE9" s="16">
        <v>0.40336134453781503</v>
      </c>
      <c r="AF9" s="16">
        <v>0.37234042553191499</v>
      </c>
      <c r="AG9" s="16">
        <v>0.32291666666666702</v>
      </c>
      <c r="AH9" s="16">
        <v>0.28048780487804897</v>
      </c>
      <c r="AI9" s="16">
        <v>0.31132075471698101</v>
      </c>
      <c r="AJ9" s="16"/>
      <c r="AK9" s="16">
        <v>0.33502538071066001</v>
      </c>
      <c r="AL9" s="16">
        <v>0.38834951456310701</v>
      </c>
      <c r="AM9" s="16">
        <v>0.445544554455446</v>
      </c>
      <c r="AN9" s="16">
        <v>0.33788395904436902</v>
      </c>
      <c r="AO9" s="16">
        <v>0.38297872340425498</v>
      </c>
      <c r="AP9" s="16">
        <v>0.33640552995391698</v>
      </c>
      <c r="AQ9" s="16">
        <v>0.34666666666666701</v>
      </c>
      <c r="AR9" s="16"/>
      <c r="AS9" s="16">
        <v>0.29787234042553201</v>
      </c>
      <c r="AT9" s="16">
        <v>0.36548672566371698</v>
      </c>
      <c r="AU9" s="16"/>
      <c r="AV9" s="16">
        <v>0.33755274261603402</v>
      </c>
      <c r="AW9" s="16">
        <v>0.36611374407582897</v>
      </c>
      <c r="AX9" s="16"/>
      <c r="AY9" s="16">
        <v>0.37077294685990297</v>
      </c>
      <c r="AZ9" s="16">
        <v>0.33061224489795898</v>
      </c>
      <c r="BA9" s="16"/>
      <c r="BB9" s="16">
        <v>0.32579185520361997</v>
      </c>
      <c r="BC9" s="16">
        <v>0.386259541984733</v>
      </c>
      <c r="BD9" s="16"/>
      <c r="BE9" s="16">
        <v>0.2</v>
      </c>
      <c r="BF9" s="16">
        <v>0.378698224852071</v>
      </c>
      <c r="BG9" s="16">
        <v>0.423875432525952</v>
      </c>
      <c r="BH9" s="16">
        <v>0.26382978723404299</v>
      </c>
    </row>
    <row r="10" spans="2:60" x14ac:dyDescent="0.25">
      <c r="B10" s="17" t="s">
        <v>181</v>
      </c>
      <c r="C10" s="16">
        <v>0.17298937784522</v>
      </c>
      <c r="D10" s="16">
        <v>9.3023255813953501E-2</v>
      </c>
      <c r="E10" s="16">
        <v>0.23776223776223801</v>
      </c>
      <c r="F10" s="16">
        <v>0.231578947368421</v>
      </c>
      <c r="G10" s="16">
        <v>0.22413793103448301</v>
      </c>
      <c r="H10" s="16">
        <v>0.2</v>
      </c>
      <c r="I10" s="16">
        <v>0.19047619047618999</v>
      </c>
      <c r="J10" s="16">
        <v>0.157894736842105</v>
      </c>
      <c r="K10" s="16">
        <v>0.26027397260273999</v>
      </c>
      <c r="L10" s="16">
        <v>0.2</v>
      </c>
      <c r="M10" s="16">
        <v>0.11363636363636399</v>
      </c>
      <c r="N10" s="16">
        <v>0.21568627450980399</v>
      </c>
      <c r="O10" s="16">
        <v>0.16666666666666699</v>
      </c>
      <c r="P10" s="16">
        <v>0.2</v>
      </c>
      <c r="Q10" s="16">
        <v>0.13953488372093001</v>
      </c>
      <c r="R10" s="16">
        <v>0.22222222222222199</v>
      </c>
      <c r="S10" s="16">
        <v>9.8901098901098897E-2</v>
      </c>
      <c r="T10" s="16">
        <v>0.134615384615385</v>
      </c>
      <c r="U10" s="16"/>
      <c r="V10" s="16">
        <v>0.47353760445682502</v>
      </c>
      <c r="W10" s="16">
        <v>0.124324324324324</v>
      </c>
      <c r="X10" s="16">
        <v>4.92957746478873E-2</v>
      </c>
      <c r="Y10" s="16">
        <v>4.2857142857142899E-2</v>
      </c>
      <c r="Z10" s="16"/>
      <c r="AA10" s="16">
        <v>0.40157480314960597</v>
      </c>
      <c r="AB10" s="16">
        <v>0.12195121951219499</v>
      </c>
      <c r="AC10" s="16">
        <v>8.0357142857142905E-2</v>
      </c>
      <c r="AD10" s="16">
        <v>6.2015503875968998E-2</v>
      </c>
      <c r="AE10" s="16">
        <v>7.5630252100840303E-2</v>
      </c>
      <c r="AF10" s="16">
        <v>2.1276595744680899E-2</v>
      </c>
      <c r="AG10" s="16">
        <v>5.2083333333333301E-2</v>
      </c>
      <c r="AH10" s="16">
        <v>4.8780487804878099E-2</v>
      </c>
      <c r="AI10" s="16">
        <v>4.71698113207547E-2</v>
      </c>
      <c r="AJ10" s="16"/>
      <c r="AK10" s="16">
        <v>0.31979695431472099</v>
      </c>
      <c r="AL10" s="16">
        <v>0.19417475728155301</v>
      </c>
      <c r="AM10" s="16">
        <v>0.118811881188119</v>
      </c>
      <c r="AN10" s="16">
        <v>0.26279863481228699</v>
      </c>
      <c r="AO10" s="16">
        <v>6.9148936170212796E-2</v>
      </c>
      <c r="AP10" s="16">
        <v>5.99078341013825E-2</v>
      </c>
      <c r="AQ10" s="16">
        <v>0.1</v>
      </c>
      <c r="AR10" s="16"/>
      <c r="AS10" s="16">
        <v>2.1276595744680899E-2</v>
      </c>
      <c r="AT10" s="16">
        <v>0.198230088495575</v>
      </c>
      <c r="AU10" s="16"/>
      <c r="AV10" s="16">
        <v>0.21729957805907199</v>
      </c>
      <c r="AW10" s="16">
        <v>0.14810426540284399</v>
      </c>
      <c r="AX10" s="16"/>
      <c r="AY10" s="16">
        <v>0.25</v>
      </c>
      <c r="AZ10" s="16">
        <v>4.2857142857142899E-2</v>
      </c>
      <c r="BA10" s="16"/>
      <c r="BB10" s="16">
        <v>0.113122171945701</v>
      </c>
      <c r="BC10" s="16">
        <v>0.23358778625954199</v>
      </c>
      <c r="BD10" s="16"/>
      <c r="BE10" s="16">
        <v>0.59393939393939399</v>
      </c>
      <c r="BF10" s="16">
        <v>0.25739644970414199</v>
      </c>
      <c r="BG10" s="16">
        <v>7.0934256055363298E-2</v>
      </c>
      <c r="BH10" s="16">
        <v>8.5106382978723406E-3</v>
      </c>
    </row>
    <row r="11" spans="2:60" x14ac:dyDescent="0.25">
      <c r="B11" s="17" t="s">
        <v>77</v>
      </c>
      <c r="C11" s="18">
        <v>2.7314112291350501E-2</v>
      </c>
      <c r="D11" s="18">
        <v>3.8759689922480599E-2</v>
      </c>
      <c r="E11" s="18">
        <v>6.9930069930069904E-3</v>
      </c>
      <c r="F11" s="18">
        <v>2.1052631578947399E-2</v>
      </c>
      <c r="G11" s="18">
        <v>3.4482758620689703E-2</v>
      </c>
      <c r="H11" s="18">
        <v>0</v>
      </c>
      <c r="I11" s="18">
        <v>2.8571428571428598E-2</v>
      </c>
      <c r="J11" s="18">
        <v>5.2631578947368397E-2</v>
      </c>
      <c r="K11" s="18">
        <v>2.7397260273972601E-2</v>
      </c>
      <c r="L11" s="18">
        <v>3.3333333333333298E-2</v>
      </c>
      <c r="M11" s="18">
        <v>4.5454545454545497E-2</v>
      </c>
      <c r="N11" s="18">
        <v>3.9215686274509803E-2</v>
      </c>
      <c r="O11" s="18">
        <v>3.3333333333333298E-2</v>
      </c>
      <c r="P11" s="18">
        <v>1.6666666666666701E-2</v>
      </c>
      <c r="Q11" s="18">
        <v>6.9767441860465101E-2</v>
      </c>
      <c r="R11" s="18">
        <v>0</v>
      </c>
      <c r="S11" s="18">
        <v>1.0989010989011E-2</v>
      </c>
      <c r="T11" s="18">
        <v>3.8461538461538498E-2</v>
      </c>
      <c r="U11" s="18"/>
      <c r="V11" s="18">
        <v>4.17827298050139E-2</v>
      </c>
      <c r="W11" s="18">
        <v>3.7837837837837798E-2</v>
      </c>
      <c r="X11" s="18">
        <v>2.4647887323943699E-2</v>
      </c>
      <c r="Y11" s="18">
        <v>1.4285714285714299E-2</v>
      </c>
      <c r="Z11" s="18"/>
      <c r="AA11" s="18">
        <v>4.1994750656167999E-2</v>
      </c>
      <c r="AB11" s="18">
        <v>1.21951219512195E-2</v>
      </c>
      <c r="AC11" s="18">
        <v>1.7857142857142901E-2</v>
      </c>
      <c r="AD11" s="18">
        <v>1.5503875968992199E-2</v>
      </c>
      <c r="AE11" s="18">
        <v>2.5210084033613401E-2</v>
      </c>
      <c r="AF11" s="18">
        <v>0</v>
      </c>
      <c r="AG11" s="18">
        <v>0</v>
      </c>
      <c r="AH11" s="18">
        <v>1.21951219512195E-2</v>
      </c>
      <c r="AI11" s="18">
        <v>1.88679245283019E-2</v>
      </c>
      <c r="AJ11" s="18"/>
      <c r="AK11" s="18">
        <v>1.01522842639594E-2</v>
      </c>
      <c r="AL11" s="18">
        <v>0</v>
      </c>
      <c r="AM11" s="18">
        <v>1.9801980198019799E-2</v>
      </c>
      <c r="AN11" s="18">
        <v>3.0716723549488099E-2</v>
      </c>
      <c r="AO11" s="18">
        <v>1.5957446808510599E-2</v>
      </c>
      <c r="AP11" s="18">
        <v>1.8433179723502301E-2</v>
      </c>
      <c r="AQ11" s="18">
        <v>4.6666666666666697E-2</v>
      </c>
      <c r="AR11" s="18"/>
      <c r="AS11" s="18">
        <v>0</v>
      </c>
      <c r="AT11" s="18">
        <v>3.1858407079646003E-2</v>
      </c>
      <c r="AU11" s="18"/>
      <c r="AV11" s="18">
        <v>2.3206751054852301E-2</v>
      </c>
      <c r="AW11" s="18">
        <v>2.96208530805687E-2</v>
      </c>
      <c r="AX11" s="18"/>
      <c r="AY11" s="18">
        <v>3.5024154589371997E-2</v>
      </c>
      <c r="AZ11" s="18">
        <v>1.4285714285714299E-2</v>
      </c>
      <c r="BA11" s="18"/>
      <c r="BB11" s="18">
        <v>2.1116138763197598E-2</v>
      </c>
      <c r="BC11" s="18">
        <v>3.3587786259542E-2</v>
      </c>
      <c r="BD11" s="18"/>
      <c r="BE11" s="18">
        <v>8.4848484848484895E-2</v>
      </c>
      <c r="BF11" s="18">
        <v>4.1420118343195297E-2</v>
      </c>
      <c r="BG11" s="18">
        <v>1.03806228373702E-2</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179</v>
      </c>
      <c r="C8" s="16">
        <v>0.43171471927162403</v>
      </c>
      <c r="D8" s="16">
        <v>0.42635658914728702</v>
      </c>
      <c r="E8" s="16">
        <v>0.36363636363636398</v>
      </c>
      <c r="F8" s="16">
        <v>0.37894736842105298</v>
      </c>
      <c r="G8" s="16">
        <v>0.31034482758620702</v>
      </c>
      <c r="H8" s="16">
        <v>0.4</v>
      </c>
      <c r="I8" s="16">
        <v>0.42857142857142899</v>
      </c>
      <c r="J8" s="16">
        <v>0.42105263157894701</v>
      </c>
      <c r="K8" s="16">
        <v>0.397260273972603</v>
      </c>
      <c r="L8" s="16">
        <v>0.33333333333333298</v>
      </c>
      <c r="M8" s="16">
        <v>0.48863636363636398</v>
      </c>
      <c r="N8" s="16">
        <v>0.45098039215686297</v>
      </c>
      <c r="O8" s="16">
        <v>0.46666666666666701</v>
      </c>
      <c r="P8" s="16">
        <v>0.35</v>
      </c>
      <c r="Q8" s="16">
        <v>0.51162790697674398</v>
      </c>
      <c r="R8" s="16">
        <v>0.37037037037037002</v>
      </c>
      <c r="S8" s="16">
        <v>0.57692307692307698</v>
      </c>
      <c r="T8" s="16">
        <v>0.41346153846153799</v>
      </c>
      <c r="U8" s="16"/>
      <c r="V8" s="16">
        <v>0.155988857938719</v>
      </c>
      <c r="W8" s="16">
        <v>0.410810810810811</v>
      </c>
      <c r="X8" s="16">
        <v>0.53169014084507005</v>
      </c>
      <c r="Y8" s="16">
        <v>0.583673469387755</v>
      </c>
      <c r="Z8" s="16"/>
      <c r="AA8" s="16">
        <v>0.249343832020997</v>
      </c>
      <c r="AB8" s="16">
        <v>0.40243902439024398</v>
      </c>
      <c r="AC8" s="16">
        <v>0.4375</v>
      </c>
      <c r="AD8" s="16">
        <v>0.57364341085271298</v>
      </c>
      <c r="AE8" s="16">
        <v>0.495798319327731</v>
      </c>
      <c r="AF8" s="16">
        <v>0.54255319148936199</v>
      </c>
      <c r="AG8" s="16">
        <v>0.66666666666666696</v>
      </c>
      <c r="AH8" s="16">
        <v>0.54878048780487798</v>
      </c>
      <c r="AI8" s="16">
        <v>0.58490566037735803</v>
      </c>
      <c r="AJ8" s="16"/>
      <c r="AK8" s="16">
        <v>0.28934010152284301</v>
      </c>
      <c r="AL8" s="16">
        <v>0.36893203883495101</v>
      </c>
      <c r="AM8" s="16">
        <v>0.42574257425742601</v>
      </c>
      <c r="AN8" s="16">
        <v>0.38225255972696198</v>
      </c>
      <c r="AO8" s="16">
        <v>0.54787234042553201</v>
      </c>
      <c r="AP8" s="16">
        <v>0.56221198156681995</v>
      </c>
      <c r="AQ8" s="16">
        <v>0.48666666666666702</v>
      </c>
      <c r="AR8" s="16"/>
      <c r="AS8" s="16">
        <v>0.64361702127659604</v>
      </c>
      <c r="AT8" s="16">
        <v>0.39646017699114999</v>
      </c>
      <c r="AU8" s="16"/>
      <c r="AV8" s="16">
        <v>0.43459915611814298</v>
      </c>
      <c r="AW8" s="16">
        <v>0.43009478672985801</v>
      </c>
      <c r="AX8" s="16"/>
      <c r="AY8" s="16">
        <v>0.34178743961352698</v>
      </c>
      <c r="AZ8" s="16">
        <v>0.583673469387755</v>
      </c>
      <c r="BA8" s="16"/>
      <c r="BB8" s="16">
        <v>0.52790346907994001</v>
      </c>
      <c r="BC8" s="16">
        <v>0.33435114503816799</v>
      </c>
      <c r="BD8" s="16"/>
      <c r="BE8" s="16">
        <v>9.6969696969696997E-2</v>
      </c>
      <c r="BF8" s="16">
        <v>0.27810650887574001</v>
      </c>
      <c r="BG8" s="16">
        <v>0.51384083044982698</v>
      </c>
      <c r="BH8" s="16">
        <v>0.68510638297872295</v>
      </c>
    </row>
    <row r="9" spans="2:60" ht="45" x14ac:dyDescent="0.25">
      <c r="B9" s="17" t="s">
        <v>180</v>
      </c>
      <c r="C9" s="16">
        <v>0.35660091047040998</v>
      </c>
      <c r="D9" s="16">
        <v>0.434108527131783</v>
      </c>
      <c r="E9" s="16">
        <v>0.38461538461538503</v>
      </c>
      <c r="F9" s="16">
        <v>0.36842105263157898</v>
      </c>
      <c r="G9" s="16">
        <v>0.46551724137931</v>
      </c>
      <c r="H9" s="16">
        <v>0.36666666666666697</v>
      </c>
      <c r="I9" s="16">
        <v>0.33333333333333298</v>
      </c>
      <c r="J9" s="16">
        <v>0.26315789473684198</v>
      </c>
      <c r="K9" s="16">
        <v>0.34246575342465801</v>
      </c>
      <c r="L9" s="16">
        <v>0.36666666666666697</v>
      </c>
      <c r="M9" s="16">
        <v>0.35227272727272702</v>
      </c>
      <c r="N9" s="16">
        <v>0.27450980392156898</v>
      </c>
      <c r="O9" s="16">
        <v>0.3</v>
      </c>
      <c r="P9" s="16">
        <v>0.43333333333333302</v>
      </c>
      <c r="Q9" s="16">
        <v>0.232558139534884</v>
      </c>
      <c r="R9" s="16">
        <v>0.37037037037037002</v>
      </c>
      <c r="S9" s="16">
        <v>0.28021978021978</v>
      </c>
      <c r="T9" s="16">
        <v>0.43269230769230799</v>
      </c>
      <c r="U9" s="16"/>
      <c r="V9" s="16">
        <v>0.32033426183843999</v>
      </c>
      <c r="W9" s="16">
        <v>0.42162162162162198</v>
      </c>
      <c r="X9" s="16">
        <v>0.38732394366197198</v>
      </c>
      <c r="Y9" s="16">
        <v>0.340816326530612</v>
      </c>
      <c r="Z9" s="16"/>
      <c r="AA9" s="16">
        <v>0.32808398950131201</v>
      </c>
      <c r="AB9" s="16">
        <v>0.45121951219512202</v>
      </c>
      <c r="AC9" s="16">
        <v>0.4375</v>
      </c>
      <c r="AD9" s="16">
        <v>0.37984496124030998</v>
      </c>
      <c r="AE9" s="16">
        <v>0.35294117647058798</v>
      </c>
      <c r="AF9" s="16">
        <v>0.41489361702127697</v>
      </c>
      <c r="AG9" s="16">
        <v>0.29166666666666702</v>
      </c>
      <c r="AH9" s="16">
        <v>0.36585365853658502</v>
      </c>
      <c r="AI9" s="16">
        <v>0.30188679245283001</v>
      </c>
      <c r="AJ9" s="16"/>
      <c r="AK9" s="16">
        <v>0.32994923857868003</v>
      </c>
      <c r="AL9" s="16">
        <v>0.44660194174757301</v>
      </c>
      <c r="AM9" s="16">
        <v>0.40594059405940602</v>
      </c>
      <c r="AN9" s="16">
        <v>0.35494880546075103</v>
      </c>
      <c r="AO9" s="16">
        <v>0.37234042553191499</v>
      </c>
      <c r="AP9" s="16">
        <v>0.33179723502304098</v>
      </c>
      <c r="AQ9" s="16">
        <v>0.33333333333333298</v>
      </c>
      <c r="AR9" s="16"/>
      <c r="AS9" s="16">
        <v>0.32446808510638298</v>
      </c>
      <c r="AT9" s="16">
        <v>0.36194690265486701</v>
      </c>
      <c r="AU9" s="16"/>
      <c r="AV9" s="16">
        <v>0.31223628691983102</v>
      </c>
      <c r="AW9" s="16">
        <v>0.38151658767772501</v>
      </c>
      <c r="AX9" s="16"/>
      <c r="AY9" s="16">
        <v>0.36594202898550698</v>
      </c>
      <c r="AZ9" s="16">
        <v>0.340816326530612</v>
      </c>
      <c r="BA9" s="16"/>
      <c r="BB9" s="16">
        <v>0.33182503770739102</v>
      </c>
      <c r="BC9" s="16">
        <v>0.38167938931297701</v>
      </c>
      <c r="BD9" s="16"/>
      <c r="BE9" s="16">
        <v>0.19393939393939399</v>
      </c>
      <c r="BF9" s="16">
        <v>0.402366863905325</v>
      </c>
      <c r="BG9" s="16">
        <v>0.40484429065743899</v>
      </c>
      <c r="BH9" s="16">
        <v>0.28936170212765999</v>
      </c>
    </row>
    <row r="10" spans="2:60" x14ac:dyDescent="0.25">
      <c r="B10" s="17" t="s">
        <v>181</v>
      </c>
      <c r="C10" s="16">
        <v>0.18361153262519</v>
      </c>
      <c r="D10" s="16">
        <v>9.3023255813953501E-2</v>
      </c>
      <c r="E10" s="16">
        <v>0.23776223776223801</v>
      </c>
      <c r="F10" s="16">
        <v>0.231578947368421</v>
      </c>
      <c r="G10" s="16">
        <v>0.17241379310344801</v>
      </c>
      <c r="H10" s="16">
        <v>0.2</v>
      </c>
      <c r="I10" s="16">
        <v>0.238095238095238</v>
      </c>
      <c r="J10" s="16">
        <v>0.31578947368421101</v>
      </c>
      <c r="K10" s="16">
        <v>0.24657534246575299</v>
      </c>
      <c r="L10" s="16">
        <v>0.266666666666667</v>
      </c>
      <c r="M10" s="16">
        <v>0.13636363636363599</v>
      </c>
      <c r="N10" s="16">
        <v>0.20588235294117599</v>
      </c>
      <c r="O10" s="16">
        <v>0.2</v>
      </c>
      <c r="P10" s="16">
        <v>0.2</v>
      </c>
      <c r="Q10" s="16">
        <v>0.186046511627907</v>
      </c>
      <c r="R10" s="16">
        <v>0.25925925925925902</v>
      </c>
      <c r="S10" s="16">
        <v>0.12637362637362601</v>
      </c>
      <c r="T10" s="16">
        <v>0.115384615384615</v>
      </c>
      <c r="U10" s="16"/>
      <c r="V10" s="16">
        <v>0.48746518105849601</v>
      </c>
      <c r="W10" s="16">
        <v>0.14054054054054099</v>
      </c>
      <c r="X10" s="16">
        <v>4.5774647887323897E-2</v>
      </c>
      <c r="Y10" s="16">
        <v>5.7142857142857099E-2</v>
      </c>
      <c r="Z10" s="16"/>
      <c r="AA10" s="16">
        <v>0.39895013123359602</v>
      </c>
      <c r="AB10" s="16">
        <v>0.134146341463415</v>
      </c>
      <c r="AC10" s="16">
        <v>0.107142857142857</v>
      </c>
      <c r="AD10" s="16">
        <v>4.6511627906976702E-2</v>
      </c>
      <c r="AE10" s="16">
        <v>0.11764705882352899</v>
      </c>
      <c r="AF10" s="16">
        <v>4.2553191489361701E-2</v>
      </c>
      <c r="AG10" s="16">
        <v>4.1666666666666699E-2</v>
      </c>
      <c r="AH10" s="16">
        <v>7.3170731707317097E-2</v>
      </c>
      <c r="AI10" s="16">
        <v>6.6037735849056603E-2</v>
      </c>
      <c r="AJ10" s="16"/>
      <c r="AK10" s="16">
        <v>0.365482233502538</v>
      </c>
      <c r="AL10" s="16">
        <v>0.17475728155339801</v>
      </c>
      <c r="AM10" s="16">
        <v>0.14851485148514901</v>
      </c>
      <c r="AN10" s="16">
        <v>0.24232081911262801</v>
      </c>
      <c r="AO10" s="16">
        <v>6.3829787234042507E-2</v>
      </c>
      <c r="AP10" s="16">
        <v>8.7557603686635899E-2</v>
      </c>
      <c r="AQ10" s="16">
        <v>0.12666666666666701</v>
      </c>
      <c r="AR10" s="16"/>
      <c r="AS10" s="16">
        <v>3.1914893617021302E-2</v>
      </c>
      <c r="AT10" s="16">
        <v>0.208849557522124</v>
      </c>
      <c r="AU10" s="16"/>
      <c r="AV10" s="16">
        <v>0.22573839662447301</v>
      </c>
      <c r="AW10" s="16">
        <v>0.15995260663507099</v>
      </c>
      <c r="AX10" s="16"/>
      <c r="AY10" s="16">
        <v>0.258454106280193</v>
      </c>
      <c r="AZ10" s="16">
        <v>5.7142857142857099E-2</v>
      </c>
      <c r="BA10" s="16"/>
      <c r="BB10" s="16">
        <v>0.12669683257918599</v>
      </c>
      <c r="BC10" s="16">
        <v>0.24122137404580199</v>
      </c>
      <c r="BD10" s="16"/>
      <c r="BE10" s="16">
        <v>0.61212121212121196</v>
      </c>
      <c r="BF10" s="16">
        <v>0.28994082840236701</v>
      </c>
      <c r="BG10" s="16">
        <v>6.5743944636678195E-2</v>
      </c>
      <c r="BH10" s="16">
        <v>2.1276595744680899E-2</v>
      </c>
    </row>
    <row r="11" spans="2:60" x14ac:dyDescent="0.25">
      <c r="B11" s="17" t="s">
        <v>77</v>
      </c>
      <c r="C11" s="18">
        <v>2.80728376327769E-2</v>
      </c>
      <c r="D11" s="18">
        <v>4.6511627906976702E-2</v>
      </c>
      <c r="E11" s="18">
        <v>1.3986013986014E-2</v>
      </c>
      <c r="F11" s="18">
        <v>2.1052631578947399E-2</v>
      </c>
      <c r="G11" s="18">
        <v>5.1724137931034503E-2</v>
      </c>
      <c r="H11" s="18">
        <v>3.3333333333333298E-2</v>
      </c>
      <c r="I11" s="18">
        <v>0</v>
      </c>
      <c r="J11" s="18">
        <v>0</v>
      </c>
      <c r="K11" s="18">
        <v>1.3698630136986301E-2</v>
      </c>
      <c r="L11" s="18">
        <v>3.3333333333333298E-2</v>
      </c>
      <c r="M11" s="18">
        <v>2.27272727272727E-2</v>
      </c>
      <c r="N11" s="18">
        <v>6.8627450980392204E-2</v>
      </c>
      <c r="O11" s="18">
        <v>3.3333333333333298E-2</v>
      </c>
      <c r="P11" s="18">
        <v>1.6666666666666701E-2</v>
      </c>
      <c r="Q11" s="18">
        <v>6.9767441860465101E-2</v>
      </c>
      <c r="R11" s="18">
        <v>0</v>
      </c>
      <c r="S11" s="18">
        <v>1.6483516483516501E-2</v>
      </c>
      <c r="T11" s="18">
        <v>3.8461538461538498E-2</v>
      </c>
      <c r="U11" s="18"/>
      <c r="V11" s="18">
        <v>3.6211699164345398E-2</v>
      </c>
      <c r="W11" s="18">
        <v>2.7027027027027001E-2</v>
      </c>
      <c r="X11" s="18">
        <v>3.5211267605633798E-2</v>
      </c>
      <c r="Y11" s="18">
        <v>1.8367346938775501E-2</v>
      </c>
      <c r="Z11" s="18"/>
      <c r="AA11" s="18">
        <v>2.3622047244094498E-2</v>
      </c>
      <c r="AB11" s="18">
        <v>1.21951219512195E-2</v>
      </c>
      <c r="AC11" s="18">
        <v>1.7857142857142901E-2</v>
      </c>
      <c r="AD11" s="18">
        <v>0</v>
      </c>
      <c r="AE11" s="18">
        <v>3.3613445378151301E-2</v>
      </c>
      <c r="AF11" s="18">
        <v>0</v>
      </c>
      <c r="AG11" s="18">
        <v>0</v>
      </c>
      <c r="AH11" s="18">
        <v>1.21951219512195E-2</v>
      </c>
      <c r="AI11" s="18">
        <v>4.71698113207547E-2</v>
      </c>
      <c r="AJ11" s="18"/>
      <c r="AK11" s="18">
        <v>1.5228426395939101E-2</v>
      </c>
      <c r="AL11" s="18">
        <v>9.7087378640776708E-3</v>
      </c>
      <c r="AM11" s="18">
        <v>1.9801980198019799E-2</v>
      </c>
      <c r="AN11" s="18">
        <v>2.0477815699658699E-2</v>
      </c>
      <c r="AO11" s="18">
        <v>1.5957446808510599E-2</v>
      </c>
      <c r="AP11" s="18">
        <v>1.8433179723502301E-2</v>
      </c>
      <c r="AQ11" s="18">
        <v>5.3333333333333302E-2</v>
      </c>
      <c r="AR11" s="18"/>
      <c r="AS11" s="18">
        <v>0</v>
      </c>
      <c r="AT11" s="18">
        <v>3.27433628318584E-2</v>
      </c>
      <c r="AU11" s="18"/>
      <c r="AV11" s="18">
        <v>2.7426160337552699E-2</v>
      </c>
      <c r="AW11" s="18">
        <v>2.8436018957346001E-2</v>
      </c>
      <c r="AX11" s="18"/>
      <c r="AY11" s="18">
        <v>3.3816425120772903E-2</v>
      </c>
      <c r="AZ11" s="18">
        <v>1.8367346938775501E-2</v>
      </c>
      <c r="BA11" s="18"/>
      <c r="BB11" s="18">
        <v>1.35746606334842E-2</v>
      </c>
      <c r="BC11" s="18">
        <v>4.2748091603053401E-2</v>
      </c>
      <c r="BD11" s="18"/>
      <c r="BE11" s="18">
        <v>9.6969696969696997E-2</v>
      </c>
      <c r="BF11" s="18">
        <v>2.9585798816568001E-2</v>
      </c>
      <c r="BG11" s="18">
        <v>1.5570934256055401E-2</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H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195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189</v>
      </c>
      <c r="C8" s="16">
        <v>0.67526555386949905</v>
      </c>
      <c r="D8" s="16">
        <v>0.67441860465116299</v>
      </c>
      <c r="E8" s="16">
        <v>0.69230769230769196</v>
      </c>
      <c r="F8" s="16">
        <v>0.61052631578947403</v>
      </c>
      <c r="G8" s="16">
        <v>0.67241379310344795</v>
      </c>
      <c r="H8" s="16">
        <v>0.6</v>
      </c>
      <c r="I8" s="16">
        <v>0.70476190476190503</v>
      </c>
      <c r="J8" s="16">
        <v>0.84210526315789502</v>
      </c>
      <c r="K8" s="16">
        <v>0.64383561643835596</v>
      </c>
      <c r="L8" s="16">
        <v>0.6</v>
      </c>
      <c r="M8" s="16">
        <v>0.68181818181818199</v>
      </c>
      <c r="N8" s="16">
        <v>0.75490196078431404</v>
      </c>
      <c r="O8" s="16">
        <v>0.7</v>
      </c>
      <c r="P8" s="16">
        <v>0.76666666666666705</v>
      </c>
      <c r="Q8" s="16">
        <v>0.65116279069767402</v>
      </c>
      <c r="R8" s="16">
        <v>0.66666666666666696</v>
      </c>
      <c r="S8" s="16">
        <v>0.63736263736263699</v>
      </c>
      <c r="T8" s="16">
        <v>0.65384615384615397</v>
      </c>
      <c r="U8" s="16"/>
      <c r="V8" s="16">
        <v>0.69916434540390004</v>
      </c>
      <c r="W8" s="16">
        <v>0.65405405405405403</v>
      </c>
      <c r="X8" s="16">
        <v>0.67957746478873204</v>
      </c>
      <c r="Y8" s="16">
        <v>0.66326530612244905</v>
      </c>
      <c r="Z8" s="16"/>
      <c r="AA8" s="16">
        <v>0.66404199475065595</v>
      </c>
      <c r="AB8" s="16">
        <v>0.67073170731707299</v>
      </c>
      <c r="AC8" s="16">
        <v>0.6875</v>
      </c>
      <c r="AD8" s="16">
        <v>0.67441860465116299</v>
      </c>
      <c r="AE8" s="16">
        <v>0.64705882352941202</v>
      </c>
      <c r="AF8" s="16">
        <v>0.61702127659574502</v>
      </c>
      <c r="AG8" s="16">
        <v>0.72916666666666696</v>
      </c>
      <c r="AH8" s="16">
        <v>0.62195121951219501</v>
      </c>
      <c r="AI8" s="16">
        <v>0.69811320754716999</v>
      </c>
      <c r="AJ8" s="16"/>
      <c r="AK8" s="16">
        <v>0.68020304568527901</v>
      </c>
      <c r="AL8" s="16">
        <v>0.69902912621359203</v>
      </c>
      <c r="AM8" s="16">
        <v>0.73267326732673299</v>
      </c>
      <c r="AN8" s="16">
        <v>0.69965870307167199</v>
      </c>
      <c r="AO8" s="16">
        <v>0.70744680851063801</v>
      </c>
      <c r="AP8" s="16">
        <v>0.58525345622119795</v>
      </c>
      <c r="AQ8" s="16">
        <v>0.67333333333333301</v>
      </c>
      <c r="AR8" s="16"/>
      <c r="AS8" s="16">
        <v>0.68617021276595702</v>
      </c>
      <c r="AT8" s="16">
        <v>0.67345132743362801</v>
      </c>
      <c r="AU8" s="16"/>
      <c r="AV8" s="16">
        <v>0.65611814345991604</v>
      </c>
      <c r="AW8" s="16">
        <v>0.68601895734597196</v>
      </c>
      <c r="AX8" s="16"/>
      <c r="AY8" s="16">
        <v>0.68236714975845403</v>
      </c>
      <c r="AZ8" s="16">
        <v>0.66326530612244905</v>
      </c>
      <c r="BA8" s="16"/>
      <c r="BB8" s="16">
        <v>0.68024132730015097</v>
      </c>
      <c r="BC8" s="16">
        <v>0.67022900763358795</v>
      </c>
      <c r="BD8" s="16"/>
      <c r="BE8" s="16">
        <v>0.64242424242424201</v>
      </c>
      <c r="BF8" s="16">
        <v>0.72781065088757402</v>
      </c>
      <c r="BG8" s="16">
        <v>0.66608996539792398</v>
      </c>
      <c r="BH8" s="16">
        <v>0.64255319148936196</v>
      </c>
    </row>
    <row r="9" spans="2:60" ht="30" x14ac:dyDescent="0.25">
      <c r="B9" s="17" t="s">
        <v>190</v>
      </c>
      <c r="C9" s="16">
        <v>0.59863429438543203</v>
      </c>
      <c r="D9" s="16">
        <v>0.57364341085271298</v>
      </c>
      <c r="E9" s="16">
        <v>0.55944055944055904</v>
      </c>
      <c r="F9" s="16">
        <v>0.63157894736842102</v>
      </c>
      <c r="G9" s="16">
        <v>0.62068965517241403</v>
      </c>
      <c r="H9" s="16">
        <v>0.53333333333333299</v>
      </c>
      <c r="I9" s="16">
        <v>0.59047619047619004</v>
      </c>
      <c r="J9" s="16">
        <v>0.57894736842105299</v>
      </c>
      <c r="K9" s="16">
        <v>0.57534246575342496</v>
      </c>
      <c r="L9" s="16">
        <v>0.5</v>
      </c>
      <c r="M9" s="16">
        <v>0.625</v>
      </c>
      <c r="N9" s="16">
        <v>0.53921568627451</v>
      </c>
      <c r="O9" s="16">
        <v>0.5</v>
      </c>
      <c r="P9" s="16">
        <v>0.61666666666666703</v>
      </c>
      <c r="Q9" s="16">
        <v>0.62790697674418605</v>
      </c>
      <c r="R9" s="16">
        <v>0.66666666666666696</v>
      </c>
      <c r="S9" s="16">
        <v>0.66483516483516503</v>
      </c>
      <c r="T9" s="16">
        <v>0.625</v>
      </c>
      <c r="U9" s="16"/>
      <c r="V9" s="16">
        <v>0.56267409470752106</v>
      </c>
      <c r="W9" s="16">
        <v>0.57837837837837802</v>
      </c>
      <c r="X9" s="16">
        <v>0.63732394366197198</v>
      </c>
      <c r="Y9" s="16">
        <v>0.61020408163265305</v>
      </c>
      <c r="Z9" s="16"/>
      <c r="AA9" s="16">
        <v>0.55118110236220497</v>
      </c>
      <c r="AB9" s="16">
        <v>0.63414634146341498</v>
      </c>
      <c r="AC9" s="16">
        <v>0.70535714285714302</v>
      </c>
      <c r="AD9" s="16">
        <v>0.64341085271317799</v>
      </c>
      <c r="AE9" s="16">
        <v>0.52100840336134502</v>
      </c>
      <c r="AF9" s="16">
        <v>0.64893617021276595</v>
      </c>
      <c r="AG9" s="16">
        <v>0.625</v>
      </c>
      <c r="AH9" s="16">
        <v>0.62195121951219501</v>
      </c>
      <c r="AI9" s="16">
        <v>0.679245283018868</v>
      </c>
      <c r="AJ9" s="16"/>
      <c r="AK9" s="16">
        <v>0.60913705583756395</v>
      </c>
      <c r="AL9" s="16">
        <v>0.52427184466019405</v>
      </c>
      <c r="AM9" s="16">
        <v>0.61386138613861396</v>
      </c>
      <c r="AN9" s="16">
        <v>0.63822525597269597</v>
      </c>
      <c r="AO9" s="16">
        <v>0.60106382978723405</v>
      </c>
      <c r="AP9" s="16">
        <v>0.65437788018433196</v>
      </c>
      <c r="AQ9" s="16">
        <v>0.57333333333333303</v>
      </c>
      <c r="AR9" s="16"/>
      <c r="AS9" s="16">
        <v>0.68617021276595702</v>
      </c>
      <c r="AT9" s="16">
        <v>0.58407079646017701</v>
      </c>
      <c r="AU9" s="16"/>
      <c r="AV9" s="16">
        <v>0.57172995780590696</v>
      </c>
      <c r="AW9" s="16">
        <v>0.61374407582938395</v>
      </c>
      <c r="AX9" s="16"/>
      <c r="AY9" s="16">
        <v>0.59178743961352698</v>
      </c>
      <c r="AZ9" s="16">
        <v>0.61020408163265305</v>
      </c>
      <c r="BA9" s="16"/>
      <c r="BB9" s="16">
        <v>0.62594268476621395</v>
      </c>
      <c r="BC9" s="16">
        <v>0.57099236641221396</v>
      </c>
      <c r="BD9" s="16"/>
      <c r="BE9" s="16">
        <v>0.472727272727273</v>
      </c>
      <c r="BF9" s="16">
        <v>0.523668639053254</v>
      </c>
      <c r="BG9" s="16">
        <v>0.64705882352941202</v>
      </c>
      <c r="BH9" s="16">
        <v>0.67234042553191498</v>
      </c>
    </row>
    <row r="10" spans="2:60" ht="30" x14ac:dyDescent="0.25">
      <c r="B10" s="17" t="s">
        <v>191</v>
      </c>
      <c r="C10" s="16">
        <v>0.372534142640364</v>
      </c>
      <c r="D10" s="16">
        <v>0.35658914728682201</v>
      </c>
      <c r="E10" s="16">
        <v>0.29370629370629397</v>
      </c>
      <c r="F10" s="16">
        <v>0.34736842105263199</v>
      </c>
      <c r="G10" s="16">
        <v>0.27586206896551702</v>
      </c>
      <c r="H10" s="16">
        <v>0.33333333333333298</v>
      </c>
      <c r="I10" s="16">
        <v>0.419047619047619</v>
      </c>
      <c r="J10" s="16">
        <v>0.31578947368421101</v>
      </c>
      <c r="K10" s="16">
        <v>0.397260273972603</v>
      </c>
      <c r="L10" s="16">
        <v>0.266666666666667</v>
      </c>
      <c r="M10" s="16">
        <v>0.46590909090909099</v>
      </c>
      <c r="N10" s="16">
        <v>0.25490196078431399</v>
      </c>
      <c r="O10" s="16">
        <v>0.3</v>
      </c>
      <c r="P10" s="16">
        <v>0.53333333333333299</v>
      </c>
      <c r="Q10" s="16">
        <v>0.48837209302325602</v>
      </c>
      <c r="R10" s="16">
        <v>0.592592592592593</v>
      </c>
      <c r="S10" s="16">
        <v>0.43406593406593402</v>
      </c>
      <c r="T10" s="16">
        <v>0.31730769230769201</v>
      </c>
      <c r="U10" s="16"/>
      <c r="V10" s="16">
        <v>0.28969359331476302</v>
      </c>
      <c r="W10" s="16">
        <v>0.41621621621621602</v>
      </c>
      <c r="X10" s="16">
        <v>0.37323943661971798</v>
      </c>
      <c r="Y10" s="16">
        <v>0.416326530612245</v>
      </c>
      <c r="Z10" s="16"/>
      <c r="AA10" s="16">
        <v>0.34120734908136502</v>
      </c>
      <c r="AB10" s="16">
        <v>0.39024390243902402</v>
      </c>
      <c r="AC10" s="16">
        <v>0.375</v>
      </c>
      <c r="AD10" s="16">
        <v>0.34108527131782901</v>
      </c>
      <c r="AE10" s="16">
        <v>0.41176470588235298</v>
      </c>
      <c r="AF10" s="16">
        <v>0.45744680851063801</v>
      </c>
      <c r="AG10" s="16">
        <v>0.5</v>
      </c>
      <c r="AH10" s="16">
        <v>0.37804878048780499</v>
      </c>
      <c r="AI10" s="16">
        <v>0.40566037735849098</v>
      </c>
      <c r="AJ10" s="16"/>
      <c r="AK10" s="16">
        <v>0.37563451776649698</v>
      </c>
      <c r="AL10" s="16">
        <v>0.32038834951456302</v>
      </c>
      <c r="AM10" s="16">
        <v>0.37623762376237602</v>
      </c>
      <c r="AN10" s="16">
        <v>0.35153583617747403</v>
      </c>
      <c r="AO10" s="16">
        <v>0.38829787234042601</v>
      </c>
      <c r="AP10" s="16">
        <v>0.42857142857142899</v>
      </c>
      <c r="AQ10" s="16">
        <v>0.40666666666666701</v>
      </c>
      <c r="AR10" s="16"/>
      <c r="AS10" s="16">
        <v>0.430851063829787</v>
      </c>
      <c r="AT10" s="16">
        <v>0.36283185840707999</v>
      </c>
      <c r="AU10" s="16"/>
      <c r="AV10" s="16">
        <v>0.35864978902953598</v>
      </c>
      <c r="AW10" s="16">
        <v>0.38033175355450199</v>
      </c>
      <c r="AX10" s="16"/>
      <c r="AY10" s="16">
        <v>0.34661835748792302</v>
      </c>
      <c r="AZ10" s="16">
        <v>0.416326530612245</v>
      </c>
      <c r="BA10" s="16"/>
      <c r="BB10" s="16">
        <v>0.40573152337858198</v>
      </c>
      <c r="BC10" s="16">
        <v>0.33893129770992397</v>
      </c>
      <c r="BD10" s="16"/>
      <c r="BE10" s="16">
        <v>0.266666666666667</v>
      </c>
      <c r="BF10" s="16">
        <v>0.31065088757396397</v>
      </c>
      <c r="BG10" s="16">
        <v>0.41176470588235298</v>
      </c>
      <c r="BH10" s="16">
        <v>0.43404255319148899</v>
      </c>
    </row>
    <row r="11" spans="2:60" x14ac:dyDescent="0.25">
      <c r="B11" s="17" t="s">
        <v>192</v>
      </c>
      <c r="C11" s="16">
        <v>0.31411229135053098</v>
      </c>
      <c r="D11" s="16">
        <v>0.372093023255814</v>
      </c>
      <c r="E11" s="16">
        <v>0.30769230769230799</v>
      </c>
      <c r="F11" s="16">
        <v>0.326315789473684</v>
      </c>
      <c r="G11" s="16">
        <v>0.36206896551724099</v>
      </c>
      <c r="H11" s="16">
        <v>0.233333333333333</v>
      </c>
      <c r="I11" s="16">
        <v>0.33333333333333298</v>
      </c>
      <c r="J11" s="16">
        <v>5.2631578947368397E-2</v>
      </c>
      <c r="K11" s="16">
        <v>0.28767123287671198</v>
      </c>
      <c r="L11" s="16">
        <v>0.266666666666667</v>
      </c>
      <c r="M11" s="16">
        <v>0.31818181818181801</v>
      </c>
      <c r="N11" s="16">
        <v>0.39215686274509798</v>
      </c>
      <c r="O11" s="16">
        <v>0.266666666666667</v>
      </c>
      <c r="P11" s="16">
        <v>0.21666666666666701</v>
      </c>
      <c r="Q11" s="16">
        <v>0.27906976744186002</v>
      </c>
      <c r="R11" s="16">
        <v>0.22222222222222199</v>
      </c>
      <c r="S11" s="16">
        <v>0.32417582417582402</v>
      </c>
      <c r="T11" s="16">
        <v>0.30769230769230799</v>
      </c>
      <c r="U11" s="16"/>
      <c r="V11" s="16">
        <v>0.29247910863509802</v>
      </c>
      <c r="W11" s="16">
        <v>0.26486486486486499</v>
      </c>
      <c r="X11" s="16">
        <v>0.27464788732394402</v>
      </c>
      <c r="Y11" s="16">
        <v>0.371428571428571</v>
      </c>
      <c r="Z11" s="16"/>
      <c r="AA11" s="16">
        <v>0.29396325459317602</v>
      </c>
      <c r="AB11" s="16">
        <v>0.25609756097560998</v>
      </c>
      <c r="AC11" s="16">
        <v>0.25892857142857101</v>
      </c>
      <c r="AD11" s="16">
        <v>0.36434108527131798</v>
      </c>
      <c r="AE11" s="16">
        <v>0.35294117647058798</v>
      </c>
      <c r="AF11" s="16">
        <v>0.329787234042553</v>
      </c>
      <c r="AG11" s="16">
        <v>0.27083333333333298</v>
      </c>
      <c r="AH11" s="16">
        <v>0.46341463414634099</v>
      </c>
      <c r="AI11" s="16">
        <v>0.40566037735849098</v>
      </c>
      <c r="AJ11" s="16"/>
      <c r="AK11" s="16">
        <v>0.294416243654822</v>
      </c>
      <c r="AL11" s="16">
        <v>0.31067961165048502</v>
      </c>
      <c r="AM11" s="16">
        <v>0.22772277227722801</v>
      </c>
      <c r="AN11" s="16">
        <v>0.290102389078498</v>
      </c>
      <c r="AO11" s="16">
        <v>0.35106382978723399</v>
      </c>
      <c r="AP11" s="16">
        <v>0.40092165898617499</v>
      </c>
      <c r="AQ11" s="16">
        <v>0.34</v>
      </c>
      <c r="AR11" s="16"/>
      <c r="AS11" s="16">
        <v>0.35106382978723399</v>
      </c>
      <c r="AT11" s="16">
        <v>0.30796460176991203</v>
      </c>
      <c r="AU11" s="16"/>
      <c r="AV11" s="16">
        <v>0.28691983122362902</v>
      </c>
      <c r="AW11" s="16">
        <v>0.32938388625592402</v>
      </c>
      <c r="AX11" s="16"/>
      <c r="AY11" s="16">
        <v>0.28019323671497598</v>
      </c>
      <c r="AZ11" s="16">
        <v>0.371428571428571</v>
      </c>
      <c r="BA11" s="16"/>
      <c r="BB11" s="16">
        <v>0.30920060331825</v>
      </c>
      <c r="BC11" s="16">
        <v>0.31908396946564899</v>
      </c>
      <c r="BD11" s="16"/>
      <c r="BE11" s="16">
        <v>0.248484848484848</v>
      </c>
      <c r="BF11" s="16">
        <v>0.316568047337278</v>
      </c>
      <c r="BG11" s="16">
        <v>0.32006920415224899</v>
      </c>
      <c r="BH11" s="16">
        <v>0.34468085106383001</v>
      </c>
    </row>
    <row r="12" spans="2:60" x14ac:dyDescent="0.25">
      <c r="B12" s="17" t="s">
        <v>193</v>
      </c>
      <c r="C12" s="16">
        <v>0.27693474962063702</v>
      </c>
      <c r="D12" s="16">
        <v>0.32558139534883701</v>
      </c>
      <c r="E12" s="16">
        <v>0.26573426573426601</v>
      </c>
      <c r="F12" s="16">
        <v>0.221052631578947</v>
      </c>
      <c r="G12" s="16">
        <v>0.41379310344827602</v>
      </c>
      <c r="H12" s="16">
        <v>0.266666666666667</v>
      </c>
      <c r="I12" s="16">
        <v>0.314285714285714</v>
      </c>
      <c r="J12" s="16">
        <v>0.31578947368421101</v>
      </c>
      <c r="K12" s="16">
        <v>0.24657534246575299</v>
      </c>
      <c r="L12" s="16">
        <v>0.16666666666666699</v>
      </c>
      <c r="M12" s="16">
        <v>0.32954545454545497</v>
      </c>
      <c r="N12" s="16">
        <v>0.30392156862745101</v>
      </c>
      <c r="O12" s="16">
        <v>0.3</v>
      </c>
      <c r="P12" s="16">
        <v>0.3</v>
      </c>
      <c r="Q12" s="16">
        <v>0.232558139534884</v>
      </c>
      <c r="R12" s="16">
        <v>0.18518518518518501</v>
      </c>
      <c r="S12" s="16">
        <v>0.24175824175824201</v>
      </c>
      <c r="T12" s="16">
        <v>0.230769230769231</v>
      </c>
      <c r="U12" s="16"/>
      <c r="V12" s="16">
        <v>0.29247910863509802</v>
      </c>
      <c r="W12" s="16">
        <v>0.26486486486486499</v>
      </c>
      <c r="X12" s="16">
        <v>0.25704225352112697</v>
      </c>
      <c r="Y12" s="16">
        <v>0.28163265306122398</v>
      </c>
      <c r="Z12" s="16"/>
      <c r="AA12" s="16">
        <v>0.301837270341207</v>
      </c>
      <c r="AB12" s="16">
        <v>0.25609756097560998</v>
      </c>
      <c r="AC12" s="16">
        <v>0.32142857142857101</v>
      </c>
      <c r="AD12" s="16">
        <v>0.27906976744186002</v>
      </c>
      <c r="AE12" s="16">
        <v>0.22689075630252101</v>
      </c>
      <c r="AF12" s="16">
        <v>0.22340425531914901</v>
      </c>
      <c r="AG12" s="16">
        <v>0.17708333333333301</v>
      </c>
      <c r="AH12" s="16">
        <v>0.40243902439024398</v>
      </c>
      <c r="AI12" s="16">
        <v>0.25471698113207503</v>
      </c>
      <c r="AJ12" s="16"/>
      <c r="AK12" s="16">
        <v>0.269035532994924</v>
      </c>
      <c r="AL12" s="16">
        <v>0.223300970873786</v>
      </c>
      <c r="AM12" s="16">
        <v>0.29702970297029702</v>
      </c>
      <c r="AN12" s="16">
        <v>0.24914675767918101</v>
      </c>
      <c r="AO12" s="16">
        <v>0.319148936170213</v>
      </c>
      <c r="AP12" s="16">
        <v>0.29493087557603698</v>
      </c>
      <c r="AQ12" s="16">
        <v>0.30666666666666698</v>
      </c>
      <c r="AR12" s="16"/>
      <c r="AS12" s="16">
        <v>0.27127659574468099</v>
      </c>
      <c r="AT12" s="16">
        <v>0.27787610619469</v>
      </c>
      <c r="AU12" s="16"/>
      <c r="AV12" s="16">
        <v>0.29957805907173002</v>
      </c>
      <c r="AW12" s="16">
        <v>0.26421800947867302</v>
      </c>
      <c r="AX12" s="16"/>
      <c r="AY12" s="16">
        <v>0.27415458937198101</v>
      </c>
      <c r="AZ12" s="16">
        <v>0.28163265306122398</v>
      </c>
      <c r="BA12" s="16"/>
      <c r="BB12" s="16">
        <v>0.269984917043741</v>
      </c>
      <c r="BC12" s="16">
        <v>0.283969465648855</v>
      </c>
      <c r="BD12" s="16"/>
      <c r="BE12" s="16">
        <v>0.26060606060606101</v>
      </c>
      <c r="BF12" s="16">
        <v>0.30177514792899401</v>
      </c>
      <c r="BG12" s="16">
        <v>0.271626297577855</v>
      </c>
      <c r="BH12" s="16">
        <v>0.268085106382979</v>
      </c>
    </row>
    <row r="13" spans="2:60" ht="30" x14ac:dyDescent="0.25">
      <c r="B13" s="17" t="s">
        <v>194</v>
      </c>
      <c r="C13" s="16">
        <v>0.1350531107739</v>
      </c>
      <c r="D13" s="16">
        <v>0.13178294573643401</v>
      </c>
      <c r="E13" s="16">
        <v>0.10489510489510501</v>
      </c>
      <c r="F13" s="16">
        <v>0.12631578947368399</v>
      </c>
      <c r="G13" s="16">
        <v>0.13793103448275901</v>
      </c>
      <c r="H13" s="16">
        <v>0.16666666666666699</v>
      </c>
      <c r="I13" s="16">
        <v>8.5714285714285701E-2</v>
      </c>
      <c r="J13" s="16">
        <v>0.21052631578947401</v>
      </c>
      <c r="K13" s="16">
        <v>0.10958904109589</v>
      </c>
      <c r="L13" s="16">
        <v>0.133333333333333</v>
      </c>
      <c r="M13" s="16">
        <v>0.102272727272727</v>
      </c>
      <c r="N13" s="16">
        <v>0.14705882352941199</v>
      </c>
      <c r="O13" s="16">
        <v>0.1</v>
      </c>
      <c r="P13" s="16">
        <v>0.1</v>
      </c>
      <c r="Q13" s="16">
        <v>0.116279069767442</v>
      </c>
      <c r="R13" s="16">
        <v>0.25925925925925902</v>
      </c>
      <c r="S13" s="16">
        <v>0.17032967032967</v>
      </c>
      <c r="T13" s="16">
        <v>0.19230769230769201</v>
      </c>
      <c r="U13" s="16"/>
      <c r="V13" s="16">
        <v>7.7994428969359306E-2</v>
      </c>
      <c r="W13" s="16">
        <v>8.6486486486486505E-2</v>
      </c>
      <c r="X13" s="16">
        <v>0.13028169014084501</v>
      </c>
      <c r="Y13" s="16">
        <v>0.19795918367346901</v>
      </c>
      <c r="Z13" s="16"/>
      <c r="AA13" s="16">
        <v>9.9737532808398893E-2</v>
      </c>
      <c r="AB13" s="16">
        <v>0.134146341463415</v>
      </c>
      <c r="AC13" s="16">
        <v>0.13392857142857101</v>
      </c>
      <c r="AD13" s="16">
        <v>0.178294573643411</v>
      </c>
      <c r="AE13" s="16">
        <v>0.14285714285714299</v>
      </c>
      <c r="AF13" s="16">
        <v>0.19148936170212799</v>
      </c>
      <c r="AG13" s="16">
        <v>0.15625</v>
      </c>
      <c r="AH13" s="16">
        <v>0.24390243902438999</v>
      </c>
      <c r="AI13" s="16">
        <v>0.122641509433962</v>
      </c>
      <c r="AJ13" s="16"/>
      <c r="AK13" s="16">
        <v>9.13705583756345E-2</v>
      </c>
      <c r="AL13" s="16">
        <v>0.213592233009709</v>
      </c>
      <c r="AM13" s="16">
        <v>0.237623762376238</v>
      </c>
      <c r="AN13" s="16">
        <v>8.5324232081911297E-2</v>
      </c>
      <c r="AO13" s="16">
        <v>0.19680851063829799</v>
      </c>
      <c r="AP13" s="16">
        <v>0.15668202764976999</v>
      </c>
      <c r="AQ13" s="16">
        <v>0.10666666666666701</v>
      </c>
      <c r="AR13" s="16"/>
      <c r="AS13" s="16">
        <v>0.23404255319148901</v>
      </c>
      <c r="AT13" s="16">
        <v>0.11858407079645999</v>
      </c>
      <c r="AU13" s="16"/>
      <c r="AV13" s="16">
        <v>0.126582278481013</v>
      </c>
      <c r="AW13" s="16">
        <v>0.139810426540284</v>
      </c>
      <c r="AX13" s="16"/>
      <c r="AY13" s="16">
        <v>9.7826086956521702E-2</v>
      </c>
      <c r="AZ13" s="16">
        <v>0.19795918367346901</v>
      </c>
      <c r="BA13" s="16"/>
      <c r="BB13" s="16">
        <v>0.164404223227753</v>
      </c>
      <c r="BC13" s="16">
        <v>0.105343511450382</v>
      </c>
      <c r="BD13" s="16"/>
      <c r="BE13" s="16">
        <v>3.6363636363636397E-2</v>
      </c>
      <c r="BF13" s="16">
        <v>0.100591715976331</v>
      </c>
      <c r="BG13" s="16">
        <v>0.152249134948097</v>
      </c>
      <c r="BH13" s="16">
        <v>0.21276595744680901</v>
      </c>
    </row>
    <row r="14" spans="2:60" x14ac:dyDescent="0.25">
      <c r="B14" s="17" t="s">
        <v>115</v>
      </c>
      <c r="C14" s="18">
        <v>4.5523520485584203E-2</v>
      </c>
      <c r="D14" s="18">
        <v>4.6511627906976702E-2</v>
      </c>
      <c r="E14" s="18">
        <v>4.8951048951049E-2</v>
      </c>
      <c r="F14" s="18">
        <v>7.3684210526315796E-2</v>
      </c>
      <c r="G14" s="18">
        <v>5.1724137931034503E-2</v>
      </c>
      <c r="H14" s="18">
        <v>0.1</v>
      </c>
      <c r="I14" s="18">
        <v>5.7142857142857099E-2</v>
      </c>
      <c r="J14" s="18">
        <v>0.157894736842105</v>
      </c>
      <c r="K14" s="18">
        <v>8.2191780821917804E-2</v>
      </c>
      <c r="L14" s="18">
        <v>0.1</v>
      </c>
      <c r="M14" s="18">
        <v>2.27272727272727E-2</v>
      </c>
      <c r="N14" s="18">
        <v>4.9019607843137303E-2</v>
      </c>
      <c r="O14" s="18">
        <v>3.3333333333333298E-2</v>
      </c>
      <c r="P14" s="18">
        <v>1.6666666666666701E-2</v>
      </c>
      <c r="Q14" s="18">
        <v>0</v>
      </c>
      <c r="R14" s="18">
        <v>0</v>
      </c>
      <c r="S14" s="18">
        <v>2.1978021978022001E-2</v>
      </c>
      <c r="T14" s="18">
        <v>2.8846153846153799E-2</v>
      </c>
      <c r="U14" s="18"/>
      <c r="V14" s="18">
        <v>7.52089136490251E-2</v>
      </c>
      <c r="W14" s="18">
        <v>5.4054054054054099E-2</v>
      </c>
      <c r="X14" s="18">
        <v>3.8732394366197201E-2</v>
      </c>
      <c r="Y14" s="18">
        <v>2.4489795918367301E-2</v>
      </c>
      <c r="Z14" s="18"/>
      <c r="AA14" s="18">
        <v>7.0866141732283505E-2</v>
      </c>
      <c r="AB14" s="18">
        <v>2.4390243902439001E-2</v>
      </c>
      <c r="AC14" s="18">
        <v>3.5714285714285698E-2</v>
      </c>
      <c r="AD14" s="18">
        <v>4.6511627906976702E-2</v>
      </c>
      <c r="AE14" s="18">
        <v>0</v>
      </c>
      <c r="AF14" s="18">
        <v>2.1276595744680899E-2</v>
      </c>
      <c r="AG14" s="18">
        <v>2.0833333333333301E-2</v>
      </c>
      <c r="AH14" s="18">
        <v>0</v>
      </c>
      <c r="AI14" s="18">
        <v>3.77358490566038E-2</v>
      </c>
      <c r="AJ14" s="18"/>
      <c r="AK14" s="18">
        <v>6.0913705583756299E-2</v>
      </c>
      <c r="AL14" s="18">
        <v>3.8834951456310697E-2</v>
      </c>
      <c r="AM14" s="18">
        <v>2.9702970297029702E-2</v>
      </c>
      <c r="AN14" s="18">
        <v>5.4607508532423202E-2</v>
      </c>
      <c r="AO14" s="18">
        <v>1.5957446808510599E-2</v>
      </c>
      <c r="AP14" s="18">
        <v>1.8433179723502301E-2</v>
      </c>
      <c r="AQ14" s="18">
        <v>0.04</v>
      </c>
      <c r="AR14" s="18"/>
      <c r="AS14" s="18">
        <v>2.1276595744680899E-2</v>
      </c>
      <c r="AT14" s="18">
        <v>4.9557522123893798E-2</v>
      </c>
      <c r="AU14" s="18"/>
      <c r="AV14" s="18">
        <v>5.6962025316455701E-2</v>
      </c>
      <c r="AW14" s="18">
        <v>3.9099526066350698E-2</v>
      </c>
      <c r="AX14" s="18"/>
      <c r="AY14" s="18">
        <v>5.7971014492753603E-2</v>
      </c>
      <c r="AZ14" s="18">
        <v>2.4489795918367301E-2</v>
      </c>
      <c r="BA14" s="18"/>
      <c r="BB14" s="18">
        <v>2.7149321266968299E-2</v>
      </c>
      <c r="BC14" s="18">
        <v>6.4122137404580198E-2</v>
      </c>
      <c r="BD14" s="18"/>
      <c r="BE14" s="18">
        <v>0.13939393939393899</v>
      </c>
      <c r="BF14" s="18">
        <v>5.9171597633136098E-2</v>
      </c>
      <c r="BG14" s="18">
        <v>2.0761245674740501E-2</v>
      </c>
      <c r="BH14" s="18">
        <v>2.1276595744680899E-2</v>
      </c>
    </row>
    <row r="15" spans="2:60" x14ac:dyDescent="0.25">
      <c r="B15" s="15"/>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29" t="s">
        <v>206</v>
      </c>
      <c r="E2" s="25"/>
      <c r="F2" s="25"/>
    </row>
    <row r="6" spans="2:6" ht="50.1" customHeight="1" x14ac:dyDescent="0.25">
      <c r="B6" s="22" t="s">
        <v>15</v>
      </c>
      <c r="C6" s="22" t="s">
        <v>196</v>
      </c>
      <c r="D6" s="22" t="s">
        <v>197</v>
      </c>
      <c r="E6" s="22" t="s">
        <v>198</v>
      </c>
    </row>
    <row r="7" spans="2:6" x14ac:dyDescent="0.25">
      <c r="B7" s="17" t="s">
        <v>199</v>
      </c>
      <c r="C7" s="16">
        <v>0.36191198786039502</v>
      </c>
      <c r="D7" s="16">
        <v>0.39605462822458298</v>
      </c>
      <c r="E7" s="16">
        <v>0.114567526555387</v>
      </c>
    </row>
    <row r="8" spans="2:6" x14ac:dyDescent="0.25">
      <c r="B8" s="17" t="s">
        <v>200</v>
      </c>
      <c r="C8" s="16">
        <v>0.47496206373292899</v>
      </c>
      <c r="D8" s="16">
        <v>0.43171471927162403</v>
      </c>
      <c r="E8" s="16">
        <v>0.45295902883156303</v>
      </c>
    </row>
    <row r="9" spans="2:6" ht="30" x14ac:dyDescent="0.25">
      <c r="B9" s="17" t="s">
        <v>201</v>
      </c>
      <c r="C9" s="16">
        <v>8.6494688922610002E-2</v>
      </c>
      <c r="D9" s="16">
        <v>9.2564491654021197E-2</v>
      </c>
      <c r="E9" s="16">
        <v>0.25720789074355099</v>
      </c>
    </row>
    <row r="10" spans="2:6" x14ac:dyDescent="0.25">
      <c r="B10" s="17" t="s">
        <v>202</v>
      </c>
      <c r="C10" s="16">
        <v>6.2215477996965099E-2</v>
      </c>
      <c r="D10" s="16">
        <v>6.2215477996965099E-2</v>
      </c>
      <c r="E10" s="16">
        <v>0.13429438543247299</v>
      </c>
    </row>
    <row r="11" spans="2:6" x14ac:dyDescent="0.25">
      <c r="B11" s="17" t="s">
        <v>203</v>
      </c>
      <c r="C11" s="16">
        <v>1.1380880121396099E-2</v>
      </c>
      <c r="D11" s="16">
        <v>1.7450682852807299E-2</v>
      </c>
      <c r="E11" s="16">
        <v>3.0349013657056102E-2</v>
      </c>
    </row>
    <row r="12" spans="2:6" x14ac:dyDescent="0.25">
      <c r="B12" s="17" t="s">
        <v>77</v>
      </c>
      <c r="C12" s="16">
        <v>3.0349013657056099E-3</v>
      </c>
      <c r="D12" s="16">
        <v>0</v>
      </c>
      <c r="E12" s="16">
        <v>1.06221547799697E-2</v>
      </c>
    </row>
    <row r="13" spans="2:6" x14ac:dyDescent="0.25">
      <c r="B13" s="21" t="s">
        <v>204</v>
      </c>
      <c r="C13" s="19">
        <v>0.83687405159332295</v>
      </c>
      <c r="D13" s="19">
        <v>0.82776934749620601</v>
      </c>
      <c r="E13" s="19">
        <v>0.56752655538694996</v>
      </c>
    </row>
    <row r="14" spans="2:6" x14ac:dyDescent="0.25">
      <c r="B14" s="21" t="s">
        <v>205</v>
      </c>
      <c r="C14" s="19">
        <v>7.3596358118361196E-2</v>
      </c>
      <c r="D14" s="19">
        <v>7.9666160849772405E-2</v>
      </c>
      <c r="E14" s="19">
        <v>0.16464339908952999</v>
      </c>
    </row>
    <row r="15" spans="2:6" x14ac:dyDescent="0.25">
      <c r="B15" s="21" t="s">
        <v>171</v>
      </c>
      <c r="C15" s="20">
        <v>0.76327769347496199</v>
      </c>
      <c r="D15" s="20">
        <v>0.74810318664643405</v>
      </c>
      <c r="E15" s="20">
        <v>0.40288315629742</v>
      </c>
    </row>
    <row r="16" spans="2:6" x14ac:dyDescent="0.25">
      <c r="B16" s="15"/>
      <c r="C16" s="15"/>
      <c r="D16" s="15"/>
      <c r="E16" s="15"/>
    </row>
    <row r="17" spans="2:2" x14ac:dyDescent="0.25">
      <c r="B17" t="s">
        <v>80</v>
      </c>
    </row>
    <row r="18" spans="2:2" x14ac:dyDescent="0.25">
      <c r="B18" t="s">
        <v>81</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199</v>
      </c>
      <c r="C8" s="16">
        <v>0.39605462822458298</v>
      </c>
      <c r="D8" s="16">
        <v>0.41085271317829503</v>
      </c>
      <c r="E8" s="16">
        <v>0.391608391608392</v>
      </c>
      <c r="F8" s="16">
        <v>0.48421052631578898</v>
      </c>
      <c r="G8" s="16">
        <v>0.25862068965517199</v>
      </c>
      <c r="H8" s="16">
        <v>0.4</v>
      </c>
      <c r="I8" s="16">
        <v>0.36190476190476201</v>
      </c>
      <c r="J8" s="16">
        <v>0.52631578947368396</v>
      </c>
      <c r="K8" s="16">
        <v>0.397260273972603</v>
      </c>
      <c r="L8" s="16">
        <v>0.266666666666667</v>
      </c>
      <c r="M8" s="16">
        <v>0.38636363636363602</v>
      </c>
      <c r="N8" s="16">
        <v>0.31372549019607798</v>
      </c>
      <c r="O8" s="16">
        <v>0.43333333333333302</v>
      </c>
      <c r="P8" s="16">
        <v>0.3</v>
      </c>
      <c r="Q8" s="16">
        <v>0.232558139534884</v>
      </c>
      <c r="R8" s="16">
        <v>0.44444444444444398</v>
      </c>
      <c r="S8" s="16">
        <v>0.48901098901098899</v>
      </c>
      <c r="T8" s="16">
        <v>0.45192307692307698</v>
      </c>
      <c r="U8" s="16"/>
      <c r="V8" s="16">
        <v>0.311977715877437</v>
      </c>
      <c r="W8" s="16">
        <v>0.427027027027027</v>
      </c>
      <c r="X8" s="16">
        <v>0.41901408450704197</v>
      </c>
      <c r="Y8" s="16">
        <v>0.43265306122448999</v>
      </c>
      <c r="Z8" s="16"/>
      <c r="AA8" s="16">
        <v>0.35695538057742798</v>
      </c>
      <c r="AB8" s="16">
        <v>0.353658536585366</v>
      </c>
      <c r="AC8" s="16">
        <v>0.375</v>
      </c>
      <c r="AD8" s="16">
        <v>0.418604651162791</v>
      </c>
      <c r="AE8" s="16">
        <v>0.45378151260504201</v>
      </c>
      <c r="AF8" s="16">
        <v>0.42553191489361702</v>
      </c>
      <c r="AG8" s="16">
        <v>0.44791666666666702</v>
      </c>
      <c r="AH8" s="16">
        <v>0.439024390243902</v>
      </c>
      <c r="AI8" s="16">
        <v>0.5</v>
      </c>
      <c r="AJ8" s="16"/>
      <c r="AK8" s="16">
        <v>0.294416243654822</v>
      </c>
      <c r="AL8" s="16">
        <v>0.39805825242718401</v>
      </c>
      <c r="AM8" s="16">
        <v>0.42574257425742601</v>
      </c>
      <c r="AN8" s="16">
        <v>0.38225255972696198</v>
      </c>
      <c r="AO8" s="16">
        <v>0.42553191489361702</v>
      </c>
      <c r="AP8" s="16">
        <v>0.44700460829493099</v>
      </c>
      <c r="AQ8" s="16">
        <v>0.473333333333333</v>
      </c>
      <c r="AR8" s="16"/>
      <c r="AS8" s="16">
        <v>0.47340425531914898</v>
      </c>
      <c r="AT8" s="16">
        <v>0.38318584070796502</v>
      </c>
      <c r="AU8" s="16"/>
      <c r="AV8" s="16">
        <v>0.34599156118143498</v>
      </c>
      <c r="AW8" s="16">
        <v>0.42417061611374401</v>
      </c>
      <c r="AX8" s="16"/>
      <c r="AY8" s="16">
        <v>0.37439613526569998</v>
      </c>
      <c r="AZ8" s="16">
        <v>0.43265306122448999</v>
      </c>
      <c r="BA8" s="16"/>
      <c r="BB8" s="16">
        <v>0.45248868778280499</v>
      </c>
      <c r="BC8" s="16">
        <v>0.33893129770992397</v>
      </c>
      <c r="BD8" s="16"/>
      <c r="BE8" s="16">
        <v>0.18181818181818199</v>
      </c>
      <c r="BF8" s="16">
        <v>0.38461538461538503</v>
      </c>
      <c r="BG8" s="16">
        <v>0.41349480968858099</v>
      </c>
      <c r="BH8" s="16">
        <v>0.51489361702127701</v>
      </c>
    </row>
    <row r="9" spans="2:60" x14ac:dyDescent="0.25">
      <c r="B9" s="17" t="s">
        <v>200</v>
      </c>
      <c r="C9" s="16">
        <v>0.43171471927162403</v>
      </c>
      <c r="D9" s="16">
        <v>0.418604651162791</v>
      </c>
      <c r="E9" s="16">
        <v>0.46153846153846201</v>
      </c>
      <c r="F9" s="16">
        <v>0.36842105263157898</v>
      </c>
      <c r="G9" s="16">
        <v>0.60344827586206895</v>
      </c>
      <c r="H9" s="16">
        <v>0.33333333333333298</v>
      </c>
      <c r="I9" s="16">
        <v>0.46666666666666701</v>
      </c>
      <c r="J9" s="16">
        <v>0.31578947368421101</v>
      </c>
      <c r="K9" s="16">
        <v>0.36986301369863001</v>
      </c>
      <c r="L9" s="16">
        <v>0.56666666666666698</v>
      </c>
      <c r="M9" s="16">
        <v>0.42045454545454503</v>
      </c>
      <c r="N9" s="16">
        <v>0.43137254901960798</v>
      </c>
      <c r="O9" s="16">
        <v>0.4</v>
      </c>
      <c r="P9" s="16">
        <v>0.483333333333333</v>
      </c>
      <c r="Q9" s="16">
        <v>0.51162790697674398</v>
      </c>
      <c r="R9" s="16">
        <v>0.296296296296296</v>
      </c>
      <c r="S9" s="16">
        <v>0.42307692307692302</v>
      </c>
      <c r="T9" s="16">
        <v>0.394230769230769</v>
      </c>
      <c r="U9" s="16"/>
      <c r="V9" s="16">
        <v>0.44846796657381599</v>
      </c>
      <c r="W9" s="16">
        <v>0.40540540540540498</v>
      </c>
      <c r="X9" s="16">
        <v>0.411971830985915</v>
      </c>
      <c r="Y9" s="16">
        <v>0.44081632653061198</v>
      </c>
      <c r="Z9" s="16"/>
      <c r="AA9" s="16">
        <v>0.42519685039370098</v>
      </c>
      <c r="AB9" s="16">
        <v>0.5</v>
      </c>
      <c r="AC9" s="16">
        <v>0.41964285714285698</v>
      </c>
      <c r="AD9" s="16">
        <v>0.41085271317829503</v>
      </c>
      <c r="AE9" s="16">
        <v>0.42016806722689098</v>
      </c>
      <c r="AF9" s="16">
        <v>0.45744680851063801</v>
      </c>
      <c r="AG9" s="16">
        <v>0.4375</v>
      </c>
      <c r="AH9" s="16">
        <v>0.41463414634146301</v>
      </c>
      <c r="AI9" s="16">
        <v>0.36792452830188699</v>
      </c>
      <c r="AJ9" s="16"/>
      <c r="AK9" s="16">
        <v>0.42639593908629397</v>
      </c>
      <c r="AL9" s="16">
        <v>0.43689320388349501</v>
      </c>
      <c r="AM9" s="16">
        <v>0.42574257425742601</v>
      </c>
      <c r="AN9" s="16">
        <v>0.440273037542662</v>
      </c>
      <c r="AO9" s="16">
        <v>0.45212765957446799</v>
      </c>
      <c r="AP9" s="16">
        <v>0.41935483870967699</v>
      </c>
      <c r="AQ9" s="16">
        <v>0.37333333333333302</v>
      </c>
      <c r="AR9" s="16"/>
      <c r="AS9" s="16">
        <v>0.40425531914893598</v>
      </c>
      <c r="AT9" s="16">
        <v>0.43628318584070802</v>
      </c>
      <c r="AU9" s="16"/>
      <c r="AV9" s="16">
        <v>0.468354430379747</v>
      </c>
      <c r="AW9" s="16">
        <v>0.411137440758294</v>
      </c>
      <c r="AX9" s="16"/>
      <c r="AY9" s="16">
        <v>0.426328502415459</v>
      </c>
      <c r="AZ9" s="16">
        <v>0.44081632653061198</v>
      </c>
      <c r="BA9" s="16"/>
      <c r="BB9" s="16">
        <v>0.39819004524886897</v>
      </c>
      <c r="BC9" s="16">
        <v>0.465648854961832</v>
      </c>
      <c r="BD9" s="16"/>
      <c r="BE9" s="16">
        <v>0.49090909090909102</v>
      </c>
      <c r="BF9" s="16">
        <v>0.44970414201183401</v>
      </c>
      <c r="BG9" s="16">
        <v>0.42214532871972299</v>
      </c>
      <c r="BH9" s="16">
        <v>0.391489361702128</v>
      </c>
    </row>
    <row r="10" spans="2:60" ht="30" x14ac:dyDescent="0.25">
      <c r="B10" s="17" t="s">
        <v>201</v>
      </c>
      <c r="C10" s="16">
        <v>9.2564491654021197E-2</v>
      </c>
      <c r="D10" s="16">
        <v>0.108527131782946</v>
      </c>
      <c r="E10" s="16">
        <v>3.4965034965035002E-2</v>
      </c>
      <c r="F10" s="16">
        <v>7.3684210526315796E-2</v>
      </c>
      <c r="G10" s="16">
        <v>8.6206896551724102E-2</v>
      </c>
      <c r="H10" s="16">
        <v>0.133333333333333</v>
      </c>
      <c r="I10" s="16">
        <v>9.5238095238095205E-2</v>
      </c>
      <c r="J10" s="16">
        <v>0.105263157894737</v>
      </c>
      <c r="K10" s="16">
        <v>0.123287671232877</v>
      </c>
      <c r="L10" s="16">
        <v>0.16666666666666699</v>
      </c>
      <c r="M10" s="16">
        <v>0.11363636363636399</v>
      </c>
      <c r="N10" s="16">
        <v>0.10784313725490199</v>
      </c>
      <c r="O10" s="16">
        <v>0.133333333333333</v>
      </c>
      <c r="P10" s="16">
        <v>0.116666666666667</v>
      </c>
      <c r="Q10" s="16">
        <v>0.162790697674419</v>
      </c>
      <c r="R10" s="16">
        <v>3.7037037037037E-2</v>
      </c>
      <c r="S10" s="16">
        <v>4.94505494505494E-2</v>
      </c>
      <c r="T10" s="16">
        <v>0.115384615384615</v>
      </c>
      <c r="U10" s="16"/>
      <c r="V10" s="16">
        <v>0.108635097493036</v>
      </c>
      <c r="W10" s="16">
        <v>8.1081081081081099E-2</v>
      </c>
      <c r="X10" s="16">
        <v>9.5070422535211294E-2</v>
      </c>
      <c r="Y10" s="16">
        <v>8.3673469387755106E-2</v>
      </c>
      <c r="Z10" s="16"/>
      <c r="AA10" s="16">
        <v>9.7112860892388506E-2</v>
      </c>
      <c r="AB10" s="16">
        <v>8.5365853658536606E-2</v>
      </c>
      <c r="AC10" s="16">
        <v>0.125</v>
      </c>
      <c r="AD10" s="16">
        <v>9.3023255813953501E-2</v>
      </c>
      <c r="AE10" s="16">
        <v>7.5630252100840303E-2</v>
      </c>
      <c r="AF10" s="16">
        <v>5.31914893617021E-2</v>
      </c>
      <c r="AG10" s="16">
        <v>6.25E-2</v>
      </c>
      <c r="AH10" s="16">
        <v>9.7560975609756101E-2</v>
      </c>
      <c r="AI10" s="16">
        <v>8.4905660377358499E-2</v>
      </c>
      <c r="AJ10" s="16"/>
      <c r="AK10" s="16">
        <v>0.121827411167513</v>
      </c>
      <c r="AL10" s="16">
        <v>0.106796116504854</v>
      </c>
      <c r="AM10" s="16">
        <v>9.9009900990099001E-2</v>
      </c>
      <c r="AN10" s="16">
        <v>8.8737201365187701E-2</v>
      </c>
      <c r="AO10" s="16">
        <v>6.3829787234042507E-2</v>
      </c>
      <c r="AP10" s="16">
        <v>7.83410138248848E-2</v>
      </c>
      <c r="AQ10" s="16">
        <v>9.3333333333333296E-2</v>
      </c>
      <c r="AR10" s="16"/>
      <c r="AS10" s="16">
        <v>0.10106382978723399</v>
      </c>
      <c r="AT10" s="16">
        <v>9.1150442477876098E-2</v>
      </c>
      <c r="AU10" s="16"/>
      <c r="AV10" s="16">
        <v>0.10337552742616</v>
      </c>
      <c r="AW10" s="16">
        <v>8.6492890995260696E-2</v>
      </c>
      <c r="AX10" s="16"/>
      <c r="AY10" s="16">
        <v>9.7826086956521702E-2</v>
      </c>
      <c r="AZ10" s="16">
        <v>8.3673469387755106E-2</v>
      </c>
      <c r="BA10" s="16"/>
      <c r="BB10" s="16">
        <v>8.5972850678733004E-2</v>
      </c>
      <c r="BC10" s="16">
        <v>9.9236641221374003E-2</v>
      </c>
      <c r="BD10" s="16"/>
      <c r="BE10" s="16">
        <v>0.15757575757575801</v>
      </c>
      <c r="BF10" s="16">
        <v>6.8047337278106496E-2</v>
      </c>
      <c r="BG10" s="16">
        <v>0.100346020761246</v>
      </c>
      <c r="BH10" s="16">
        <v>6.3829787234042507E-2</v>
      </c>
    </row>
    <row r="11" spans="2:60" x14ac:dyDescent="0.25">
      <c r="B11" s="17" t="s">
        <v>202</v>
      </c>
      <c r="C11" s="16">
        <v>6.2215477996965099E-2</v>
      </c>
      <c r="D11" s="16">
        <v>4.6511627906976702E-2</v>
      </c>
      <c r="E11" s="16">
        <v>6.9930069930069894E-2</v>
      </c>
      <c r="F11" s="16">
        <v>6.3157894736842093E-2</v>
      </c>
      <c r="G11" s="16">
        <v>0</v>
      </c>
      <c r="H11" s="16">
        <v>0.133333333333333</v>
      </c>
      <c r="I11" s="16">
        <v>5.7142857142857099E-2</v>
      </c>
      <c r="J11" s="16">
        <v>0</v>
      </c>
      <c r="K11" s="16">
        <v>9.5890410958904104E-2</v>
      </c>
      <c r="L11" s="16">
        <v>0</v>
      </c>
      <c r="M11" s="16">
        <v>5.6818181818181802E-2</v>
      </c>
      <c r="N11" s="16">
        <v>0.10784313725490199</v>
      </c>
      <c r="O11" s="16">
        <v>3.3333333333333298E-2</v>
      </c>
      <c r="P11" s="16">
        <v>0.1</v>
      </c>
      <c r="Q11" s="16">
        <v>6.9767441860465101E-2</v>
      </c>
      <c r="R11" s="16">
        <v>0.22222222222222199</v>
      </c>
      <c r="S11" s="16">
        <v>3.8461538461538498E-2</v>
      </c>
      <c r="T11" s="16">
        <v>3.8461538461538498E-2</v>
      </c>
      <c r="U11" s="16"/>
      <c r="V11" s="16">
        <v>9.7493036211699205E-2</v>
      </c>
      <c r="W11" s="16">
        <v>5.9459459459459497E-2</v>
      </c>
      <c r="X11" s="16">
        <v>5.9859154929577503E-2</v>
      </c>
      <c r="Y11" s="16">
        <v>3.8775510204081598E-2</v>
      </c>
      <c r="Z11" s="16"/>
      <c r="AA11" s="16">
        <v>8.9238845144356996E-2</v>
      </c>
      <c r="AB11" s="16">
        <v>3.65853658536585E-2</v>
      </c>
      <c r="AC11" s="16">
        <v>8.0357142857142905E-2</v>
      </c>
      <c r="AD11" s="16">
        <v>6.2015503875968998E-2</v>
      </c>
      <c r="AE11" s="16">
        <v>2.5210084033613401E-2</v>
      </c>
      <c r="AF11" s="16">
        <v>5.31914893617021E-2</v>
      </c>
      <c r="AG11" s="16">
        <v>5.2083333333333301E-2</v>
      </c>
      <c r="AH11" s="16">
        <v>3.65853658536585E-2</v>
      </c>
      <c r="AI11" s="16">
        <v>3.77358490566038E-2</v>
      </c>
      <c r="AJ11" s="16"/>
      <c r="AK11" s="16">
        <v>8.6294416243654803E-2</v>
      </c>
      <c r="AL11" s="16">
        <v>5.8252427184466E-2</v>
      </c>
      <c r="AM11" s="16">
        <v>3.9603960396039598E-2</v>
      </c>
      <c r="AN11" s="16">
        <v>7.5085324232081904E-2</v>
      </c>
      <c r="AO11" s="16">
        <v>5.85106382978723E-2</v>
      </c>
      <c r="AP11" s="16">
        <v>5.0691244239631297E-2</v>
      </c>
      <c r="AQ11" s="16">
        <v>4.6666666666666697E-2</v>
      </c>
      <c r="AR11" s="16"/>
      <c r="AS11" s="16">
        <v>2.1276595744680899E-2</v>
      </c>
      <c r="AT11" s="16">
        <v>6.9026548672566398E-2</v>
      </c>
      <c r="AU11" s="16"/>
      <c r="AV11" s="16">
        <v>6.7510548523206704E-2</v>
      </c>
      <c r="AW11" s="16">
        <v>5.92417061611374E-2</v>
      </c>
      <c r="AX11" s="16"/>
      <c r="AY11" s="16">
        <v>7.6086956521739094E-2</v>
      </c>
      <c r="AZ11" s="16">
        <v>3.8775510204081598E-2</v>
      </c>
      <c r="BA11" s="16"/>
      <c r="BB11" s="16">
        <v>4.8265460030165901E-2</v>
      </c>
      <c r="BC11" s="16">
        <v>7.6335877862595394E-2</v>
      </c>
      <c r="BD11" s="16"/>
      <c r="BE11" s="16">
        <v>0.115151515151515</v>
      </c>
      <c r="BF11" s="16">
        <v>7.69230769230769E-2</v>
      </c>
      <c r="BG11" s="16">
        <v>5.1903114186851201E-2</v>
      </c>
      <c r="BH11" s="16">
        <v>2.97872340425532E-2</v>
      </c>
    </row>
    <row r="12" spans="2:60" x14ac:dyDescent="0.25">
      <c r="B12" s="17" t="s">
        <v>203</v>
      </c>
      <c r="C12" s="16">
        <v>1.7450682852807299E-2</v>
      </c>
      <c r="D12" s="16">
        <v>1.5503875968992199E-2</v>
      </c>
      <c r="E12" s="16">
        <v>4.1958041958042001E-2</v>
      </c>
      <c r="F12" s="16">
        <v>1.05263157894737E-2</v>
      </c>
      <c r="G12" s="16">
        <v>5.1724137931034503E-2</v>
      </c>
      <c r="H12" s="16">
        <v>0</v>
      </c>
      <c r="I12" s="16">
        <v>1.9047619047619001E-2</v>
      </c>
      <c r="J12" s="16">
        <v>5.2631578947368397E-2</v>
      </c>
      <c r="K12" s="16">
        <v>1.3698630136986301E-2</v>
      </c>
      <c r="L12" s="16">
        <v>0</v>
      </c>
      <c r="M12" s="16">
        <v>2.27272727272727E-2</v>
      </c>
      <c r="N12" s="16">
        <v>3.9215686274509803E-2</v>
      </c>
      <c r="O12" s="16">
        <v>0</v>
      </c>
      <c r="P12" s="16">
        <v>0</v>
      </c>
      <c r="Q12" s="16">
        <v>2.32558139534884E-2</v>
      </c>
      <c r="R12" s="16">
        <v>0</v>
      </c>
      <c r="S12" s="16">
        <v>0</v>
      </c>
      <c r="T12" s="16">
        <v>0</v>
      </c>
      <c r="U12" s="16"/>
      <c r="V12" s="16">
        <v>3.3426183844011102E-2</v>
      </c>
      <c r="W12" s="16">
        <v>2.7027027027027001E-2</v>
      </c>
      <c r="X12" s="16">
        <v>1.4084507042253501E-2</v>
      </c>
      <c r="Y12" s="16">
        <v>4.0816326530612197E-3</v>
      </c>
      <c r="Z12" s="16"/>
      <c r="AA12" s="16">
        <v>3.1496062992125998E-2</v>
      </c>
      <c r="AB12" s="16">
        <v>2.4390243902439001E-2</v>
      </c>
      <c r="AC12" s="16">
        <v>0</v>
      </c>
      <c r="AD12" s="16">
        <v>1.5503875968992199E-2</v>
      </c>
      <c r="AE12" s="16">
        <v>2.5210084033613401E-2</v>
      </c>
      <c r="AF12" s="16">
        <v>1.0638297872340399E-2</v>
      </c>
      <c r="AG12" s="16">
        <v>0</v>
      </c>
      <c r="AH12" s="16">
        <v>1.21951219512195E-2</v>
      </c>
      <c r="AI12" s="16">
        <v>9.4339622641509396E-3</v>
      </c>
      <c r="AJ12" s="16"/>
      <c r="AK12" s="16">
        <v>7.1065989847715699E-2</v>
      </c>
      <c r="AL12" s="16">
        <v>0</v>
      </c>
      <c r="AM12" s="16">
        <v>9.9009900990098994E-3</v>
      </c>
      <c r="AN12" s="16">
        <v>1.36518771331058E-2</v>
      </c>
      <c r="AO12" s="16">
        <v>0</v>
      </c>
      <c r="AP12" s="16">
        <v>4.6082949308755804E-3</v>
      </c>
      <c r="AQ12" s="16">
        <v>1.3333333333333299E-2</v>
      </c>
      <c r="AR12" s="16"/>
      <c r="AS12" s="16">
        <v>0</v>
      </c>
      <c r="AT12" s="16">
        <v>2.0353982300885001E-2</v>
      </c>
      <c r="AU12" s="16"/>
      <c r="AV12" s="16">
        <v>1.4767932489451499E-2</v>
      </c>
      <c r="AW12" s="16">
        <v>1.8957345971564E-2</v>
      </c>
      <c r="AX12" s="16"/>
      <c r="AY12" s="16">
        <v>2.5362318840579701E-2</v>
      </c>
      <c r="AZ12" s="16">
        <v>4.0816326530612197E-3</v>
      </c>
      <c r="BA12" s="16"/>
      <c r="BB12" s="16">
        <v>1.5082956259426799E-2</v>
      </c>
      <c r="BC12" s="16">
        <v>1.9847328244274799E-2</v>
      </c>
      <c r="BD12" s="16"/>
      <c r="BE12" s="16">
        <v>5.4545454545454501E-2</v>
      </c>
      <c r="BF12" s="16">
        <v>2.07100591715976E-2</v>
      </c>
      <c r="BG12" s="16">
        <v>1.21107266435986E-2</v>
      </c>
      <c r="BH12" s="16">
        <v>0</v>
      </c>
    </row>
    <row r="13" spans="2:60" x14ac:dyDescent="0.25">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0</v>
      </c>
      <c r="Z13" s="16"/>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x14ac:dyDescent="0.25">
      <c r="B14" s="17" t="s">
        <v>204</v>
      </c>
      <c r="C14" s="19">
        <v>0.82776934749620601</v>
      </c>
      <c r="D14" s="19">
        <v>0.82945736434108497</v>
      </c>
      <c r="E14" s="19">
        <v>0.85314685314685301</v>
      </c>
      <c r="F14" s="19">
        <v>0.85263157894736796</v>
      </c>
      <c r="G14" s="19">
        <v>0.86206896551724099</v>
      </c>
      <c r="H14" s="19">
        <v>0.73333333333333295</v>
      </c>
      <c r="I14" s="19">
        <v>0.82857142857142896</v>
      </c>
      <c r="J14" s="19">
        <v>0.84210526315789502</v>
      </c>
      <c r="K14" s="19">
        <v>0.76712328767123295</v>
      </c>
      <c r="L14" s="19">
        <v>0.83333333333333304</v>
      </c>
      <c r="M14" s="19">
        <v>0.80681818181818199</v>
      </c>
      <c r="N14" s="19">
        <v>0.74509803921568596</v>
      </c>
      <c r="O14" s="19">
        <v>0.83333333333333304</v>
      </c>
      <c r="P14" s="19">
        <v>0.78333333333333299</v>
      </c>
      <c r="Q14" s="19">
        <v>0.74418604651162801</v>
      </c>
      <c r="R14" s="19">
        <v>0.74074074074074103</v>
      </c>
      <c r="S14" s="19">
        <v>0.91208791208791196</v>
      </c>
      <c r="T14" s="19">
        <v>0.84615384615384603</v>
      </c>
      <c r="U14" s="19"/>
      <c r="V14" s="19">
        <v>0.76044568245125399</v>
      </c>
      <c r="W14" s="19">
        <v>0.83243243243243203</v>
      </c>
      <c r="X14" s="19">
        <v>0.83098591549295797</v>
      </c>
      <c r="Y14" s="19">
        <v>0.87346938775510197</v>
      </c>
      <c r="Z14" s="19"/>
      <c r="AA14" s="19">
        <v>0.78215223097112896</v>
      </c>
      <c r="AB14" s="19">
        <v>0.85365853658536595</v>
      </c>
      <c r="AC14" s="19">
        <v>0.79464285714285698</v>
      </c>
      <c r="AD14" s="19">
        <v>0.82945736434108497</v>
      </c>
      <c r="AE14" s="19">
        <v>0.873949579831933</v>
      </c>
      <c r="AF14" s="19">
        <v>0.88297872340425498</v>
      </c>
      <c r="AG14" s="19">
        <v>0.88541666666666696</v>
      </c>
      <c r="AH14" s="19">
        <v>0.85365853658536595</v>
      </c>
      <c r="AI14" s="19">
        <v>0.86792452830188704</v>
      </c>
      <c r="AJ14" s="19"/>
      <c r="AK14" s="19">
        <v>0.72081218274111702</v>
      </c>
      <c r="AL14" s="19">
        <v>0.83495145631068002</v>
      </c>
      <c r="AM14" s="19">
        <v>0.85148514851485102</v>
      </c>
      <c r="AN14" s="19">
        <v>0.82252559726962504</v>
      </c>
      <c r="AO14" s="19">
        <v>0.87765957446808496</v>
      </c>
      <c r="AP14" s="19">
        <v>0.86635944700460799</v>
      </c>
      <c r="AQ14" s="19">
        <v>0.84666666666666701</v>
      </c>
      <c r="AR14" s="19"/>
      <c r="AS14" s="19">
        <v>0.87765957446808496</v>
      </c>
      <c r="AT14" s="19">
        <v>0.81946902654867304</v>
      </c>
      <c r="AU14" s="19"/>
      <c r="AV14" s="19">
        <v>0.81434599156118104</v>
      </c>
      <c r="AW14" s="19">
        <v>0.83530805687203802</v>
      </c>
      <c r="AX14" s="19"/>
      <c r="AY14" s="19">
        <v>0.80072463768115898</v>
      </c>
      <c r="AZ14" s="19">
        <v>0.87346938775510197</v>
      </c>
      <c r="BA14" s="19"/>
      <c r="BB14" s="19">
        <v>0.85067873303167396</v>
      </c>
      <c r="BC14" s="19">
        <v>0.80458015267175598</v>
      </c>
      <c r="BD14" s="19"/>
      <c r="BE14" s="19">
        <v>0.67272727272727295</v>
      </c>
      <c r="BF14" s="19">
        <v>0.83431952662721898</v>
      </c>
      <c r="BG14" s="19">
        <v>0.83564013840830498</v>
      </c>
      <c r="BH14" s="19">
        <v>0.90638297872340401</v>
      </c>
    </row>
    <row r="15" spans="2:60" x14ac:dyDescent="0.25">
      <c r="B15" s="17" t="s">
        <v>205</v>
      </c>
      <c r="C15" s="19">
        <v>7.9666160849772405E-2</v>
      </c>
      <c r="D15" s="19">
        <v>6.2015503875968998E-2</v>
      </c>
      <c r="E15" s="19">
        <v>0.111888111888112</v>
      </c>
      <c r="F15" s="19">
        <v>7.3684210526315796E-2</v>
      </c>
      <c r="G15" s="19">
        <v>5.1724137931034503E-2</v>
      </c>
      <c r="H15" s="19">
        <v>0.133333333333333</v>
      </c>
      <c r="I15" s="19">
        <v>7.6190476190476197E-2</v>
      </c>
      <c r="J15" s="19">
        <v>5.2631578947368397E-2</v>
      </c>
      <c r="K15" s="19">
        <v>0.10958904109589</v>
      </c>
      <c r="L15" s="19">
        <v>0</v>
      </c>
      <c r="M15" s="19">
        <v>7.9545454545454503E-2</v>
      </c>
      <c r="N15" s="19">
        <v>0.14705882352941199</v>
      </c>
      <c r="O15" s="19">
        <v>3.3333333333333298E-2</v>
      </c>
      <c r="P15" s="19">
        <v>0.1</v>
      </c>
      <c r="Q15" s="19">
        <v>9.3023255813953501E-2</v>
      </c>
      <c r="R15" s="19">
        <v>0.22222222222222199</v>
      </c>
      <c r="S15" s="19">
        <v>3.8461538461538498E-2</v>
      </c>
      <c r="T15" s="19">
        <v>3.8461538461538498E-2</v>
      </c>
      <c r="U15" s="19"/>
      <c r="V15" s="19">
        <v>0.13091922005570999</v>
      </c>
      <c r="W15" s="19">
        <v>8.6486486486486505E-2</v>
      </c>
      <c r="X15" s="19">
        <v>7.3943661971830998E-2</v>
      </c>
      <c r="Y15" s="19">
        <v>4.2857142857142899E-2</v>
      </c>
      <c r="Z15" s="19"/>
      <c r="AA15" s="19">
        <v>0.12073490813648299</v>
      </c>
      <c r="AB15" s="19">
        <v>6.0975609756097601E-2</v>
      </c>
      <c r="AC15" s="19">
        <v>8.0357142857142905E-2</v>
      </c>
      <c r="AD15" s="19">
        <v>7.7519379844961198E-2</v>
      </c>
      <c r="AE15" s="19">
        <v>5.0420168067226899E-2</v>
      </c>
      <c r="AF15" s="19">
        <v>6.3829787234042507E-2</v>
      </c>
      <c r="AG15" s="19">
        <v>5.2083333333333301E-2</v>
      </c>
      <c r="AH15" s="19">
        <v>4.8780487804878099E-2</v>
      </c>
      <c r="AI15" s="19">
        <v>4.71698113207547E-2</v>
      </c>
      <c r="AJ15" s="19"/>
      <c r="AK15" s="19">
        <v>0.157360406091371</v>
      </c>
      <c r="AL15" s="19">
        <v>5.8252427184466E-2</v>
      </c>
      <c r="AM15" s="19">
        <v>4.95049504950495E-2</v>
      </c>
      <c r="AN15" s="19">
        <v>8.8737201365187701E-2</v>
      </c>
      <c r="AO15" s="19">
        <v>5.85106382978723E-2</v>
      </c>
      <c r="AP15" s="19">
        <v>5.5299539170506902E-2</v>
      </c>
      <c r="AQ15" s="19">
        <v>0.06</v>
      </c>
      <c r="AR15" s="19"/>
      <c r="AS15" s="19">
        <v>2.1276595744680899E-2</v>
      </c>
      <c r="AT15" s="19">
        <v>8.9380530973451305E-2</v>
      </c>
      <c r="AU15" s="19"/>
      <c r="AV15" s="19">
        <v>8.2278481012658194E-2</v>
      </c>
      <c r="AW15" s="19">
        <v>7.8199052132701397E-2</v>
      </c>
      <c r="AX15" s="19"/>
      <c r="AY15" s="19">
        <v>0.101449275362319</v>
      </c>
      <c r="AZ15" s="19">
        <v>4.2857142857142899E-2</v>
      </c>
      <c r="BA15" s="19"/>
      <c r="BB15" s="19">
        <v>6.3348416289592799E-2</v>
      </c>
      <c r="BC15" s="19">
        <v>9.61832061068702E-2</v>
      </c>
      <c r="BD15" s="19"/>
      <c r="BE15" s="19">
        <v>0.16969696969697001</v>
      </c>
      <c r="BF15" s="19">
        <v>9.7633136094674597E-2</v>
      </c>
      <c r="BG15" s="19">
        <v>6.4013840830449795E-2</v>
      </c>
      <c r="BH15" s="19">
        <v>2.97872340425532E-2</v>
      </c>
    </row>
    <row r="16" spans="2:60" x14ac:dyDescent="0.25">
      <c r="B16" s="17" t="s">
        <v>171</v>
      </c>
      <c r="C16" s="20">
        <v>0.74810318664643405</v>
      </c>
      <c r="D16" s="20">
        <v>0.76744186046511598</v>
      </c>
      <c r="E16" s="20">
        <v>0.74125874125874103</v>
      </c>
      <c r="F16" s="20">
        <v>0.77894736842105305</v>
      </c>
      <c r="G16" s="20">
        <v>0.81034482758620696</v>
      </c>
      <c r="H16" s="20">
        <v>0.6</v>
      </c>
      <c r="I16" s="20">
        <v>0.75238095238095204</v>
      </c>
      <c r="J16" s="20">
        <v>0.78947368421052599</v>
      </c>
      <c r="K16" s="20">
        <v>0.65753424657534199</v>
      </c>
      <c r="L16" s="20">
        <v>0.83333333333333304</v>
      </c>
      <c r="M16" s="20">
        <v>0.72727272727272696</v>
      </c>
      <c r="N16" s="20">
        <v>0.59803921568627405</v>
      </c>
      <c r="O16" s="20">
        <v>0.8</v>
      </c>
      <c r="P16" s="20">
        <v>0.68333333333333302</v>
      </c>
      <c r="Q16" s="20">
        <v>0.65116279069767402</v>
      </c>
      <c r="R16" s="20">
        <v>0.51851851851851805</v>
      </c>
      <c r="S16" s="20">
        <v>0.87362637362637396</v>
      </c>
      <c r="T16" s="20">
        <v>0.80769230769230804</v>
      </c>
      <c r="U16" s="20"/>
      <c r="V16" s="20">
        <v>0.629526462395543</v>
      </c>
      <c r="W16" s="20">
        <v>0.74594594594594599</v>
      </c>
      <c r="X16" s="20">
        <v>0.75704225352112697</v>
      </c>
      <c r="Y16" s="20">
        <v>0.83061224489795904</v>
      </c>
      <c r="Z16" s="20"/>
      <c r="AA16" s="20">
        <v>0.66141732283464605</v>
      </c>
      <c r="AB16" s="20">
        <v>0.792682926829268</v>
      </c>
      <c r="AC16" s="20">
        <v>0.71428571428571397</v>
      </c>
      <c r="AD16" s="20">
        <v>0.75193798449612403</v>
      </c>
      <c r="AE16" s="20">
        <v>0.82352941176470595</v>
      </c>
      <c r="AF16" s="20">
        <v>0.819148936170213</v>
      </c>
      <c r="AG16" s="20">
        <v>0.83333333333333304</v>
      </c>
      <c r="AH16" s="20">
        <v>0.80487804878048796</v>
      </c>
      <c r="AI16" s="20">
        <v>0.820754716981132</v>
      </c>
      <c r="AJ16" s="20"/>
      <c r="AK16" s="20">
        <v>0.56345177664974599</v>
      </c>
      <c r="AL16" s="20">
        <v>0.77669902912621402</v>
      </c>
      <c r="AM16" s="20">
        <v>0.80198019801980203</v>
      </c>
      <c r="AN16" s="20">
        <v>0.73378839590443701</v>
      </c>
      <c r="AO16" s="20">
        <v>0.819148936170213</v>
      </c>
      <c r="AP16" s="20">
        <v>0.81105990783410098</v>
      </c>
      <c r="AQ16" s="20">
        <v>0.78666666666666696</v>
      </c>
      <c r="AR16" s="20"/>
      <c r="AS16" s="20">
        <v>0.85638297872340396</v>
      </c>
      <c r="AT16" s="20">
        <v>0.73008849557522104</v>
      </c>
      <c r="AU16" s="20"/>
      <c r="AV16" s="20">
        <v>0.73206751054852304</v>
      </c>
      <c r="AW16" s="20">
        <v>0.75710900473933695</v>
      </c>
      <c r="AX16" s="20"/>
      <c r="AY16" s="20">
        <v>0.69927536231884102</v>
      </c>
      <c r="AZ16" s="20">
        <v>0.83061224489795904</v>
      </c>
      <c r="BA16" s="20"/>
      <c r="BB16" s="20">
        <v>0.78733031674208098</v>
      </c>
      <c r="BC16" s="20">
        <v>0.70839694656488505</v>
      </c>
      <c r="BD16" s="20"/>
      <c r="BE16" s="20">
        <v>0.50303030303030305</v>
      </c>
      <c r="BF16" s="20">
        <v>0.73668639053254403</v>
      </c>
      <c r="BG16" s="20">
        <v>0.77162629757785495</v>
      </c>
      <c r="BH16" s="20">
        <v>0.876595744680851</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199</v>
      </c>
      <c r="C8" s="16">
        <v>0.36191198786039502</v>
      </c>
      <c r="D8" s="16">
        <v>0.41085271317829503</v>
      </c>
      <c r="E8" s="16">
        <v>0.37062937062937101</v>
      </c>
      <c r="F8" s="16">
        <v>0.326315789473684</v>
      </c>
      <c r="G8" s="16">
        <v>0.22413793103448301</v>
      </c>
      <c r="H8" s="16">
        <v>0.16666666666666699</v>
      </c>
      <c r="I8" s="16">
        <v>0.32380952380952399</v>
      </c>
      <c r="J8" s="16">
        <v>0.26315789473684198</v>
      </c>
      <c r="K8" s="16">
        <v>0.35616438356164398</v>
      </c>
      <c r="L8" s="16">
        <v>0.3</v>
      </c>
      <c r="M8" s="16">
        <v>0.38636363636363602</v>
      </c>
      <c r="N8" s="16">
        <v>0.31372549019607798</v>
      </c>
      <c r="O8" s="16">
        <v>0.4</v>
      </c>
      <c r="P8" s="16">
        <v>0.36666666666666697</v>
      </c>
      <c r="Q8" s="16">
        <v>0.186046511627907</v>
      </c>
      <c r="R8" s="16">
        <v>0.25925925925925902</v>
      </c>
      <c r="S8" s="16">
        <v>0.49450549450549502</v>
      </c>
      <c r="T8" s="16">
        <v>0.41346153846153799</v>
      </c>
      <c r="U8" s="16"/>
      <c r="V8" s="16">
        <v>0.22841225626740899</v>
      </c>
      <c r="W8" s="16">
        <v>0.32432432432432401</v>
      </c>
      <c r="X8" s="16">
        <v>0.41549295774647899</v>
      </c>
      <c r="Y8" s="16">
        <v>0.442857142857143</v>
      </c>
      <c r="Z8" s="16"/>
      <c r="AA8" s="16">
        <v>0.29396325459317602</v>
      </c>
      <c r="AB8" s="16">
        <v>0.292682926829268</v>
      </c>
      <c r="AC8" s="16">
        <v>0.30357142857142899</v>
      </c>
      <c r="AD8" s="16">
        <v>0.41085271317829503</v>
      </c>
      <c r="AE8" s="16">
        <v>0.40336134453781503</v>
      </c>
      <c r="AF8" s="16">
        <v>0.42553191489361702</v>
      </c>
      <c r="AG8" s="16">
        <v>0.44791666666666702</v>
      </c>
      <c r="AH8" s="16">
        <v>0.45121951219512202</v>
      </c>
      <c r="AI8" s="16">
        <v>0.48113207547169801</v>
      </c>
      <c r="AJ8" s="16"/>
      <c r="AK8" s="16">
        <v>0.23857868020304601</v>
      </c>
      <c r="AL8" s="16">
        <v>0.28155339805825202</v>
      </c>
      <c r="AM8" s="16">
        <v>0.237623762376238</v>
      </c>
      <c r="AN8" s="16">
        <v>0.34812286689419802</v>
      </c>
      <c r="AO8" s="16">
        <v>0.44148936170212799</v>
      </c>
      <c r="AP8" s="16">
        <v>0.488479262672811</v>
      </c>
      <c r="AQ8" s="16">
        <v>0.42666666666666703</v>
      </c>
      <c r="AR8" s="16"/>
      <c r="AS8" s="16">
        <v>0.55319148936170204</v>
      </c>
      <c r="AT8" s="16">
        <v>0.33008849557522102</v>
      </c>
      <c r="AU8" s="16"/>
      <c r="AV8" s="16">
        <v>0.322784810126582</v>
      </c>
      <c r="AW8" s="16">
        <v>0.38388625592417103</v>
      </c>
      <c r="AX8" s="16"/>
      <c r="AY8" s="16">
        <v>0.31400966183574902</v>
      </c>
      <c r="AZ8" s="16">
        <v>0.442857142857143</v>
      </c>
      <c r="BA8" s="16"/>
      <c r="BB8" s="16">
        <v>0.44796380090497701</v>
      </c>
      <c r="BC8" s="16">
        <v>0.27480916030534402</v>
      </c>
      <c r="BD8" s="16"/>
      <c r="BE8" s="16">
        <v>0.133333333333333</v>
      </c>
      <c r="BF8" s="16">
        <v>0.26627218934911201</v>
      </c>
      <c r="BG8" s="16">
        <v>0.43944636678200699</v>
      </c>
      <c r="BH8" s="16">
        <v>0.47234042553191502</v>
      </c>
    </row>
    <row r="9" spans="2:60" x14ac:dyDescent="0.25">
      <c r="B9" s="17" t="s">
        <v>200</v>
      </c>
      <c r="C9" s="16">
        <v>0.47496206373292899</v>
      </c>
      <c r="D9" s="16">
        <v>0.434108527131783</v>
      </c>
      <c r="E9" s="16">
        <v>0.51748251748251795</v>
      </c>
      <c r="F9" s="16">
        <v>0.442105263157895</v>
      </c>
      <c r="G9" s="16">
        <v>0.58620689655172398</v>
      </c>
      <c r="H9" s="16">
        <v>0.6</v>
      </c>
      <c r="I9" s="16">
        <v>0.45714285714285702</v>
      </c>
      <c r="J9" s="16">
        <v>0.47368421052631599</v>
      </c>
      <c r="K9" s="16">
        <v>0.43835616438356201</v>
      </c>
      <c r="L9" s="16">
        <v>0.6</v>
      </c>
      <c r="M9" s="16">
        <v>0.48863636363636398</v>
      </c>
      <c r="N9" s="16">
        <v>0.55882352941176505</v>
      </c>
      <c r="O9" s="16">
        <v>0.46666666666666701</v>
      </c>
      <c r="P9" s="16">
        <v>0.483333333333333</v>
      </c>
      <c r="Q9" s="16">
        <v>0.48837209302325602</v>
      </c>
      <c r="R9" s="16">
        <v>0.51851851851851805</v>
      </c>
      <c r="S9" s="16">
        <v>0.39010989010989</v>
      </c>
      <c r="T9" s="16">
        <v>0.44230769230769201</v>
      </c>
      <c r="U9" s="16"/>
      <c r="V9" s="16">
        <v>0.53203342618384397</v>
      </c>
      <c r="W9" s="16">
        <v>0.55675675675675695</v>
      </c>
      <c r="X9" s="16">
        <v>0.43309859154929597</v>
      </c>
      <c r="Y9" s="16">
        <v>0.42653061224489802</v>
      </c>
      <c r="Z9" s="16"/>
      <c r="AA9" s="16">
        <v>0.49081364829396301</v>
      </c>
      <c r="AB9" s="16">
        <v>0.51219512195121997</v>
      </c>
      <c r="AC9" s="16">
        <v>0.55357142857142905</v>
      </c>
      <c r="AD9" s="16">
        <v>0.44186046511627902</v>
      </c>
      <c r="AE9" s="16">
        <v>0.47899159663865498</v>
      </c>
      <c r="AF9" s="16">
        <v>0.47872340425531901</v>
      </c>
      <c r="AG9" s="16">
        <v>0.4375</v>
      </c>
      <c r="AH9" s="16">
        <v>0.41463414634146301</v>
      </c>
      <c r="AI9" s="16">
        <v>0.39622641509433998</v>
      </c>
      <c r="AJ9" s="16"/>
      <c r="AK9" s="16">
        <v>0.52791878172588802</v>
      </c>
      <c r="AL9" s="16">
        <v>0.57281553398058205</v>
      </c>
      <c r="AM9" s="16">
        <v>0.61386138613861396</v>
      </c>
      <c r="AN9" s="16">
        <v>0.47781569965870302</v>
      </c>
      <c r="AO9" s="16">
        <v>0.44680851063829802</v>
      </c>
      <c r="AP9" s="16">
        <v>0.40552995391705099</v>
      </c>
      <c r="AQ9" s="16">
        <v>0.42</v>
      </c>
      <c r="AR9" s="16"/>
      <c r="AS9" s="16">
        <v>0.340425531914894</v>
      </c>
      <c r="AT9" s="16">
        <v>0.49734513274336301</v>
      </c>
      <c r="AU9" s="16"/>
      <c r="AV9" s="16">
        <v>0.51476793248945196</v>
      </c>
      <c r="AW9" s="16">
        <v>0.45260663507109</v>
      </c>
      <c r="AX9" s="16"/>
      <c r="AY9" s="16">
        <v>0.50362318840579701</v>
      </c>
      <c r="AZ9" s="16">
        <v>0.42653061224489802</v>
      </c>
      <c r="BA9" s="16"/>
      <c r="BB9" s="16">
        <v>0.43740573152337903</v>
      </c>
      <c r="BC9" s="16">
        <v>0.51297709923664103</v>
      </c>
      <c r="BD9" s="16"/>
      <c r="BE9" s="16">
        <v>0.52121212121212102</v>
      </c>
      <c r="BF9" s="16">
        <v>0.52662721893491105</v>
      </c>
      <c r="BG9" s="16">
        <v>0.43425605536332201</v>
      </c>
      <c r="BH9" s="16">
        <v>0.463829787234043</v>
      </c>
    </row>
    <row r="10" spans="2:60" ht="30" x14ac:dyDescent="0.25">
      <c r="B10" s="17" t="s">
        <v>201</v>
      </c>
      <c r="C10" s="16">
        <v>8.6494688922610002E-2</v>
      </c>
      <c r="D10" s="16">
        <v>9.3023255813953501E-2</v>
      </c>
      <c r="E10" s="16">
        <v>4.8951048951049E-2</v>
      </c>
      <c r="F10" s="16">
        <v>0.115789473684211</v>
      </c>
      <c r="G10" s="16">
        <v>0.10344827586206901</v>
      </c>
      <c r="H10" s="16">
        <v>0.16666666666666699</v>
      </c>
      <c r="I10" s="16">
        <v>8.5714285714285701E-2</v>
      </c>
      <c r="J10" s="16">
        <v>0.105263157894737</v>
      </c>
      <c r="K10" s="16">
        <v>8.2191780821917804E-2</v>
      </c>
      <c r="L10" s="16">
        <v>0.1</v>
      </c>
      <c r="M10" s="16">
        <v>7.9545454545454503E-2</v>
      </c>
      <c r="N10" s="16">
        <v>7.8431372549019607E-2</v>
      </c>
      <c r="O10" s="16">
        <v>0.1</v>
      </c>
      <c r="P10" s="16">
        <v>6.6666666666666693E-2</v>
      </c>
      <c r="Q10" s="16">
        <v>0.209302325581395</v>
      </c>
      <c r="R10" s="16">
        <v>3.7037037037037E-2</v>
      </c>
      <c r="S10" s="16">
        <v>7.1428571428571397E-2</v>
      </c>
      <c r="T10" s="16">
        <v>7.69230769230769E-2</v>
      </c>
      <c r="U10" s="16"/>
      <c r="V10" s="16">
        <v>0.119777158774373</v>
      </c>
      <c r="W10" s="16">
        <v>7.0270270270270302E-2</v>
      </c>
      <c r="X10" s="16">
        <v>9.85915492957746E-2</v>
      </c>
      <c r="Y10" s="16">
        <v>6.1224489795918401E-2</v>
      </c>
      <c r="Z10" s="16"/>
      <c r="AA10" s="16">
        <v>0.10761154855643</v>
      </c>
      <c r="AB10" s="16">
        <v>9.7560975609756101E-2</v>
      </c>
      <c r="AC10" s="16">
        <v>8.0357142857142905E-2</v>
      </c>
      <c r="AD10" s="16">
        <v>0.10077519379845</v>
      </c>
      <c r="AE10" s="16">
        <v>7.5630252100840303E-2</v>
      </c>
      <c r="AF10" s="16">
        <v>6.3829787234042507E-2</v>
      </c>
      <c r="AG10" s="16">
        <v>6.25E-2</v>
      </c>
      <c r="AH10" s="16">
        <v>7.3170731707317097E-2</v>
      </c>
      <c r="AI10" s="16">
        <v>5.6603773584905703E-2</v>
      </c>
      <c r="AJ10" s="16"/>
      <c r="AK10" s="16">
        <v>0.121827411167513</v>
      </c>
      <c r="AL10" s="16">
        <v>9.7087378640776698E-2</v>
      </c>
      <c r="AM10" s="16">
        <v>9.9009900990099001E-2</v>
      </c>
      <c r="AN10" s="16">
        <v>0.102389078498294</v>
      </c>
      <c r="AO10" s="16">
        <v>6.3829787234042507E-2</v>
      </c>
      <c r="AP10" s="16">
        <v>5.0691244239631297E-2</v>
      </c>
      <c r="AQ10" s="16">
        <v>4.6666666666666697E-2</v>
      </c>
      <c r="AR10" s="16"/>
      <c r="AS10" s="16">
        <v>6.9148936170212796E-2</v>
      </c>
      <c r="AT10" s="16">
        <v>8.9380530973451305E-2</v>
      </c>
      <c r="AU10" s="16"/>
      <c r="AV10" s="16">
        <v>8.4388185654008394E-2</v>
      </c>
      <c r="AW10" s="16">
        <v>8.7677725118483402E-2</v>
      </c>
      <c r="AX10" s="16"/>
      <c r="AY10" s="16">
        <v>0.101449275362319</v>
      </c>
      <c r="AZ10" s="16">
        <v>6.1224489795918401E-2</v>
      </c>
      <c r="BA10" s="16"/>
      <c r="BB10" s="16">
        <v>6.3348416289592799E-2</v>
      </c>
      <c r="BC10" s="16">
        <v>0.109923664122137</v>
      </c>
      <c r="BD10" s="16"/>
      <c r="BE10" s="16">
        <v>0.163636363636364</v>
      </c>
      <c r="BF10" s="16">
        <v>0.112426035502959</v>
      </c>
      <c r="BG10" s="16">
        <v>7.0934256055363298E-2</v>
      </c>
      <c r="BH10" s="16">
        <v>3.4042553191489397E-2</v>
      </c>
    </row>
    <row r="11" spans="2:60" x14ac:dyDescent="0.25">
      <c r="B11" s="17" t="s">
        <v>202</v>
      </c>
      <c r="C11" s="16">
        <v>6.2215477996965099E-2</v>
      </c>
      <c r="D11" s="16">
        <v>4.6511627906976702E-2</v>
      </c>
      <c r="E11" s="16">
        <v>4.1958041958042001E-2</v>
      </c>
      <c r="F11" s="16">
        <v>0.105263157894737</v>
      </c>
      <c r="G11" s="16">
        <v>5.1724137931034503E-2</v>
      </c>
      <c r="H11" s="16">
        <v>6.6666666666666693E-2</v>
      </c>
      <c r="I11" s="16">
        <v>0.12380952380952399</v>
      </c>
      <c r="J11" s="16">
        <v>0.105263157894737</v>
      </c>
      <c r="K11" s="16">
        <v>0.10958904109589</v>
      </c>
      <c r="L11" s="16">
        <v>0</v>
      </c>
      <c r="M11" s="16">
        <v>2.27272727272727E-2</v>
      </c>
      <c r="N11" s="16">
        <v>3.9215686274509803E-2</v>
      </c>
      <c r="O11" s="16">
        <v>3.3333333333333298E-2</v>
      </c>
      <c r="P11" s="16">
        <v>6.6666666666666693E-2</v>
      </c>
      <c r="Q11" s="16">
        <v>6.9767441860465101E-2</v>
      </c>
      <c r="R11" s="16">
        <v>0.18518518518518501</v>
      </c>
      <c r="S11" s="16">
        <v>3.2967032967033003E-2</v>
      </c>
      <c r="T11" s="16">
        <v>6.7307692307692304E-2</v>
      </c>
      <c r="U11" s="16"/>
      <c r="V11" s="16">
        <v>9.1922005571030599E-2</v>
      </c>
      <c r="W11" s="16">
        <v>4.3243243243243197E-2</v>
      </c>
      <c r="X11" s="16">
        <v>4.2253521126760597E-2</v>
      </c>
      <c r="Y11" s="16">
        <v>5.9183673469387799E-2</v>
      </c>
      <c r="Z11" s="16"/>
      <c r="AA11" s="16">
        <v>8.13648293963255E-2</v>
      </c>
      <c r="AB11" s="16">
        <v>8.5365853658536606E-2</v>
      </c>
      <c r="AC11" s="16">
        <v>6.25E-2</v>
      </c>
      <c r="AD11" s="16">
        <v>4.6511627906976702E-2</v>
      </c>
      <c r="AE11" s="16">
        <v>3.3613445378151301E-2</v>
      </c>
      <c r="AF11" s="16">
        <v>2.1276595744680899E-2</v>
      </c>
      <c r="AG11" s="16">
        <v>2.0833333333333301E-2</v>
      </c>
      <c r="AH11" s="16">
        <v>4.8780487804878099E-2</v>
      </c>
      <c r="AI11" s="16">
        <v>5.6603773584905703E-2</v>
      </c>
      <c r="AJ11" s="16"/>
      <c r="AK11" s="16">
        <v>9.13705583756345E-2</v>
      </c>
      <c r="AL11" s="16">
        <v>3.8834951456310697E-2</v>
      </c>
      <c r="AM11" s="16">
        <v>2.9702970297029702E-2</v>
      </c>
      <c r="AN11" s="16">
        <v>5.8020477815699703E-2</v>
      </c>
      <c r="AO11" s="16">
        <v>4.2553191489361701E-2</v>
      </c>
      <c r="AP11" s="16">
        <v>5.5299539170506902E-2</v>
      </c>
      <c r="AQ11" s="16">
        <v>6.6666666666666693E-2</v>
      </c>
      <c r="AR11" s="16"/>
      <c r="AS11" s="16">
        <v>2.1276595744680899E-2</v>
      </c>
      <c r="AT11" s="16">
        <v>6.9026548672566398E-2</v>
      </c>
      <c r="AU11" s="16"/>
      <c r="AV11" s="16">
        <v>6.7510548523206704E-2</v>
      </c>
      <c r="AW11" s="16">
        <v>5.92417061611374E-2</v>
      </c>
      <c r="AX11" s="16"/>
      <c r="AY11" s="16">
        <v>6.4009661835748799E-2</v>
      </c>
      <c r="AZ11" s="16">
        <v>5.9183673469387799E-2</v>
      </c>
      <c r="BA11" s="16"/>
      <c r="BB11" s="16">
        <v>4.2232277526395197E-2</v>
      </c>
      <c r="BC11" s="16">
        <v>8.2442748091603096E-2</v>
      </c>
      <c r="BD11" s="16"/>
      <c r="BE11" s="16">
        <v>0.12727272727272701</v>
      </c>
      <c r="BF11" s="16">
        <v>8.5798816568047304E-2</v>
      </c>
      <c r="BG11" s="16">
        <v>4.6712802768166098E-2</v>
      </c>
      <c r="BH11" s="16">
        <v>2.1276595744680899E-2</v>
      </c>
    </row>
    <row r="12" spans="2:60" x14ac:dyDescent="0.25">
      <c r="B12" s="17" t="s">
        <v>203</v>
      </c>
      <c r="C12" s="16">
        <v>1.1380880121396099E-2</v>
      </c>
      <c r="D12" s="16">
        <v>1.5503875968992199E-2</v>
      </c>
      <c r="E12" s="16">
        <v>1.3986013986014E-2</v>
      </c>
      <c r="F12" s="16">
        <v>1.05263157894737E-2</v>
      </c>
      <c r="G12" s="16">
        <v>3.4482758620689703E-2</v>
      </c>
      <c r="H12" s="16">
        <v>0</v>
      </c>
      <c r="I12" s="16">
        <v>9.5238095238095195E-3</v>
      </c>
      <c r="J12" s="16">
        <v>5.2631578947368397E-2</v>
      </c>
      <c r="K12" s="16">
        <v>1.3698630136986301E-2</v>
      </c>
      <c r="L12" s="16">
        <v>0</v>
      </c>
      <c r="M12" s="16">
        <v>2.27272727272727E-2</v>
      </c>
      <c r="N12" s="16">
        <v>9.8039215686274508E-3</v>
      </c>
      <c r="O12" s="16">
        <v>0</v>
      </c>
      <c r="P12" s="16">
        <v>0</v>
      </c>
      <c r="Q12" s="16">
        <v>2.32558139534884E-2</v>
      </c>
      <c r="R12" s="16">
        <v>0</v>
      </c>
      <c r="S12" s="16">
        <v>5.4945054945054897E-3</v>
      </c>
      <c r="T12" s="16">
        <v>0</v>
      </c>
      <c r="U12" s="16"/>
      <c r="V12" s="16">
        <v>1.67130919220056E-2</v>
      </c>
      <c r="W12" s="16">
        <v>5.40540540540541E-3</v>
      </c>
      <c r="X12" s="16">
        <v>1.0563380281690101E-2</v>
      </c>
      <c r="Y12" s="16">
        <v>1.02040816326531E-2</v>
      </c>
      <c r="Z12" s="16"/>
      <c r="AA12" s="16">
        <v>1.5748031496062999E-2</v>
      </c>
      <c r="AB12" s="16">
        <v>1.21951219512195E-2</v>
      </c>
      <c r="AC12" s="16">
        <v>0</v>
      </c>
      <c r="AD12" s="16">
        <v>0</v>
      </c>
      <c r="AE12" s="16">
        <v>8.4033613445378096E-3</v>
      </c>
      <c r="AF12" s="16">
        <v>1.0638297872340399E-2</v>
      </c>
      <c r="AG12" s="16">
        <v>3.125E-2</v>
      </c>
      <c r="AH12" s="16">
        <v>1.21951219512195E-2</v>
      </c>
      <c r="AI12" s="16">
        <v>9.4339622641509396E-3</v>
      </c>
      <c r="AJ12" s="16"/>
      <c r="AK12" s="16">
        <v>2.0304568527918801E-2</v>
      </c>
      <c r="AL12" s="16">
        <v>0</v>
      </c>
      <c r="AM12" s="16">
        <v>9.9009900990098994E-3</v>
      </c>
      <c r="AN12" s="16">
        <v>1.02389078498294E-2</v>
      </c>
      <c r="AO12" s="16">
        <v>5.31914893617021E-3</v>
      </c>
      <c r="AP12" s="16">
        <v>0</v>
      </c>
      <c r="AQ12" s="16">
        <v>3.3333333333333298E-2</v>
      </c>
      <c r="AR12" s="16"/>
      <c r="AS12" s="16">
        <v>1.5957446808510599E-2</v>
      </c>
      <c r="AT12" s="16">
        <v>1.06194690265487E-2</v>
      </c>
      <c r="AU12" s="16"/>
      <c r="AV12" s="16">
        <v>8.4388185654008397E-3</v>
      </c>
      <c r="AW12" s="16">
        <v>1.30331753554502E-2</v>
      </c>
      <c r="AX12" s="16"/>
      <c r="AY12" s="16">
        <v>1.20772946859903E-2</v>
      </c>
      <c r="AZ12" s="16">
        <v>1.02040816326531E-2</v>
      </c>
      <c r="BA12" s="16"/>
      <c r="BB12" s="16">
        <v>7.5414781297134196E-3</v>
      </c>
      <c r="BC12" s="16">
        <v>1.5267175572519101E-2</v>
      </c>
      <c r="BD12" s="16"/>
      <c r="BE12" s="16">
        <v>3.03030303030303E-2</v>
      </c>
      <c r="BF12" s="16">
        <v>8.8757396449704092E-3</v>
      </c>
      <c r="BG12" s="16">
        <v>8.6505190311418692E-3</v>
      </c>
      <c r="BH12" s="16">
        <v>8.5106382978723406E-3</v>
      </c>
    </row>
    <row r="13" spans="2:60" x14ac:dyDescent="0.25">
      <c r="B13" s="17" t="s">
        <v>77</v>
      </c>
      <c r="C13" s="16">
        <v>3.0349013657056099E-3</v>
      </c>
      <c r="D13" s="16">
        <v>0</v>
      </c>
      <c r="E13" s="16">
        <v>6.9930069930069904E-3</v>
      </c>
      <c r="F13" s="16">
        <v>0</v>
      </c>
      <c r="G13" s="16">
        <v>0</v>
      </c>
      <c r="H13" s="16">
        <v>0</v>
      </c>
      <c r="I13" s="16">
        <v>0</v>
      </c>
      <c r="J13" s="16">
        <v>0</v>
      </c>
      <c r="K13" s="16">
        <v>0</v>
      </c>
      <c r="L13" s="16">
        <v>0</v>
      </c>
      <c r="M13" s="16">
        <v>0</v>
      </c>
      <c r="N13" s="16">
        <v>0</v>
      </c>
      <c r="O13" s="16">
        <v>0</v>
      </c>
      <c r="P13" s="16">
        <v>1.6666666666666701E-2</v>
      </c>
      <c r="Q13" s="16">
        <v>2.32558139534884E-2</v>
      </c>
      <c r="R13" s="16">
        <v>0</v>
      </c>
      <c r="S13" s="16">
        <v>5.4945054945054897E-3</v>
      </c>
      <c r="T13" s="16">
        <v>0</v>
      </c>
      <c r="U13" s="16"/>
      <c r="V13" s="16">
        <v>1.1142061281337001E-2</v>
      </c>
      <c r="W13" s="16">
        <v>0</v>
      </c>
      <c r="X13" s="16">
        <v>0</v>
      </c>
      <c r="Y13" s="16">
        <v>0</v>
      </c>
      <c r="Z13" s="16"/>
      <c r="AA13" s="16">
        <v>1.0498687664042E-2</v>
      </c>
      <c r="AB13" s="16">
        <v>0</v>
      </c>
      <c r="AC13" s="16">
        <v>0</v>
      </c>
      <c r="AD13" s="16">
        <v>0</v>
      </c>
      <c r="AE13" s="16">
        <v>0</v>
      </c>
      <c r="AF13" s="16">
        <v>0</v>
      </c>
      <c r="AG13" s="16">
        <v>0</v>
      </c>
      <c r="AH13" s="16">
        <v>0</v>
      </c>
      <c r="AI13" s="16">
        <v>0</v>
      </c>
      <c r="AJ13" s="16"/>
      <c r="AK13" s="16">
        <v>0</v>
      </c>
      <c r="AL13" s="16">
        <v>9.7087378640776708E-3</v>
      </c>
      <c r="AM13" s="16">
        <v>9.9009900990098994E-3</v>
      </c>
      <c r="AN13" s="16">
        <v>3.4129692832764501E-3</v>
      </c>
      <c r="AO13" s="16">
        <v>0</v>
      </c>
      <c r="AP13" s="16">
        <v>0</v>
      </c>
      <c r="AQ13" s="16">
        <v>6.6666666666666697E-3</v>
      </c>
      <c r="AR13" s="16"/>
      <c r="AS13" s="16">
        <v>0</v>
      </c>
      <c r="AT13" s="16">
        <v>3.5398230088495601E-3</v>
      </c>
      <c r="AU13" s="16"/>
      <c r="AV13" s="16">
        <v>2.1097046413502099E-3</v>
      </c>
      <c r="AW13" s="16">
        <v>3.5545023696682502E-3</v>
      </c>
      <c r="AX13" s="16"/>
      <c r="AY13" s="16">
        <v>4.8309178743961402E-3</v>
      </c>
      <c r="AZ13" s="16">
        <v>0</v>
      </c>
      <c r="BA13" s="16"/>
      <c r="BB13" s="16">
        <v>1.5082956259426801E-3</v>
      </c>
      <c r="BC13" s="16">
        <v>4.5801526717557297E-3</v>
      </c>
      <c r="BD13" s="16"/>
      <c r="BE13" s="16">
        <v>2.4242424242424201E-2</v>
      </c>
      <c r="BF13" s="16">
        <v>0</v>
      </c>
      <c r="BG13" s="16">
        <v>0</v>
      </c>
      <c r="BH13" s="16">
        <v>0</v>
      </c>
    </row>
    <row r="14" spans="2:60" x14ac:dyDescent="0.25">
      <c r="B14" s="17" t="s">
        <v>204</v>
      </c>
      <c r="C14" s="19">
        <v>0.83687405159332295</v>
      </c>
      <c r="D14" s="19">
        <v>0.84496124031007702</v>
      </c>
      <c r="E14" s="19">
        <v>0.88811188811188801</v>
      </c>
      <c r="F14" s="19">
        <v>0.768421052631579</v>
      </c>
      <c r="G14" s="19">
        <v>0.81034482758620696</v>
      </c>
      <c r="H14" s="19">
        <v>0.76666666666666705</v>
      </c>
      <c r="I14" s="19">
        <v>0.78095238095238095</v>
      </c>
      <c r="J14" s="19">
        <v>0.73684210526315796</v>
      </c>
      <c r="K14" s="19">
        <v>0.79452054794520499</v>
      </c>
      <c r="L14" s="19">
        <v>0.9</v>
      </c>
      <c r="M14" s="19">
        <v>0.875</v>
      </c>
      <c r="N14" s="19">
        <v>0.87254901960784303</v>
      </c>
      <c r="O14" s="19">
        <v>0.86666666666666703</v>
      </c>
      <c r="P14" s="19">
        <v>0.85</v>
      </c>
      <c r="Q14" s="19">
        <v>0.67441860465116299</v>
      </c>
      <c r="R14" s="19">
        <v>0.77777777777777801</v>
      </c>
      <c r="S14" s="19">
        <v>0.88461538461538503</v>
      </c>
      <c r="T14" s="19">
        <v>0.85576923076923095</v>
      </c>
      <c r="U14" s="19"/>
      <c r="V14" s="19">
        <v>0.76044568245125299</v>
      </c>
      <c r="W14" s="19">
        <v>0.88108108108108096</v>
      </c>
      <c r="X14" s="19">
        <v>0.84859154929577496</v>
      </c>
      <c r="Y14" s="19">
        <v>0.86938775510204103</v>
      </c>
      <c r="Z14" s="19"/>
      <c r="AA14" s="19">
        <v>0.78477690288713897</v>
      </c>
      <c r="AB14" s="19">
        <v>0.80487804878048796</v>
      </c>
      <c r="AC14" s="19">
        <v>0.85714285714285698</v>
      </c>
      <c r="AD14" s="19">
        <v>0.85271317829457405</v>
      </c>
      <c r="AE14" s="19">
        <v>0.88235294117647101</v>
      </c>
      <c r="AF14" s="19">
        <v>0.90425531914893598</v>
      </c>
      <c r="AG14" s="19">
        <v>0.88541666666666696</v>
      </c>
      <c r="AH14" s="19">
        <v>0.86585365853658502</v>
      </c>
      <c r="AI14" s="19">
        <v>0.87735849056603799</v>
      </c>
      <c r="AJ14" s="19"/>
      <c r="AK14" s="19">
        <v>0.76649746192893398</v>
      </c>
      <c r="AL14" s="19">
        <v>0.85436893203883502</v>
      </c>
      <c r="AM14" s="19">
        <v>0.85148514851485102</v>
      </c>
      <c r="AN14" s="19">
        <v>0.82593856655290099</v>
      </c>
      <c r="AO14" s="19">
        <v>0.88829787234042601</v>
      </c>
      <c r="AP14" s="19">
        <v>0.89400921658986199</v>
      </c>
      <c r="AQ14" s="19">
        <v>0.84666666666666701</v>
      </c>
      <c r="AR14" s="19"/>
      <c r="AS14" s="19">
        <v>0.89361702127659604</v>
      </c>
      <c r="AT14" s="19">
        <v>0.82743362831858402</v>
      </c>
      <c r="AU14" s="19"/>
      <c r="AV14" s="19">
        <v>0.83755274261603396</v>
      </c>
      <c r="AW14" s="19">
        <v>0.83649289099526103</v>
      </c>
      <c r="AX14" s="19"/>
      <c r="AY14" s="19">
        <v>0.81763285024154597</v>
      </c>
      <c r="AZ14" s="19">
        <v>0.86938775510204103</v>
      </c>
      <c r="BA14" s="19"/>
      <c r="BB14" s="19">
        <v>0.88536953242835603</v>
      </c>
      <c r="BC14" s="19">
        <v>0.787786259541985</v>
      </c>
      <c r="BD14" s="19"/>
      <c r="BE14" s="19">
        <v>0.65454545454545499</v>
      </c>
      <c r="BF14" s="19">
        <v>0.79289940828402405</v>
      </c>
      <c r="BG14" s="19">
        <v>0.87370242214532901</v>
      </c>
      <c r="BH14" s="19">
        <v>0.93617021276595702</v>
      </c>
    </row>
    <row r="15" spans="2:60" x14ac:dyDescent="0.25">
      <c r="B15" s="17" t="s">
        <v>205</v>
      </c>
      <c r="C15" s="19">
        <v>7.3596358118361196E-2</v>
      </c>
      <c r="D15" s="19">
        <v>6.2015503875968998E-2</v>
      </c>
      <c r="E15" s="19">
        <v>5.5944055944055902E-2</v>
      </c>
      <c r="F15" s="19">
        <v>0.115789473684211</v>
      </c>
      <c r="G15" s="19">
        <v>8.6206896551724102E-2</v>
      </c>
      <c r="H15" s="19">
        <v>6.6666666666666693E-2</v>
      </c>
      <c r="I15" s="19">
        <v>0.133333333333333</v>
      </c>
      <c r="J15" s="19">
        <v>0.157894736842105</v>
      </c>
      <c r="K15" s="19">
        <v>0.123287671232877</v>
      </c>
      <c r="L15" s="19">
        <v>0</v>
      </c>
      <c r="M15" s="19">
        <v>4.5454545454545497E-2</v>
      </c>
      <c r="N15" s="19">
        <v>4.9019607843137303E-2</v>
      </c>
      <c r="O15" s="19">
        <v>3.3333333333333298E-2</v>
      </c>
      <c r="P15" s="19">
        <v>6.6666666666666693E-2</v>
      </c>
      <c r="Q15" s="19">
        <v>9.3023255813953501E-2</v>
      </c>
      <c r="R15" s="19">
        <v>0.18518518518518501</v>
      </c>
      <c r="S15" s="19">
        <v>3.8461538461538498E-2</v>
      </c>
      <c r="T15" s="19">
        <v>6.7307692307692304E-2</v>
      </c>
      <c r="U15" s="19"/>
      <c r="V15" s="19">
        <v>0.108635097493036</v>
      </c>
      <c r="W15" s="19">
        <v>4.86486486486487E-2</v>
      </c>
      <c r="X15" s="19">
        <v>5.2816901408450703E-2</v>
      </c>
      <c r="Y15" s="19">
        <v>6.9387755102040802E-2</v>
      </c>
      <c r="Z15" s="19"/>
      <c r="AA15" s="19">
        <v>9.7112860892388506E-2</v>
      </c>
      <c r="AB15" s="19">
        <v>9.7560975609756101E-2</v>
      </c>
      <c r="AC15" s="19">
        <v>6.25E-2</v>
      </c>
      <c r="AD15" s="19">
        <v>4.6511627906976702E-2</v>
      </c>
      <c r="AE15" s="19">
        <v>4.20168067226891E-2</v>
      </c>
      <c r="AF15" s="19">
        <v>3.1914893617021302E-2</v>
      </c>
      <c r="AG15" s="19">
        <v>5.2083333333333301E-2</v>
      </c>
      <c r="AH15" s="19">
        <v>6.0975609756097601E-2</v>
      </c>
      <c r="AI15" s="19">
        <v>6.6037735849056603E-2</v>
      </c>
      <c r="AJ15" s="19"/>
      <c r="AK15" s="19">
        <v>0.111675126903553</v>
      </c>
      <c r="AL15" s="19">
        <v>3.8834951456310697E-2</v>
      </c>
      <c r="AM15" s="19">
        <v>3.9603960396039598E-2</v>
      </c>
      <c r="AN15" s="19">
        <v>6.8259385665528999E-2</v>
      </c>
      <c r="AO15" s="19">
        <v>4.7872340425531901E-2</v>
      </c>
      <c r="AP15" s="19">
        <v>5.5299539170506902E-2</v>
      </c>
      <c r="AQ15" s="19">
        <v>0.1</v>
      </c>
      <c r="AR15" s="19"/>
      <c r="AS15" s="19">
        <v>3.7234042553191501E-2</v>
      </c>
      <c r="AT15" s="19">
        <v>7.9646017699115002E-2</v>
      </c>
      <c r="AU15" s="19"/>
      <c r="AV15" s="19">
        <v>7.5949367088607597E-2</v>
      </c>
      <c r="AW15" s="19">
        <v>7.2274881516587702E-2</v>
      </c>
      <c r="AX15" s="19"/>
      <c r="AY15" s="19">
        <v>7.6086956521739094E-2</v>
      </c>
      <c r="AZ15" s="19">
        <v>6.9387755102040802E-2</v>
      </c>
      <c r="BA15" s="19"/>
      <c r="BB15" s="19">
        <v>4.9773755656108601E-2</v>
      </c>
      <c r="BC15" s="19">
        <v>9.7709923664122095E-2</v>
      </c>
      <c r="BD15" s="19"/>
      <c r="BE15" s="19">
        <v>0.15757575757575801</v>
      </c>
      <c r="BF15" s="19">
        <v>9.4674556213017694E-2</v>
      </c>
      <c r="BG15" s="19">
        <v>5.5363321799308002E-2</v>
      </c>
      <c r="BH15" s="19">
        <v>2.97872340425532E-2</v>
      </c>
    </row>
    <row r="16" spans="2:60" x14ac:dyDescent="0.25">
      <c r="B16" s="17" t="s">
        <v>171</v>
      </c>
      <c r="C16" s="20">
        <v>0.76327769347496199</v>
      </c>
      <c r="D16" s="20">
        <v>0.78294573643410803</v>
      </c>
      <c r="E16" s="20">
        <v>0.83216783216783197</v>
      </c>
      <c r="F16" s="20">
        <v>0.65263157894736801</v>
      </c>
      <c r="G16" s="20">
        <v>0.72413793103448298</v>
      </c>
      <c r="H16" s="20">
        <v>0.7</v>
      </c>
      <c r="I16" s="20">
        <v>0.64761904761904798</v>
      </c>
      <c r="J16" s="20">
        <v>0.57894736842105299</v>
      </c>
      <c r="K16" s="20">
        <v>0.67123287671232901</v>
      </c>
      <c r="L16" s="20">
        <v>0.9</v>
      </c>
      <c r="M16" s="20">
        <v>0.82954545454545503</v>
      </c>
      <c r="N16" s="20">
        <v>0.82352941176470595</v>
      </c>
      <c r="O16" s="20">
        <v>0.83333333333333304</v>
      </c>
      <c r="P16" s="20">
        <v>0.78333333333333299</v>
      </c>
      <c r="Q16" s="20">
        <v>0.581395348837209</v>
      </c>
      <c r="R16" s="20">
        <v>0.592592592592593</v>
      </c>
      <c r="S16" s="20">
        <v>0.84615384615384603</v>
      </c>
      <c r="T16" s="20">
        <v>0.78846153846153799</v>
      </c>
      <c r="U16" s="20"/>
      <c r="V16" s="20">
        <v>0.65181058495821698</v>
      </c>
      <c r="W16" s="20">
        <v>0.83243243243243203</v>
      </c>
      <c r="X16" s="20">
        <v>0.79577464788732399</v>
      </c>
      <c r="Y16" s="20">
        <v>0.8</v>
      </c>
      <c r="Z16" s="20"/>
      <c r="AA16" s="20">
        <v>0.68766404199475095</v>
      </c>
      <c r="AB16" s="20">
        <v>0.707317073170732</v>
      </c>
      <c r="AC16" s="20">
        <v>0.79464285714285698</v>
      </c>
      <c r="AD16" s="20">
        <v>0.806201550387597</v>
      </c>
      <c r="AE16" s="20">
        <v>0.84033613445378197</v>
      </c>
      <c r="AF16" s="20">
        <v>0.87234042553191504</v>
      </c>
      <c r="AG16" s="20">
        <v>0.83333333333333304</v>
      </c>
      <c r="AH16" s="20">
        <v>0.80487804878048796</v>
      </c>
      <c r="AI16" s="20">
        <v>0.81132075471698095</v>
      </c>
      <c r="AJ16" s="20"/>
      <c r="AK16" s="20">
        <v>0.65482233502538101</v>
      </c>
      <c r="AL16" s="20">
        <v>0.81553398058252402</v>
      </c>
      <c r="AM16" s="20">
        <v>0.81188118811881205</v>
      </c>
      <c r="AN16" s="20">
        <v>0.75767918088737196</v>
      </c>
      <c r="AO16" s="20">
        <v>0.840425531914894</v>
      </c>
      <c r="AP16" s="20">
        <v>0.83870967741935498</v>
      </c>
      <c r="AQ16" s="20">
        <v>0.74666666666666703</v>
      </c>
      <c r="AR16" s="20"/>
      <c r="AS16" s="20">
        <v>0.85638297872340396</v>
      </c>
      <c r="AT16" s="20">
        <v>0.74778761061946897</v>
      </c>
      <c r="AU16" s="20"/>
      <c r="AV16" s="20">
        <v>0.76160337552742596</v>
      </c>
      <c r="AW16" s="20">
        <v>0.76421800947867302</v>
      </c>
      <c r="AX16" s="20"/>
      <c r="AY16" s="20">
        <v>0.74154589371980695</v>
      </c>
      <c r="AZ16" s="20">
        <v>0.8</v>
      </c>
      <c r="BA16" s="20"/>
      <c r="BB16" s="20">
        <v>0.83559577677224695</v>
      </c>
      <c r="BC16" s="20">
        <v>0.69007633587786299</v>
      </c>
      <c r="BD16" s="20"/>
      <c r="BE16" s="20">
        <v>0.49696969696969701</v>
      </c>
      <c r="BF16" s="20">
        <v>0.69822485207100604</v>
      </c>
      <c r="BG16" s="20">
        <v>0.81833910034602098</v>
      </c>
      <c r="BH16" s="20">
        <v>0.90638297872340401</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199</v>
      </c>
      <c r="C8" s="16">
        <v>0.114567526555387</v>
      </c>
      <c r="D8" s="16">
        <v>9.3023255813953501E-2</v>
      </c>
      <c r="E8" s="16">
        <v>0.13986013986014001</v>
      </c>
      <c r="F8" s="16">
        <v>0.17894736842105299</v>
      </c>
      <c r="G8" s="16">
        <v>0.12068965517241401</v>
      </c>
      <c r="H8" s="16">
        <v>6.6666666666666693E-2</v>
      </c>
      <c r="I8" s="16">
        <v>0.133333333333333</v>
      </c>
      <c r="J8" s="16">
        <v>0.26315789473684198</v>
      </c>
      <c r="K8" s="16">
        <v>0.164383561643836</v>
      </c>
      <c r="L8" s="16">
        <v>0.1</v>
      </c>
      <c r="M8" s="16">
        <v>0.125</v>
      </c>
      <c r="N8" s="16">
        <v>3.9215686274509803E-2</v>
      </c>
      <c r="O8" s="16">
        <v>0.2</v>
      </c>
      <c r="P8" s="16">
        <v>6.6666666666666693E-2</v>
      </c>
      <c r="Q8" s="16">
        <v>4.6511627906976702E-2</v>
      </c>
      <c r="R8" s="16">
        <v>7.4074074074074098E-2</v>
      </c>
      <c r="S8" s="16">
        <v>0.104395604395604</v>
      </c>
      <c r="T8" s="16">
        <v>0.105769230769231</v>
      </c>
      <c r="U8" s="16"/>
      <c r="V8" s="16">
        <v>8.6350974930362104E-2</v>
      </c>
      <c r="W8" s="16">
        <v>0.14594594594594601</v>
      </c>
      <c r="X8" s="16">
        <v>0.12323943661971801</v>
      </c>
      <c r="Y8" s="16">
        <v>0.118367346938776</v>
      </c>
      <c r="Z8" s="16"/>
      <c r="AA8" s="16">
        <v>0.115485564304462</v>
      </c>
      <c r="AB8" s="16">
        <v>9.7560975609756101E-2</v>
      </c>
      <c r="AC8" s="16">
        <v>0.125</v>
      </c>
      <c r="AD8" s="16">
        <v>0.10077519379845</v>
      </c>
      <c r="AE8" s="16">
        <v>0.109243697478992</v>
      </c>
      <c r="AF8" s="16">
        <v>0.14893617021276601</v>
      </c>
      <c r="AG8" s="16">
        <v>0.17708333333333301</v>
      </c>
      <c r="AH8" s="16">
        <v>0.15853658536585399</v>
      </c>
      <c r="AI8" s="16">
        <v>5.6603773584905703E-2</v>
      </c>
      <c r="AJ8" s="16"/>
      <c r="AK8" s="16">
        <v>0.116751269035533</v>
      </c>
      <c r="AL8" s="16">
        <v>0.12621359223301001</v>
      </c>
      <c r="AM8" s="16">
        <v>0.10891089108910899</v>
      </c>
      <c r="AN8" s="16">
        <v>9.8976109215017094E-2</v>
      </c>
      <c r="AO8" s="16">
        <v>9.0425531914893595E-2</v>
      </c>
      <c r="AP8" s="16">
        <v>0.124423963133641</v>
      </c>
      <c r="AQ8" s="16">
        <v>0.16666666666666699</v>
      </c>
      <c r="AR8" s="16"/>
      <c r="AS8" s="16">
        <v>0.14893617021276601</v>
      </c>
      <c r="AT8" s="16">
        <v>0.108849557522124</v>
      </c>
      <c r="AU8" s="16"/>
      <c r="AV8" s="16">
        <v>0.13080168776371301</v>
      </c>
      <c r="AW8" s="16">
        <v>0.105450236966825</v>
      </c>
      <c r="AX8" s="16"/>
      <c r="AY8" s="16">
        <v>0.11231884057971001</v>
      </c>
      <c r="AZ8" s="16">
        <v>0.118367346938776</v>
      </c>
      <c r="BA8" s="16"/>
      <c r="BB8" s="16">
        <v>0.14932126696832601</v>
      </c>
      <c r="BC8" s="16">
        <v>7.9389312977099197E-2</v>
      </c>
      <c r="BD8" s="16"/>
      <c r="BE8" s="16">
        <v>5.4545454545454501E-2</v>
      </c>
      <c r="BF8" s="16">
        <v>8.8757396449704096E-2</v>
      </c>
      <c r="BG8" s="16">
        <v>0.121107266435986</v>
      </c>
      <c r="BH8" s="16">
        <v>0.17872340425531899</v>
      </c>
    </row>
    <row r="9" spans="2:60" x14ac:dyDescent="0.25">
      <c r="B9" s="17" t="s">
        <v>200</v>
      </c>
      <c r="C9" s="16">
        <v>0.45295902883156303</v>
      </c>
      <c r="D9" s="16">
        <v>0.403100775193798</v>
      </c>
      <c r="E9" s="16">
        <v>0.49650349650349701</v>
      </c>
      <c r="F9" s="16">
        <v>0.37894736842105298</v>
      </c>
      <c r="G9" s="16">
        <v>0.41379310344827602</v>
      </c>
      <c r="H9" s="16">
        <v>0.4</v>
      </c>
      <c r="I9" s="16">
        <v>0.39047619047618998</v>
      </c>
      <c r="J9" s="16">
        <v>0.68421052631578905</v>
      </c>
      <c r="K9" s="16">
        <v>0.36986301369863001</v>
      </c>
      <c r="L9" s="16">
        <v>0.5</v>
      </c>
      <c r="M9" s="16">
        <v>0.48863636363636398</v>
      </c>
      <c r="N9" s="16">
        <v>0.480392156862745</v>
      </c>
      <c r="O9" s="16">
        <v>0.4</v>
      </c>
      <c r="P9" s="16">
        <v>0.4</v>
      </c>
      <c r="Q9" s="16">
        <v>0.418604651162791</v>
      </c>
      <c r="R9" s="16">
        <v>0.48148148148148101</v>
      </c>
      <c r="S9" s="16">
        <v>0.48901098901098899</v>
      </c>
      <c r="T9" s="16">
        <v>0.55769230769230804</v>
      </c>
      <c r="U9" s="16"/>
      <c r="V9" s="16">
        <v>0.38440111420612799</v>
      </c>
      <c r="W9" s="16">
        <v>0.47027027027027002</v>
      </c>
      <c r="X9" s="16">
        <v>0.485915492957746</v>
      </c>
      <c r="Y9" s="16">
        <v>0.477551020408163</v>
      </c>
      <c r="Z9" s="16"/>
      <c r="AA9" s="16">
        <v>0.43307086614173201</v>
      </c>
      <c r="AB9" s="16">
        <v>0.51219512195121997</v>
      </c>
      <c r="AC9" s="16">
        <v>0.40178571428571402</v>
      </c>
      <c r="AD9" s="16">
        <v>0.48062015503875999</v>
      </c>
      <c r="AE9" s="16">
        <v>0.47058823529411797</v>
      </c>
      <c r="AF9" s="16">
        <v>0.45744680851063801</v>
      </c>
      <c r="AG9" s="16">
        <v>0.5</v>
      </c>
      <c r="AH9" s="16">
        <v>0.42682926829268297</v>
      </c>
      <c r="AI9" s="16">
        <v>0.51886792452830199</v>
      </c>
      <c r="AJ9" s="16"/>
      <c r="AK9" s="16">
        <v>0.35532994923857902</v>
      </c>
      <c r="AL9" s="16">
        <v>0.475728155339806</v>
      </c>
      <c r="AM9" s="16">
        <v>0.475247524752475</v>
      </c>
      <c r="AN9" s="16">
        <v>0.46416382252559701</v>
      </c>
      <c r="AO9" s="16">
        <v>0.48404255319148898</v>
      </c>
      <c r="AP9" s="16">
        <v>0.51612903225806495</v>
      </c>
      <c r="AQ9" s="16">
        <v>0.43333333333333302</v>
      </c>
      <c r="AR9" s="16"/>
      <c r="AS9" s="16">
        <v>0.51063829787234005</v>
      </c>
      <c r="AT9" s="16">
        <v>0.44336283185840702</v>
      </c>
      <c r="AU9" s="16"/>
      <c r="AV9" s="16">
        <v>0.42827004219409298</v>
      </c>
      <c r="AW9" s="16">
        <v>0.46682464454976302</v>
      </c>
      <c r="AX9" s="16"/>
      <c r="AY9" s="16">
        <v>0.438405797101449</v>
      </c>
      <c r="AZ9" s="16">
        <v>0.477551020408163</v>
      </c>
      <c r="BA9" s="16"/>
      <c r="BB9" s="16">
        <v>0.47058823529411797</v>
      </c>
      <c r="BC9" s="16">
        <v>0.43511450381679401</v>
      </c>
      <c r="BD9" s="16"/>
      <c r="BE9" s="16">
        <v>0.381818181818182</v>
      </c>
      <c r="BF9" s="16">
        <v>0.42899408284023699</v>
      </c>
      <c r="BG9" s="16">
        <v>0.45155709342560602</v>
      </c>
      <c r="BH9" s="16">
        <v>0.54042553191489395</v>
      </c>
    </row>
    <row r="10" spans="2:60" ht="30" x14ac:dyDescent="0.25">
      <c r="B10" s="17" t="s">
        <v>201</v>
      </c>
      <c r="C10" s="16">
        <v>0.25720789074355099</v>
      </c>
      <c r="D10" s="16">
        <v>0.27906976744186002</v>
      </c>
      <c r="E10" s="16">
        <v>0.230769230769231</v>
      </c>
      <c r="F10" s="16">
        <v>0.28421052631578902</v>
      </c>
      <c r="G10" s="16">
        <v>0.25862068965517199</v>
      </c>
      <c r="H10" s="16">
        <v>0.33333333333333298</v>
      </c>
      <c r="I10" s="16">
        <v>0.22857142857142901</v>
      </c>
      <c r="J10" s="16">
        <v>5.2631578947368397E-2</v>
      </c>
      <c r="K10" s="16">
        <v>0.32876712328767099</v>
      </c>
      <c r="L10" s="16">
        <v>0.2</v>
      </c>
      <c r="M10" s="16">
        <v>0.21590909090909099</v>
      </c>
      <c r="N10" s="16">
        <v>0.30392156862745101</v>
      </c>
      <c r="O10" s="16">
        <v>0.33333333333333298</v>
      </c>
      <c r="P10" s="16">
        <v>0.35</v>
      </c>
      <c r="Q10" s="16">
        <v>0.34883720930232598</v>
      </c>
      <c r="R10" s="16">
        <v>0.18518518518518501</v>
      </c>
      <c r="S10" s="16">
        <v>0.24175824175824201</v>
      </c>
      <c r="T10" s="16">
        <v>0.17307692307692299</v>
      </c>
      <c r="U10" s="16"/>
      <c r="V10" s="16">
        <v>0.29526462395543202</v>
      </c>
      <c r="W10" s="16">
        <v>0.2</v>
      </c>
      <c r="X10" s="16">
        <v>0.25352112676056299</v>
      </c>
      <c r="Y10" s="16">
        <v>0.25306122448979601</v>
      </c>
      <c r="Z10" s="16"/>
      <c r="AA10" s="16">
        <v>0.238845144356955</v>
      </c>
      <c r="AB10" s="16">
        <v>0.23170731707317099</v>
      </c>
      <c r="AC10" s="16">
        <v>0.20535714285714299</v>
      </c>
      <c r="AD10" s="16">
        <v>0.28682170542635699</v>
      </c>
      <c r="AE10" s="16">
        <v>0.26890756302521002</v>
      </c>
      <c r="AF10" s="16">
        <v>0.24468085106383</v>
      </c>
      <c r="AG10" s="16">
        <v>0.23958333333333301</v>
      </c>
      <c r="AH10" s="16">
        <v>0.30487804878048802</v>
      </c>
      <c r="AI10" s="16">
        <v>0.27358490566037702</v>
      </c>
      <c r="AJ10" s="16"/>
      <c r="AK10" s="16">
        <v>0.27411167512690399</v>
      </c>
      <c r="AL10" s="16">
        <v>0.233009708737864</v>
      </c>
      <c r="AM10" s="16">
        <v>0.21782178217821799</v>
      </c>
      <c r="AN10" s="16">
        <v>0.293515358361775</v>
      </c>
      <c r="AO10" s="16">
        <v>0.26595744680851102</v>
      </c>
      <c r="AP10" s="16">
        <v>0.18894009216589899</v>
      </c>
      <c r="AQ10" s="16">
        <v>0.24666666666666701</v>
      </c>
      <c r="AR10" s="16"/>
      <c r="AS10" s="16">
        <v>0.20744680851063799</v>
      </c>
      <c r="AT10" s="16">
        <v>0.265486725663717</v>
      </c>
      <c r="AU10" s="16"/>
      <c r="AV10" s="16">
        <v>0.24472573839662401</v>
      </c>
      <c r="AW10" s="16">
        <v>0.26421800947867302</v>
      </c>
      <c r="AX10" s="16"/>
      <c r="AY10" s="16">
        <v>0.25966183574879198</v>
      </c>
      <c r="AZ10" s="16">
        <v>0.25306122448979601</v>
      </c>
      <c r="BA10" s="16"/>
      <c r="BB10" s="16">
        <v>0.22926093514328799</v>
      </c>
      <c r="BC10" s="16">
        <v>0.28549618320610698</v>
      </c>
      <c r="BD10" s="16"/>
      <c r="BE10" s="16">
        <v>0.31515151515151502</v>
      </c>
      <c r="BF10" s="16">
        <v>0.292899408284024</v>
      </c>
      <c r="BG10" s="16">
        <v>0.24394463667820099</v>
      </c>
      <c r="BH10" s="16">
        <v>0.195744680851064</v>
      </c>
    </row>
    <row r="11" spans="2:60" x14ac:dyDescent="0.25">
      <c r="B11" s="17" t="s">
        <v>202</v>
      </c>
      <c r="C11" s="16">
        <v>0.13429438543247299</v>
      </c>
      <c r="D11" s="16">
        <v>0.13178294573643401</v>
      </c>
      <c r="E11" s="16">
        <v>9.7902097902097904E-2</v>
      </c>
      <c r="F11" s="16">
        <v>0.13684210526315799</v>
      </c>
      <c r="G11" s="16">
        <v>0.10344827586206901</v>
      </c>
      <c r="H11" s="16">
        <v>0.133333333333333</v>
      </c>
      <c r="I11" s="16">
        <v>0.19047619047618999</v>
      </c>
      <c r="J11" s="16">
        <v>0</v>
      </c>
      <c r="K11" s="16">
        <v>0.10958904109589</v>
      </c>
      <c r="L11" s="16">
        <v>0.2</v>
      </c>
      <c r="M11" s="16">
        <v>9.0909090909090898E-2</v>
      </c>
      <c r="N11" s="16">
        <v>0.14705882352941199</v>
      </c>
      <c r="O11" s="16">
        <v>6.6666666666666693E-2</v>
      </c>
      <c r="P11" s="16">
        <v>0.15</v>
      </c>
      <c r="Q11" s="16">
        <v>0.13953488372093001</v>
      </c>
      <c r="R11" s="16">
        <v>0.25925925925925902</v>
      </c>
      <c r="S11" s="16">
        <v>0.15384615384615399</v>
      </c>
      <c r="T11" s="16">
        <v>0.134615384615385</v>
      </c>
      <c r="U11" s="16"/>
      <c r="V11" s="16">
        <v>0.158774373259053</v>
      </c>
      <c r="W11" s="16">
        <v>0.135135135135135</v>
      </c>
      <c r="X11" s="16">
        <v>0.11619718309859201</v>
      </c>
      <c r="Y11" s="16">
        <v>0.12653061224489801</v>
      </c>
      <c r="Z11" s="16"/>
      <c r="AA11" s="16">
        <v>0.139107611548556</v>
      </c>
      <c r="AB11" s="16">
        <v>0.12195121951219499</v>
      </c>
      <c r="AC11" s="16">
        <v>0.23214285714285701</v>
      </c>
      <c r="AD11" s="16">
        <v>0.116279069767442</v>
      </c>
      <c r="AE11" s="16">
        <v>0.13445378151260501</v>
      </c>
      <c r="AF11" s="16">
        <v>0.12765957446808501</v>
      </c>
      <c r="AG11" s="16">
        <v>6.25E-2</v>
      </c>
      <c r="AH11" s="16">
        <v>9.7560975609756101E-2</v>
      </c>
      <c r="AI11" s="16">
        <v>0.122641509433962</v>
      </c>
      <c r="AJ11" s="16"/>
      <c r="AK11" s="16">
        <v>0.157360406091371</v>
      </c>
      <c r="AL11" s="16">
        <v>0.12621359223301001</v>
      </c>
      <c r="AM11" s="16">
        <v>0.17821782178217799</v>
      </c>
      <c r="AN11" s="16">
        <v>0.112627986348123</v>
      </c>
      <c r="AO11" s="16">
        <v>0.13829787234042601</v>
      </c>
      <c r="AP11" s="16">
        <v>0.12903225806451599</v>
      </c>
      <c r="AQ11" s="16">
        <v>0.12</v>
      </c>
      <c r="AR11" s="16"/>
      <c r="AS11" s="16">
        <v>0.10106382978723399</v>
      </c>
      <c r="AT11" s="16">
        <v>0.13982300884955801</v>
      </c>
      <c r="AU11" s="16"/>
      <c r="AV11" s="16">
        <v>0.14978902953586501</v>
      </c>
      <c r="AW11" s="16">
        <v>0.12559241706161101</v>
      </c>
      <c r="AX11" s="16"/>
      <c r="AY11" s="16">
        <v>0.13888888888888901</v>
      </c>
      <c r="AZ11" s="16">
        <v>0.12653061224489801</v>
      </c>
      <c r="BA11" s="16"/>
      <c r="BB11" s="16">
        <v>0.114630467571644</v>
      </c>
      <c r="BC11" s="16">
        <v>0.15419847328244299</v>
      </c>
      <c r="BD11" s="16"/>
      <c r="BE11" s="16">
        <v>0.163636363636364</v>
      </c>
      <c r="BF11" s="16">
        <v>0.14792899408283999</v>
      </c>
      <c r="BG11" s="16">
        <v>0.14878892733564</v>
      </c>
      <c r="BH11" s="16">
        <v>5.95744680851064E-2</v>
      </c>
    </row>
    <row r="12" spans="2:60" x14ac:dyDescent="0.25">
      <c r="B12" s="17" t="s">
        <v>203</v>
      </c>
      <c r="C12" s="16">
        <v>3.0349013657056102E-2</v>
      </c>
      <c r="D12" s="16">
        <v>6.9767441860465101E-2</v>
      </c>
      <c r="E12" s="16">
        <v>3.4965034965035002E-2</v>
      </c>
      <c r="F12" s="16">
        <v>2.1052631578947399E-2</v>
      </c>
      <c r="G12" s="16">
        <v>5.1724137931034503E-2</v>
      </c>
      <c r="H12" s="16">
        <v>6.6666666666666693E-2</v>
      </c>
      <c r="I12" s="16">
        <v>3.8095238095238099E-2</v>
      </c>
      <c r="J12" s="16">
        <v>0</v>
      </c>
      <c r="K12" s="16">
        <v>2.7397260273972601E-2</v>
      </c>
      <c r="L12" s="16">
        <v>0</v>
      </c>
      <c r="M12" s="16">
        <v>7.9545454545454503E-2</v>
      </c>
      <c r="N12" s="16">
        <v>1.9607843137254902E-2</v>
      </c>
      <c r="O12" s="16">
        <v>0</v>
      </c>
      <c r="P12" s="16">
        <v>0</v>
      </c>
      <c r="Q12" s="16">
        <v>0</v>
      </c>
      <c r="R12" s="16">
        <v>0</v>
      </c>
      <c r="S12" s="16">
        <v>1.0989010989011E-2</v>
      </c>
      <c r="T12" s="16">
        <v>1.9230769230769201E-2</v>
      </c>
      <c r="U12" s="16"/>
      <c r="V12" s="16">
        <v>4.73537604456825E-2</v>
      </c>
      <c r="W12" s="16">
        <v>4.86486486486487E-2</v>
      </c>
      <c r="X12" s="16">
        <v>1.0563380281690101E-2</v>
      </c>
      <c r="Y12" s="16">
        <v>2.2448979591836699E-2</v>
      </c>
      <c r="Z12" s="16"/>
      <c r="AA12" s="16">
        <v>5.2493438320210001E-2</v>
      </c>
      <c r="AB12" s="16">
        <v>3.65853658536585E-2</v>
      </c>
      <c r="AC12" s="16">
        <v>2.6785714285714302E-2</v>
      </c>
      <c r="AD12" s="16">
        <v>7.7519379844961196E-3</v>
      </c>
      <c r="AE12" s="16">
        <v>1.6806722689075598E-2</v>
      </c>
      <c r="AF12" s="16">
        <v>1.0638297872340399E-2</v>
      </c>
      <c r="AG12" s="16">
        <v>2.0833333333333301E-2</v>
      </c>
      <c r="AH12" s="16">
        <v>1.21951219512195E-2</v>
      </c>
      <c r="AI12" s="16">
        <v>2.83018867924528E-2</v>
      </c>
      <c r="AJ12" s="16"/>
      <c r="AK12" s="16">
        <v>8.1218274111675107E-2</v>
      </c>
      <c r="AL12" s="16">
        <v>9.7087378640776708E-3</v>
      </c>
      <c r="AM12" s="16">
        <v>1.9801980198019799E-2</v>
      </c>
      <c r="AN12" s="16">
        <v>1.7064846416382298E-2</v>
      </c>
      <c r="AO12" s="16">
        <v>1.5957446808510599E-2</v>
      </c>
      <c r="AP12" s="16">
        <v>3.6866359447004601E-2</v>
      </c>
      <c r="AQ12" s="16">
        <v>0.02</v>
      </c>
      <c r="AR12" s="16"/>
      <c r="AS12" s="16">
        <v>2.6595744680851099E-2</v>
      </c>
      <c r="AT12" s="16">
        <v>3.09734513274336E-2</v>
      </c>
      <c r="AU12" s="16"/>
      <c r="AV12" s="16">
        <v>3.37552742616034E-2</v>
      </c>
      <c r="AW12" s="16">
        <v>2.8436018957346001E-2</v>
      </c>
      <c r="AX12" s="16"/>
      <c r="AY12" s="16">
        <v>3.5024154589371997E-2</v>
      </c>
      <c r="AZ12" s="16">
        <v>2.2448979591836699E-2</v>
      </c>
      <c r="BA12" s="16"/>
      <c r="BB12" s="16">
        <v>3.46907993966818E-2</v>
      </c>
      <c r="BC12" s="16">
        <v>2.5954198473282401E-2</v>
      </c>
      <c r="BD12" s="16"/>
      <c r="BE12" s="16">
        <v>3.03030303030303E-2</v>
      </c>
      <c r="BF12" s="16">
        <v>2.6627218934911202E-2</v>
      </c>
      <c r="BG12" s="16">
        <v>3.4602076124567498E-2</v>
      </c>
      <c r="BH12" s="16">
        <v>2.5531914893616999E-2</v>
      </c>
    </row>
    <row r="13" spans="2:60" x14ac:dyDescent="0.25">
      <c r="B13" s="17" t="s">
        <v>77</v>
      </c>
      <c r="C13" s="16">
        <v>1.06221547799697E-2</v>
      </c>
      <c r="D13" s="16">
        <v>2.32558139534884E-2</v>
      </c>
      <c r="E13" s="16">
        <v>0</v>
      </c>
      <c r="F13" s="16">
        <v>0</v>
      </c>
      <c r="G13" s="16">
        <v>5.1724137931034503E-2</v>
      </c>
      <c r="H13" s="16">
        <v>0</v>
      </c>
      <c r="I13" s="16">
        <v>1.9047619047619001E-2</v>
      </c>
      <c r="J13" s="16">
        <v>0</v>
      </c>
      <c r="K13" s="16">
        <v>0</v>
      </c>
      <c r="L13" s="16">
        <v>0</v>
      </c>
      <c r="M13" s="16">
        <v>0</v>
      </c>
      <c r="N13" s="16">
        <v>9.8039215686274508E-3</v>
      </c>
      <c r="O13" s="16">
        <v>0</v>
      </c>
      <c r="P13" s="16">
        <v>3.3333333333333298E-2</v>
      </c>
      <c r="Q13" s="16">
        <v>4.6511627906976702E-2</v>
      </c>
      <c r="R13" s="16">
        <v>0</v>
      </c>
      <c r="S13" s="16">
        <v>0</v>
      </c>
      <c r="T13" s="16">
        <v>9.6153846153846194E-3</v>
      </c>
      <c r="U13" s="16"/>
      <c r="V13" s="16">
        <v>2.78551532033426E-2</v>
      </c>
      <c r="W13" s="16">
        <v>0</v>
      </c>
      <c r="X13" s="16">
        <v>1.0563380281690101E-2</v>
      </c>
      <c r="Y13" s="16">
        <v>2.0408163265306098E-3</v>
      </c>
      <c r="Z13" s="16"/>
      <c r="AA13" s="16">
        <v>2.0997375328084E-2</v>
      </c>
      <c r="AB13" s="16">
        <v>0</v>
      </c>
      <c r="AC13" s="16">
        <v>8.9285714285714298E-3</v>
      </c>
      <c r="AD13" s="16">
        <v>7.7519379844961196E-3</v>
      </c>
      <c r="AE13" s="16">
        <v>0</v>
      </c>
      <c r="AF13" s="16">
        <v>1.0638297872340399E-2</v>
      </c>
      <c r="AG13" s="16">
        <v>0</v>
      </c>
      <c r="AH13" s="16">
        <v>0</v>
      </c>
      <c r="AI13" s="16">
        <v>0</v>
      </c>
      <c r="AJ13" s="16"/>
      <c r="AK13" s="16">
        <v>1.5228426395939101E-2</v>
      </c>
      <c r="AL13" s="16">
        <v>2.9126213592233E-2</v>
      </c>
      <c r="AM13" s="16">
        <v>0</v>
      </c>
      <c r="AN13" s="16">
        <v>1.36518771331058E-2</v>
      </c>
      <c r="AO13" s="16">
        <v>5.31914893617021E-3</v>
      </c>
      <c r="AP13" s="16">
        <v>4.6082949308755804E-3</v>
      </c>
      <c r="AQ13" s="16">
        <v>1.3333333333333299E-2</v>
      </c>
      <c r="AR13" s="16"/>
      <c r="AS13" s="16">
        <v>5.31914893617021E-3</v>
      </c>
      <c r="AT13" s="16">
        <v>1.15044247787611E-2</v>
      </c>
      <c r="AU13" s="16"/>
      <c r="AV13" s="16">
        <v>1.26582278481013E-2</v>
      </c>
      <c r="AW13" s="16">
        <v>9.4786729857819895E-3</v>
      </c>
      <c r="AX13" s="16"/>
      <c r="AY13" s="16">
        <v>1.5700483091787398E-2</v>
      </c>
      <c r="AZ13" s="16">
        <v>2.0408163265306098E-3</v>
      </c>
      <c r="BA13" s="16"/>
      <c r="BB13" s="16">
        <v>1.5082956259426801E-3</v>
      </c>
      <c r="BC13" s="16">
        <v>1.9847328244274799E-2</v>
      </c>
      <c r="BD13" s="16"/>
      <c r="BE13" s="16">
        <v>5.4545454545454501E-2</v>
      </c>
      <c r="BF13" s="16">
        <v>1.4792899408284E-2</v>
      </c>
      <c r="BG13" s="16">
        <v>0</v>
      </c>
      <c r="BH13" s="16">
        <v>0</v>
      </c>
    </row>
    <row r="14" spans="2:60" x14ac:dyDescent="0.25">
      <c r="B14" s="17" t="s">
        <v>204</v>
      </c>
      <c r="C14" s="19">
        <v>0.56752655538694996</v>
      </c>
      <c r="D14" s="19">
        <v>0.49612403100775199</v>
      </c>
      <c r="E14" s="19">
        <v>0.63636363636363602</v>
      </c>
      <c r="F14" s="19">
        <v>0.557894736842105</v>
      </c>
      <c r="G14" s="19">
        <v>0.53448275862068995</v>
      </c>
      <c r="H14" s="19">
        <v>0.46666666666666701</v>
      </c>
      <c r="I14" s="19">
        <v>0.52380952380952395</v>
      </c>
      <c r="J14" s="19">
        <v>0.94736842105263197</v>
      </c>
      <c r="K14" s="19">
        <v>0.534246575342466</v>
      </c>
      <c r="L14" s="19">
        <v>0.6</v>
      </c>
      <c r="M14" s="19">
        <v>0.61363636363636398</v>
      </c>
      <c r="N14" s="19">
        <v>0.51960784313725505</v>
      </c>
      <c r="O14" s="19">
        <v>0.6</v>
      </c>
      <c r="P14" s="19">
        <v>0.46666666666666701</v>
      </c>
      <c r="Q14" s="19">
        <v>0.46511627906976699</v>
      </c>
      <c r="R14" s="19">
        <v>0.55555555555555602</v>
      </c>
      <c r="S14" s="19">
        <v>0.59340659340659296</v>
      </c>
      <c r="T14" s="19">
        <v>0.66346153846153799</v>
      </c>
      <c r="U14" s="19"/>
      <c r="V14" s="19">
        <v>0.47075208913649003</v>
      </c>
      <c r="W14" s="19">
        <v>0.61621621621621603</v>
      </c>
      <c r="X14" s="19">
        <v>0.60915492957746498</v>
      </c>
      <c r="Y14" s="19">
        <v>0.59591836734693904</v>
      </c>
      <c r="Z14" s="19"/>
      <c r="AA14" s="19">
        <v>0.54855643044619395</v>
      </c>
      <c r="AB14" s="19">
        <v>0.60975609756097604</v>
      </c>
      <c r="AC14" s="19">
        <v>0.52678571428571397</v>
      </c>
      <c r="AD14" s="19">
        <v>0.581395348837209</v>
      </c>
      <c r="AE14" s="19">
        <v>0.57983193277310896</v>
      </c>
      <c r="AF14" s="19">
        <v>0.60638297872340396</v>
      </c>
      <c r="AG14" s="19">
        <v>0.67708333333333304</v>
      </c>
      <c r="AH14" s="19">
        <v>0.58536585365853699</v>
      </c>
      <c r="AI14" s="19">
        <v>0.57547169811320797</v>
      </c>
      <c r="AJ14" s="19"/>
      <c r="AK14" s="19">
        <v>0.47208121827411198</v>
      </c>
      <c r="AL14" s="19">
        <v>0.60194174757281504</v>
      </c>
      <c r="AM14" s="19">
        <v>0.58415841584158401</v>
      </c>
      <c r="AN14" s="19">
        <v>0.56313993174061405</v>
      </c>
      <c r="AO14" s="19">
        <v>0.57446808510638303</v>
      </c>
      <c r="AP14" s="19">
        <v>0.64055299539170496</v>
      </c>
      <c r="AQ14" s="19">
        <v>0.6</v>
      </c>
      <c r="AR14" s="19"/>
      <c r="AS14" s="19">
        <v>0.659574468085106</v>
      </c>
      <c r="AT14" s="19">
        <v>0.55221238938053097</v>
      </c>
      <c r="AU14" s="19"/>
      <c r="AV14" s="19">
        <v>0.55907172995780596</v>
      </c>
      <c r="AW14" s="19">
        <v>0.57227488151658801</v>
      </c>
      <c r="AX14" s="19"/>
      <c r="AY14" s="19">
        <v>0.55072463768115898</v>
      </c>
      <c r="AZ14" s="19">
        <v>0.59591836734693904</v>
      </c>
      <c r="BA14" s="19"/>
      <c r="BB14" s="19">
        <v>0.61990950226244301</v>
      </c>
      <c r="BC14" s="19">
        <v>0.51450381679389301</v>
      </c>
      <c r="BD14" s="19"/>
      <c r="BE14" s="19">
        <v>0.43636363636363601</v>
      </c>
      <c r="BF14" s="19">
        <v>0.51775147928994103</v>
      </c>
      <c r="BG14" s="19">
        <v>0.57266435986159203</v>
      </c>
      <c r="BH14" s="19">
        <v>0.71914893617021303</v>
      </c>
    </row>
    <row r="15" spans="2:60" x14ac:dyDescent="0.25">
      <c r="B15" s="17" t="s">
        <v>205</v>
      </c>
      <c r="C15" s="19">
        <v>0.16464339908952999</v>
      </c>
      <c r="D15" s="19">
        <v>0.201550387596899</v>
      </c>
      <c r="E15" s="19">
        <v>0.132867132867133</v>
      </c>
      <c r="F15" s="19">
        <v>0.157894736842105</v>
      </c>
      <c r="G15" s="19">
        <v>0.15517241379310301</v>
      </c>
      <c r="H15" s="19">
        <v>0.2</v>
      </c>
      <c r="I15" s="19">
        <v>0.22857142857142901</v>
      </c>
      <c r="J15" s="19">
        <v>0</v>
      </c>
      <c r="K15" s="19">
        <v>0.13698630136986301</v>
      </c>
      <c r="L15" s="19">
        <v>0.2</v>
      </c>
      <c r="M15" s="19">
        <v>0.170454545454545</v>
      </c>
      <c r="N15" s="19">
        <v>0.16666666666666699</v>
      </c>
      <c r="O15" s="19">
        <v>6.6666666666666693E-2</v>
      </c>
      <c r="P15" s="19">
        <v>0.15</v>
      </c>
      <c r="Q15" s="19">
        <v>0.13953488372093001</v>
      </c>
      <c r="R15" s="19">
        <v>0.25925925925925902</v>
      </c>
      <c r="S15" s="19">
        <v>0.164835164835165</v>
      </c>
      <c r="T15" s="19">
        <v>0.15384615384615399</v>
      </c>
      <c r="U15" s="19"/>
      <c r="V15" s="19">
        <v>0.20612813370473501</v>
      </c>
      <c r="W15" s="19">
        <v>0.18378378378378399</v>
      </c>
      <c r="X15" s="19">
        <v>0.12676056338028199</v>
      </c>
      <c r="Y15" s="19">
        <v>0.14897959183673501</v>
      </c>
      <c r="Z15" s="19"/>
      <c r="AA15" s="19">
        <v>0.191601049868766</v>
      </c>
      <c r="AB15" s="19">
        <v>0.15853658536585399</v>
      </c>
      <c r="AC15" s="19">
        <v>0.25892857142857101</v>
      </c>
      <c r="AD15" s="19">
        <v>0.124031007751938</v>
      </c>
      <c r="AE15" s="19">
        <v>0.151260504201681</v>
      </c>
      <c r="AF15" s="19">
        <v>0.13829787234042601</v>
      </c>
      <c r="AG15" s="19">
        <v>8.3333333333333301E-2</v>
      </c>
      <c r="AH15" s="19">
        <v>0.109756097560976</v>
      </c>
      <c r="AI15" s="19">
        <v>0.15094339622641501</v>
      </c>
      <c r="AJ15" s="19"/>
      <c r="AK15" s="19">
        <v>0.23857868020304601</v>
      </c>
      <c r="AL15" s="19">
        <v>0.13592233009708701</v>
      </c>
      <c r="AM15" s="19">
        <v>0.198019801980198</v>
      </c>
      <c r="AN15" s="19">
        <v>0.12969283276450499</v>
      </c>
      <c r="AO15" s="19">
        <v>0.154255319148936</v>
      </c>
      <c r="AP15" s="19">
        <v>0.16589861751152099</v>
      </c>
      <c r="AQ15" s="19">
        <v>0.14000000000000001</v>
      </c>
      <c r="AR15" s="19"/>
      <c r="AS15" s="19">
        <v>0.12765957446808501</v>
      </c>
      <c r="AT15" s="19">
        <v>0.17079646017699099</v>
      </c>
      <c r="AU15" s="19"/>
      <c r="AV15" s="19">
        <v>0.183544303797468</v>
      </c>
      <c r="AW15" s="19">
        <v>0.15402843601895699</v>
      </c>
      <c r="AX15" s="19"/>
      <c r="AY15" s="19">
        <v>0.173913043478261</v>
      </c>
      <c r="AZ15" s="19">
        <v>0.14897959183673501</v>
      </c>
      <c r="BA15" s="19"/>
      <c r="BB15" s="19">
        <v>0.14932126696832601</v>
      </c>
      <c r="BC15" s="19">
        <v>0.180152671755725</v>
      </c>
      <c r="BD15" s="19"/>
      <c r="BE15" s="19">
        <v>0.19393939393939399</v>
      </c>
      <c r="BF15" s="19">
        <v>0.17455621301775101</v>
      </c>
      <c r="BG15" s="19">
        <v>0.18339100346020801</v>
      </c>
      <c r="BH15" s="19">
        <v>8.5106382978723402E-2</v>
      </c>
    </row>
    <row r="16" spans="2:60" x14ac:dyDescent="0.25">
      <c r="B16" s="17" t="s">
        <v>171</v>
      </c>
      <c r="C16" s="20">
        <v>0.40288315629742</v>
      </c>
      <c r="D16" s="20">
        <v>0.29457364341085301</v>
      </c>
      <c r="E16" s="20">
        <v>0.50349650349650399</v>
      </c>
      <c r="F16" s="20">
        <v>0.4</v>
      </c>
      <c r="G16" s="20">
        <v>0.37931034482758602</v>
      </c>
      <c r="H16" s="20">
        <v>0.266666666666667</v>
      </c>
      <c r="I16" s="20">
        <v>0.29523809523809502</v>
      </c>
      <c r="J16" s="20">
        <v>0.94736842105263197</v>
      </c>
      <c r="K16" s="20">
        <v>0.397260273972603</v>
      </c>
      <c r="L16" s="20">
        <v>0.4</v>
      </c>
      <c r="M16" s="20">
        <v>0.44318181818181801</v>
      </c>
      <c r="N16" s="20">
        <v>0.35294117647058798</v>
      </c>
      <c r="O16" s="20">
        <v>0.53333333333333299</v>
      </c>
      <c r="P16" s="20">
        <v>0.31666666666666698</v>
      </c>
      <c r="Q16" s="20">
        <v>0.32558139534883701</v>
      </c>
      <c r="R16" s="20">
        <v>0.296296296296296</v>
      </c>
      <c r="S16" s="20">
        <v>0.42857142857142899</v>
      </c>
      <c r="T16" s="20">
        <v>0.50961538461538503</v>
      </c>
      <c r="U16" s="20"/>
      <c r="V16" s="20">
        <v>0.26462395543175499</v>
      </c>
      <c r="W16" s="20">
        <v>0.43243243243243201</v>
      </c>
      <c r="X16" s="20">
        <v>0.48239436619718301</v>
      </c>
      <c r="Y16" s="20">
        <v>0.446938775510204</v>
      </c>
      <c r="Z16" s="20"/>
      <c r="AA16" s="20">
        <v>0.35695538057742798</v>
      </c>
      <c r="AB16" s="20">
        <v>0.45121951219512202</v>
      </c>
      <c r="AC16" s="20">
        <v>0.26785714285714302</v>
      </c>
      <c r="AD16" s="20">
        <v>0.45736434108527102</v>
      </c>
      <c r="AE16" s="20">
        <v>0.42857142857142799</v>
      </c>
      <c r="AF16" s="20">
        <v>0.46808510638297901</v>
      </c>
      <c r="AG16" s="20">
        <v>0.59375</v>
      </c>
      <c r="AH16" s="20">
        <v>0.47560975609756101</v>
      </c>
      <c r="AI16" s="20">
        <v>0.42452830188679203</v>
      </c>
      <c r="AJ16" s="20"/>
      <c r="AK16" s="20">
        <v>0.233502538071066</v>
      </c>
      <c r="AL16" s="20">
        <v>0.466019417475728</v>
      </c>
      <c r="AM16" s="20">
        <v>0.38613861386138598</v>
      </c>
      <c r="AN16" s="20">
        <v>0.433447098976109</v>
      </c>
      <c r="AO16" s="20">
        <v>0.420212765957447</v>
      </c>
      <c r="AP16" s="20">
        <v>0.474654377880184</v>
      </c>
      <c r="AQ16" s="20">
        <v>0.46</v>
      </c>
      <c r="AR16" s="20"/>
      <c r="AS16" s="20">
        <v>0.53191489361702105</v>
      </c>
      <c r="AT16" s="20">
        <v>0.38141592920354001</v>
      </c>
      <c r="AU16" s="20"/>
      <c r="AV16" s="20">
        <v>0.37552742616033802</v>
      </c>
      <c r="AW16" s="20">
        <v>0.41824644549763001</v>
      </c>
      <c r="AX16" s="20"/>
      <c r="AY16" s="20">
        <v>0.376811594202899</v>
      </c>
      <c r="AZ16" s="20">
        <v>0.446938775510204</v>
      </c>
      <c r="BA16" s="20"/>
      <c r="BB16" s="20">
        <v>0.47058823529411797</v>
      </c>
      <c r="BC16" s="20">
        <v>0.33435114503816799</v>
      </c>
      <c r="BD16" s="20"/>
      <c r="BE16" s="20">
        <v>0.24242424242424199</v>
      </c>
      <c r="BF16" s="20">
        <v>0.34319526627218899</v>
      </c>
      <c r="BG16" s="20">
        <v>0.389273356401384</v>
      </c>
      <c r="BH16" s="20">
        <v>0.63404255319148894</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29" t="s">
        <v>229</v>
      </c>
      <c r="E2" s="25"/>
      <c r="F2" s="25"/>
      <c r="G2" s="25"/>
      <c r="H2" s="25"/>
      <c r="I2" s="25"/>
      <c r="J2" s="25"/>
      <c r="K2" s="25"/>
      <c r="L2" s="25"/>
      <c r="M2" s="25"/>
      <c r="N2" s="25"/>
      <c r="O2" s="25"/>
    </row>
    <row r="6" spans="2:15" ht="50.1" customHeight="1" x14ac:dyDescent="0.25">
      <c r="B6" s="22" t="s">
        <v>15</v>
      </c>
      <c r="C6" s="22" t="s">
        <v>210</v>
      </c>
      <c r="D6" s="22" t="s">
        <v>211</v>
      </c>
      <c r="E6" s="22" t="s">
        <v>212</v>
      </c>
      <c r="F6" s="22" t="s">
        <v>213</v>
      </c>
      <c r="G6" s="22" t="s">
        <v>214</v>
      </c>
      <c r="H6" s="22" t="s">
        <v>215</v>
      </c>
      <c r="I6" s="22" t="s">
        <v>216</v>
      </c>
      <c r="J6" s="22" t="s">
        <v>217</v>
      </c>
      <c r="K6" s="22" t="s">
        <v>218</v>
      </c>
      <c r="L6" s="22" t="s">
        <v>219</v>
      </c>
      <c r="M6" s="22" t="s">
        <v>220</v>
      </c>
      <c r="N6" s="22" t="s">
        <v>221</v>
      </c>
    </row>
    <row r="7" spans="2:15" x14ac:dyDescent="0.25">
      <c r="B7" s="17" t="s">
        <v>222</v>
      </c>
      <c r="C7" s="16">
        <v>0.80804248861911998</v>
      </c>
      <c r="D7" s="16">
        <v>0.76100151745068301</v>
      </c>
      <c r="E7" s="16">
        <v>0.86874051593323198</v>
      </c>
      <c r="F7" s="16">
        <v>0.74355083459787596</v>
      </c>
      <c r="G7" s="16">
        <v>0.67071320182094096</v>
      </c>
      <c r="H7" s="16">
        <v>0.76479514415781502</v>
      </c>
      <c r="I7" s="16">
        <v>0.64415781487101698</v>
      </c>
      <c r="J7" s="16">
        <v>0.56221547799696503</v>
      </c>
      <c r="K7" s="16">
        <v>0.457511380880121</v>
      </c>
      <c r="L7" s="16">
        <v>0.22685887708649499</v>
      </c>
      <c r="M7" s="16">
        <v>0.19347496206373299</v>
      </c>
      <c r="N7" s="16">
        <v>0.117602427921093</v>
      </c>
    </row>
    <row r="8" spans="2:15" x14ac:dyDescent="0.25">
      <c r="B8" s="17" t="s">
        <v>223</v>
      </c>
      <c r="C8" s="16">
        <v>0.14946889226100199</v>
      </c>
      <c r="D8" s="16">
        <v>0.17981790591805799</v>
      </c>
      <c r="E8" s="16">
        <v>9.40819423368741E-2</v>
      </c>
      <c r="F8" s="16">
        <v>0.18512898330804201</v>
      </c>
      <c r="G8" s="16">
        <v>0.21699544764795101</v>
      </c>
      <c r="H8" s="16">
        <v>0.15857359635811799</v>
      </c>
      <c r="I8" s="16">
        <v>0.27921092564491701</v>
      </c>
      <c r="J8" s="16">
        <v>0.30728376327769302</v>
      </c>
      <c r="K8" s="16">
        <v>0.29210925644916502</v>
      </c>
      <c r="L8" s="16">
        <v>0.24279210925644901</v>
      </c>
      <c r="M8" s="16">
        <v>0.20333839150227601</v>
      </c>
      <c r="N8" s="16">
        <v>0.20030349013657101</v>
      </c>
    </row>
    <row r="9" spans="2:15" ht="30" x14ac:dyDescent="0.25">
      <c r="B9" s="17" t="s">
        <v>224</v>
      </c>
      <c r="C9" s="16">
        <v>3.33839150227618E-2</v>
      </c>
      <c r="D9" s="16">
        <v>4.85584218512898E-2</v>
      </c>
      <c r="E9" s="16">
        <v>2.6555386949924101E-2</v>
      </c>
      <c r="F9" s="16">
        <v>5.8421851289833099E-2</v>
      </c>
      <c r="G9" s="16">
        <v>9.33232169954476E-2</v>
      </c>
      <c r="H9" s="16">
        <v>5.6145675265553897E-2</v>
      </c>
      <c r="I9" s="16">
        <v>5.69044006069803E-2</v>
      </c>
      <c r="J9" s="16">
        <v>0.100151745068285</v>
      </c>
      <c r="K9" s="16">
        <v>0.160849772382398</v>
      </c>
      <c r="L9" s="16">
        <v>0.25872534142640402</v>
      </c>
      <c r="M9" s="16">
        <v>0.21471927162367199</v>
      </c>
      <c r="N9" s="16">
        <v>0.22306525037936301</v>
      </c>
    </row>
    <row r="10" spans="2:15" x14ac:dyDescent="0.25">
      <c r="B10" s="17" t="s">
        <v>225</v>
      </c>
      <c r="C10" s="16">
        <v>6.0698027314112302E-3</v>
      </c>
      <c r="D10" s="16">
        <v>7.5872534142640401E-3</v>
      </c>
      <c r="E10" s="16">
        <v>7.5872534142640401E-3</v>
      </c>
      <c r="F10" s="16">
        <v>6.8285280728376304E-3</v>
      </c>
      <c r="G10" s="16">
        <v>1.44157814871017E-2</v>
      </c>
      <c r="H10" s="16">
        <v>1.06221547799697E-2</v>
      </c>
      <c r="I10" s="16">
        <v>1.44157814871017E-2</v>
      </c>
      <c r="J10" s="16">
        <v>1.8209408194233698E-2</v>
      </c>
      <c r="K10" s="16">
        <v>5.4628224582701099E-2</v>
      </c>
      <c r="L10" s="16">
        <v>0.122913505311077</v>
      </c>
      <c r="M10" s="16">
        <v>0.13125948406676799</v>
      </c>
      <c r="N10" s="16">
        <v>0.14491654021244299</v>
      </c>
    </row>
    <row r="11" spans="2:15" x14ac:dyDescent="0.25">
      <c r="B11" s="17" t="s">
        <v>226</v>
      </c>
      <c r="C11" s="16">
        <v>2.2761760242792101E-3</v>
      </c>
      <c r="D11" s="16">
        <v>7.5872534142640399E-4</v>
      </c>
      <c r="E11" s="16">
        <v>3.0349013657056099E-3</v>
      </c>
      <c r="F11" s="16">
        <v>5.31107738998483E-3</v>
      </c>
      <c r="G11" s="16">
        <v>2.2761760242792101E-3</v>
      </c>
      <c r="H11" s="16">
        <v>6.0698027314112302E-3</v>
      </c>
      <c r="I11" s="16">
        <v>3.0349013657056099E-3</v>
      </c>
      <c r="J11" s="16">
        <v>3.7936267071320201E-3</v>
      </c>
      <c r="K11" s="16">
        <v>2.80728376327769E-2</v>
      </c>
      <c r="L11" s="16">
        <v>0.12974203338391499</v>
      </c>
      <c r="M11" s="16">
        <v>0.22078907435508299</v>
      </c>
      <c r="N11" s="16">
        <v>0.22610015174506801</v>
      </c>
    </row>
    <row r="12" spans="2:15" x14ac:dyDescent="0.25">
      <c r="B12" s="17" t="s">
        <v>77</v>
      </c>
      <c r="C12" s="16">
        <v>7.5872534142640399E-4</v>
      </c>
      <c r="D12" s="16">
        <v>2.2761760242792101E-3</v>
      </c>
      <c r="E12" s="16">
        <v>0</v>
      </c>
      <c r="F12" s="16">
        <v>7.5872534142640399E-4</v>
      </c>
      <c r="G12" s="16">
        <v>2.2761760242792101E-3</v>
      </c>
      <c r="H12" s="16">
        <v>3.7936267071320201E-3</v>
      </c>
      <c r="I12" s="16">
        <v>2.2761760242792101E-3</v>
      </c>
      <c r="J12" s="16">
        <v>8.3459787556904395E-3</v>
      </c>
      <c r="K12" s="16">
        <v>6.8285280728376304E-3</v>
      </c>
      <c r="L12" s="16">
        <v>1.8968133535660101E-2</v>
      </c>
      <c r="M12" s="16">
        <v>3.6418816388467397E-2</v>
      </c>
      <c r="N12" s="16">
        <v>8.8012139605462794E-2</v>
      </c>
    </row>
    <row r="13" spans="2:15" x14ac:dyDescent="0.25">
      <c r="B13" s="21" t="s">
        <v>227</v>
      </c>
      <c r="C13" s="19">
        <v>0.957511380880121</v>
      </c>
      <c r="D13" s="19">
        <v>0.94081942336874103</v>
      </c>
      <c r="E13" s="19">
        <v>0.96282245827010604</v>
      </c>
      <c r="F13" s="19">
        <v>0.92867981790591803</v>
      </c>
      <c r="G13" s="19">
        <v>0.88770864946889205</v>
      </c>
      <c r="H13" s="19">
        <v>0.92336874051593298</v>
      </c>
      <c r="I13" s="19">
        <v>0.92336874051593298</v>
      </c>
      <c r="J13" s="19">
        <v>0.86949924127465905</v>
      </c>
      <c r="K13" s="19">
        <v>0.74962063732928697</v>
      </c>
      <c r="L13" s="19">
        <v>0.469650986342944</v>
      </c>
      <c r="M13" s="19">
        <v>0.396813353566009</v>
      </c>
      <c r="N13" s="19">
        <v>0.317905918057663</v>
      </c>
    </row>
    <row r="14" spans="2:15" x14ac:dyDescent="0.25">
      <c r="B14" s="21" t="s">
        <v>228</v>
      </c>
      <c r="C14" s="19">
        <v>8.3459787556904395E-3</v>
      </c>
      <c r="D14" s="19">
        <v>8.3459787556904395E-3</v>
      </c>
      <c r="E14" s="19">
        <v>1.06221547799697E-2</v>
      </c>
      <c r="F14" s="19">
        <v>1.21396054628225E-2</v>
      </c>
      <c r="G14" s="19">
        <v>1.66919575113809E-2</v>
      </c>
      <c r="H14" s="19">
        <v>1.66919575113809E-2</v>
      </c>
      <c r="I14" s="19">
        <v>1.7450682852807299E-2</v>
      </c>
      <c r="J14" s="19">
        <v>2.2003034901365699E-2</v>
      </c>
      <c r="K14" s="19">
        <v>8.2701062215478002E-2</v>
      </c>
      <c r="L14" s="19">
        <v>0.25265553869499202</v>
      </c>
      <c r="M14" s="19">
        <v>0.35204855842185101</v>
      </c>
      <c r="N14" s="19">
        <v>0.37101669195751102</v>
      </c>
    </row>
    <row r="15" spans="2:15" x14ac:dyDescent="0.25">
      <c r="B15" s="21" t="s">
        <v>171</v>
      </c>
      <c r="C15" s="20">
        <v>0.94916540212443101</v>
      </c>
      <c r="D15" s="20">
        <v>0.93247344461305004</v>
      </c>
      <c r="E15" s="20">
        <v>0.95220030349013696</v>
      </c>
      <c r="F15" s="20">
        <v>0.91654021244309603</v>
      </c>
      <c r="G15" s="20">
        <v>0.87101669195751097</v>
      </c>
      <c r="H15" s="20">
        <v>0.90667678300455201</v>
      </c>
      <c r="I15" s="20">
        <v>0.90591805766312605</v>
      </c>
      <c r="J15" s="20">
        <v>0.84749620637329304</v>
      </c>
      <c r="K15" s="20">
        <v>0.66691957511380895</v>
      </c>
      <c r="L15" s="20">
        <v>0.21699544764795101</v>
      </c>
      <c r="M15" s="20">
        <v>4.47647951441578E-2</v>
      </c>
      <c r="N15" s="20">
        <v>-5.31107738998483E-2</v>
      </c>
    </row>
    <row r="16" spans="2:15" x14ac:dyDescent="0.25">
      <c r="B16" s="15"/>
      <c r="C16" s="15"/>
      <c r="D16" s="15"/>
      <c r="E16" s="15"/>
      <c r="F16" s="15"/>
      <c r="G16" s="15"/>
      <c r="H16" s="15"/>
      <c r="I16" s="15"/>
      <c r="J16" s="15"/>
      <c r="K16" s="15"/>
      <c r="L16" s="15"/>
      <c r="M16" s="15"/>
      <c r="N16" s="15"/>
    </row>
    <row r="17" spans="2:2" x14ac:dyDescent="0.25">
      <c r="B17" t="s">
        <v>80</v>
      </c>
    </row>
    <row r="18" spans="2:2" x14ac:dyDescent="0.25">
      <c r="B18" t="s">
        <v>81</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0.80804248861911998</v>
      </c>
      <c r="D8" s="16">
        <v>0.81395348837209303</v>
      </c>
      <c r="E8" s="16">
        <v>0.81818181818181801</v>
      </c>
      <c r="F8" s="16">
        <v>0.86315789473684201</v>
      </c>
      <c r="G8" s="16">
        <v>0.77586206896551702</v>
      </c>
      <c r="H8" s="16">
        <v>0.83333333333333304</v>
      </c>
      <c r="I8" s="16">
        <v>0.838095238095238</v>
      </c>
      <c r="J8" s="16">
        <v>0.68421052631578905</v>
      </c>
      <c r="K8" s="16">
        <v>0.84931506849315097</v>
      </c>
      <c r="L8" s="16">
        <v>0.76666666666666705</v>
      </c>
      <c r="M8" s="16">
        <v>0.77272727272727304</v>
      </c>
      <c r="N8" s="16">
        <v>0.72549019607843102</v>
      </c>
      <c r="O8" s="16">
        <v>0.66666666666666696</v>
      </c>
      <c r="P8" s="16">
        <v>0.76666666666666705</v>
      </c>
      <c r="Q8" s="16">
        <v>0.79069767441860495</v>
      </c>
      <c r="R8" s="16">
        <v>0.77777777777777801</v>
      </c>
      <c r="S8" s="16">
        <v>0.85164835164835195</v>
      </c>
      <c r="T8" s="16">
        <v>0.83653846153846201</v>
      </c>
      <c r="U8" s="16"/>
      <c r="V8" s="16">
        <v>0.81615598885793905</v>
      </c>
      <c r="W8" s="16">
        <v>0.8</v>
      </c>
      <c r="X8" s="16">
        <v>0.82042253521126796</v>
      </c>
      <c r="Y8" s="16">
        <v>0.79795918367346896</v>
      </c>
      <c r="Z8" s="16"/>
      <c r="AA8" s="16">
        <v>0.79790026246719203</v>
      </c>
      <c r="AB8" s="16">
        <v>0.74390243902439002</v>
      </c>
      <c r="AC8" s="16">
        <v>0.84821428571428603</v>
      </c>
      <c r="AD8" s="16">
        <v>0.82945736434108497</v>
      </c>
      <c r="AE8" s="16">
        <v>0.84033613445378197</v>
      </c>
      <c r="AF8" s="16">
        <v>0.819148936170213</v>
      </c>
      <c r="AG8" s="16">
        <v>0.75</v>
      </c>
      <c r="AH8" s="16">
        <v>0.86585365853658502</v>
      </c>
      <c r="AI8" s="16">
        <v>0.77358490566037696</v>
      </c>
      <c r="AJ8" s="16"/>
      <c r="AK8" s="16">
        <v>0.73604060913705605</v>
      </c>
      <c r="AL8" s="16">
        <v>0.75728155339805803</v>
      </c>
      <c r="AM8" s="16">
        <v>0.77227722772277196</v>
      </c>
      <c r="AN8" s="16">
        <v>0.80546075085324198</v>
      </c>
      <c r="AO8" s="16">
        <v>0.819148936170213</v>
      </c>
      <c r="AP8" s="16">
        <v>0.87096774193548399</v>
      </c>
      <c r="AQ8" s="16">
        <v>0.84666666666666701</v>
      </c>
      <c r="AR8" s="16"/>
      <c r="AS8" s="16">
        <v>0.78191489361702105</v>
      </c>
      <c r="AT8" s="16">
        <v>0.81238938053097298</v>
      </c>
      <c r="AU8" s="16"/>
      <c r="AV8" s="16">
        <v>0.81434599156118104</v>
      </c>
      <c r="AW8" s="16">
        <v>0.80450236966824595</v>
      </c>
      <c r="AX8" s="16"/>
      <c r="AY8" s="16">
        <v>0.81400966183574897</v>
      </c>
      <c r="AZ8" s="16">
        <v>0.79795918367346896</v>
      </c>
      <c r="BA8" s="16"/>
      <c r="BB8" s="16">
        <v>0.85218702865761697</v>
      </c>
      <c r="BC8" s="16">
        <v>0.76335877862595403</v>
      </c>
      <c r="BD8" s="16"/>
      <c r="BE8" s="16">
        <v>0.77575757575757598</v>
      </c>
      <c r="BF8" s="16">
        <v>0.78994082840236701</v>
      </c>
      <c r="BG8" s="16">
        <v>0.821799307958478</v>
      </c>
      <c r="BH8" s="16">
        <v>0.82127659574468104</v>
      </c>
    </row>
    <row r="9" spans="2:60" x14ac:dyDescent="0.25">
      <c r="B9" s="17" t="s">
        <v>223</v>
      </c>
      <c r="C9" s="16">
        <v>0.14946889226100199</v>
      </c>
      <c r="D9" s="16">
        <v>0.13953488372093001</v>
      </c>
      <c r="E9" s="16">
        <v>0.15384615384615399</v>
      </c>
      <c r="F9" s="16">
        <v>8.42105263157895E-2</v>
      </c>
      <c r="G9" s="16">
        <v>0.13793103448275901</v>
      </c>
      <c r="H9" s="16">
        <v>0.133333333333333</v>
      </c>
      <c r="I9" s="16">
        <v>0.12380952380952399</v>
      </c>
      <c r="J9" s="16">
        <v>0.26315789473684198</v>
      </c>
      <c r="K9" s="16">
        <v>0.123287671232877</v>
      </c>
      <c r="L9" s="16">
        <v>0.133333333333333</v>
      </c>
      <c r="M9" s="16">
        <v>0.170454545454545</v>
      </c>
      <c r="N9" s="16">
        <v>0.21568627450980399</v>
      </c>
      <c r="O9" s="16">
        <v>0.266666666666667</v>
      </c>
      <c r="P9" s="16">
        <v>0.2</v>
      </c>
      <c r="Q9" s="16">
        <v>0.209302325581395</v>
      </c>
      <c r="R9" s="16">
        <v>0.22222222222222199</v>
      </c>
      <c r="S9" s="16">
        <v>0.120879120879121</v>
      </c>
      <c r="T9" s="16">
        <v>0.115384615384615</v>
      </c>
      <c r="U9" s="16"/>
      <c r="V9" s="16">
        <v>0.13927576601671299</v>
      </c>
      <c r="W9" s="16">
        <v>0.14594594594594601</v>
      </c>
      <c r="X9" s="16">
        <v>0.13028169014084501</v>
      </c>
      <c r="Y9" s="16">
        <v>0.16938775510204099</v>
      </c>
      <c r="Z9" s="16"/>
      <c r="AA9" s="16">
        <v>0.15485564304461899</v>
      </c>
      <c r="AB9" s="16">
        <v>0.18292682926829301</v>
      </c>
      <c r="AC9" s="16">
        <v>0.11607142857142901</v>
      </c>
      <c r="AD9" s="16">
        <v>0.116279069767442</v>
      </c>
      <c r="AE9" s="16">
        <v>0.126050420168067</v>
      </c>
      <c r="AF9" s="16">
        <v>0.14893617021276601</v>
      </c>
      <c r="AG9" s="16">
        <v>0.22916666666666699</v>
      </c>
      <c r="AH9" s="16">
        <v>0.109756097560976</v>
      </c>
      <c r="AI9" s="16">
        <v>0.20754716981132099</v>
      </c>
      <c r="AJ9" s="16"/>
      <c r="AK9" s="16">
        <v>0.19289340101522801</v>
      </c>
      <c r="AL9" s="16">
        <v>0.17475728155339801</v>
      </c>
      <c r="AM9" s="16">
        <v>0.198019801980198</v>
      </c>
      <c r="AN9" s="16">
        <v>0.143344709897611</v>
      </c>
      <c r="AO9" s="16">
        <v>0.13829787234042601</v>
      </c>
      <c r="AP9" s="16">
        <v>0.115207373271889</v>
      </c>
      <c r="AQ9" s="16">
        <v>0.14000000000000001</v>
      </c>
      <c r="AR9" s="16"/>
      <c r="AS9" s="16">
        <v>0.18617021276595699</v>
      </c>
      <c r="AT9" s="16">
        <v>0.14336283185840701</v>
      </c>
      <c r="AU9" s="16"/>
      <c r="AV9" s="16">
        <v>0.16033755274261599</v>
      </c>
      <c r="AW9" s="16">
        <v>0.143364928909953</v>
      </c>
      <c r="AX9" s="16"/>
      <c r="AY9" s="16">
        <v>0.13768115942028999</v>
      </c>
      <c r="AZ9" s="16">
        <v>0.16938775510204099</v>
      </c>
      <c r="BA9" s="16"/>
      <c r="BB9" s="16">
        <v>0.120663650075415</v>
      </c>
      <c r="BC9" s="16">
        <v>0.17862595419847299</v>
      </c>
      <c r="BD9" s="16"/>
      <c r="BE9" s="16">
        <v>0.13939393939393899</v>
      </c>
      <c r="BF9" s="16">
        <v>0.16272189349112401</v>
      </c>
      <c r="BG9" s="16">
        <v>0.143598615916955</v>
      </c>
      <c r="BH9" s="16">
        <v>0.15319148936170199</v>
      </c>
    </row>
    <row r="10" spans="2:60" ht="30" x14ac:dyDescent="0.25">
      <c r="B10" s="17" t="s">
        <v>224</v>
      </c>
      <c r="C10" s="16">
        <v>3.33839150227618E-2</v>
      </c>
      <c r="D10" s="16">
        <v>4.6511627906976702E-2</v>
      </c>
      <c r="E10" s="16">
        <v>2.0979020979021001E-2</v>
      </c>
      <c r="F10" s="16">
        <v>4.2105263157894701E-2</v>
      </c>
      <c r="G10" s="16">
        <v>6.8965517241379296E-2</v>
      </c>
      <c r="H10" s="16">
        <v>0</v>
      </c>
      <c r="I10" s="16">
        <v>2.8571428571428598E-2</v>
      </c>
      <c r="J10" s="16">
        <v>5.2631578947368397E-2</v>
      </c>
      <c r="K10" s="16">
        <v>2.7397260273972601E-2</v>
      </c>
      <c r="L10" s="16">
        <v>0.1</v>
      </c>
      <c r="M10" s="16">
        <v>4.5454545454545497E-2</v>
      </c>
      <c r="N10" s="16">
        <v>3.9215686274509803E-2</v>
      </c>
      <c r="O10" s="16">
        <v>0</v>
      </c>
      <c r="P10" s="16">
        <v>1.6666666666666701E-2</v>
      </c>
      <c r="Q10" s="16">
        <v>0</v>
      </c>
      <c r="R10" s="16">
        <v>0</v>
      </c>
      <c r="S10" s="16">
        <v>2.74725274725275E-2</v>
      </c>
      <c r="T10" s="16">
        <v>3.8461538461538498E-2</v>
      </c>
      <c r="U10" s="16"/>
      <c r="V10" s="16">
        <v>3.6211699164345398E-2</v>
      </c>
      <c r="W10" s="16">
        <v>3.7837837837837798E-2</v>
      </c>
      <c r="X10" s="16">
        <v>3.8732394366197201E-2</v>
      </c>
      <c r="Y10" s="16">
        <v>2.6530612244898E-2</v>
      </c>
      <c r="Z10" s="16"/>
      <c r="AA10" s="16">
        <v>3.6745406824147002E-2</v>
      </c>
      <c r="AB10" s="16">
        <v>4.8780487804878099E-2</v>
      </c>
      <c r="AC10" s="16">
        <v>2.6785714285714302E-2</v>
      </c>
      <c r="AD10" s="16">
        <v>4.6511627906976702E-2</v>
      </c>
      <c r="AE10" s="16">
        <v>2.5210084033613401E-2</v>
      </c>
      <c r="AF10" s="16">
        <v>2.1276595744680899E-2</v>
      </c>
      <c r="AG10" s="16">
        <v>1.0416666666666701E-2</v>
      </c>
      <c r="AH10" s="16">
        <v>2.4390243902439001E-2</v>
      </c>
      <c r="AI10" s="16">
        <v>1.88679245283019E-2</v>
      </c>
      <c r="AJ10" s="16"/>
      <c r="AK10" s="16">
        <v>5.0761421319797002E-2</v>
      </c>
      <c r="AL10" s="16">
        <v>4.85436893203883E-2</v>
      </c>
      <c r="AM10" s="16">
        <v>2.9702970297029702E-2</v>
      </c>
      <c r="AN10" s="16">
        <v>3.7542662116041001E-2</v>
      </c>
      <c r="AO10" s="16">
        <v>3.1914893617021302E-2</v>
      </c>
      <c r="AP10" s="16">
        <v>1.3824884792626699E-2</v>
      </c>
      <c r="AQ10" s="16">
        <v>1.3333333333333299E-2</v>
      </c>
      <c r="AR10" s="16"/>
      <c r="AS10" s="16">
        <v>2.6595744680851099E-2</v>
      </c>
      <c r="AT10" s="16">
        <v>3.4513274336283199E-2</v>
      </c>
      <c r="AU10" s="16"/>
      <c r="AV10" s="16">
        <v>1.68776371308017E-2</v>
      </c>
      <c r="AW10" s="16">
        <v>4.2654028436019002E-2</v>
      </c>
      <c r="AX10" s="16"/>
      <c r="AY10" s="16">
        <v>3.7439613526569999E-2</v>
      </c>
      <c r="AZ10" s="16">
        <v>2.6530612244898E-2</v>
      </c>
      <c r="BA10" s="16"/>
      <c r="BB10" s="16">
        <v>2.1116138763197598E-2</v>
      </c>
      <c r="BC10" s="16">
        <v>4.58015267175573E-2</v>
      </c>
      <c r="BD10" s="16"/>
      <c r="BE10" s="16">
        <v>6.0606060606060601E-2</v>
      </c>
      <c r="BF10" s="16">
        <v>3.25443786982249E-2</v>
      </c>
      <c r="BG10" s="16">
        <v>2.9411764705882401E-2</v>
      </c>
      <c r="BH10" s="16">
        <v>2.5531914893616999E-2</v>
      </c>
    </row>
    <row r="11" spans="2:60" x14ac:dyDescent="0.25">
      <c r="B11" s="17" t="s">
        <v>225</v>
      </c>
      <c r="C11" s="16">
        <v>6.0698027314112302E-3</v>
      </c>
      <c r="D11" s="16">
        <v>0</v>
      </c>
      <c r="E11" s="16">
        <v>6.9930069930069904E-3</v>
      </c>
      <c r="F11" s="16">
        <v>0</v>
      </c>
      <c r="G11" s="16">
        <v>1.72413793103448E-2</v>
      </c>
      <c r="H11" s="16">
        <v>3.3333333333333298E-2</v>
      </c>
      <c r="I11" s="16">
        <v>0</v>
      </c>
      <c r="J11" s="16">
        <v>0</v>
      </c>
      <c r="K11" s="16">
        <v>0</v>
      </c>
      <c r="L11" s="16">
        <v>0</v>
      </c>
      <c r="M11" s="16">
        <v>1.13636363636364E-2</v>
      </c>
      <c r="N11" s="16">
        <v>1.9607843137254902E-2</v>
      </c>
      <c r="O11" s="16">
        <v>3.3333333333333298E-2</v>
      </c>
      <c r="P11" s="16">
        <v>1.6666666666666701E-2</v>
      </c>
      <c r="Q11" s="16">
        <v>0</v>
      </c>
      <c r="R11" s="16">
        <v>0</v>
      </c>
      <c r="S11" s="16">
        <v>0</v>
      </c>
      <c r="T11" s="16">
        <v>0</v>
      </c>
      <c r="U11" s="16"/>
      <c r="V11" s="16">
        <v>5.5710306406685202E-3</v>
      </c>
      <c r="W11" s="16">
        <v>1.62162162162162E-2</v>
      </c>
      <c r="X11" s="16">
        <v>3.5211267605633799E-3</v>
      </c>
      <c r="Y11" s="16">
        <v>4.0816326530612197E-3</v>
      </c>
      <c r="Z11" s="16"/>
      <c r="AA11" s="16">
        <v>1.0498687664042E-2</v>
      </c>
      <c r="AB11" s="16">
        <v>0</v>
      </c>
      <c r="AC11" s="16">
        <v>8.9285714285714298E-3</v>
      </c>
      <c r="AD11" s="16">
        <v>0</v>
      </c>
      <c r="AE11" s="16">
        <v>0</v>
      </c>
      <c r="AF11" s="16">
        <v>1.0638297872340399E-2</v>
      </c>
      <c r="AG11" s="16">
        <v>1.0416666666666701E-2</v>
      </c>
      <c r="AH11" s="16">
        <v>0</v>
      </c>
      <c r="AI11" s="16">
        <v>0</v>
      </c>
      <c r="AJ11" s="16"/>
      <c r="AK11" s="16">
        <v>2.0304568527918801E-2</v>
      </c>
      <c r="AL11" s="16">
        <v>1.94174757281553E-2</v>
      </c>
      <c r="AM11" s="16">
        <v>0</v>
      </c>
      <c r="AN11" s="16">
        <v>6.8259385665529002E-3</v>
      </c>
      <c r="AO11" s="16">
        <v>0</v>
      </c>
      <c r="AP11" s="16">
        <v>0</v>
      </c>
      <c r="AQ11" s="16">
        <v>0</v>
      </c>
      <c r="AR11" s="16"/>
      <c r="AS11" s="16">
        <v>5.31914893617021E-3</v>
      </c>
      <c r="AT11" s="16">
        <v>6.1946902654867299E-3</v>
      </c>
      <c r="AU11" s="16"/>
      <c r="AV11" s="16">
        <v>4.2194092827004199E-3</v>
      </c>
      <c r="AW11" s="16">
        <v>7.10900473933649E-3</v>
      </c>
      <c r="AX11" s="16"/>
      <c r="AY11" s="16">
        <v>7.2463768115942004E-3</v>
      </c>
      <c r="AZ11" s="16">
        <v>4.0816326530612197E-3</v>
      </c>
      <c r="BA11" s="16"/>
      <c r="BB11" s="16">
        <v>4.5248868778280504E-3</v>
      </c>
      <c r="BC11" s="16">
        <v>7.63358778625954E-3</v>
      </c>
      <c r="BD11" s="16"/>
      <c r="BE11" s="16">
        <v>1.21212121212121E-2</v>
      </c>
      <c r="BF11" s="16">
        <v>1.18343195266272E-2</v>
      </c>
      <c r="BG11" s="16">
        <v>3.4602076124567501E-3</v>
      </c>
      <c r="BH11" s="16">
        <v>0</v>
      </c>
    </row>
    <row r="12" spans="2:60" x14ac:dyDescent="0.25">
      <c r="B12" s="17" t="s">
        <v>226</v>
      </c>
      <c r="C12" s="16">
        <v>2.2761760242792101E-3</v>
      </c>
      <c r="D12" s="16">
        <v>0</v>
      </c>
      <c r="E12" s="16">
        <v>0</v>
      </c>
      <c r="F12" s="16">
        <v>1.05263157894737E-2</v>
      </c>
      <c r="G12" s="16">
        <v>0</v>
      </c>
      <c r="H12" s="16">
        <v>0</v>
      </c>
      <c r="I12" s="16">
        <v>9.5238095238095195E-3</v>
      </c>
      <c r="J12" s="16">
        <v>0</v>
      </c>
      <c r="K12" s="16">
        <v>0</v>
      </c>
      <c r="L12" s="16">
        <v>0</v>
      </c>
      <c r="M12" s="16">
        <v>0</v>
      </c>
      <c r="N12" s="16">
        <v>0</v>
      </c>
      <c r="O12" s="16">
        <v>3.3333333333333298E-2</v>
      </c>
      <c r="P12" s="16">
        <v>0</v>
      </c>
      <c r="Q12" s="16">
        <v>0</v>
      </c>
      <c r="R12" s="16">
        <v>0</v>
      </c>
      <c r="S12" s="16">
        <v>0</v>
      </c>
      <c r="T12" s="16">
        <v>0</v>
      </c>
      <c r="U12" s="16"/>
      <c r="V12" s="16">
        <v>2.7855153203342601E-3</v>
      </c>
      <c r="W12" s="16">
        <v>0</v>
      </c>
      <c r="X12" s="16">
        <v>3.5211267605633799E-3</v>
      </c>
      <c r="Y12" s="16">
        <v>2.0408163265306098E-3</v>
      </c>
      <c r="Z12" s="16"/>
      <c r="AA12" s="16">
        <v>0</v>
      </c>
      <c r="AB12" s="16">
        <v>2.4390243902439001E-2</v>
      </c>
      <c r="AC12" s="16">
        <v>0</v>
      </c>
      <c r="AD12" s="16">
        <v>0</v>
      </c>
      <c r="AE12" s="16">
        <v>8.4033613445378096E-3</v>
      </c>
      <c r="AF12" s="16">
        <v>0</v>
      </c>
      <c r="AG12" s="16">
        <v>0</v>
      </c>
      <c r="AH12" s="16">
        <v>0</v>
      </c>
      <c r="AI12" s="16">
        <v>0</v>
      </c>
      <c r="AJ12" s="16"/>
      <c r="AK12" s="16">
        <v>0</v>
      </c>
      <c r="AL12" s="16">
        <v>0</v>
      </c>
      <c r="AM12" s="16">
        <v>0</v>
      </c>
      <c r="AN12" s="16">
        <v>6.8259385665529002E-3</v>
      </c>
      <c r="AO12" s="16">
        <v>5.31914893617021E-3</v>
      </c>
      <c r="AP12" s="16">
        <v>0</v>
      </c>
      <c r="AQ12" s="16">
        <v>0</v>
      </c>
      <c r="AR12" s="16"/>
      <c r="AS12" s="16">
        <v>0</v>
      </c>
      <c r="AT12" s="16">
        <v>2.6548672566371698E-3</v>
      </c>
      <c r="AU12" s="16"/>
      <c r="AV12" s="16">
        <v>4.2194092827004199E-3</v>
      </c>
      <c r="AW12" s="16">
        <v>1.18483412322275E-3</v>
      </c>
      <c r="AX12" s="16"/>
      <c r="AY12" s="16">
        <v>2.4154589371980701E-3</v>
      </c>
      <c r="AZ12" s="16">
        <v>2.0408163265306098E-3</v>
      </c>
      <c r="BA12" s="16"/>
      <c r="BB12" s="16">
        <v>1.5082956259426801E-3</v>
      </c>
      <c r="BC12" s="16">
        <v>3.0534351145038198E-3</v>
      </c>
      <c r="BD12" s="16"/>
      <c r="BE12" s="16">
        <v>6.0606060606060597E-3</v>
      </c>
      <c r="BF12" s="16">
        <v>2.9585798816567999E-3</v>
      </c>
      <c r="BG12" s="16">
        <v>1.7301038062283701E-3</v>
      </c>
      <c r="BH12" s="16">
        <v>0</v>
      </c>
    </row>
    <row r="13" spans="2:60" x14ac:dyDescent="0.25">
      <c r="B13" s="17" t="s">
        <v>77</v>
      </c>
      <c r="C13" s="16">
        <v>7.5872534142640399E-4</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9.6153846153846194E-3</v>
      </c>
      <c r="U13" s="16"/>
      <c r="V13" s="16">
        <v>0</v>
      </c>
      <c r="W13" s="16">
        <v>0</v>
      </c>
      <c r="X13" s="16">
        <v>3.5211267605633799E-3</v>
      </c>
      <c r="Y13" s="16">
        <v>0</v>
      </c>
      <c r="Z13" s="16"/>
      <c r="AA13" s="16">
        <v>0</v>
      </c>
      <c r="AB13" s="16">
        <v>0</v>
      </c>
      <c r="AC13" s="16">
        <v>0</v>
      </c>
      <c r="AD13" s="16">
        <v>7.7519379844961196E-3</v>
      </c>
      <c r="AE13" s="16">
        <v>0</v>
      </c>
      <c r="AF13" s="16">
        <v>0</v>
      </c>
      <c r="AG13" s="16">
        <v>0</v>
      </c>
      <c r="AH13" s="16">
        <v>0</v>
      </c>
      <c r="AI13" s="16">
        <v>0</v>
      </c>
      <c r="AJ13" s="16"/>
      <c r="AK13" s="16">
        <v>0</v>
      </c>
      <c r="AL13" s="16">
        <v>0</v>
      </c>
      <c r="AM13" s="16">
        <v>0</v>
      </c>
      <c r="AN13" s="16">
        <v>0</v>
      </c>
      <c r="AO13" s="16">
        <v>5.31914893617021E-3</v>
      </c>
      <c r="AP13" s="16">
        <v>0</v>
      </c>
      <c r="AQ13" s="16">
        <v>0</v>
      </c>
      <c r="AR13" s="16"/>
      <c r="AS13" s="16">
        <v>0</v>
      </c>
      <c r="AT13" s="16">
        <v>8.8495575221238904E-4</v>
      </c>
      <c r="AU13" s="16"/>
      <c r="AV13" s="16">
        <v>0</v>
      </c>
      <c r="AW13" s="16">
        <v>1.18483412322275E-3</v>
      </c>
      <c r="AX13" s="16"/>
      <c r="AY13" s="16">
        <v>1.2077294685990301E-3</v>
      </c>
      <c r="AZ13" s="16">
        <v>0</v>
      </c>
      <c r="BA13" s="16"/>
      <c r="BB13" s="16">
        <v>0</v>
      </c>
      <c r="BC13" s="16">
        <v>1.5267175572519099E-3</v>
      </c>
      <c r="BD13" s="16"/>
      <c r="BE13" s="16">
        <v>6.0606060606060597E-3</v>
      </c>
      <c r="BF13" s="16">
        <v>0</v>
      </c>
      <c r="BG13" s="16">
        <v>0</v>
      </c>
      <c r="BH13" s="16">
        <v>0</v>
      </c>
    </row>
    <row r="14" spans="2:60" x14ac:dyDescent="0.25">
      <c r="B14" s="17" t="s">
        <v>227</v>
      </c>
      <c r="C14" s="19">
        <v>0.957511380880121</v>
      </c>
      <c r="D14" s="19">
        <v>0.95348837209302295</v>
      </c>
      <c r="E14" s="19">
        <v>0.97202797202797198</v>
      </c>
      <c r="F14" s="19">
        <v>0.94736842105263197</v>
      </c>
      <c r="G14" s="19">
        <v>0.91379310344827602</v>
      </c>
      <c r="H14" s="19">
        <v>0.96666666666666701</v>
      </c>
      <c r="I14" s="19">
        <v>0.96190476190476204</v>
      </c>
      <c r="J14" s="19">
        <v>0.94736842105263197</v>
      </c>
      <c r="K14" s="19">
        <v>0.97260273972602695</v>
      </c>
      <c r="L14" s="19">
        <v>0.9</v>
      </c>
      <c r="M14" s="19">
        <v>0.94318181818181801</v>
      </c>
      <c r="N14" s="19">
        <v>0.94117647058823495</v>
      </c>
      <c r="O14" s="19">
        <v>0.93333333333333302</v>
      </c>
      <c r="P14" s="19">
        <v>0.96666666666666701</v>
      </c>
      <c r="Q14" s="19">
        <v>1</v>
      </c>
      <c r="R14" s="19">
        <v>1</v>
      </c>
      <c r="S14" s="19">
        <v>0.97252747252747296</v>
      </c>
      <c r="T14" s="19">
        <v>0.95192307692307698</v>
      </c>
      <c r="U14" s="19"/>
      <c r="V14" s="19">
        <v>0.95543175487465204</v>
      </c>
      <c r="W14" s="19">
        <v>0.94594594594594605</v>
      </c>
      <c r="X14" s="19">
        <v>0.95070422535211296</v>
      </c>
      <c r="Y14" s="19">
        <v>0.96734693877551003</v>
      </c>
      <c r="Z14" s="19"/>
      <c r="AA14" s="19">
        <v>0.952755905511811</v>
      </c>
      <c r="AB14" s="19">
        <v>0.92682926829268297</v>
      </c>
      <c r="AC14" s="19">
        <v>0.96428571428571397</v>
      </c>
      <c r="AD14" s="19">
        <v>0.94573643410852704</v>
      </c>
      <c r="AE14" s="19">
        <v>0.96638655462184897</v>
      </c>
      <c r="AF14" s="19">
        <v>0.96808510638297895</v>
      </c>
      <c r="AG14" s="19">
        <v>0.97916666666666696</v>
      </c>
      <c r="AH14" s="19">
        <v>0.97560975609756095</v>
      </c>
      <c r="AI14" s="19">
        <v>0.98113207547169801</v>
      </c>
      <c r="AJ14" s="19"/>
      <c r="AK14" s="19">
        <v>0.92893401015228405</v>
      </c>
      <c r="AL14" s="19">
        <v>0.93203883495145601</v>
      </c>
      <c r="AM14" s="19">
        <v>0.97029702970297005</v>
      </c>
      <c r="AN14" s="19">
        <v>0.94880546075085304</v>
      </c>
      <c r="AO14" s="19">
        <v>0.95744680851063801</v>
      </c>
      <c r="AP14" s="19">
        <v>0.986175115207373</v>
      </c>
      <c r="AQ14" s="19">
        <v>0.98666666666666702</v>
      </c>
      <c r="AR14" s="19"/>
      <c r="AS14" s="19">
        <v>0.96808510638297895</v>
      </c>
      <c r="AT14" s="19">
        <v>0.95575221238938002</v>
      </c>
      <c r="AU14" s="19"/>
      <c r="AV14" s="19">
        <v>0.974683544303798</v>
      </c>
      <c r="AW14" s="19">
        <v>0.94786729857819896</v>
      </c>
      <c r="AX14" s="19"/>
      <c r="AY14" s="19">
        <v>0.95169082125603899</v>
      </c>
      <c r="AZ14" s="19">
        <v>0.96734693877551003</v>
      </c>
      <c r="BA14" s="19"/>
      <c r="BB14" s="19">
        <v>0.97285067873303199</v>
      </c>
      <c r="BC14" s="19">
        <v>0.94198473282442796</v>
      </c>
      <c r="BD14" s="19"/>
      <c r="BE14" s="19">
        <v>0.91515151515151505</v>
      </c>
      <c r="BF14" s="19">
        <v>0.95266272189349099</v>
      </c>
      <c r="BG14" s="19">
        <v>0.965397923875433</v>
      </c>
      <c r="BH14" s="19">
        <v>0.97446808510638305</v>
      </c>
    </row>
    <row r="15" spans="2:60" x14ac:dyDescent="0.25">
      <c r="B15" s="17" t="s">
        <v>228</v>
      </c>
      <c r="C15" s="19">
        <v>8.3459787556904395E-3</v>
      </c>
      <c r="D15" s="19">
        <v>0</v>
      </c>
      <c r="E15" s="19">
        <v>6.9930069930069904E-3</v>
      </c>
      <c r="F15" s="19">
        <v>1.05263157894737E-2</v>
      </c>
      <c r="G15" s="19">
        <v>1.72413793103448E-2</v>
      </c>
      <c r="H15" s="19">
        <v>3.3333333333333298E-2</v>
      </c>
      <c r="I15" s="19">
        <v>9.5238095238095195E-3</v>
      </c>
      <c r="J15" s="19">
        <v>0</v>
      </c>
      <c r="K15" s="19">
        <v>0</v>
      </c>
      <c r="L15" s="19">
        <v>0</v>
      </c>
      <c r="M15" s="19">
        <v>1.13636363636364E-2</v>
      </c>
      <c r="N15" s="19">
        <v>1.9607843137254902E-2</v>
      </c>
      <c r="O15" s="19">
        <v>6.6666666666666693E-2</v>
      </c>
      <c r="P15" s="19">
        <v>1.6666666666666701E-2</v>
      </c>
      <c r="Q15" s="19">
        <v>0</v>
      </c>
      <c r="R15" s="19">
        <v>0</v>
      </c>
      <c r="S15" s="19">
        <v>0</v>
      </c>
      <c r="T15" s="19">
        <v>0</v>
      </c>
      <c r="U15" s="19"/>
      <c r="V15" s="19">
        <v>8.3565459610027894E-3</v>
      </c>
      <c r="W15" s="19">
        <v>1.62162162162162E-2</v>
      </c>
      <c r="X15" s="19">
        <v>7.0422535211267599E-3</v>
      </c>
      <c r="Y15" s="19">
        <v>6.1224489795918399E-3</v>
      </c>
      <c r="Z15" s="19"/>
      <c r="AA15" s="19">
        <v>1.0498687664042E-2</v>
      </c>
      <c r="AB15" s="19">
        <v>2.4390243902439001E-2</v>
      </c>
      <c r="AC15" s="19">
        <v>8.9285714285714298E-3</v>
      </c>
      <c r="AD15" s="19">
        <v>0</v>
      </c>
      <c r="AE15" s="19">
        <v>8.4033613445378096E-3</v>
      </c>
      <c r="AF15" s="19">
        <v>1.0638297872340399E-2</v>
      </c>
      <c r="AG15" s="19">
        <v>1.0416666666666701E-2</v>
      </c>
      <c r="AH15" s="19">
        <v>0</v>
      </c>
      <c r="AI15" s="19">
        <v>0</v>
      </c>
      <c r="AJ15" s="19"/>
      <c r="AK15" s="19">
        <v>2.0304568527918801E-2</v>
      </c>
      <c r="AL15" s="19">
        <v>1.94174757281553E-2</v>
      </c>
      <c r="AM15" s="19">
        <v>0</v>
      </c>
      <c r="AN15" s="19">
        <v>1.36518771331058E-2</v>
      </c>
      <c r="AO15" s="19">
        <v>5.31914893617021E-3</v>
      </c>
      <c r="AP15" s="19">
        <v>0</v>
      </c>
      <c r="AQ15" s="19">
        <v>0</v>
      </c>
      <c r="AR15" s="19"/>
      <c r="AS15" s="19">
        <v>5.31914893617021E-3</v>
      </c>
      <c r="AT15" s="19">
        <v>8.8495575221238902E-3</v>
      </c>
      <c r="AU15" s="19"/>
      <c r="AV15" s="19">
        <v>8.4388185654008397E-3</v>
      </c>
      <c r="AW15" s="19">
        <v>8.2938388625592406E-3</v>
      </c>
      <c r="AX15" s="19"/>
      <c r="AY15" s="19">
        <v>9.6618357487922701E-3</v>
      </c>
      <c r="AZ15" s="19">
        <v>6.1224489795918399E-3</v>
      </c>
      <c r="BA15" s="19"/>
      <c r="BB15" s="19">
        <v>6.0331825037707402E-3</v>
      </c>
      <c r="BC15" s="19">
        <v>1.0687022900763401E-2</v>
      </c>
      <c r="BD15" s="19"/>
      <c r="BE15" s="19">
        <v>1.8181818181818198E-2</v>
      </c>
      <c r="BF15" s="19">
        <v>1.4792899408284E-2</v>
      </c>
      <c r="BG15" s="19">
        <v>5.19031141868512E-3</v>
      </c>
      <c r="BH15" s="19">
        <v>0</v>
      </c>
    </row>
    <row r="16" spans="2:60" x14ac:dyDescent="0.25">
      <c r="B16" s="17" t="s">
        <v>171</v>
      </c>
      <c r="C16" s="20">
        <v>0.94916540212443101</v>
      </c>
      <c r="D16" s="20">
        <v>0.95348837209302295</v>
      </c>
      <c r="E16" s="20">
        <v>0.965034965034965</v>
      </c>
      <c r="F16" s="20">
        <v>0.93684210526315803</v>
      </c>
      <c r="G16" s="20">
        <v>0.89655172413793105</v>
      </c>
      <c r="H16" s="20">
        <v>0.93333333333333302</v>
      </c>
      <c r="I16" s="20">
        <v>0.952380952380952</v>
      </c>
      <c r="J16" s="20">
        <v>0.94736842105263197</v>
      </c>
      <c r="K16" s="20">
        <v>0.97260273972602695</v>
      </c>
      <c r="L16" s="20">
        <v>0.9</v>
      </c>
      <c r="M16" s="20">
        <v>0.93181818181818199</v>
      </c>
      <c r="N16" s="20">
        <v>0.92156862745098</v>
      </c>
      <c r="O16" s="20">
        <v>0.86666666666666703</v>
      </c>
      <c r="P16" s="20">
        <v>0.95</v>
      </c>
      <c r="Q16" s="20">
        <v>1</v>
      </c>
      <c r="R16" s="20">
        <v>1</v>
      </c>
      <c r="S16" s="20">
        <v>0.97252747252747296</v>
      </c>
      <c r="T16" s="20">
        <v>0.95192307692307698</v>
      </c>
      <c r="U16" s="20"/>
      <c r="V16" s="20">
        <v>0.94707520891364905</v>
      </c>
      <c r="W16" s="20">
        <v>0.92972972972973</v>
      </c>
      <c r="X16" s="20">
        <v>0.94366197183098599</v>
      </c>
      <c r="Y16" s="20">
        <v>0.96122448979591801</v>
      </c>
      <c r="Z16" s="20"/>
      <c r="AA16" s="20">
        <v>0.94225721784776895</v>
      </c>
      <c r="AB16" s="20">
        <v>0.90243902439024404</v>
      </c>
      <c r="AC16" s="20">
        <v>0.95535714285714302</v>
      </c>
      <c r="AD16" s="20">
        <v>0.94573643410852704</v>
      </c>
      <c r="AE16" s="20">
        <v>0.95798319327731096</v>
      </c>
      <c r="AF16" s="20">
        <v>0.95744680851063801</v>
      </c>
      <c r="AG16" s="20">
        <v>0.96875</v>
      </c>
      <c r="AH16" s="20">
        <v>0.97560975609756095</v>
      </c>
      <c r="AI16" s="20">
        <v>0.98113207547169801</v>
      </c>
      <c r="AJ16" s="20"/>
      <c r="AK16" s="20">
        <v>0.90862944162436599</v>
      </c>
      <c r="AL16" s="20">
        <v>0.91262135922330101</v>
      </c>
      <c r="AM16" s="20">
        <v>0.97029702970297005</v>
      </c>
      <c r="AN16" s="20">
        <v>0.93515358361774703</v>
      </c>
      <c r="AO16" s="20">
        <v>0.95212765957446799</v>
      </c>
      <c r="AP16" s="20">
        <v>0.986175115207373</v>
      </c>
      <c r="AQ16" s="20">
        <v>0.98666666666666702</v>
      </c>
      <c r="AR16" s="20"/>
      <c r="AS16" s="20">
        <v>0.96276595744680804</v>
      </c>
      <c r="AT16" s="20">
        <v>0.946902654867257</v>
      </c>
      <c r="AU16" s="20"/>
      <c r="AV16" s="20">
        <v>0.96624472573839704</v>
      </c>
      <c r="AW16" s="20">
        <v>0.93957345971563999</v>
      </c>
      <c r="AX16" s="20"/>
      <c r="AY16" s="20">
        <v>0.94202898550724601</v>
      </c>
      <c r="AZ16" s="20">
        <v>0.96122448979591801</v>
      </c>
      <c r="BA16" s="20"/>
      <c r="BB16" s="20">
        <v>0.96681749622926105</v>
      </c>
      <c r="BC16" s="20">
        <v>0.93129770992366401</v>
      </c>
      <c r="BD16" s="20"/>
      <c r="BE16" s="20">
        <v>0.89696969696969697</v>
      </c>
      <c r="BF16" s="20">
        <v>0.93786982248520701</v>
      </c>
      <c r="BG16" s="20">
        <v>0.96020761245674702</v>
      </c>
      <c r="BH16" s="20">
        <v>0.97446808510638305</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0.56221547799696503</v>
      </c>
      <c r="D8" s="16">
        <v>0.66666666666666696</v>
      </c>
      <c r="E8" s="16">
        <v>0.49650349650349701</v>
      </c>
      <c r="F8" s="16">
        <v>0.49473684210526298</v>
      </c>
      <c r="G8" s="16">
        <v>0.39655172413793099</v>
      </c>
      <c r="H8" s="16">
        <v>0.56666666666666698</v>
      </c>
      <c r="I8" s="16">
        <v>0.580952380952381</v>
      </c>
      <c r="J8" s="16">
        <v>0.52631578947368396</v>
      </c>
      <c r="K8" s="16">
        <v>0.65753424657534199</v>
      </c>
      <c r="L8" s="16">
        <v>0.36666666666666697</v>
      </c>
      <c r="M8" s="16">
        <v>0.57954545454545503</v>
      </c>
      <c r="N8" s="16">
        <v>0.50980392156862697</v>
      </c>
      <c r="O8" s="16">
        <v>0.33333333333333298</v>
      </c>
      <c r="P8" s="16">
        <v>0.53333333333333299</v>
      </c>
      <c r="Q8" s="16">
        <v>0.60465116279069797</v>
      </c>
      <c r="R8" s="16">
        <v>0.48148148148148101</v>
      </c>
      <c r="S8" s="16">
        <v>0.69230769230769196</v>
      </c>
      <c r="T8" s="16">
        <v>0.54807692307692302</v>
      </c>
      <c r="U8" s="16"/>
      <c r="V8" s="16">
        <v>0.437325905292479</v>
      </c>
      <c r="W8" s="16">
        <v>0.50810810810810803</v>
      </c>
      <c r="X8" s="16">
        <v>0.62676056338028197</v>
      </c>
      <c r="Y8" s="16">
        <v>0.63673469387755099</v>
      </c>
      <c r="Z8" s="16"/>
      <c r="AA8" s="16">
        <v>0.50131233595800495</v>
      </c>
      <c r="AB8" s="16">
        <v>0.46341463414634099</v>
      </c>
      <c r="AC8" s="16">
        <v>0.52678571428571397</v>
      </c>
      <c r="AD8" s="16">
        <v>0.58914728682170503</v>
      </c>
      <c r="AE8" s="16">
        <v>0.630252100840336</v>
      </c>
      <c r="AF8" s="16">
        <v>0.67021276595744705</v>
      </c>
      <c r="AG8" s="16">
        <v>0.60416666666666696</v>
      </c>
      <c r="AH8" s="16">
        <v>0.67073170731707299</v>
      </c>
      <c r="AI8" s="16">
        <v>0.660377358490566</v>
      </c>
      <c r="AJ8" s="16"/>
      <c r="AK8" s="16">
        <v>0.46700507614213199</v>
      </c>
      <c r="AL8" s="16">
        <v>0.475728155339806</v>
      </c>
      <c r="AM8" s="16">
        <v>0.56435643564356397</v>
      </c>
      <c r="AN8" s="16">
        <v>0.51877133105801998</v>
      </c>
      <c r="AO8" s="16">
        <v>0.67021276595744705</v>
      </c>
      <c r="AP8" s="16">
        <v>0.64516129032258096</v>
      </c>
      <c r="AQ8" s="16">
        <v>0.54</v>
      </c>
      <c r="AR8" s="16"/>
      <c r="AS8" s="16">
        <v>0.64893617021276595</v>
      </c>
      <c r="AT8" s="16">
        <v>0.54778761061946901</v>
      </c>
      <c r="AU8" s="16"/>
      <c r="AV8" s="16">
        <v>0.563291139240506</v>
      </c>
      <c r="AW8" s="16">
        <v>0.56161137440758302</v>
      </c>
      <c r="AX8" s="16"/>
      <c r="AY8" s="16">
        <v>0.51811594202898503</v>
      </c>
      <c r="AZ8" s="16">
        <v>0.63673469387755099</v>
      </c>
      <c r="BA8" s="16"/>
      <c r="BB8" s="16">
        <v>0.65309200603318296</v>
      </c>
      <c r="BC8" s="16">
        <v>0.47022900763358799</v>
      </c>
      <c r="BD8" s="16"/>
      <c r="BE8" s="16">
        <v>0.321212121212121</v>
      </c>
      <c r="BF8" s="16">
        <v>0.44674556213017802</v>
      </c>
      <c r="BG8" s="16">
        <v>0.63840830449827002</v>
      </c>
      <c r="BH8" s="16">
        <v>0.70638297872340405</v>
      </c>
    </row>
    <row r="9" spans="2:60" x14ac:dyDescent="0.25">
      <c r="B9" s="17" t="s">
        <v>223</v>
      </c>
      <c r="C9" s="16">
        <v>0.30728376327769302</v>
      </c>
      <c r="D9" s="16">
        <v>0.25581395348837199</v>
      </c>
      <c r="E9" s="16">
        <v>0.391608391608392</v>
      </c>
      <c r="F9" s="16">
        <v>0.38947368421052603</v>
      </c>
      <c r="G9" s="16">
        <v>0.39655172413793099</v>
      </c>
      <c r="H9" s="16">
        <v>0.266666666666667</v>
      </c>
      <c r="I9" s="16">
        <v>0.32380952380952399</v>
      </c>
      <c r="J9" s="16">
        <v>0.47368421052631599</v>
      </c>
      <c r="K9" s="16">
        <v>0.17808219178082199</v>
      </c>
      <c r="L9" s="16">
        <v>0.4</v>
      </c>
      <c r="M9" s="16">
        <v>0.30681818181818199</v>
      </c>
      <c r="N9" s="16">
        <v>0.34313725490196101</v>
      </c>
      <c r="O9" s="16">
        <v>0.46666666666666701</v>
      </c>
      <c r="P9" s="16">
        <v>0.33333333333333298</v>
      </c>
      <c r="Q9" s="16">
        <v>0.232558139534884</v>
      </c>
      <c r="R9" s="16">
        <v>0.33333333333333298</v>
      </c>
      <c r="S9" s="16">
        <v>0.20329670329670299</v>
      </c>
      <c r="T9" s="16">
        <v>0.269230769230769</v>
      </c>
      <c r="U9" s="16"/>
      <c r="V9" s="16">
        <v>0.32033426183843999</v>
      </c>
      <c r="W9" s="16">
        <v>0.36756756756756798</v>
      </c>
      <c r="X9" s="16">
        <v>0.29225352112676101</v>
      </c>
      <c r="Y9" s="16">
        <v>0.28367346938775501</v>
      </c>
      <c r="Z9" s="16"/>
      <c r="AA9" s="16">
        <v>0.278215223097113</v>
      </c>
      <c r="AB9" s="16">
        <v>0.353658536585366</v>
      </c>
      <c r="AC9" s="16">
        <v>0.38392857142857101</v>
      </c>
      <c r="AD9" s="16">
        <v>0.34883720930232598</v>
      </c>
      <c r="AE9" s="16">
        <v>0.30252100840336099</v>
      </c>
      <c r="AF9" s="16">
        <v>0.25531914893617003</v>
      </c>
      <c r="AG9" s="16">
        <v>0.33333333333333298</v>
      </c>
      <c r="AH9" s="16">
        <v>0.24390243902438999</v>
      </c>
      <c r="AI9" s="16">
        <v>0.235849056603774</v>
      </c>
      <c r="AJ9" s="16"/>
      <c r="AK9" s="16">
        <v>0.31979695431472099</v>
      </c>
      <c r="AL9" s="16">
        <v>0.39805825242718401</v>
      </c>
      <c r="AM9" s="16">
        <v>0.27722772277227697</v>
      </c>
      <c r="AN9" s="16">
        <v>0.33447098976109202</v>
      </c>
      <c r="AO9" s="16">
        <v>0.25531914893617003</v>
      </c>
      <c r="AP9" s="16">
        <v>0.28571428571428598</v>
      </c>
      <c r="AQ9" s="16">
        <v>0.32666666666666699</v>
      </c>
      <c r="AR9" s="16"/>
      <c r="AS9" s="16">
        <v>0.28723404255319201</v>
      </c>
      <c r="AT9" s="16">
        <v>0.31061946902654902</v>
      </c>
      <c r="AU9" s="16"/>
      <c r="AV9" s="16">
        <v>0.31223628691983102</v>
      </c>
      <c r="AW9" s="16">
        <v>0.30450236966824601</v>
      </c>
      <c r="AX9" s="16"/>
      <c r="AY9" s="16">
        <v>0.32125603864734298</v>
      </c>
      <c r="AZ9" s="16">
        <v>0.28367346938775501</v>
      </c>
      <c r="BA9" s="16"/>
      <c r="BB9" s="16">
        <v>0.26546003016591302</v>
      </c>
      <c r="BC9" s="16">
        <v>0.34961832061068698</v>
      </c>
      <c r="BD9" s="16"/>
      <c r="BE9" s="16">
        <v>0.27878787878787897</v>
      </c>
      <c r="BF9" s="16">
        <v>0.39349112426035499</v>
      </c>
      <c r="BG9" s="16">
        <v>0.29757785467128001</v>
      </c>
      <c r="BH9" s="16">
        <v>0.229787234042553</v>
      </c>
    </row>
    <row r="10" spans="2:60" ht="30" x14ac:dyDescent="0.25">
      <c r="B10" s="17" t="s">
        <v>224</v>
      </c>
      <c r="C10" s="16">
        <v>0.100151745068285</v>
      </c>
      <c r="D10" s="16">
        <v>5.4263565891472902E-2</v>
      </c>
      <c r="E10" s="16">
        <v>9.7902097902097904E-2</v>
      </c>
      <c r="F10" s="16">
        <v>9.4736842105263203E-2</v>
      </c>
      <c r="G10" s="16">
        <v>0.18965517241379301</v>
      </c>
      <c r="H10" s="16">
        <v>0.133333333333333</v>
      </c>
      <c r="I10" s="16">
        <v>6.6666666666666693E-2</v>
      </c>
      <c r="J10" s="16">
        <v>0</v>
      </c>
      <c r="K10" s="16">
        <v>0.10958904109589</v>
      </c>
      <c r="L10" s="16">
        <v>0.16666666666666699</v>
      </c>
      <c r="M10" s="16">
        <v>9.0909090909090898E-2</v>
      </c>
      <c r="N10" s="16">
        <v>0.11764705882352899</v>
      </c>
      <c r="O10" s="16">
        <v>0.16666666666666699</v>
      </c>
      <c r="P10" s="16">
        <v>8.3333333333333301E-2</v>
      </c>
      <c r="Q10" s="16">
        <v>9.3023255813953501E-2</v>
      </c>
      <c r="R10" s="16">
        <v>0.148148148148148</v>
      </c>
      <c r="S10" s="16">
        <v>9.3406593406593394E-2</v>
      </c>
      <c r="T10" s="16">
        <v>0.115384615384615</v>
      </c>
      <c r="U10" s="16"/>
      <c r="V10" s="16">
        <v>0.17827298050139301</v>
      </c>
      <c r="W10" s="16">
        <v>0.102702702702703</v>
      </c>
      <c r="X10" s="16">
        <v>6.3380281690140802E-2</v>
      </c>
      <c r="Y10" s="16">
        <v>6.3265306122449003E-2</v>
      </c>
      <c r="Z10" s="16"/>
      <c r="AA10" s="16">
        <v>0.16535433070866101</v>
      </c>
      <c r="AB10" s="16">
        <v>0.134146341463415</v>
      </c>
      <c r="AC10" s="16">
        <v>8.9285714285714302E-2</v>
      </c>
      <c r="AD10" s="16">
        <v>3.8759689922480599E-2</v>
      </c>
      <c r="AE10" s="16">
        <v>5.0420168067226899E-2</v>
      </c>
      <c r="AF10" s="16">
        <v>6.3829787234042507E-2</v>
      </c>
      <c r="AG10" s="16">
        <v>5.2083333333333301E-2</v>
      </c>
      <c r="AH10" s="16">
        <v>7.3170731707317097E-2</v>
      </c>
      <c r="AI10" s="16">
        <v>8.4905660377358499E-2</v>
      </c>
      <c r="AJ10" s="16"/>
      <c r="AK10" s="16">
        <v>0.17258883248731</v>
      </c>
      <c r="AL10" s="16">
        <v>7.7669902912621394E-2</v>
      </c>
      <c r="AM10" s="16">
        <v>0.118811881188119</v>
      </c>
      <c r="AN10" s="16">
        <v>0.102389078498294</v>
      </c>
      <c r="AO10" s="16">
        <v>5.31914893617021E-2</v>
      </c>
      <c r="AP10" s="16">
        <v>5.5299539170506902E-2</v>
      </c>
      <c r="AQ10" s="16">
        <v>0.11333333333333299</v>
      </c>
      <c r="AR10" s="16"/>
      <c r="AS10" s="16">
        <v>3.7234042553191501E-2</v>
      </c>
      <c r="AT10" s="16">
        <v>0.110619469026549</v>
      </c>
      <c r="AU10" s="16"/>
      <c r="AV10" s="16">
        <v>9.2827004219409301E-2</v>
      </c>
      <c r="AW10" s="16">
        <v>0.104265402843602</v>
      </c>
      <c r="AX10" s="16"/>
      <c r="AY10" s="16">
        <v>0.121980676328502</v>
      </c>
      <c r="AZ10" s="16">
        <v>6.3265306122449003E-2</v>
      </c>
      <c r="BA10" s="16"/>
      <c r="BB10" s="16">
        <v>7.2398190045248903E-2</v>
      </c>
      <c r="BC10" s="16">
        <v>0.12824427480916001</v>
      </c>
      <c r="BD10" s="16"/>
      <c r="BE10" s="16">
        <v>0.27272727272727298</v>
      </c>
      <c r="BF10" s="16">
        <v>0.133136094674556</v>
      </c>
      <c r="BG10" s="16">
        <v>4.6712802768166098E-2</v>
      </c>
      <c r="BH10" s="16">
        <v>6.3829787234042507E-2</v>
      </c>
    </row>
    <row r="11" spans="2:60" x14ac:dyDescent="0.25">
      <c r="B11" s="17" t="s">
        <v>225</v>
      </c>
      <c r="C11" s="16">
        <v>1.8209408194233698E-2</v>
      </c>
      <c r="D11" s="16">
        <v>1.5503875968992199E-2</v>
      </c>
      <c r="E11" s="16">
        <v>6.9930069930069904E-3</v>
      </c>
      <c r="F11" s="16">
        <v>1.05263157894737E-2</v>
      </c>
      <c r="G11" s="16">
        <v>1.72413793103448E-2</v>
      </c>
      <c r="H11" s="16">
        <v>0</v>
      </c>
      <c r="I11" s="16">
        <v>1.9047619047619001E-2</v>
      </c>
      <c r="J11" s="16">
        <v>0</v>
      </c>
      <c r="K11" s="16">
        <v>4.1095890410958902E-2</v>
      </c>
      <c r="L11" s="16">
        <v>6.6666666666666693E-2</v>
      </c>
      <c r="M11" s="16">
        <v>2.27272727272727E-2</v>
      </c>
      <c r="N11" s="16">
        <v>2.9411764705882401E-2</v>
      </c>
      <c r="O11" s="16">
        <v>0</v>
      </c>
      <c r="P11" s="16">
        <v>1.6666666666666701E-2</v>
      </c>
      <c r="Q11" s="16">
        <v>0</v>
      </c>
      <c r="R11" s="16">
        <v>3.7037037037037E-2</v>
      </c>
      <c r="S11" s="16">
        <v>1.0989010989011E-2</v>
      </c>
      <c r="T11" s="16">
        <v>2.8846153846153799E-2</v>
      </c>
      <c r="U11" s="16"/>
      <c r="V11" s="16">
        <v>2.78551532033426E-2</v>
      </c>
      <c r="W11" s="16">
        <v>2.1621621621621599E-2</v>
      </c>
      <c r="X11" s="16">
        <v>1.0563380281690101E-2</v>
      </c>
      <c r="Y11" s="16">
        <v>1.4285714285714299E-2</v>
      </c>
      <c r="Z11" s="16"/>
      <c r="AA11" s="16">
        <v>2.8871391076115499E-2</v>
      </c>
      <c r="AB11" s="16">
        <v>3.65853658536585E-2</v>
      </c>
      <c r="AC11" s="16">
        <v>0</v>
      </c>
      <c r="AD11" s="16">
        <v>1.5503875968992199E-2</v>
      </c>
      <c r="AE11" s="16">
        <v>1.6806722689075598E-2</v>
      </c>
      <c r="AF11" s="16">
        <v>1.0638297872340399E-2</v>
      </c>
      <c r="AG11" s="16">
        <v>0</v>
      </c>
      <c r="AH11" s="16">
        <v>1.21951219512195E-2</v>
      </c>
      <c r="AI11" s="16">
        <v>1.88679245283019E-2</v>
      </c>
      <c r="AJ11" s="16"/>
      <c r="AK11" s="16">
        <v>3.0456852791878201E-2</v>
      </c>
      <c r="AL11" s="16">
        <v>2.9126213592233E-2</v>
      </c>
      <c r="AM11" s="16">
        <v>2.9702970297029702E-2</v>
      </c>
      <c r="AN11" s="16">
        <v>2.38907849829352E-2</v>
      </c>
      <c r="AO11" s="16">
        <v>1.5957446808510599E-2</v>
      </c>
      <c r="AP11" s="16">
        <v>9.2165898617511503E-3</v>
      </c>
      <c r="AQ11" s="16">
        <v>0</v>
      </c>
      <c r="AR11" s="16"/>
      <c r="AS11" s="16">
        <v>2.6595744680851099E-2</v>
      </c>
      <c r="AT11" s="16">
        <v>1.6814159292035401E-2</v>
      </c>
      <c r="AU11" s="16"/>
      <c r="AV11" s="16">
        <v>1.68776371308017E-2</v>
      </c>
      <c r="AW11" s="16">
        <v>1.8957345971564E-2</v>
      </c>
      <c r="AX11" s="16"/>
      <c r="AY11" s="16">
        <v>2.05314009661836E-2</v>
      </c>
      <c r="AZ11" s="16">
        <v>1.4285714285714299E-2</v>
      </c>
      <c r="BA11" s="16"/>
      <c r="BB11" s="16">
        <v>4.5248868778280504E-3</v>
      </c>
      <c r="BC11" s="16">
        <v>3.2061068702290099E-2</v>
      </c>
      <c r="BD11" s="16"/>
      <c r="BE11" s="16">
        <v>6.0606060606060601E-2</v>
      </c>
      <c r="BF11" s="16">
        <v>1.4792899408284E-2</v>
      </c>
      <c r="BG11" s="16">
        <v>1.5570934256055401E-2</v>
      </c>
      <c r="BH11" s="16">
        <v>0</v>
      </c>
    </row>
    <row r="12" spans="2:60" x14ac:dyDescent="0.25">
      <c r="B12" s="17" t="s">
        <v>226</v>
      </c>
      <c r="C12" s="16">
        <v>3.7936267071320201E-3</v>
      </c>
      <c r="D12" s="16">
        <v>7.7519379844961196E-3</v>
      </c>
      <c r="E12" s="16">
        <v>6.9930069930069904E-3</v>
      </c>
      <c r="F12" s="16">
        <v>0</v>
      </c>
      <c r="G12" s="16">
        <v>0</v>
      </c>
      <c r="H12" s="16">
        <v>0</v>
      </c>
      <c r="I12" s="16">
        <v>0</v>
      </c>
      <c r="J12" s="16">
        <v>0</v>
      </c>
      <c r="K12" s="16">
        <v>0</v>
      </c>
      <c r="L12" s="16">
        <v>0</v>
      </c>
      <c r="M12" s="16">
        <v>0</v>
      </c>
      <c r="N12" s="16">
        <v>0</v>
      </c>
      <c r="O12" s="16">
        <v>3.3333333333333298E-2</v>
      </c>
      <c r="P12" s="16">
        <v>1.6666666666666701E-2</v>
      </c>
      <c r="Q12" s="16">
        <v>2.32558139534884E-2</v>
      </c>
      <c r="R12" s="16">
        <v>0</v>
      </c>
      <c r="S12" s="16">
        <v>0</v>
      </c>
      <c r="T12" s="16">
        <v>0</v>
      </c>
      <c r="U12" s="16"/>
      <c r="V12" s="16">
        <v>1.39275766016713E-2</v>
      </c>
      <c r="W12" s="16">
        <v>0</v>
      </c>
      <c r="X12" s="16">
        <v>0</v>
      </c>
      <c r="Y12" s="16">
        <v>0</v>
      </c>
      <c r="Z12" s="16"/>
      <c r="AA12" s="16">
        <v>1.0498687664042E-2</v>
      </c>
      <c r="AB12" s="16">
        <v>0</v>
      </c>
      <c r="AC12" s="16">
        <v>0</v>
      </c>
      <c r="AD12" s="16">
        <v>0</v>
      </c>
      <c r="AE12" s="16">
        <v>0</v>
      </c>
      <c r="AF12" s="16">
        <v>0</v>
      </c>
      <c r="AG12" s="16">
        <v>0</v>
      </c>
      <c r="AH12" s="16">
        <v>0</v>
      </c>
      <c r="AI12" s="16">
        <v>0</v>
      </c>
      <c r="AJ12" s="16"/>
      <c r="AK12" s="16">
        <v>5.0761421319797002E-3</v>
      </c>
      <c r="AL12" s="16">
        <v>9.7087378640776708E-3</v>
      </c>
      <c r="AM12" s="16">
        <v>0</v>
      </c>
      <c r="AN12" s="16">
        <v>6.8259385665529002E-3</v>
      </c>
      <c r="AO12" s="16">
        <v>0</v>
      </c>
      <c r="AP12" s="16">
        <v>4.6082949308755804E-3</v>
      </c>
      <c r="AQ12" s="16">
        <v>0</v>
      </c>
      <c r="AR12" s="16"/>
      <c r="AS12" s="16">
        <v>0</v>
      </c>
      <c r="AT12" s="16">
        <v>4.4247787610619503E-3</v>
      </c>
      <c r="AU12" s="16"/>
      <c r="AV12" s="16">
        <v>6.3291139240506302E-3</v>
      </c>
      <c r="AW12" s="16">
        <v>2.3696682464455E-3</v>
      </c>
      <c r="AX12" s="16"/>
      <c r="AY12" s="16">
        <v>6.0386473429951699E-3</v>
      </c>
      <c r="AZ12" s="16">
        <v>0</v>
      </c>
      <c r="BA12" s="16"/>
      <c r="BB12" s="16">
        <v>1.5082956259426801E-3</v>
      </c>
      <c r="BC12" s="16">
        <v>6.1068702290076301E-3</v>
      </c>
      <c r="BD12" s="16"/>
      <c r="BE12" s="16">
        <v>2.4242424242424201E-2</v>
      </c>
      <c r="BF12" s="16">
        <v>2.9585798816567999E-3</v>
      </c>
      <c r="BG12" s="16">
        <v>0</v>
      </c>
      <c r="BH12" s="16">
        <v>0</v>
      </c>
    </row>
    <row r="13" spans="2:60" x14ac:dyDescent="0.25">
      <c r="B13" s="17" t="s">
        <v>77</v>
      </c>
      <c r="C13" s="16">
        <v>8.3459787556904395E-3</v>
      </c>
      <c r="D13" s="16">
        <v>0</v>
      </c>
      <c r="E13" s="16">
        <v>0</v>
      </c>
      <c r="F13" s="16">
        <v>1.05263157894737E-2</v>
      </c>
      <c r="G13" s="16">
        <v>0</v>
      </c>
      <c r="H13" s="16">
        <v>3.3333333333333298E-2</v>
      </c>
      <c r="I13" s="16">
        <v>9.5238095238095195E-3</v>
      </c>
      <c r="J13" s="16">
        <v>0</v>
      </c>
      <c r="K13" s="16">
        <v>1.3698630136986301E-2</v>
      </c>
      <c r="L13" s="16">
        <v>0</v>
      </c>
      <c r="M13" s="16">
        <v>0</v>
      </c>
      <c r="N13" s="16">
        <v>0</v>
      </c>
      <c r="O13" s="16">
        <v>0</v>
      </c>
      <c r="P13" s="16">
        <v>1.6666666666666701E-2</v>
      </c>
      <c r="Q13" s="16">
        <v>4.6511627906976702E-2</v>
      </c>
      <c r="R13" s="16">
        <v>0</v>
      </c>
      <c r="S13" s="16">
        <v>0</v>
      </c>
      <c r="T13" s="16">
        <v>3.8461538461538498E-2</v>
      </c>
      <c r="U13" s="16"/>
      <c r="V13" s="16">
        <v>2.2284122562674102E-2</v>
      </c>
      <c r="W13" s="16">
        <v>0</v>
      </c>
      <c r="X13" s="16">
        <v>7.0422535211267599E-3</v>
      </c>
      <c r="Y13" s="16">
        <v>2.0408163265306098E-3</v>
      </c>
      <c r="Z13" s="16"/>
      <c r="AA13" s="16">
        <v>1.5748031496062999E-2</v>
      </c>
      <c r="AB13" s="16">
        <v>1.21951219512195E-2</v>
      </c>
      <c r="AC13" s="16">
        <v>0</v>
      </c>
      <c r="AD13" s="16">
        <v>7.7519379844961196E-3</v>
      </c>
      <c r="AE13" s="16">
        <v>0</v>
      </c>
      <c r="AF13" s="16">
        <v>0</v>
      </c>
      <c r="AG13" s="16">
        <v>1.0416666666666701E-2</v>
      </c>
      <c r="AH13" s="16">
        <v>0</v>
      </c>
      <c r="AI13" s="16">
        <v>0</v>
      </c>
      <c r="AJ13" s="16"/>
      <c r="AK13" s="16">
        <v>5.0761421319797002E-3</v>
      </c>
      <c r="AL13" s="16">
        <v>9.7087378640776708E-3</v>
      </c>
      <c r="AM13" s="16">
        <v>9.9009900990098994E-3</v>
      </c>
      <c r="AN13" s="16">
        <v>1.36518771331058E-2</v>
      </c>
      <c r="AO13" s="16">
        <v>5.31914893617021E-3</v>
      </c>
      <c r="AP13" s="16">
        <v>0</v>
      </c>
      <c r="AQ13" s="16">
        <v>0.02</v>
      </c>
      <c r="AR13" s="16"/>
      <c r="AS13" s="16">
        <v>0</v>
      </c>
      <c r="AT13" s="16">
        <v>9.7345132743362796E-3</v>
      </c>
      <c r="AU13" s="16"/>
      <c r="AV13" s="16">
        <v>8.4388185654008397E-3</v>
      </c>
      <c r="AW13" s="16">
        <v>8.2938388625592406E-3</v>
      </c>
      <c r="AX13" s="16"/>
      <c r="AY13" s="16">
        <v>1.20772946859903E-2</v>
      </c>
      <c r="AZ13" s="16">
        <v>2.0408163265306098E-3</v>
      </c>
      <c r="BA13" s="16"/>
      <c r="BB13" s="16">
        <v>3.0165912518853701E-3</v>
      </c>
      <c r="BC13" s="16">
        <v>1.3740458015267199E-2</v>
      </c>
      <c r="BD13" s="16"/>
      <c r="BE13" s="16">
        <v>4.2424242424242399E-2</v>
      </c>
      <c r="BF13" s="16">
        <v>8.8757396449704092E-3</v>
      </c>
      <c r="BG13" s="16">
        <v>1.7301038062283701E-3</v>
      </c>
      <c r="BH13" s="16">
        <v>0</v>
      </c>
    </row>
    <row r="14" spans="2:60" x14ac:dyDescent="0.25">
      <c r="B14" s="17" t="s">
        <v>227</v>
      </c>
      <c r="C14" s="19">
        <v>0.86949924127465905</v>
      </c>
      <c r="D14" s="19">
        <v>0.92248062015503896</v>
      </c>
      <c r="E14" s="19">
        <v>0.88811188811188801</v>
      </c>
      <c r="F14" s="19">
        <v>0.884210526315789</v>
      </c>
      <c r="G14" s="19">
        <v>0.79310344827586199</v>
      </c>
      <c r="H14" s="19">
        <v>0.83333333333333304</v>
      </c>
      <c r="I14" s="19">
        <v>0.90476190476190499</v>
      </c>
      <c r="J14" s="19">
        <v>1</v>
      </c>
      <c r="K14" s="19">
        <v>0.83561643835616395</v>
      </c>
      <c r="L14" s="19">
        <v>0.76666666666666705</v>
      </c>
      <c r="M14" s="19">
        <v>0.88636363636363602</v>
      </c>
      <c r="N14" s="19">
        <v>0.85294117647058798</v>
      </c>
      <c r="O14" s="19">
        <v>0.8</v>
      </c>
      <c r="P14" s="19">
        <v>0.86666666666666703</v>
      </c>
      <c r="Q14" s="19">
        <v>0.837209302325581</v>
      </c>
      <c r="R14" s="19">
        <v>0.81481481481481499</v>
      </c>
      <c r="S14" s="19">
        <v>0.89560439560439598</v>
      </c>
      <c r="T14" s="19">
        <v>0.81730769230769196</v>
      </c>
      <c r="U14" s="19"/>
      <c r="V14" s="19">
        <v>0.75766016713091899</v>
      </c>
      <c r="W14" s="19">
        <v>0.87567567567567595</v>
      </c>
      <c r="X14" s="19">
        <v>0.91901408450704203</v>
      </c>
      <c r="Y14" s="19">
        <v>0.92040816326530595</v>
      </c>
      <c r="Z14" s="19"/>
      <c r="AA14" s="19">
        <v>0.77952755905511795</v>
      </c>
      <c r="AB14" s="19">
        <v>0.81707317073170704</v>
      </c>
      <c r="AC14" s="19">
        <v>0.91071428571428603</v>
      </c>
      <c r="AD14" s="19">
        <v>0.93798449612403101</v>
      </c>
      <c r="AE14" s="19">
        <v>0.93277310924369705</v>
      </c>
      <c r="AF14" s="19">
        <v>0.92553191489361697</v>
      </c>
      <c r="AG14" s="19">
        <v>0.9375</v>
      </c>
      <c r="AH14" s="19">
        <v>0.91463414634146301</v>
      </c>
      <c r="AI14" s="19">
        <v>0.89622641509433998</v>
      </c>
      <c r="AJ14" s="19"/>
      <c r="AK14" s="19">
        <v>0.78680203045685304</v>
      </c>
      <c r="AL14" s="19">
        <v>0.87378640776699001</v>
      </c>
      <c r="AM14" s="19">
        <v>0.841584158415842</v>
      </c>
      <c r="AN14" s="19">
        <v>0.853242320819113</v>
      </c>
      <c r="AO14" s="19">
        <v>0.92553191489361697</v>
      </c>
      <c r="AP14" s="19">
        <v>0.93087557603686599</v>
      </c>
      <c r="AQ14" s="19">
        <v>0.86666666666666703</v>
      </c>
      <c r="AR14" s="19"/>
      <c r="AS14" s="19">
        <v>0.93617021276595702</v>
      </c>
      <c r="AT14" s="19">
        <v>0.85840707964601803</v>
      </c>
      <c r="AU14" s="19"/>
      <c r="AV14" s="19">
        <v>0.87552742616033796</v>
      </c>
      <c r="AW14" s="19">
        <v>0.86611374407582897</v>
      </c>
      <c r="AX14" s="19"/>
      <c r="AY14" s="19">
        <v>0.83937198067632801</v>
      </c>
      <c r="AZ14" s="19">
        <v>0.92040816326530595</v>
      </c>
      <c r="BA14" s="19"/>
      <c r="BB14" s="19">
        <v>0.91855203619909498</v>
      </c>
      <c r="BC14" s="19">
        <v>0.81984732824427498</v>
      </c>
      <c r="BD14" s="19"/>
      <c r="BE14" s="19">
        <v>0.6</v>
      </c>
      <c r="BF14" s="19">
        <v>0.84023668639053295</v>
      </c>
      <c r="BG14" s="19">
        <v>0.93598615916954997</v>
      </c>
      <c r="BH14" s="19">
        <v>0.93617021276595702</v>
      </c>
    </row>
    <row r="15" spans="2:60" x14ac:dyDescent="0.25">
      <c r="B15" s="17" t="s">
        <v>228</v>
      </c>
      <c r="C15" s="19">
        <v>2.2003034901365699E-2</v>
      </c>
      <c r="D15" s="19">
        <v>2.32558139534884E-2</v>
      </c>
      <c r="E15" s="19">
        <v>1.3986013986014E-2</v>
      </c>
      <c r="F15" s="19">
        <v>1.05263157894737E-2</v>
      </c>
      <c r="G15" s="19">
        <v>1.72413793103448E-2</v>
      </c>
      <c r="H15" s="19">
        <v>0</v>
      </c>
      <c r="I15" s="19">
        <v>1.9047619047619001E-2</v>
      </c>
      <c r="J15" s="19">
        <v>0</v>
      </c>
      <c r="K15" s="19">
        <v>4.1095890410958902E-2</v>
      </c>
      <c r="L15" s="19">
        <v>6.6666666666666693E-2</v>
      </c>
      <c r="M15" s="19">
        <v>2.27272727272727E-2</v>
      </c>
      <c r="N15" s="19">
        <v>2.9411764705882401E-2</v>
      </c>
      <c r="O15" s="19">
        <v>3.3333333333333298E-2</v>
      </c>
      <c r="P15" s="19">
        <v>3.3333333333333298E-2</v>
      </c>
      <c r="Q15" s="19">
        <v>2.32558139534884E-2</v>
      </c>
      <c r="R15" s="19">
        <v>3.7037037037037E-2</v>
      </c>
      <c r="S15" s="19">
        <v>1.0989010989011E-2</v>
      </c>
      <c r="T15" s="19">
        <v>2.8846153846153799E-2</v>
      </c>
      <c r="U15" s="19"/>
      <c r="V15" s="19">
        <v>4.17827298050139E-2</v>
      </c>
      <c r="W15" s="19">
        <v>2.1621621621621599E-2</v>
      </c>
      <c r="X15" s="19">
        <v>1.0563380281690101E-2</v>
      </c>
      <c r="Y15" s="19">
        <v>1.4285714285714299E-2</v>
      </c>
      <c r="Z15" s="19"/>
      <c r="AA15" s="19">
        <v>3.9370078740157501E-2</v>
      </c>
      <c r="AB15" s="19">
        <v>3.65853658536585E-2</v>
      </c>
      <c r="AC15" s="19">
        <v>0</v>
      </c>
      <c r="AD15" s="19">
        <v>1.5503875968992199E-2</v>
      </c>
      <c r="AE15" s="19">
        <v>1.6806722689075598E-2</v>
      </c>
      <c r="AF15" s="19">
        <v>1.0638297872340399E-2</v>
      </c>
      <c r="AG15" s="19">
        <v>0</v>
      </c>
      <c r="AH15" s="19">
        <v>1.21951219512195E-2</v>
      </c>
      <c r="AI15" s="19">
        <v>1.88679245283019E-2</v>
      </c>
      <c r="AJ15" s="19"/>
      <c r="AK15" s="19">
        <v>3.5532994923857898E-2</v>
      </c>
      <c r="AL15" s="19">
        <v>3.8834951456310697E-2</v>
      </c>
      <c r="AM15" s="19">
        <v>2.9702970297029702E-2</v>
      </c>
      <c r="AN15" s="19">
        <v>3.0716723549488099E-2</v>
      </c>
      <c r="AO15" s="19">
        <v>1.5957446808510599E-2</v>
      </c>
      <c r="AP15" s="19">
        <v>1.3824884792626699E-2</v>
      </c>
      <c r="AQ15" s="19">
        <v>0</v>
      </c>
      <c r="AR15" s="19"/>
      <c r="AS15" s="19">
        <v>2.6595744680851099E-2</v>
      </c>
      <c r="AT15" s="19">
        <v>2.12389380530973E-2</v>
      </c>
      <c r="AU15" s="19"/>
      <c r="AV15" s="19">
        <v>2.3206751054852301E-2</v>
      </c>
      <c r="AW15" s="19">
        <v>2.1327014218009501E-2</v>
      </c>
      <c r="AX15" s="19"/>
      <c r="AY15" s="19">
        <v>2.6570048309178699E-2</v>
      </c>
      <c r="AZ15" s="19">
        <v>1.4285714285714299E-2</v>
      </c>
      <c r="BA15" s="19"/>
      <c r="BB15" s="19">
        <v>6.0331825037707402E-3</v>
      </c>
      <c r="BC15" s="19">
        <v>3.8167938931297697E-2</v>
      </c>
      <c r="BD15" s="19"/>
      <c r="BE15" s="19">
        <v>8.4848484848484895E-2</v>
      </c>
      <c r="BF15" s="19">
        <v>1.7751479289940801E-2</v>
      </c>
      <c r="BG15" s="19">
        <v>1.5570934256055401E-2</v>
      </c>
      <c r="BH15" s="19">
        <v>0</v>
      </c>
    </row>
    <row r="16" spans="2:60" x14ac:dyDescent="0.25">
      <c r="B16" s="17" t="s">
        <v>171</v>
      </c>
      <c r="C16" s="20">
        <v>0.84749620637329304</v>
      </c>
      <c r="D16" s="20">
        <v>0.89922480620154999</v>
      </c>
      <c r="E16" s="20">
        <v>0.87412587412587395</v>
      </c>
      <c r="F16" s="20">
        <v>0.87368421052631595</v>
      </c>
      <c r="G16" s="20">
        <v>0.77586206896551702</v>
      </c>
      <c r="H16" s="20">
        <v>0.83333333333333304</v>
      </c>
      <c r="I16" s="20">
        <v>0.88571428571428601</v>
      </c>
      <c r="J16" s="20">
        <v>1</v>
      </c>
      <c r="K16" s="20">
        <v>0.79452054794520599</v>
      </c>
      <c r="L16" s="20">
        <v>0.7</v>
      </c>
      <c r="M16" s="20">
        <v>0.86363636363636398</v>
      </c>
      <c r="N16" s="20">
        <v>0.82352941176470595</v>
      </c>
      <c r="O16" s="20">
        <v>0.76666666666666705</v>
      </c>
      <c r="P16" s="20">
        <v>0.83333333333333304</v>
      </c>
      <c r="Q16" s="20">
        <v>0.81395348837209303</v>
      </c>
      <c r="R16" s="20">
        <v>0.77777777777777801</v>
      </c>
      <c r="S16" s="20">
        <v>0.88461538461538503</v>
      </c>
      <c r="T16" s="20">
        <v>0.78846153846153799</v>
      </c>
      <c r="U16" s="20"/>
      <c r="V16" s="20">
        <v>0.71587743732590503</v>
      </c>
      <c r="W16" s="20">
        <v>0.85405405405405399</v>
      </c>
      <c r="X16" s="20">
        <v>0.90845070422535201</v>
      </c>
      <c r="Y16" s="20">
        <v>0.90612244897959204</v>
      </c>
      <c r="Z16" s="20"/>
      <c r="AA16" s="20">
        <v>0.74015748031496098</v>
      </c>
      <c r="AB16" s="20">
        <v>0.78048780487804903</v>
      </c>
      <c r="AC16" s="20">
        <v>0.91071428571428603</v>
      </c>
      <c r="AD16" s="20">
        <v>0.92248062015503896</v>
      </c>
      <c r="AE16" s="20">
        <v>0.91596638655462204</v>
      </c>
      <c r="AF16" s="20">
        <v>0.91489361702127703</v>
      </c>
      <c r="AG16" s="20">
        <v>0.9375</v>
      </c>
      <c r="AH16" s="20">
        <v>0.90243902439024404</v>
      </c>
      <c r="AI16" s="20">
        <v>0.87735849056603799</v>
      </c>
      <c r="AJ16" s="20"/>
      <c r="AK16" s="20">
        <v>0.75126903553299496</v>
      </c>
      <c r="AL16" s="20">
        <v>0.83495145631068002</v>
      </c>
      <c r="AM16" s="20">
        <v>0.81188118811881205</v>
      </c>
      <c r="AN16" s="20">
        <v>0.82252559726962404</v>
      </c>
      <c r="AO16" s="20">
        <v>0.909574468085106</v>
      </c>
      <c r="AP16" s="20">
        <v>0.91705069124423999</v>
      </c>
      <c r="AQ16" s="20">
        <v>0.86666666666666703</v>
      </c>
      <c r="AR16" s="20"/>
      <c r="AS16" s="20">
        <v>0.909574468085106</v>
      </c>
      <c r="AT16" s="20">
        <v>0.83716814159291997</v>
      </c>
      <c r="AU16" s="20"/>
      <c r="AV16" s="20">
        <v>0.85232067510548504</v>
      </c>
      <c r="AW16" s="20">
        <v>0.84478672985782</v>
      </c>
      <c r="AX16" s="20"/>
      <c r="AY16" s="20">
        <v>0.81280193236715004</v>
      </c>
      <c r="AZ16" s="20">
        <v>0.90612244897959204</v>
      </c>
      <c r="BA16" s="20"/>
      <c r="BB16" s="20">
        <v>0.91251885369532404</v>
      </c>
      <c r="BC16" s="20">
        <v>0.78167938931297698</v>
      </c>
      <c r="BD16" s="20"/>
      <c r="BE16" s="20">
        <v>0.51515151515151503</v>
      </c>
      <c r="BF16" s="20">
        <v>0.82248520710059203</v>
      </c>
      <c r="BG16" s="20">
        <v>0.92041522491349503</v>
      </c>
      <c r="BH16" s="20">
        <v>0.93617021276595702</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0.86874051593323198</v>
      </c>
      <c r="D8" s="16">
        <v>0.86821705426356599</v>
      </c>
      <c r="E8" s="16">
        <v>0.90909090909090895</v>
      </c>
      <c r="F8" s="16">
        <v>0.92631578947368398</v>
      </c>
      <c r="G8" s="16">
        <v>0.84482758620689702</v>
      </c>
      <c r="H8" s="16">
        <v>0.93333333333333302</v>
      </c>
      <c r="I8" s="16">
        <v>0.93333333333333302</v>
      </c>
      <c r="J8" s="16">
        <v>0.78947368421052599</v>
      </c>
      <c r="K8" s="16">
        <v>0.89041095890411004</v>
      </c>
      <c r="L8" s="16">
        <v>0.86666666666666703</v>
      </c>
      <c r="M8" s="16">
        <v>0.82954545454545503</v>
      </c>
      <c r="N8" s="16">
        <v>0.79411764705882304</v>
      </c>
      <c r="O8" s="16">
        <v>0.86666666666666703</v>
      </c>
      <c r="P8" s="16">
        <v>0.83333333333333304</v>
      </c>
      <c r="Q8" s="16">
        <v>0.90697674418604601</v>
      </c>
      <c r="R8" s="16">
        <v>0.74074074074074103</v>
      </c>
      <c r="S8" s="16">
        <v>0.879120879120879</v>
      </c>
      <c r="T8" s="16">
        <v>0.81730769230769196</v>
      </c>
      <c r="U8" s="16"/>
      <c r="V8" s="16">
        <v>0.90250696378830098</v>
      </c>
      <c r="W8" s="16">
        <v>0.85945945945945901</v>
      </c>
      <c r="X8" s="16">
        <v>0.86267605633802802</v>
      </c>
      <c r="Y8" s="16">
        <v>0.85102040816326496</v>
      </c>
      <c r="Z8" s="16"/>
      <c r="AA8" s="16">
        <v>0.89763779527559096</v>
      </c>
      <c r="AB8" s="16">
        <v>0.81707317073170704</v>
      </c>
      <c r="AC8" s="16">
        <v>0.88392857142857095</v>
      </c>
      <c r="AD8" s="16">
        <v>0.86046511627906996</v>
      </c>
      <c r="AE8" s="16">
        <v>0.86554621848739499</v>
      </c>
      <c r="AF8" s="16">
        <v>0.86170212765957399</v>
      </c>
      <c r="AG8" s="16">
        <v>0.85416666666666696</v>
      </c>
      <c r="AH8" s="16">
        <v>0.86585365853658502</v>
      </c>
      <c r="AI8" s="16">
        <v>0.839622641509434</v>
      </c>
      <c r="AJ8" s="16"/>
      <c r="AK8" s="16">
        <v>0.85786802030456899</v>
      </c>
      <c r="AL8" s="16">
        <v>0.82524271844660202</v>
      </c>
      <c r="AM8" s="16">
        <v>0.87128712871287095</v>
      </c>
      <c r="AN8" s="16">
        <v>0.866894197952218</v>
      </c>
      <c r="AO8" s="16">
        <v>0.840425531914894</v>
      </c>
      <c r="AP8" s="16">
        <v>0.91705069124423999</v>
      </c>
      <c r="AQ8" s="16">
        <v>0.88666666666666705</v>
      </c>
      <c r="AR8" s="16"/>
      <c r="AS8" s="16">
        <v>0.84574468085106402</v>
      </c>
      <c r="AT8" s="16">
        <v>0.87256637168141604</v>
      </c>
      <c r="AU8" s="16"/>
      <c r="AV8" s="16">
        <v>0.905063291139241</v>
      </c>
      <c r="AW8" s="16">
        <v>0.84834123222748803</v>
      </c>
      <c r="AX8" s="16"/>
      <c r="AY8" s="16">
        <v>0.87922705314009697</v>
      </c>
      <c r="AZ8" s="16">
        <v>0.85102040816326496</v>
      </c>
      <c r="BA8" s="16"/>
      <c r="BB8" s="16">
        <v>0.89894419306184004</v>
      </c>
      <c r="BC8" s="16">
        <v>0.83816793893129804</v>
      </c>
      <c r="BD8" s="16"/>
      <c r="BE8" s="16">
        <v>0.83636363636363598</v>
      </c>
      <c r="BF8" s="16">
        <v>0.86390532544378695</v>
      </c>
      <c r="BG8" s="16">
        <v>0.88581314878892703</v>
      </c>
      <c r="BH8" s="16">
        <v>0.85531914893617</v>
      </c>
    </row>
    <row r="9" spans="2:60" x14ac:dyDescent="0.25">
      <c r="B9" s="17" t="s">
        <v>223</v>
      </c>
      <c r="C9" s="16">
        <v>9.40819423368741E-2</v>
      </c>
      <c r="D9" s="16">
        <v>9.3023255813953501E-2</v>
      </c>
      <c r="E9" s="16">
        <v>6.9930069930069894E-2</v>
      </c>
      <c r="F9" s="16">
        <v>5.2631578947368397E-2</v>
      </c>
      <c r="G9" s="16">
        <v>8.6206896551724102E-2</v>
      </c>
      <c r="H9" s="16">
        <v>6.6666666666666693E-2</v>
      </c>
      <c r="I9" s="16">
        <v>3.8095238095238099E-2</v>
      </c>
      <c r="J9" s="16">
        <v>0.21052631578947401</v>
      </c>
      <c r="K9" s="16">
        <v>0.10958904109589</v>
      </c>
      <c r="L9" s="16">
        <v>0</v>
      </c>
      <c r="M9" s="16">
        <v>0.125</v>
      </c>
      <c r="N9" s="16">
        <v>0.16666666666666699</v>
      </c>
      <c r="O9" s="16">
        <v>0.1</v>
      </c>
      <c r="P9" s="16">
        <v>0.133333333333333</v>
      </c>
      <c r="Q9" s="16">
        <v>6.9767441860465101E-2</v>
      </c>
      <c r="R9" s="16">
        <v>0.22222222222222199</v>
      </c>
      <c r="S9" s="16">
        <v>7.69230769230769E-2</v>
      </c>
      <c r="T9" s="16">
        <v>0.115384615384615</v>
      </c>
      <c r="U9" s="16"/>
      <c r="V9" s="16">
        <v>7.52089136490251E-2</v>
      </c>
      <c r="W9" s="16">
        <v>8.1081081081081099E-2</v>
      </c>
      <c r="X9" s="16">
        <v>9.1549295774647904E-2</v>
      </c>
      <c r="Y9" s="16">
        <v>0.114285714285714</v>
      </c>
      <c r="Z9" s="16"/>
      <c r="AA9" s="16">
        <v>6.8241469816273007E-2</v>
      </c>
      <c r="AB9" s="16">
        <v>0.109756097560976</v>
      </c>
      <c r="AC9" s="16">
        <v>8.9285714285714302E-2</v>
      </c>
      <c r="AD9" s="16">
        <v>0.108527131782946</v>
      </c>
      <c r="AE9" s="16">
        <v>0.10084033613445401</v>
      </c>
      <c r="AF9" s="16">
        <v>0.10638297872340401</v>
      </c>
      <c r="AG9" s="16">
        <v>0.104166666666667</v>
      </c>
      <c r="AH9" s="16">
        <v>9.7560975609756101E-2</v>
      </c>
      <c r="AI9" s="16">
        <v>0.14150943396226401</v>
      </c>
      <c r="AJ9" s="16"/>
      <c r="AK9" s="16">
        <v>0.101522842639594</v>
      </c>
      <c r="AL9" s="16">
        <v>0.15533980582524301</v>
      </c>
      <c r="AM9" s="16">
        <v>8.9108910891089105E-2</v>
      </c>
      <c r="AN9" s="16">
        <v>9.8976109215017094E-2</v>
      </c>
      <c r="AO9" s="16">
        <v>0.10106382978723399</v>
      </c>
      <c r="AP9" s="16">
        <v>6.4516129032258104E-2</v>
      </c>
      <c r="AQ9" s="16">
        <v>7.3333333333333306E-2</v>
      </c>
      <c r="AR9" s="16"/>
      <c r="AS9" s="16">
        <v>0.117021276595745</v>
      </c>
      <c r="AT9" s="16">
        <v>9.0265486725663702E-2</v>
      </c>
      <c r="AU9" s="16"/>
      <c r="AV9" s="16">
        <v>7.3839662447257398E-2</v>
      </c>
      <c r="AW9" s="16">
        <v>0.105450236966825</v>
      </c>
      <c r="AX9" s="16"/>
      <c r="AY9" s="16">
        <v>8.2125603864734303E-2</v>
      </c>
      <c r="AZ9" s="16">
        <v>0.114285714285714</v>
      </c>
      <c r="BA9" s="16"/>
      <c r="BB9" s="16">
        <v>7.2398190045248903E-2</v>
      </c>
      <c r="BC9" s="16">
        <v>0.11603053435114501</v>
      </c>
      <c r="BD9" s="16"/>
      <c r="BE9" s="16">
        <v>0.115151515151515</v>
      </c>
      <c r="BF9" s="16">
        <v>9.1715976331360902E-2</v>
      </c>
      <c r="BG9" s="16">
        <v>8.3044982698961906E-2</v>
      </c>
      <c r="BH9" s="16">
        <v>0.11063829787234</v>
      </c>
    </row>
    <row r="10" spans="2:60" ht="30" x14ac:dyDescent="0.25">
      <c r="B10" s="17" t="s">
        <v>224</v>
      </c>
      <c r="C10" s="16">
        <v>2.6555386949924101E-2</v>
      </c>
      <c r="D10" s="16">
        <v>3.1007751937984499E-2</v>
      </c>
      <c r="E10" s="16">
        <v>1.3986013986014E-2</v>
      </c>
      <c r="F10" s="16">
        <v>1.05263157894737E-2</v>
      </c>
      <c r="G10" s="16">
        <v>5.1724137931034503E-2</v>
      </c>
      <c r="H10" s="16">
        <v>0</v>
      </c>
      <c r="I10" s="16">
        <v>2.8571428571428598E-2</v>
      </c>
      <c r="J10" s="16">
        <v>0</v>
      </c>
      <c r="K10" s="16">
        <v>0</v>
      </c>
      <c r="L10" s="16">
        <v>0.1</v>
      </c>
      <c r="M10" s="16">
        <v>3.4090909090909102E-2</v>
      </c>
      <c r="N10" s="16">
        <v>2.9411764705882401E-2</v>
      </c>
      <c r="O10" s="16">
        <v>3.3333333333333298E-2</v>
      </c>
      <c r="P10" s="16">
        <v>1.6666666666666701E-2</v>
      </c>
      <c r="Q10" s="16">
        <v>2.32558139534884E-2</v>
      </c>
      <c r="R10" s="16">
        <v>0</v>
      </c>
      <c r="S10" s="16">
        <v>2.74725274725275E-2</v>
      </c>
      <c r="T10" s="16">
        <v>4.80769230769231E-2</v>
      </c>
      <c r="U10" s="16"/>
      <c r="V10" s="16">
        <v>1.9498607242339799E-2</v>
      </c>
      <c r="W10" s="16">
        <v>3.24324324324324E-2</v>
      </c>
      <c r="X10" s="16">
        <v>3.5211267605633798E-2</v>
      </c>
      <c r="Y10" s="16">
        <v>2.4489795918367301E-2</v>
      </c>
      <c r="Z10" s="16"/>
      <c r="AA10" s="16">
        <v>2.0997375328084E-2</v>
      </c>
      <c r="AB10" s="16">
        <v>6.0975609756097601E-2</v>
      </c>
      <c r="AC10" s="16">
        <v>2.6785714285714302E-2</v>
      </c>
      <c r="AD10" s="16">
        <v>7.7519379844961196E-3</v>
      </c>
      <c r="AE10" s="16">
        <v>3.3613445378151301E-2</v>
      </c>
      <c r="AF10" s="16">
        <v>1.0638297872340399E-2</v>
      </c>
      <c r="AG10" s="16">
        <v>3.125E-2</v>
      </c>
      <c r="AH10" s="16">
        <v>3.65853658536585E-2</v>
      </c>
      <c r="AI10" s="16">
        <v>9.4339622641509396E-3</v>
      </c>
      <c r="AJ10" s="16"/>
      <c r="AK10" s="16">
        <v>2.5380710659898501E-2</v>
      </c>
      <c r="AL10" s="16">
        <v>1.94174757281553E-2</v>
      </c>
      <c r="AM10" s="16">
        <v>3.9603960396039598E-2</v>
      </c>
      <c r="AN10" s="16">
        <v>2.38907849829352E-2</v>
      </c>
      <c r="AO10" s="16">
        <v>3.7234042553191501E-2</v>
      </c>
      <c r="AP10" s="16">
        <v>4.6082949308755804E-3</v>
      </c>
      <c r="AQ10" s="16">
        <v>3.3333333333333298E-2</v>
      </c>
      <c r="AR10" s="16"/>
      <c r="AS10" s="16">
        <v>2.6595744680851099E-2</v>
      </c>
      <c r="AT10" s="16">
        <v>2.6548672566371698E-2</v>
      </c>
      <c r="AU10" s="16"/>
      <c r="AV10" s="16">
        <v>1.4767932489451499E-2</v>
      </c>
      <c r="AW10" s="16">
        <v>3.3175355450236997E-2</v>
      </c>
      <c r="AX10" s="16"/>
      <c r="AY10" s="16">
        <v>2.7777777777777801E-2</v>
      </c>
      <c r="AZ10" s="16">
        <v>2.4489795918367301E-2</v>
      </c>
      <c r="BA10" s="16"/>
      <c r="BB10" s="16">
        <v>2.1116138763197598E-2</v>
      </c>
      <c r="BC10" s="16">
        <v>3.2061068702290099E-2</v>
      </c>
      <c r="BD10" s="16"/>
      <c r="BE10" s="16">
        <v>4.2424242424242399E-2</v>
      </c>
      <c r="BF10" s="16">
        <v>2.6627218934911202E-2</v>
      </c>
      <c r="BG10" s="16">
        <v>1.90311418685121E-2</v>
      </c>
      <c r="BH10" s="16">
        <v>3.4042553191489397E-2</v>
      </c>
    </row>
    <row r="11" spans="2:60" x14ac:dyDescent="0.25">
      <c r="B11" s="17" t="s">
        <v>225</v>
      </c>
      <c r="C11" s="16">
        <v>7.5872534142640401E-3</v>
      </c>
      <c r="D11" s="16">
        <v>7.7519379844961196E-3</v>
      </c>
      <c r="E11" s="16">
        <v>6.9930069930069904E-3</v>
      </c>
      <c r="F11" s="16">
        <v>0</v>
      </c>
      <c r="G11" s="16">
        <v>1.72413793103448E-2</v>
      </c>
      <c r="H11" s="16">
        <v>0</v>
      </c>
      <c r="I11" s="16">
        <v>0</v>
      </c>
      <c r="J11" s="16">
        <v>0</v>
      </c>
      <c r="K11" s="16">
        <v>0</v>
      </c>
      <c r="L11" s="16">
        <v>3.3333333333333298E-2</v>
      </c>
      <c r="M11" s="16">
        <v>1.13636363636364E-2</v>
      </c>
      <c r="N11" s="16">
        <v>9.8039215686274508E-3</v>
      </c>
      <c r="O11" s="16">
        <v>0</v>
      </c>
      <c r="P11" s="16">
        <v>0</v>
      </c>
      <c r="Q11" s="16">
        <v>0</v>
      </c>
      <c r="R11" s="16">
        <v>3.7037037037037E-2</v>
      </c>
      <c r="S11" s="16">
        <v>1.6483516483516501E-2</v>
      </c>
      <c r="T11" s="16">
        <v>0</v>
      </c>
      <c r="U11" s="16"/>
      <c r="V11" s="16">
        <v>2.7855153203342601E-3</v>
      </c>
      <c r="W11" s="16">
        <v>2.7027027027027001E-2</v>
      </c>
      <c r="X11" s="16">
        <v>3.5211267605633799E-3</v>
      </c>
      <c r="Y11" s="16">
        <v>6.1224489795918399E-3</v>
      </c>
      <c r="Z11" s="16"/>
      <c r="AA11" s="16">
        <v>1.31233595800525E-2</v>
      </c>
      <c r="AB11" s="16">
        <v>1.21951219512195E-2</v>
      </c>
      <c r="AC11" s="16">
        <v>0</v>
      </c>
      <c r="AD11" s="16">
        <v>1.5503875968992199E-2</v>
      </c>
      <c r="AE11" s="16">
        <v>0</v>
      </c>
      <c r="AF11" s="16">
        <v>0</v>
      </c>
      <c r="AG11" s="16">
        <v>1.0416666666666701E-2</v>
      </c>
      <c r="AH11" s="16">
        <v>0</v>
      </c>
      <c r="AI11" s="16">
        <v>9.4339622641509396E-3</v>
      </c>
      <c r="AJ11" s="16"/>
      <c r="AK11" s="16">
        <v>1.5228426395939101E-2</v>
      </c>
      <c r="AL11" s="16">
        <v>0</v>
      </c>
      <c r="AM11" s="16">
        <v>0</v>
      </c>
      <c r="AN11" s="16">
        <v>6.8259385665529002E-3</v>
      </c>
      <c r="AO11" s="16">
        <v>1.5957446808510599E-2</v>
      </c>
      <c r="AP11" s="16">
        <v>4.6082949308755804E-3</v>
      </c>
      <c r="AQ11" s="16">
        <v>6.6666666666666697E-3</v>
      </c>
      <c r="AR11" s="16"/>
      <c r="AS11" s="16">
        <v>1.0638297872340399E-2</v>
      </c>
      <c r="AT11" s="16">
        <v>7.0796460176991097E-3</v>
      </c>
      <c r="AU11" s="16"/>
      <c r="AV11" s="16">
        <v>6.3291139240506302E-3</v>
      </c>
      <c r="AW11" s="16">
        <v>8.2938388625592406E-3</v>
      </c>
      <c r="AX11" s="16"/>
      <c r="AY11" s="16">
        <v>8.4541062801932396E-3</v>
      </c>
      <c r="AZ11" s="16">
        <v>6.1224489795918399E-3</v>
      </c>
      <c r="BA11" s="16"/>
      <c r="BB11" s="16">
        <v>4.5248868778280504E-3</v>
      </c>
      <c r="BC11" s="16">
        <v>1.0687022900763401E-2</v>
      </c>
      <c r="BD11" s="16"/>
      <c r="BE11" s="16">
        <v>0</v>
      </c>
      <c r="BF11" s="16">
        <v>1.4792899408284E-2</v>
      </c>
      <c r="BG11" s="16">
        <v>8.6505190311418692E-3</v>
      </c>
      <c r="BH11" s="16">
        <v>0</v>
      </c>
    </row>
    <row r="12" spans="2:60" x14ac:dyDescent="0.25">
      <c r="B12" s="17" t="s">
        <v>226</v>
      </c>
      <c r="C12" s="16">
        <v>3.0349013657056099E-3</v>
      </c>
      <c r="D12" s="16">
        <v>0</v>
      </c>
      <c r="E12" s="16">
        <v>0</v>
      </c>
      <c r="F12" s="16">
        <v>1.05263157894737E-2</v>
      </c>
      <c r="G12" s="16">
        <v>0</v>
      </c>
      <c r="H12" s="16">
        <v>0</v>
      </c>
      <c r="I12" s="16">
        <v>0</v>
      </c>
      <c r="J12" s="16">
        <v>0</v>
      </c>
      <c r="K12" s="16">
        <v>0</v>
      </c>
      <c r="L12" s="16">
        <v>0</v>
      </c>
      <c r="M12" s="16">
        <v>0</v>
      </c>
      <c r="N12" s="16">
        <v>0</v>
      </c>
      <c r="O12" s="16">
        <v>0</v>
      </c>
      <c r="P12" s="16">
        <v>1.6666666666666701E-2</v>
      </c>
      <c r="Q12" s="16">
        <v>0</v>
      </c>
      <c r="R12" s="16">
        <v>0</v>
      </c>
      <c r="S12" s="16">
        <v>0</v>
      </c>
      <c r="T12" s="16">
        <v>1.9230769230769201E-2</v>
      </c>
      <c r="U12" s="16"/>
      <c r="V12" s="16">
        <v>0</v>
      </c>
      <c r="W12" s="16">
        <v>0</v>
      </c>
      <c r="X12" s="16">
        <v>7.0422535211267599E-3</v>
      </c>
      <c r="Y12" s="16">
        <v>4.0816326530612197E-3</v>
      </c>
      <c r="Z12" s="16"/>
      <c r="AA12" s="16">
        <v>0</v>
      </c>
      <c r="AB12" s="16">
        <v>0</v>
      </c>
      <c r="AC12" s="16">
        <v>0</v>
      </c>
      <c r="AD12" s="16">
        <v>7.7519379844961196E-3</v>
      </c>
      <c r="AE12" s="16">
        <v>0</v>
      </c>
      <c r="AF12" s="16">
        <v>2.1276595744680899E-2</v>
      </c>
      <c r="AG12" s="16">
        <v>0</v>
      </c>
      <c r="AH12" s="16">
        <v>0</v>
      </c>
      <c r="AI12" s="16">
        <v>0</v>
      </c>
      <c r="AJ12" s="16"/>
      <c r="AK12" s="16">
        <v>0</v>
      </c>
      <c r="AL12" s="16">
        <v>0</v>
      </c>
      <c r="AM12" s="16">
        <v>0</v>
      </c>
      <c r="AN12" s="16">
        <v>3.4129692832764501E-3</v>
      </c>
      <c r="AO12" s="16">
        <v>5.31914893617021E-3</v>
      </c>
      <c r="AP12" s="16">
        <v>9.2165898617511503E-3</v>
      </c>
      <c r="AQ12" s="16">
        <v>0</v>
      </c>
      <c r="AR12" s="16"/>
      <c r="AS12" s="16">
        <v>0</v>
      </c>
      <c r="AT12" s="16">
        <v>3.5398230088495601E-3</v>
      </c>
      <c r="AU12" s="16"/>
      <c r="AV12" s="16">
        <v>0</v>
      </c>
      <c r="AW12" s="16">
        <v>4.739336492891E-3</v>
      </c>
      <c r="AX12" s="16"/>
      <c r="AY12" s="16">
        <v>2.4154589371980701E-3</v>
      </c>
      <c r="AZ12" s="16">
        <v>4.0816326530612197E-3</v>
      </c>
      <c r="BA12" s="16"/>
      <c r="BB12" s="16">
        <v>3.0165912518853701E-3</v>
      </c>
      <c r="BC12" s="16">
        <v>3.0534351145038198E-3</v>
      </c>
      <c r="BD12" s="16"/>
      <c r="BE12" s="16">
        <v>6.0606060606060597E-3</v>
      </c>
      <c r="BF12" s="16">
        <v>2.9585798816567999E-3</v>
      </c>
      <c r="BG12" s="16">
        <v>3.4602076124567501E-3</v>
      </c>
      <c r="BH12" s="16">
        <v>0</v>
      </c>
    </row>
    <row r="13" spans="2:60" x14ac:dyDescent="0.25">
      <c r="B13" s="17" t="s">
        <v>77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0</v>
      </c>
      <c r="Z13" s="16"/>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x14ac:dyDescent="0.25">
      <c r="B14" s="17" t="s">
        <v>227</v>
      </c>
      <c r="C14" s="19">
        <v>0.96282245827010604</v>
      </c>
      <c r="D14" s="19">
        <v>0.96124031007751898</v>
      </c>
      <c r="E14" s="19">
        <v>0.97902097902097895</v>
      </c>
      <c r="F14" s="19">
        <v>0.97894736842105301</v>
      </c>
      <c r="G14" s="19">
        <v>0.931034482758621</v>
      </c>
      <c r="H14" s="19">
        <v>1</v>
      </c>
      <c r="I14" s="19">
        <v>0.97142857142857097</v>
      </c>
      <c r="J14" s="19">
        <v>1</v>
      </c>
      <c r="K14" s="19">
        <v>1</v>
      </c>
      <c r="L14" s="19">
        <v>0.86666666666666703</v>
      </c>
      <c r="M14" s="19">
        <v>0.95454545454545503</v>
      </c>
      <c r="N14" s="19">
        <v>0.96078431372549</v>
      </c>
      <c r="O14" s="19">
        <v>0.96666666666666701</v>
      </c>
      <c r="P14" s="19">
        <v>0.96666666666666701</v>
      </c>
      <c r="Q14" s="19">
        <v>0.97674418604651203</v>
      </c>
      <c r="R14" s="19">
        <v>0.96296296296296302</v>
      </c>
      <c r="S14" s="19">
        <v>0.95604395604395598</v>
      </c>
      <c r="T14" s="19">
        <v>0.93269230769230804</v>
      </c>
      <c r="U14" s="19"/>
      <c r="V14" s="19">
        <v>0.97771587743732602</v>
      </c>
      <c r="W14" s="19">
        <v>0.94054054054054004</v>
      </c>
      <c r="X14" s="19">
        <v>0.95422535211267601</v>
      </c>
      <c r="Y14" s="19">
        <v>0.96530612244897995</v>
      </c>
      <c r="Z14" s="19"/>
      <c r="AA14" s="19">
        <v>0.96587926509186395</v>
      </c>
      <c r="AB14" s="19">
        <v>0.92682926829268297</v>
      </c>
      <c r="AC14" s="19">
        <v>0.97321428571428603</v>
      </c>
      <c r="AD14" s="19">
        <v>0.968992248062015</v>
      </c>
      <c r="AE14" s="19">
        <v>0.96638655462184897</v>
      </c>
      <c r="AF14" s="19">
        <v>0.96808510638297895</v>
      </c>
      <c r="AG14" s="19">
        <v>0.95833333333333304</v>
      </c>
      <c r="AH14" s="19">
        <v>0.96341463414634099</v>
      </c>
      <c r="AI14" s="19">
        <v>0.98113207547169801</v>
      </c>
      <c r="AJ14" s="19"/>
      <c r="AK14" s="19">
        <v>0.95939086294416198</v>
      </c>
      <c r="AL14" s="19">
        <v>0.980582524271845</v>
      </c>
      <c r="AM14" s="19">
        <v>0.96039603960396003</v>
      </c>
      <c r="AN14" s="19">
        <v>0.96587030716723599</v>
      </c>
      <c r="AO14" s="19">
        <v>0.94148936170212805</v>
      </c>
      <c r="AP14" s="19">
        <v>0.981566820276498</v>
      </c>
      <c r="AQ14" s="19">
        <v>0.96</v>
      </c>
      <c r="AR14" s="19"/>
      <c r="AS14" s="19">
        <v>0.96276595744680804</v>
      </c>
      <c r="AT14" s="19">
        <v>0.96283185840707997</v>
      </c>
      <c r="AU14" s="19"/>
      <c r="AV14" s="19">
        <v>0.97890295358649804</v>
      </c>
      <c r="AW14" s="19">
        <v>0.95379146919431301</v>
      </c>
      <c r="AX14" s="19"/>
      <c r="AY14" s="19">
        <v>0.96135265700483097</v>
      </c>
      <c r="AZ14" s="19">
        <v>0.96530612244897995</v>
      </c>
      <c r="BA14" s="19"/>
      <c r="BB14" s="19">
        <v>0.97134238310708898</v>
      </c>
      <c r="BC14" s="19">
        <v>0.954198473282443</v>
      </c>
      <c r="BD14" s="19"/>
      <c r="BE14" s="19">
        <v>0.95151515151515098</v>
      </c>
      <c r="BF14" s="19">
        <v>0.95562130177514804</v>
      </c>
      <c r="BG14" s="19">
        <v>0.96885813148788902</v>
      </c>
      <c r="BH14" s="19">
        <v>0.96595744680851103</v>
      </c>
    </row>
    <row r="15" spans="2:60" x14ac:dyDescent="0.25">
      <c r="B15" s="17" t="s">
        <v>228</v>
      </c>
      <c r="C15" s="19">
        <v>1.06221547799697E-2</v>
      </c>
      <c r="D15" s="19">
        <v>7.7519379844961196E-3</v>
      </c>
      <c r="E15" s="19">
        <v>6.9930069930069904E-3</v>
      </c>
      <c r="F15" s="19">
        <v>1.05263157894737E-2</v>
      </c>
      <c r="G15" s="19">
        <v>1.72413793103448E-2</v>
      </c>
      <c r="H15" s="19">
        <v>0</v>
      </c>
      <c r="I15" s="19">
        <v>0</v>
      </c>
      <c r="J15" s="19">
        <v>0</v>
      </c>
      <c r="K15" s="19">
        <v>0</v>
      </c>
      <c r="L15" s="19">
        <v>3.3333333333333298E-2</v>
      </c>
      <c r="M15" s="19">
        <v>1.13636363636364E-2</v>
      </c>
      <c r="N15" s="19">
        <v>9.8039215686274508E-3</v>
      </c>
      <c r="O15" s="19">
        <v>0</v>
      </c>
      <c r="P15" s="19">
        <v>1.6666666666666701E-2</v>
      </c>
      <c r="Q15" s="19">
        <v>0</v>
      </c>
      <c r="R15" s="19">
        <v>3.7037037037037E-2</v>
      </c>
      <c r="S15" s="19">
        <v>1.6483516483516501E-2</v>
      </c>
      <c r="T15" s="19">
        <v>1.9230769230769201E-2</v>
      </c>
      <c r="U15" s="19"/>
      <c r="V15" s="19">
        <v>2.7855153203342601E-3</v>
      </c>
      <c r="W15" s="19">
        <v>2.7027027027027001E-2</v>
      </c>
      <c r="X15" s="19">
        <v>1.0563380281690101E-2</v>
      </c>
      <c r="Y15" s="19">
        <v>1.02040816326531E-2</v>
      </c>
      <c r="Z15" s="19"/>
      <c r="AA15" s="19">
        <v>1.31233595800525E-2</v>
      </c>
      <c r="AB15" s="19">
        <v>1.21951219512195E-2</v>
      </c>
      <c r="AC15" s="19">
        <v>0</v>
      </c>
      <c r="AD15" s="19">
        <v>2.32558139534884E-2</v>
      </c>
      <c r="AE15" s="19">
        <v>0</v>
      </c>
      <c r="AF15" s="19">
        <v>2.1276595744680899E-2</v>
      </c>
      <c r="AG15" s="19">
        <v>1.0416666666666701E-2</v>
      </c>
      <c r="AH15" s="19">
        <v>0</v>
      </c>
      <c r="AI15" s="19">
        <v>9.4339622641509396E-3</v>
      </c>
      <c r="AJ15" s="19"/>
      <c r="AK15" s="19">
        <v>1.5228426395939101E-2</v>
      </c>
      <c r="AL15" s="19">
        <v>0</v>
      </c>
      <c r="AM15" s="19">
        <v>0</v>
      </c>
      <c r="AN15" s="19">
        <v>1.02389078498294E-2</v>
      </c>
      <c r="AO15" s="19">
        <v>2.1276595744680899E-2</v>
      </c>
      <c r="AP15" s="19">
        <v>1.3824884792626699E-2</v>
      </c>
      <c r="AQ15" s="19">
        <v>6.6666666666666697E-3</v>
      </c>
      <c r="AR15" s="19"/>
      <c r="AS15" s="19">
        <v>1.0638297872340399E-2</v>
      </c>
      <c r="AT15" s="19">
        <v>1.06194690265487E-2</v>
      </c>
      <c r="AU15" s="19"/>
      <c r="AV15" s="19">
        <v>6.3291139240506302E-3</v>
      </c>
      <c r="AW15" s="19">
        <v>1.30331753554502E-2</v>
      </c>
      <c r="AX15" s="19"/>
      <c r="AY15" s="19">
        <v>1.0869565217391301E-2</v>
      </c>
      <c r="AZ15" s="19">
        <v>1.02040816326531E-2</v>
      </c>
      <c r="BA15" s="19"/>
      <c r="BB15" s="19">
        <v>7.5414781297134196E-3</v>
      </c>
      <c r="BC15" s="19">
        <v>1.3740458015267199E-2</v>
      </c>
      <c r="BD15" s="19"/>
      <c r="BE15" s="19">
        <v>6.0606060606060597E-3</v>
      </c>
      <c r="BF15" s="19">
        <v>1.7751479289940801E-2</v>
      </c>
      <c r="BG15" s="19">
        <v>1.21107266435986E-2</v>
      </c>
      <c r="BH15" s="19">
        <v>0</v>
      </c>
    </row>
    <row r="16" spans="2:60" x14ac:dyDescent="0.25">
      <c r="B16" s="17" t="s">
        <v>171</v>
      </c>
      <c r="C16" s="20">
        <v>0.95220030349013696</v>
      </c>
      <c r="D16" s="20">
        <v>0.95348837209302295</v>
      </c>
      <c r="E16" s="20">
        <v>0.97202797202797198</v>
      </c>
      <c r="F16" s="20">
        <v>0.96842105263157896</v>
      </c>
      <c r="G16" s="20">
        <v>0.91379310344827602</v>
      </c>
      <c r="H16" s="20">
        <v>1</v>
      </c>
      <c r="I16" s="20">
        <v>0.97142857142857097</v>
      </c>
      <c r="J16" s="20">
        <v>1</v>
      </c>
      <c r="K16" s="20">
        <v>1</v>
      </c>
      <c r="L16" s="20">
        <v>0.83333333333333304</v>
      </c>
      <c r="M16" s="20">
        <v>0.94318181818181801</v>
      </c>
      <c r="N16" s="20">
        <v>0.95098039215686303</v>
      </c>
      <c r="O16" s="20">
        <v>0.96666666666666701</v>
      </c>
      <c r="P16" s="20">
        <v>0.95</v>
      </c>
      <c r="Q16" s="20">
        <v>0.97674418604651203</v>
      </c>
      <c r="R16" s="20">
        <v>0.92592592592592604</v>
      </c>
      <c r="S16" s="20">
        <v>0.939560439560439</v>
      </c>
      <c r="T16" s="20">
        <v>0.91346153846153799</v>
      </c>
      <c r="U16" s="20"/>
      <c r="V16" s="20">
        <v>0.97493036211699202</v>
      </c>
      <c r="W16" s="20">
        <v>0.91351351351351395</v>
      </c>
      <c r="X16" s="20">
        <v>0.94366197183098599</v>
      </c>
      <c r="Y16" s="20">
        <v>0.95510204081632699</v>
      </c>
      <c r="Z16" s="20"/>
      <c r="AA16" s="20">
        <v>0.952755905511811</v>
      </c>
      <c r="AB16" s="20">
        <v>0.91463414634146301</v>
      </c>
      <c r="AC16" s="20">
        <v>0.97321428571428603</v>
      </c>
      <c r="AD16" s="20">
        <v>0.94573643410852704</v>
      </c>
      <c r="AE16" s="20">
        <v>0.96638655462184897</v>
      </c>
      <c r="AF16" s="20">
        <v>0.94680851063829796</v>
      </c>
      <c r="AG16" s="20">
        <v>0.94791666666666696</v>
      </c>
      <c r="AH16" s="20">
        <v>0.96341463414634099</v>
      </c>
      <c r="AI16" s="20">
        <v>0.97169811320754695</v>
      </c>
      <c r="AJ16" s="20"/>
      <c r="AK16" s="20">
        <v>0.94416243654822296</v>
      </c>
      <c r="AL16" s="20">
        <v>0.980582524271845</v>
      </c>
      <c r="AM16" s="20">
        <v>0.96039603960396003</v>
      </c>
      <c r="AN16" s="20">
        <v>0.95563139931740604</v>
      </c>
      <c r="AO16" s="20">
        <v>0.92021276595744705</v>
      </c>
      <c r="AP16" s="20">
        <v>0.967741935483871</v>
      </c>
      <c r="AQ16" s="20">
        <v>0.95333333333333303</v>
      </c>
      <c r="AR16" s="20"/>
      <c r="AS16" s="20">
        <v>0.95212765957446799</v>
      </c>
      <c r="AT16" s="20">
        <v>0.95221238938053099</v>
      </c>
      <c r="AU16" s="20"/>
      <c r="AV16" s="20">
        <v>0.97257383966244704</v>
      </c>
      <c r="AW16" s="20">
        <v>0.940758293838863</v>
      </c>
      <c r="AX16" s="20"/>
      <c r="AY16" s="20">
        <v>0.95048309178743995</v>
      </c>
      <c r="AZ16" s="20">
        <v>0.95510204081632699</v>
      </c>
      <c r="BA16" s="20"/>
      <c r="BB16" s="20">
        <v>0.96380090497737603</v>
      </c>
      <c r="BC16" s="20">
        <v>0.94045801526717598</v>
      </c>
      <c r="BD16" s="20"/>
      <c r="BE16" s="20">
        <v>0.94545454545454499</v>
      </c>
      <c r="BF16" s="20">
        <v>0.93786982248520701</v>
      </c>
      <c r="BG16" s="20">
        <v>0.95674740484429099</v>
      </c>
      <c r="BH16" s="20">
        <v>0.96595744680851103</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0.74355083459787596</v>
      </c>
      <c r="D8" s="16">
        <v>0.76744186046511598</v>
      </c>
      <c r="E8" s="16">
        <v>0.80419580419580405</v>
      </c>
      <c r="F8" s="16">
        <v>0.768421052631579</v>
      </c>
      <c r="G8" s="16">
        <v>0.68965517241379304</v>
      </c>
      <c r="H8" s="16">
        <v>0.73333333333333295</v>
      </c>
      <c r="I8" s="16">
        <v>0.75238095238095204</v>
      </c>
      <c r="J8" s="16">
        <v>0.78947368421052599</v>
      </c>
      <c r="K8" s="16">
        <v>0.76712328767123295</v>
      </c>
      <c r="L8" s="16">
        <v>0.66666666666666696</v>
      </c>
      <c r="M8" s="16">
        <v>0.76136363636363602</v>
      </c>
      <c r="N8" s="16">
        <v>0.66666666666666696</v>
      </c>
      <c r="O8" s="16">
        <v>0.63333333333333297</v>
      </c>
      <c r="P8" s="16">
        <v>0.65</v>
      </c>
      <c r="Q8" s="16">
        <v>0.72093023255813904</v>
      </c>
      <c r="R8" s="16">
        <v>0.592592592592593</v>
      </c>
      <c r="S8" s="16">
        <v>0.76373626373626402</v>
      </c>
      <c r="T8" s="16">
        <v>0.78846153846153799</v>
      </c>
      <c r="U8" s="16"/>
      <c r="V8" s="16">
        <v>0.70473537604456804</v>
      </c>
      <c r="W8" s="16">
        <v>0.71891891891891901</v>
      </c>
      <c r="X8" s="16">
        <v>0.77464788732394396</v>
      </c>
      <c r="Y8" s="16">
        <v>0.76326530612244903</v>
      </c>
      <c r="Z8" s="16"/>
      <c r="AA8" s="16">
        <v>0.70078740157480301</v>
      </c>
      <c r="AB8" s="16">
        <v>0.71951219512195097</v>
      </c>
      <c r="AC8" s="16">
        <v>0.73214285714285698</v>
      </c>
      <c r="AD8" s="16">
        <v>0.79844961240310097</v>
      </c>
      <c r="AE8" s="16">
        <v>0.78151260504201703</v>
      </c>
      <c r="AF8" s="16">
        <v>0.819148936170213</v>
      </c>
      <c r="AG8" s="16">
        <v>0.71875</v>
      </c>
      <c r="AH8" s="16">
        <v>0.84146341463414598</v>
      </c>
      <c r="AI8" s="16">
        <v>0.71698113207547198</v>
      </c>
      <c r="AJ8" s="16"/>
      <c r="AK8" s="16">
        <v>0.65989847715736005</v>
      </c>
      <c r="AL8" s="16">
        <v>0.72815533980582503</v>
      </c>
      <c r="AM8" s="16">
        <v>0.72277227722772297</v>
      </c>
      <c r="AN8" s="16">
        <v>0.73037542662115995</v>
      </c>
      <c r="AO8" s="16">
        <v>0.76063829787234005</v>
      </c>
      <c r="AP8" s="16">
        <v>0.81566820276497698</v>
      </c>
      <c r="AQ8" s="16">
        <v>0.77333333333333298</v>
      </c>
      <c r="AR8" s="16"/>
      <c r="AS8" s="16">
        <v>0.79787234042553201</v>
      </c>
      <c r="AT8" s="16">
        <v>0.734513274336283</v>
      </c>
      <c r="AU8" s="16"/>
      <c r="AV8" s="16">
        <v>0.74472573839662404</v>
      </c>
      <c r="AW8" s="16">
        <v>0.74289099526066305</v>
      </c>
      <c r="AX8" s="16"/>
      <c r="AY8" s="16">
        <v>0.73188405797101497</v>
      </c>
      <c r="AZ8" s="16">
        <v>0.76326530612244903</v>
      </c>
      <c r="BA8" s="16"/>
      <c r="BB8" s="16">
        <v>0.82654600301659098</v>
      </c>
      <c r="BC8" s="16">
        <v>0.65954198473282399</v>
      </c>
      <c r="BD8" s="16"/>
      <c r="BE8" s="16">
        <v>0.59393939393939399</v>
      </c>
      <c r="BF8" s="16">
        <v>0.70118343195266297</v>
      </c>
      <c r="BG8" s="16">
        <v>0.78892733564013795</v>
      </c>
      <c r="BH8" s="16">
        <v>0.79574468085106398</v>
      </c>
    </row>
    <row r="9" spans="2:60" x14ac:dyDescent="0.25">
      <c r="B9" s="17" t="s">
        <v>223</v>
      </c>
      <c r="C9" s="16">
        <v>0.18512898330804201</v>
      </c>
      <c r="D9" s="16">
        <v>0.170542635658915</v>
      </c>
      <c r="E9" s="16">
        <v>0.160839160839161</v>
      </c>
      <c r="F9" s="16">
        <v>0.157894736842105</v>
      </c>
      <c r="G9" s="16">
        <v>0.22413793103448301</v>
      </c>
      <c r="H9" s="16">
        <v>0.233333333333333</v>
      </c>
      <c r="I9" s="16">
        <v>0.161904761904762</v>
      </c>
      <c r="J9" s="16">
        <v>0.21052631578947401</v>
      </c>
      <c r="K9" s="16">
        <v>0.164383561643836</v>
      </c>
      <c r="L9" s="16">
        <v>0.16666666666666699</v>
      </c>
      <c r="M9" s="16">
        <v>0.19318181818181801</v>
      </c>
      <c r="N9" s="16">
        <v>0.21568627450980399</v>
      </c>
      <c r="O9" s="16">
        <v>0.3</v>
      </c>
      <c r="P9" s="16">
        <v>0.25</v>
      </c>
      <c r="Q9" s="16">
        <v>0.13953488372093001</v>
      </c>
      <c r="R9" s="16">
        <v>0.33333333333333298</v>
      </c>
      <c r="S9" s="16">
        <v>0.18681318681318701</v>
      </c>
      <c r="T9" s="16">
        <v>0.134615384615385</v>
      </c>
      <c r="U9" s="16"/>
      <c r="V9" s="16">
        <v>0.20334261838440101</v>
      </c>
      <c r="W9" s="16">
        <v>0.19459459459459499</v>
      </c>
      <c r="X9" s="16">
        <v>0.176056338028169</v>
      </c>
      <c r="Y9" s="16">
        <v>0.17346938775510201</v>
      </c>
      <c r="Z9" s="16"/>
      <c r="AA9" s="16">
        <v>0.191601049868766</v>
      </c>
      <c r="AB9" s="16">
        <v>0.18292682926829301</v>
      </c>
      <c r="AC9" s="16">
        <v>0.24107142857142899</v>
      </c>
      <c r="AD9" s="16">
        <v>0.15503875968992201</v>
      </c>
      <c r="AE9" s="16">
        <v>0.184873949579832</v>
      </c>
      <c r="AF9" s="16">
        <v>0.12765957446808501</v>
      </c>
      <c r="AG9" s="16">
        <v>0.23958333333333301</v>
      </c>
      <c r="AH9" s="16">
        <v>8.5365853658536606E-2</v>
      </c>
      <c r="AI9" s="16">
        <v>0.22641509433962301</v>
      </c>
      <c r="AJ9" s="16"/>
      <c r="AK9" s="16">
        <v>0.233502538071066</v>
      </c>
      <c r="AL9" s="16">
        <v>0.18446601941747601</v>
      </c>
      <c r="AM9" s="16">
        <v>0.18811881188118801</v>
      </c>
      <c r="AN9" s="16">
        <v>0.19795221843003399</v>
      </c>
      <c r="AO9" s="16">
        <v>0.18617021276595699</v>
      </c>
      <c r="AP9" s="16">
        <v>0.14746543778801799</v>
      </c>
      <c r="AQ9" s="16">
        <v>0.17333333333333301</v>
      </c>
      <c r="AR9" s="16"/>
      <c r="AS9" s="16">
        <v>0.154255319148936</v>
      </c>
      <c r="AT9" s="16">
        <v>0.19026548672566401</v>
      </c>
      <c r="AU9" s="16"/>
      <c r="AV9" s="16">
        <v>0.20042194092827001</v>
      </c>
      <c r="AW9" s="16">
        <v>0.17654028436019001</v>
      </c>
      <c r="AX9" s="16"/>
      <c r="AY9" s="16">
        <v>0.19202898550724601</v>
      </c>
      <c r="AZ9" s="16">
        <v>0.17346938775510201</v>
      </c>
      <c r="BA9" s="16"/>
      <c r="BB9" s="16">
        <v>0.128205128205128</v>
      </c>
      <c r="BC9" s="16">
        <v>0.242748091603053</v>
      </c>
      <c r="BD9" s="16"/>
      <c r="BE9" s="16">
        <v>0.24242424242424199</v>
      </c>
      <c r="BF9" s="16">
        <v>0.21597633136094699</v>
      </c>
      <c r="BG9" s="16">
        <v>0.15916955017300999</v>
      </c>
      <c r="BH9" s="16">
        <v>0.16595744680851099</v>
      </c>
    </row>
    <row r="10" spans="2:60" ht="30" x14ac:dyDescent="0.25">
      <c r="B10" s="17" t="s">
        <v>224</v>
      </c>
      <c r="C10" s="16">
        <v>5.8421851289833099E-2</v>
      </c>
      <c r="D10" s="16">
        <v>4.6511627906976702E-2</v>
      </c>
      <c r="E10" s="16">
        <v>3.4965034965035002E-2</v>
      </c>
      <c r="F10" s="16">
        <v>5.2631578947368397E-2</v>
      </c>
      <c r="G10" s="16">
        <v>8.6206896551724102E-2</v>
      </c>
      <c r="H10" s="16">
        <v>3.3333333333333298E-2</v>
      </c>
      <c r="I10" s="16">
        <v>6.6666666666666693E-2</v>
      </c>
      <c r="J10" s="16">
        <v>0</v>
      </c>
      <c r="K10" s="16">
        <v>4.1095890410958902E-2</v>
      </c>
      <c r="L10" s="16">
        <v>0.133333333333333</v>
      </c>
      <c r="M10" s="16">
        <v>4.5454545454545497E-2</v>
      </c>
      <c r="N10" s="16">
        <v>9.8039215686274495E-2</v>
      </c>
      <c r="O10" s="16">
        <v>3.3333333333333298E-2</v>
      </c>
      <c r="P10" s="16">
        <v>8.3333333333333301E-2</v>
      </c>
      <c r="Q10" s="16">
        <v>9.3023255813953501E-2</v>
      </c>
      <c r="R10" s="16">
        <v>3.7037037037037E-2</v>
      </c>
      <c r="S10" s="16">
        <v>4.94505494505494E-2</v>
      </c>
      <c r="T10" s="16">
        <v>6.7307692307692304E-2</v>
      </c>
      <c r="U10" s="16"/>
      <c r="V10" s="16">
        <v>7.2423398328690797E-2</v>
      </c>
      <c r="W10" s="16">
        <v>7.5675675675675694E-2</v>
      </c>
      <c r="X10" s="16">
        <v>3.8732394366197201E-2</v>
      </c>
      <c r="Y10" s="16">
        <v>5.3061224489795902E-2</v>
      </c>
      <c r="Z10" s="16"/>
      <c r="AA10" s="16">
        <v>8.6614173228346497E-2</v>
      </c>
      <c r="AB10" s="16">
        <v>7.3170731707317097E-2</v>
      </c>
      <c r="AC10" s="16">
        <v>8.9285714285714298E-3</v>
      </c>
      <c r="AD10" s="16">
        <v>3.1007751937984499E-2</v>
      </c>
      <c r="AE10" s="16">
        <v>3.3613445378151301E-2</v>
      </c>
      <c r="AF10" s="16">
        <v>4.2553191489361701E-2</v>
      </c>
      <c r="AG10" s="16">
        <v>4.1666666666666699E-2</v>
      </c>
      <c r="AH10" s="16">
        <v>7.3170731707317097E-2</v>
      </c>
      <c r="AI10" s="16">
        <v>5.6603773584905703E-2</v>
      </c>
      <c r="AJ10" s="16"/>
      <c r="AK10" s="16">
        <v>7.6142131979695396E-2</v>
      </c>
      <c r="AL10" s="16">
        <v>7.7669902912621394E-2</v>
      </c>
      <c r="AM10" s="16">
        <v>7.9207920792079195E-2</v>
      </c>
      <c r="AN10" s="16">
        <v>6.4846416382252595E-2</v>
      </c>
      <c r="AO10" s="16">
        <v>3.7234042553191501E-2</v>
      </c>
      <c r="AP10" s="16">
        <v>3.2258064516128997E-2</v>
      </c>
      <c r="AQ10" s="16">
        <v>4.6666666666666697E-2</v>
      </c>
      <c r="AR10" s="16"/>
      <c r="AS10" s="16">
        <v>3.1914893617021302E-2</v>
      </c>
      <c r="AT10" s="16">
        <v>6.2831858407079694E-2</v>
      </c>
      <c r="AU10" s="16"/>
      <c r="AV10" s="16">
        <v>4.4303797468354403E-2</v>
      </c>
      <c r="AW10" s="16">
        <v>6.6350710900473897E-2</v>
      </c>
      <c r="AX10" s="16"/>
      <c r="AY10" s="16">
        <v>6.15942028985507E-2</v>
      </c>
      <c r="AZ10" s="16">
        <v>5.3061224489795902E-2</v>
      </c>
      <c r="BA10" s="16"/>
      <c r="BB10" s="16">
        <v>4.0723981900452497E-2</v>
      </c>
      <c r="BC10" s="16">
        <v>7.6335877862595394E-2</v>
      </c>
      <c r="BD10" s="16"/>
      <c r="BE10" s="16">
        <v>0.12727272727272701</v>
      </c>
      <c r="BF10" s="16">
        <v>5.9171597633136098E-2</v>
      </c>
      <c r="BG10" s="16">
        <v>4.8442906574394498E-2</v>
      </c>
      <c r="BH10" s="16">
        <v>3.4042553191489397E-2</v>
      </c>
    </row>
    <row r="11" spans="2:60" x14ac:dyDescent="0.25">
      <c r="B11" s="17" t="s">
        <v>225</v>
      </c>
      <c r="C11" s="16">
        <v>6.8285280728376304E-3</v>
      </c>
      <c r="D11" s="16">
        <v>7.7519379844961196E-3</v>
      </c>
      <c r="E11" s="16">
        <v>0</v>
      </c>
      <c r="F11" s="16">
        <v>2.1052631578947399E-2</v>
      </c>
      <c r="G11" s="16">
        <v>0</v>
      </c>
      <c r="H11" s="16">
        <v>0</v>
      </c>
      <c r="I11" s="16">
        <v>1.9047619047619001E-2</v>
      </c>
      <c r="J11" s="16">
        <v>0</v>
      </c>
      <c r="K11" s="16">
        <v>1.3698630136986301E-2</v>
      </c>
      <c r="L11" s="16">
        <v>0</v>
      </c>
      <c r="M11" s="16">
        <v>0</v>
      </c>
      <c r="N11" s="16">
        <v>9.8039215686274508E-3</v>
      </c>
      <c r="O11" s="16">
        <v>0</v>
      </c>
      <c r="P11" s="16">
        <v>1.6666666666666701E-2</v>
      </c>
      <c r="Q11" s="16">
        <v>0</v>
      </c>
      <c r="R11" s="16">
        <v>3.7037037037037E-2</v>
      </c>
      <c r="S11" s="16">
        <v>0</v>
      </c>
      <c r="T11" s="16">
        <v>0</v>
      </c>
      <c r="U11" s="16"/>
      <c r="V11" s="16">
        <v>2.7855153203342601E-3</v>
      </c>
      <c r="W11" s="16">
        <v>1.0810810810810799E-2</v>
      </c>
      <c r="X11" s="16">
        <v>7.0422535211267599E-3</v>
      </c>
      <c r="Y11" s="16">
        <v>8.1632653061224497E-3</v>
      </c>
      <c r="Z11" s="16"/>
      <c r="AA11" s="16">
        <v>7.8740157480314994E-3</v>
      </c>
      <c r="AB11" s="16">
        <v>2.4390243902439001E-2</v>
      </c>
      <c r="AC11" s="16">
        <v>1.7857142857142901E-2</v>
      </c>
      <c r="AD11" s="16">
        <v>7.7519379844961196E-3</v>
      </c>
      <c r="AE11" s="16">
        <v>0</v>
      </c>
      <c r="AF11" s="16">
        <v>1.0638297872340399E-2</v>
      </c>
      <c r="AG11" s="16">
        <v>0</v>
      </c>
      <c r="AH11" s="16">
        <v>0</v>
      </c>
      <c r="AI11" s="16">
        <v>0</v>
      </c>
      <c r="AJ11" s="16"/>
      <c r="AK11" s="16">
        <v>2.0304568527918801E-2</v>
      </c>
      <c r="AL11" s="16">
        <v>9.7087378640776708E-3</v>
      </c>
      <c r="AM11" s="16">
        <v>9.9009900990098994E-3</v>
      </c>
      <c r="AN11" s="16">
        <v>3.4129692832764501E-3</v>
      </c>
      <c r="AO11" s="16">
        <v>5.31914893617021E-3</v>
      </c>
      <c r="AP11" s="16">
        <v>0</v>
      </c>
      <c r="AQ11" s="16">
        <v>0</v>
      </c>
      <c r="AR11" s="16"/>
      <c r="AS11" s="16">
        <v>1.5957446808510599E-2</v>
      </c>
      <c r="AT11" s="16">
        <v>5.3097345132743397E-3</v>
      </c>
      <c r="AU11" s="16"/>
      <c r="AV11" s="16">
        <v>2.1097046413502099E-3</v>
      </c>
      <c r="AW11" s="16">
        <v>9.4786729857819895E-3</v>
      </c>
      <c r="AX11" s="16"/>
      <c r="AY11" s="16">
        <v>6.0386473429951699E-3</v>
      </c>
      <c r="AZ11" s="16">
        <v>8.1632653061224497E-3</v>
      </c>
      <c r="BA11" s="16"/>
      <c r="BB11" s="16">
        <v>3.0165912518853701E-3</v>
      </c>
      <c r="BC11" s="16">
        <v>1.0687022900763401E-2</v>
      </c>
      <c r="BD11" s="16"/>
      <c r="BE11" s="16">
        <v>6.0606060606060597E-3</v>
      </c>
      <c r="BF11" s="16">
        <v>1.7751479289940801E-2</v>
      </c>
      <c r="BG11" s="16">
        <v>1.7301038062283701E-3</v>
      </c>
      <c r="BH11" s="16">
        <v>4.2553191489361703E-3</v>
      </c>
    </row>
    <row r="12" spans="2:60" x14ac:dyDescent="0.25">
      <c r="B12" s="17" t="s">
        <v>226</v>
      </c>
      <c r="C12" s="16">
        <v>5.31107738998483E-3</v>
      </c>
      <c r="D12" s="16">
        <v>7.7519379844961196E-3</v>
      </c>
      <c r="E12" s="16">
        <v>0</v>
      </c>
      <c r="F12" s="16">
        <v>0</v>
      </c>
      <c r="G12" s="16">
        <v>0</v>
      </c>
      <c r="H12" s="16">
        <v>0</v>
      </c>
      <c r="I12" s="16">
        <v>0</v>
      </c>
      <c r="J12" s="16">
        <v>0</v>
      </c>
      <c r="K12" s="16">
        <v>1.3698630136986301E-2</v>
      </c>
      <c r="L12" s="16">
        <v>3.3333333333333298E-2</v>
      </c>
      <c r="M12" s="16">
        <v>0</v>
      </c>
      <c r="N12" s="16">
        <v>9.8039215686274508E-3</v>
      </c>
      <c r="O12" s="16">
        <v>3.3333333333333298E-2</v>
      </c>
      <c r="P12" s="16">
        <v>0</v>
      </c>
      <c r="Q12" s="16">
        <v>2.32558139534884E-2</v>
      </c>
      <c r="R12" s="16">
        <v>0</v>
      </c>
      <c r="S12" s="16">
        <v>0</v>
      </c>
      <c r="T12" s="16">
        <v>9.6153846153846194E-3</v>
      </c>
      <c r="U12" s="16"/>
      <c r="V12" s="16">
        <v>1.39275766016713E-2</v>
      </c>
      <c r="W12" s="16">
        <v>0</v>
      </c>
      <c r="X12" s="16">
        <v>3.5211267605633799E-3</v>
      </c>
      <c r="Y12" s="16">
        <v>2.0408163265306098E-3</v>
      </c>
      <c r="Z12" s="16"/>
      <c r="AA12" s="16">
        <v>1.0498687664042E-2</v>
      </c>
      <c r="AB12" s="16">
        <v>0</v>
      </c>
      <c r="AC12" s="16">
        <v>0</v>
      </c>
      <c r="AD12" s="16">
        <v>7.7519379844961196E-3</v>
      </c>
      <c r="AE12" s="16">
        <v>0</v>
      </c>
      <c r="AF12" s="16">
        <v>0</v>
      </c>
      <c r="AG12" s="16">
        <v>0</v>
      </c>
      <c r="AH12" s="16">
        <v>0</v>
      </c>
      <c r="AI12" s="16">
        <v>0</v>
      </c>
      <c r="AJ12" s="16"/>
      <c r="AK12" s="16">
        <v>1.01522842639594E-2</v>
      </c>
      <c r="AL12" s="16">
        <v>0</v>
      </c>
      <c r="AM12" s="16">
        <v>0</v>
      </c>
      <c r="AN12" s="16">
        <v>3.4129692832764501E-3</v>
      </c>
      <c r="AO12" s="16">
        <v>1.0638297872340399E-2</v>
      </c>
      <c r="AP12" s="16">
        <v>4.6082949308755804E-3</v>
      </c>
      <c r="AQ12" s="16">
        <v>0</v>
      </c>
      <c r="AR12" s="16"/>
      <c r="AS12" s="16">
        <v>0</v>
      </c>
      <c r="AT12" s="16">
        <v>6.1946902654867299E-3</v>
      </c>
      <c r="AU12" s="16"/>
      <c r="AV12" s="16">
        <v>6.3291139240506302E-3</v>
      </c>
      <c r="AW12" s="16">
        <v>4.739336492891E-3</v>
      </c>
      <c r="AX12" s="16"/>
      <c r="AY12" s="16">
        <v>7.2463768115942004E-3</v>
      </c>
      <c r="AZ12" s="16">
        <v>2.0408163265306098E-3</v>
      </c>
      <c r="BA12" s="16"/>
      <c r="BB12" s="16">
        <v>1.5082956259426801E-3</v>
      </c>
      <c r="BC12" s="16">
        <v>9.1603053435114507E-3</v>
      </c>
      <c r="BD12" s="16"/>
      <c r="BE12" s="16">
        <v>2.4242424242424201E-2</v>
      </c>
      <c r="BF12" s="16">
        <v>5.9171597633136102E-3</v>
      </c>
      <c r="BG12" s="16">
        <v>1.7301038062283701E-3</v>
      </c>
      <c r="BH12" s="16">
        <v>0</v>
      </c>
    </row>
    <row r="13" spans="2:60" x14ac:dyDescent="0.25">
      <c r="B13" s="17" t="s">
        <v>77</v>
      </c>
      <c r="C13" s="16">
        <v>7.5872534142640399E-4</v>
      </c>
      <c r="D13" s="16">
        <v>0</v>
      </c>
      <c r="E13" s="16">
        <v>0</v>
      </c>
      <c r="F13" s="16">
        <v>0</v>
      </c>
      <c r="G13" s="16">
        <v>0</v>
      </c>
      <c r="H13" s="16">
        <v>0</v>
      </c>
      <c r="I13" s="16">
        <v>0</v>
      </c>
      <c r="J13" s="16">
        <v>0</v>
      </c>
      <c r="K13" s="16">
        <v>0</v>
      </c>
      <c r="L13" s="16">
        <v>0</v>
      </c>
      <c r="M13" s="16">
        <v>0</v>
      </c>
      <c r="N13" s="16">
        <v>0</v>
      </c>
      <c r="O13" s="16">
        <v>0</v>
      </c>
      <c r="P13" s="16">
        <v>0</v>
      </c>
      <c r="Q13" s="16">
        <v>2.32558139534884E-2</v>
      </c>
      <c r="R13" s="16">
        <v>0</v>
      </c>
      <c r="S13" s="16">
        <v>0</v>
      </c>
      <c r="T13" s="16">
        <v>0</v>
      </c>
      <c r="U13" s="16"/>
      <c r="V13" s="16">
        <v>2.7855153203342601E-3</v>
      </c>
      <c r="W13" s="16">
        <v>0</v>
      </c>
      <c r="X13" s="16">
        <v>0</v>
      </c>
      <c r="Y13" s="16">
        <v>0</v>
      </c>
      <c r="Z13" s="16"/>
      <c r="AA13" s="16">
        <v>2.6246719160105E-3</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6.6666666666666697E-3</v>
      </c>
      <c r="AR13" s="16"/>
      <c r="AS13" s="16">
        <v>0</v>
      </c>
      <c r="AT13" s="16">
        <v>8.8495575221238904E-4</v>
      </c>
      <c r="AU13" s="16"/>
      <c r="AV13" s="16">
        <v>2.1097046413502099E-3</v>
      </c>
      <c r="AW13" s="16">
        <v>0</v>
      </c>
      <c r="AX13" s="16"/>
      <c r="AY13" s="16">
        <v>1.2077294685990301E-3</v>
      </c>
      <c r="AZ13" s="16">
        <v>0</v>
      </c>
      <c r="BA13" s="16"/>
      <c r="BB13" s="16">
        <v>0</v>
      </c>
      <c r="BC13" s="16">
        <v>1.5267175572519099E-3</v>
      </c>
      <c r="BD13" s="16"/>
      <c r="BE13" s="16">
        <v>6.0606060606060597E-3</v>
      </c>
      <c r="BF13" s="16">
        <v>0</v>
      </c>
      <c r="BG13" s="16">
        <v>0</v>
      </c>
      <c r="BH13" s="16">
        <v>0</v>
      </c>
    </row>
    <row r="14" spans="2:60" x14ac:dyDescent="0.25">
      <c r="B14" s="17" t="s">
        <v>227</v>
      </c>
      <c r="C14" s="19">
        <v>0.92867981790591803</v>
      </c>
      <c r="D14" s="19">
        <v>0.93798449612403101</v>
      </c>
      <c r="E14" s="19">
        <v>0.965034965034965</v>
      </c>
      <c r="F14" s="19">
        <v>0.92631578947368398</v>
      </c>
      <c r="G14" s="19">
        <v>0.91379310344827602</v>
      </c>
      <c r="H14" s="19">
        <v>0.96666666666666701</v>
      </c>
      <c r="I14" s="19">
        <v>0.91428571428571404</v>
      </c>
      <c r="J14" s="19">
        <v>1</v>
      </c>
      <c r="K14" s="19">
        <v>0.931506849315068</v>
      </c>
      <c r="L14" s="19">
        <v>0.83333333333333304</v>
      </c>
      <c r="M14" s="19">
        <v>0.95454545454545503</v>
      </c>
      <c r="N14" s="19">
        <v>0.88235294117647101</v>
      </c>
      <c r="O14" s="19">
        <v>0.93333333333333302</v>
      </c>
      <c r="P14" s="19">
        <v>0.9</v>
      </c>
      <c r="Q14" s="19">
        <v>0.86046511627906996</v>
      </c>
      <c r="R14" s="19">
        <v>0.92592592592592604</v>
      </c>
      <c r="S14" s="19">
        <v>0.95054945054945095</v>
      </c>
      <c r="T14" s="19">
        <v>0.92307692307692302</v>
      </c>
      <c r="U14" s="19"/>
      <c r="V14" s="19">
        <v>0.90807799442896897</v>
      </c>
      <c r="W14" s="19">
        <v>0.91351351351351395</v>
      </c>
      <c r="X14" s="19">
        <v>0.95070422535211296</v>
      </c>
      <c r="Y14" s="19">
        <v>0.93673469387755104</v>
      </c>
      <c r="Z14" s="19"/>
      <c r="AA14" s="19">
        <v>0.89238845144357004</v>
      </c>
      <c r="AB14" s="19">
        <v>0.90243902439024404</v>
      </c>
      <c r="AC14" s="19">
        <v>0.97321428571428603</v>
      </c>
      <c r="AD14" s="19">
        <v>0.95348837209302295</v>
      </c>
      <c r="AE14" s="19">
        <v>0.96638655462184897</v>
      </c>
      <c r="AF14" s="19">
        <v>0.94680851063829796</v>
      </c>
      <c r="AG14" s="19">
        <v>0.95833333333333304</v>
      </c>
      <c r="AH14" s="19">
        <v>0.92682926829268297</v>
      </c>
      <c r="AI14" s="19">
        <v>0.94339622641509402</v>
      </c>
      <c r="AJ14" s="19"/>
      <c r="AK14" s="19">
        <v>0.89340101522842597</v>
      </c>
      <c r="AL14" s="19">
        <v>0.91262135922330101</v>
      </c>
      <c r="AM14" s="19">
        <v>0.91089108910891103</v>
      </c>
      <c r="AN14" s="19">
        <v>0.92832764505119503</v>
      </c>
      <c r="AO14" s="19">
        <v>0.94680851063829796</v>
      </c>
      <c r="AP14" s="19">
        <v>0.963133640552995</v>
      </c>
      <c r="AQ14" s="19">
        <v>0.94666666666666699</v>
      </c>
      <c r="AR14" s="19"/>
      <c r="AS14" s="19">
        <v>0.95212765957446799</v>
      </c>
      <c r="AT14" s="19">
        <v>0.92477876106194701</v>
      </c>
      <c r="AU14" s="19"/>
      <c r="AV14" s="19">
        <v>0.94514767932489496</v>
      </c>
      <c r="AW14" s="19">
        <v>0.91943127962085303</v>
      </c>
      <c r="AX14" s="19"/>
      <c r="AY14" s="19">
        <v>0.92391304347826098</v>
      </c>
      <c r="AZ14" s="19">
        <v>0.93673469387755104</v>
      </c>
      <c r="BA14" s="19"/>
      <c r="BB14" s="19">
        <v>0.95475113122171895</v>
      </c>
      <c r="BC14" s="19">
        <v>0.90229007633587799</v>
      </c>
      <c r="BD14" s="19"/>
      <c r="BE14" s="19">
        <v>0.83636363636363598</v>
      </c>
      <c r="BF14" s="19">
        <v>0.91715976331360904</v>
      </c>
      <c r="BG14" s="19">
        <v>0.94809688581314899</v>
      </c>
      <c r="BH14" s="19">
        <v>0.96170212765957497</v>
      </c>
    </row>
    <row r="15" spans="2:60" x14ac:dyDescent="0.25">
      <c r="B15" s="17" t="s">
        <v>228</v>
      </c>
      <c r="C15" s="19">
        <v>1.21396054628225E-2</v>
      </c>
      <c r="D15" s="19">
        <v>1.5503875968992199E-2</v>
      </c>
      <c r="E15" s="19">
        <v>0</v>
      </c>
      <c r="F15" s="19">
        <v>2.1052631578947399E-2</v>
      </c>
      <c r="G15" s="19">
        <v>0</v>
      </c>
      <c r="H15" s="19">
        <v>0</v>
      </c>
      <c r="I15" s="19">
        <v>1.9047619047619001E-2</v>
      </c>
      <c r="J15" s="19">
        <v>0</v>
      </c>
      <c r="K15" s="19">
        <v>2.7397260273972601E-2</v>
      </c>
      <c r="L15" s="19">
        <v>3.3333333333333298E-2</v>
      </c>
      <c r="M15" s="19">
        <v>0</v>
      </c>
      <c r="N15" s="19">
        <v>1.9607843137254902E-2</v>
      </c>
      <c r="O15" s="19">
        <v>3.3333333333333298E-2</v>
      </c>
      <c r="P15" s="19">
        <v>1.6666666666666701E-2</v>
      </c>
      <c r="Q15" s="19">
        <v>2.32558139534884E-2</v>
      </c>
      <c r="R15" s="19">
        <v>3.7037037037037E-2</v>
      </c>
      <c r="S15" s="19">
        <v>0</v>
      </c>
      <c r="T15" s="19">
        <v>9.6153846153846194E-3</v>
      </c>
      <c r="U15" s="19"/>
      <c r="V15" s="19">
        <v>1.67130919220056E-2</v>
      </c>
      <c r="W15" s="19">
        <v>1.0810810810810799E-2</v>
      </c>
      <c r="X15" s="19">
        <v>1.0563380281690101E-2</v>
      </c>
      <c r="Y15" s="19">
        <v>1.02040816326531E-2</v>
      </c>
      <c r="Z15" s="19"/>
      <c r="AA15" s="19">
        <v>1.8372703412073501E-2</v>
      </c>
      <c r="AB15" s="19">
        <v>2.4390243902439001E-2</v>
      </c>
      <c r="AC15" s="19">
        <v>1.7857142857142901E-2</v>
      </c>
      <c r="AD15" s="19">
        <v>1.5503875968992199E-2</v>
      </c>
      <c r="AE15" s="19">
        <v>0</v>
      </c>
      <c r="AF15" s="19">
        <v>1.0638297872340399E-2</v>
      </c>
      <c r="AG15" s="19">
        <v>0</v>
      </c>
      <c r="AH15" s="19">
        <v>0</v>
      </c>
      <c r="AI15" s="19">
        <v>0</v>
      </c>
      <c r="AJ15" s="19"/>
      <c r="AK15" s="19">
        <v>3.0456852791878201E-2</v>
      </c>
      <c r="AL15" s="19">
        <v>9.7087378640776708E-3</v>
      </c>
      <c r="AM15" s="19">
        <v>9.9009900990098994E-3</v>
      </c>
      <c r="AN15" s="19">
        <v>6.8259385665529002E-3</v>
      </c>
      <c r="AO15" s="19">
        <v>1.5957446808510599E-2</v>
      </c>
      <c r="AP15" s="19">
        <v>4.6082949308755804E-3</v>
      </c>
      <c r="AQ15" s="19">
        <v>0</v>
      </c>
      <c r="AR15" s="19"/>
      <c r="AS15" s="19">
        <v>1.5957446808510599E-2</v>
      </c>
      <c r="AT15" s="19">
        <v>1.15044247787611E-2</v>
      </c>
      <c r="AU15" s="19"/>
      <c r="AV15" s="19">
        <v>8.4388185654008397E-3</v>
      </c>
      <c r="AW15" s="19">
        <v>1.4218009478673001E-2</v>
      </c>
      <c r="AX15" s="19"/>
      <c r="AY15" s="19">
        <v>1.32850241545894E-2</v>
      </c>
      <c r="AZ15" s="19">
        <v>1.02040816326531E-2</v>
      </c>
      <c r="BA15" s="19"/>
      <c r="BB15" s="19">
        <v>4.5248868778280504E-3</v>
      </c>
      <c r="BC15" s="19">
        <v>1.9847328244274799E-2</v>
      </c>
      <c r="BD15" s="19"/>
      <c r="BE15" s="19">
        <v>3.03030303030303E-2</v>
      </c>
      <c r="BF15" s="19">
        <v>2.3668639053254399E-2</v>
      </c>
      <c r="BG15" s="19">
        <v>3.4602076124567501E-3</v>
      </c>
      <c r="BH15" s="19">
        <v>4.2553191489361703E-3</v>
      </c>
    </row>
    <row r="16" spans="2:60" x14ac:dyDescent="0.25">
      <c r="B16" s="17" t="s">
        <v>171</v>
      </c>
      <c r="C16" s="20">
        <v>0.91654021244309603</v>
      </c>
      <c r="D16" s="20">
        <v>0.92248062015503896</v>
      </c>
      <c r="E16" s="20">
        <v>0.965034965034965</v>
      </c>
      <c r="F16" s="20">
        <v>0.90526315789473699</v>
      </c>
      <c r="G16" s="20">
        <v>0.91379310344827602</v>
      </c>
      <c r="H16" s="20">
        <v>0.96666666666666701</v>
      </c>
      <c r="I16" s="20">
        <v>0.89523809523809506</v>
      </c>
      <c r="J16" s="20">
        <v>1</v>
      </c>
      <c r="K16" s="20">
        <v>0.90410958904109595</v>
      </c>
      <c r="L16" s="20">
        <v>0.8</v>
      </c>
      <c r="M16" s="20">
        <v>0.95454545454545503</v>
      </c>
      <c r="N16" s="20">
        <v>0.86274509803921595</v>
      </c>
      <c r="O16" s="20">
        <v>0.9</v>
      </c>
      <c r="P16" s="20">
        <v>0.88333333333333297</v>
      </c>
      <c r="Q16" s="20">
        <v>0.837209302325581</v>
      </c>
      <c r="R16" s="20">
        <v>0.88888888888888895</v>
      </c>
      <c r="S16" s="20">
        <v>0.95054945054945095</v>
      </c>
      <c r="T16" s="20">
        <v>0.91346153846153799</v>
      </c>
      <c r="U16" s="20"/>
      <c r="V16" s="20">
        <v>0.89136490250696399</v>
      </c>
      <c r="W16" s="20">
        <v>0.90270270270270303</v>
      </c>
      <c r="X16" s="20">
        <v>0.94014084507042295</v>
      </c>
      <c r="Y16" s="20">
        <v>0.92653061224489797</v>
      </c>
      <c r="Z16" s="20"/>
      <c r="AA16" s="20">
        <v>0.87401574803149595</v>
      </c>
      <c r="AB16" s="20">
        <v>0.87804878048780499</v>
      </c>
      <c r="AC16" s="20">
        <v>0.95535714285714302</v>
      </c>
      <c r="AD16" s="20">
        <v>0.93798449612403101</v>
      </c>
      <c r="AE16" s="20">
        <v>0.96638655462184897</v>
      </c>
      <c r="AF16" s="20">
        <v>0.93617021276595702</v>
      </c>
      <c r="AG16" s="20">
        <v>0.95833333333333304</v>
      </c>
      <c r="AH16" s="20">
        <v>0.92682926829268297</v>
      </c>
      <c r="AI16" s="20">
        <v>0.94339622641509402</v>
      </c>
      <c r="AJ16" s="20"/>
      <c r="AK16" s="20">
        <v>0.86294416243654803</v>
      </c>
      <c r="AL16" s="20">
        <v>0.90291262135922301</v>
      </c>
      <c r="AM16" s="20">
        <v>0.90099009900990101</v>
      </c>
      <c r="AN16" s="20">
        <v>0.92150170648464202</v>
      </c>
      <c r="AO16" s="20">
        <v>0.930851063829787</v>
      </c>
      <c r="AP16" s="20">
        <v>0.95852534562212</v>
      </c>
      <c r="AQ16" s="20">
        <v>0.94666666666666699</v>
      </c>
      <c r="AR16" s="20"/>
      <c r="AS16" s="20">
        <v>0.93617021276595702</v>
      </c>
      <c r="AT16" s="20">
        <v>0.91327433628318599</v>
      </c>
      <c r="AU16" s="20"/>
      <c r="AV16" s="20">
        <v>0.936708860759494</v>
      </c>
      <c r="AW16" s="20">
        <v>0.90521327014218</v>
      </c>
      <c r="AX16" s="20"/>
      <c r="AY16" s="20">
        <v>0.91062801932367199</v>
      </c>
      <c r="AZ16" s="20">
        <v>0.92653061224489797</v>
      </c>
      <c r="BA16" s="20"/>
      <c r="BB16" s="20">
        <v>0.95022624434389102</v>
      </c>
      <c r="BC16" s="20">
        <v>0.88244274809160295</v>
      </c>
      <c r="BD16" s="20"/>
      <c r="BE16" s="20">
        <v>0.80606060606060603</v>
      </c>
      <c r="BF16" s="20">
        <v>0.89349112426035504</v>
      </c>
      <c r="BG16" s="20">
        <v>0.94463667820069197</v>
      </c>
      <c r="BH16" s="20">
        <v>0.95744680851063801</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0.76479514415781502</v>
      </c>
      <c r="D8" s="16">
        <v>0.775193798449612</v>
      </c>
      <c r="E8" s="16">
        <v>0.81118881118881103</v>
      </c>
      <c r="F8" s="16">
        <v>0.8</v>
      </c>
      <c r="G8" s="16">
        <v>0.70689655172413801</v>
      </c>
      <c r="H8" s="16">
        <v>0.73333333333333295</v>
      </c>
      <c r="I8" s="16">
        <v>0.79047619047619</v>
      </c>
      <c r="J8" s="16">
        <v>0.73684210526315796</v>
      </c>
      <c r="K8" s="16">
        <v>0.80821917808219201</v>
      </c>
      <c r="L8" s="16">
        <v>0.7</v>
      </c>
      <c r="M8" s="16">
        <v>0.81818181818181801</v>
      </c>
      <c r="N8" s="16">
        <v>0.66666666666666696</v>
      </c>
      <c r="O8" s="16">
        <v>0.73333333333333295</v>
      </c>
      <c r="P8" s="16">
        <v>0.7</v>
      </c>
      <c r="Q8" s="16">
        <v>0.72093023255813904</v>
      </c>
      <c r="R8" s="16">
        <v>0.74074074074074103</v>
      </c>
      <c r="S8" s="16">
        <v>0.76923076923076905</v>
      </c>
      <c r="T8" s="16">
        <v>0.77884615384615397</v>
      </c>
      <c r="U8" s="16"/>
      <c r="V8" s="16">
        <v>0.76044568245125299</v>
      </c>
      <c r="W8" s="16">
        <v>0.72972972972973005</v>
      </c>
      <c r="X8" s="16">
        <v>0.77464788732394396</v>
      </c>
      <c r="Y8" s="16">
        <v>0.77551020408163296</v>
      </c>
      <c r="Z8" s="16"/>
      <c r="AA8" s="16">
        <v>0.74803149606299202</v>
      </c>
      <c r="AB8" s="16">
        <v>0.76829268292682895</v>
      </c>
      <c r="AC8" s="16">
        <v>0.75892857142857095</v>
      </c>
      <c r="AD8" s="16">
        <v>0.82170542635658905</v>
      </c>
      <c r="AE8" s="16">
        <v>0.78151260504201703</v>
      </c>
      <c r="AF8" s="16">
        <v>0.77659574468085102</v>
      </c>
      <c r="AG8" s="16">
        <v>0.71875</v>
      </c>
      <c r="AH8" s="16">
        <v>0.76829268292682895</v>
      </c>
      <c r="AI8" s="16">
        <v>0.78301886792452802</v>
      </c>
      <c r="AJ8" s="16"/>
      <c r="AK8" s="16">
        <v>0.66497461928933999</v>
      </c>
      <c r="AL8" s="16">
        <v>0.77669902912621402</v>
      </c>
      <c r="AM8" s="16">
        <v>0.75247524752475203</v>
      </c>
      <c r="AN8" s="16">
        <v>0.77474402730375402</v>
      </c>
      <c r="AO8" s="16">
        <v>0.77659574468085102</v>
      </c>
      <c r="AP8" s="16">
        <v>0.82488479262672798</v>
      </c>
      <c r="AQ8" s="16">
        <v>0.793333333333333</v>
      </c>
      <c r="AR8" s="16"/>
      <c r="AS8" s="16">
        <v>0.79787234042553201</v>
      </c>
      <c r="AT8" s="16">
        <v>0.75929203539822998</v>
      </c>
      <c r="AU8" s="16"/>
      <c r="AV8" s="16">
        <v>0.78902953586497904</v>
      </c>
      <c r="AW8" s="16">
        <v>0.75118483412322301</v>
      </c>
      <c r="AX8" s="16"/>
      <c r="AY8" s="16">
        <v>0.75845410628019305</v>
      </c>
      <c r="AZ8" s="16">
        <v>0.77551020408163296</v>
      </c>
      <c r="BA8" s="16"/>
      <c r="BB8" s="16">
        <v>0.82503770739064897</v>
      </c>
      <c r="BC8" s="16">
        <v>0.70381679389313001</v>
      </c>
      <c r="BD8" s="16"/>
      <c r="BE8" s="16">
        <v>0.63030303030303003</v>
      </c>
      <c r="BF8" s="16">
        <v>0.74852071005917198</v>
      </c>
      <c r="BG8" s="16">
        <v>0.79930795847750902</v>
      </c>
      <c r="BH8" s="16">
        <v>0.79574468085106398</v>
      </c>
    </row>
    <row r="9" spans="2:60" x14ac:dyDescent="0.25">
      <c r="B9" s="17" t="s">
        <v>223</v>
      </c>
      <c r="C9" s="16">
        <v>0.15857359635811799</v>
      </c>
      <c r="D9" s="16">
        <v>0.116279069767442</v>
      </c>
      <c r="E9" s="16">
        <v>0.10489510489510501</v>
      </c>
      <c r="F9" s="16">
        <v>0.14736842105263201</v>
      </c>
      <c r="G9" s="16">
        <v>0.24137931034482801</v>
      </c>
      <c r="H9" s="16">
        <v>0.2</v>
      </c>
      <c r="I9" s="16">
        <v>0.114285714285714</v>
      </c>
      <c r="J9" s="16">
        <v>0.21052631578947401</v>
      </c>
      <c r="K9" s="16">
        <v>0.150684931506849</v>
      </c>
      <c r="L9" s="16">
        <v>0.2</v>
      </c>
      <c r="M9" s="16">
        <v>0.13636363636363599</v>
      </c>
      <c r="N9" s="16">
        <v>0.23529411764705899</v>
      </c>
      <c r="O9" s="16">
        <v>0.2</v>
      </c>
      <c r="P9" s="16">
        <v>0.233333333333333</v>
      </c>
      <c r="Q9" s="16">
        <v>0.162790697674419</v>
      </c>
      <c r="R9" s="16">
        <v>0.148148148148148</v>
      </c>
      <c r="S9" s="16">
        <v>0.17032967032967</v>
      </c>
      <c r="T9" s="16">
        <v>0.134615384615385</v>
      </c>
      <c r="U9" s="16"/>
      <c r="V9" s="16">
        <v>0.158774373259053</v>
      </c>
      <c r="W9" s="16">
        <v>0.17297297297297301</v>
      </c>
      <c r="X9" s="16">
        <v>0.15845070422535201</v>
      </c>
      <c r="Y9" s="16">
        <v>0.15306122448979601</v>
      </c>
      <c r="Z9" s="16"/>
      <c r="AA9" s="16">
        <v>0.15485564304461899</v>
      </c>
      <c r="AB9" s="16">
        <v>0.15853658536585399</v>
      </c>
      <c r="AC9" s="16">
        <v>0.1875</v>
      </c>
      <c r="AD9" s="16">
        <v>0.116279069767442</v>
      </c>
      <c r="AE9" s="16">
        <v>0.17647058823529399</v>
      </c>
      <c r="AF9" s="16">
        <v>0.14893617021276601</v>
      </c>
      <c r="AG9" s="16">
        <v>0.1875</v>
      </c>
      <c r="AH9" s="16">
        <v>0.15853658536585399</v>
      </c>
      <c r="AI9" s="16">
        <v>0.15094339622641501</v>
      </c>
      <c r="AJ9" s="16"/>
      <c r="AK9" s="16">
        <v>0.218274111675127</v>
      </c>
      <c r="AL9" s="16">
        <v>0.14563106796116501</v>
      </c>
      <c r="AM9" s="16">
        <v>0.16831683168316799</v>
      </c>
      <c r="AN9" s="16">
        <v>0.17406143344709901</v>
      </c>
      <c r="AO9" s="16">
        <v>0.14893617021276601</v>
      </c>
      <c r="AP9" s="16">
        <v>0.124423963133641</v>
      </c>
      <c r="AQ9" s="16">
        <v>0.11333333333333299</v>
      </c>
      <c r="AR9" s="16"/>
      <c r="AS9" s="16">
        <v>0.13297872340425501</v>
      </c>
      <c r="AT9" s="16">
        <v>0.16283185840708</v>
      </c>
      <c r="AU9" s="16"/>
      <c r="AV9" s="16">
        <v>0.151898734177215</v>
      </c>
      <c r="AW9" s="16">
        <v>0.16232227488151699</v>
      </c>
      <c r="AX9" s="16"/>
      <c r="AY9" s="16">
        <v>0.161835748792271</v>
      </c>
      <c r="AZ9" s="16">
        <v>0.15306122448979601</v>
      </c>
      <c r="BA9" s="16"/>
      <c r="BB9" s="16">
        <v>0.12669683257918599</v>
      </c>
      <c r="BC9" s="16">
        <v>0.19083969465648901</v>
      </c>
      <c r="BD9" s="16"/>
      <c r="BE9" s="16">
        <v>0.248484848484848</v>
      </c>
      <c r="BF9" s="16">
        <v>0.15088757396449701</v>
      </c>
      <c r="BG9" s="16">
        <v>0.143598615916955</v>
      </c>
      <c r="BH9" s="16">
        <v>0.14468085106383</v>
      </c>
    </row>
    <row r="10" spans="2:60" ht="30" x14ac:dyDescent="0.25">
      <c r="B10" s="17" t="s">
        <v>224</v>
      </c>
      <c r="C10" s="16">
        <v>5.6145675265553897E-2</v>
      </c>
      <c r="D10" s="16">
        <v>8.5271317829457405E-2</v>
      </c>
      <c r="E10" s="16">
        <v>6.2937062937062901E-2</v>
      </c>
      <c r="F10" s="16">
        <v>3.1578947368421102E-2</v>
      </c>
      <c r="G10" s="16">
        <v>1.72413793103448E-2</v>
      </c>
      <c r="H10" s="16">
        <v>3.3333333333333298E-2</v>
      </c>
      <c r="I10" s="16">
        <v>7.6190476190476197E-2</v>
      </c>
      <c r="J10" s="16">
        <v>5.2631578947368397E-2</v>
      </c>
      <c r="K10" s="16">
        <v>2.7397260273972601E-2</v>
      </c>
      <c r="L10" s="16">
        <v>0.1</v>
      </c>
      <c r="M10" s="16">
        <v>4.5454545454545497E-2</v>
      </c>
      <c r="N10" s="16">
        <v>8.8235294117647106E-2</v>
      </c>
      <c r="O10" s="16">
        <v>0</v>
      </c>
      <c r="P10" s="16">
        <v>0.05</v>
      </c>
      <c r="Q10" s="16">
        <v>4.6511627906976702E-2</v>
      </c>
      <c r="R10" s="16">
        <v>0.11111111111111099</v>
      </c>
      <c r="S10" s="16">
        <v>4.3956043956044001E-2</v>
      </c>
      <c r="T10" s="16">
        <v>5.7692307692307702E-2</v>
      </c>
      <c r="U10" s="16"/>
      <c r="V10" s="16">
        <v>5.2924791086351002E-2</v>
      </c>
      <c r="W10" s="16">
        <v>6.4864864864864896E-2</v>
      </c>
      <c r="X10" s="16">
        <v>5.2816901408450703E-2</v>
      </c>
      <c r="Y10" s="16">
        <v>5.7142857142857099E-2</v>
      </c>
      <c r="Z10" s="16"/>
      <c r="AA10" s="16">
        <v>6.8241469816273007E-2</v>
      </c>
      <c r="AB10" s="16">
        <v>4.8780487804878099E-2</v>
      </c>
      <c r="AC10" s="16">
        <v>3.5714285714285698E-2</v>
      </c>
      <c r="AD10" s="16">
        <v>3.8759689922480599E-2</v>
      </c>
      <c r="AE10" s="16">
        <v>3.3613445378151301E-2</v>
      </c>
      <c r="AF10" s="16">
        <v>3.1914893617021302E-2</v>
      </c>
      <c r="AG10" s="16">
        <v>8.3333333333333301E-2</v>
      </c>
      <c r="AH10" s="16">
        <v>7.3170731707317097E-2</v>
      </c>
      <c r="AI10" s="16">
        <v>4.71698113207547E-2</v>
      </c>
      <c r="AJ10" s="16"/>
      <c r="AK10" s="16">
        <v>0.101522842639594</v>
      </c>
      <c r="AL10" s="16">
        <v>4.85436893203883E-2</v>
      </c>
      <c r="AM10" s="16">
        <v>6.9306930693069299E-2</v>
      </c>
      <c r="AN10" s="16">
        <v>3.7542662116041001E-2</v>
      </c>
      <c r="AO10" s="16">
        <v>5.31914893617021E-2</v>
      </c>
      <c r="AP10" s="16">
        <v>2.76497695852535E-2</v>
      </c>
      <c r="AQ10" s="16">
        <v>5.3333333333333302E-2</v>
      </c>
      <c r="AR10" s="16"/>
      <c r="AS10" s="16">
        <v>5.85106382978723E-2</v>
      </c>
      <c r="AT10" s="16">
        <v>5.5752212389380502E-2</v>
      </c>
      <c r="AU10" s="16"/>
      <c r="AV10" s="16">
        <v>3.58649789029536E-2</v>
      </c>
      <c r="AW10" s="16">
        <v>6.75355450236967E-2</v>
      </c>
      <c r="AX10" s="16"/>
      <c r="AY10" s="16">
        <v>5.5555555555555601E-2</v>
      </c>
      <c r="AZ10" s="16">
        <v>5.7142857142857099E-2</v>
      </c>
      <c r="BA10" s="16"/>
      <c r="BB10" s="16">
        <v>3.9215686274509803E-2</v>
      </c>
      <c r="BC10" s="16">
        <v>7.3282442748091606E-2</v>
      </c>
      <c r="BD10" s="16"/>
      <c r="BE10" s="16">
        <v>7.2727272727272696E-2</v>
      </c>
      <c r="BF10" s="16">
        <v>7.3964497041420094E-2</v>
      </c>
      <c r="BG10" s="16">
        <v>4.3252595155709297E-2</v>
      </c>
      <c r="BH10" s="16">
        <v>5.1063829787233998E-2</v>
      </c>
    </row>
    <row r="11" spans="2:60" x14ac:dyDescent="0.25">
      <c r="B11" s="17" t="s">
        <v>225</v>
      </c>
      <c r="C11" s="16">
        <v>1.06221547799697E-2</v>
      </c>
      <c r="D11" s="16">
        <v>1.5503875968992199E-2</v>
      </c>
      <c r="E11" s="16">
        <v>6.9930069930069904E-3</v>
      </c>
      <c r="F11" s="16">
        <v>0</v>
      </c>
      <c r="G11" s="16">
        <v>1.72413793103448E-2</v>
      </c>
      <c r="H11" s="16">
        <v>0</v>
      </c>
      <c r="I11" s="16">
        <v>1.9047619047619001E-2</v>
      </c>
      <c r="J11" s="16">
        <v>0</v>
      </c>
      <c r="K11" s="16">
        <v>1.3698630136986301E-2</v>
      </c>
      <c r="L11" s="16">
        <v>0</v>
      </c>
      <c r="M11" s="16">
        <v>0</v>
      </c>
      <c r="N11" s="16">
        <v>9.8039215686274508E-3</v>
      </c>
      <c r="O11" s="16">
        <v>3.3333333333333298E-2</v>
      </c>
      <c r="P11" s="16">
        <v>0</v>
      </c>
      <c r="Q11" s="16">
        <v>4.6511627906976702E-2</v>
      </c>
      <c r="R11" s="16">
        <v>0</v>
      </c>
      <c r="S11" s="16">
        <v>1.0989010989011E-2</v>
      </c>
      <c r="T11" s="16">
        <v>9.6153846153846194E-3</v>
      </c>
      <c r="U11" s="16"/>
      <c r="V11" s="16">
        <v>1.39275766016713E-2</v>
      </c>
      <c r="W11" s="16">
        <v>1.62162162162162E-2</v>
      </c>
      <c r="X11" s="16">
        <v>7.0422535211267599E-3</v>
      </c>
      <c r="Y11" s="16">
        <v>8.1632653061224497E-3</v>
      </c>
      <c r="Z11" s="16"/>
      <c r="AA11" s="16">
        <v>1.8372703412073501E-2</v>
      </c>
      <c r="AB11" s="16">
        <v>1.21951219512195E-2</v>
      </c>
      <c r="AC11" s="16">
        <v>8.9285714285714298E-3</v>
      </c>
      <c r="AD11" s="16">
        <v>7.7519379844961196E-3</v>
      </c>
      <c r="AE11" s="16">
        <v>8.4033613445378096E-3</v>
      </c>
      <c r="AF11" s="16">
        <v>1.0638297872340399E-2</v>
      </c>
      <c r="AG11" s="16">
        <v>0</v>
      </c>
      <c r="AH11" s="16">
        <v>0</v>
      </c>
      <c r="AI11" s="16">
        <v>1.88679245283019E-2</v>
      </c>
      <c r="AJ11" s="16"/>
      <c r="AK11" s="16">
        <v>5.0761421319797002E-3</v>
      </c>
      <c r="AL11" s="16">
        <v>1.94174757281553E-2</v>
      </c>
      <c r="AM11" s="16">
        <v>0</v>
      </c>
      <c r="AN11" s="16">
        <v>3.4129692832764501E-3</v>
      </c>
      <c r="AO11" s="16">
        <v>1.5957446808510599E-2</v>
      </c>
      <c r="AP11" s="16">
        <v>9.2165898617511503E-3</v>
      </c>
      <c r="AQ11" s="16">
        <v>2.66666666666667E-2</v>
      </c>
      <c r="AR11" s="16"/>
      <c r="AS11" s="16">
        <v>1.0638297872340399E-2</v>
      </c>
      <c r="AT11" s="16">
        <v>1.06194690265487E-2</v>
      </c>
      <c r="AU11" s="16"/>
      <c r="AV11" s="16">
        <v>1.05485232067511E-2</v>
      </c>
      <c r="AW11" s="16">
        <v>1.06635071090047E-2</v>
      </c>
      <c r="AX11" s="16"/>
      <c r="AY11" s="16">
        <v>1.20772946859903E-2</v>
      </c>
      <c r="AZ11" s="16">
        <v>8.1632653061224497E-3</v>
      </c>
      <c r="BA11" s="16"/>
      <c r="BB11" s="16">
        <v>4.5248868778280504E-3</v>
      </c>
      <c r="BC11" s="16">
        <v>1.6793893129771E-2</v>
      </c>
      <c r="BD11" s="16"/>
      <c r="BE11" s="16">
        <v>1.8181818181818198E-2</v>
      </c>
      <c r="BF11" s="16">
        <v>1.4792899408284E-2</v>
      </c>
      <c r="BG11" s="16">
        <v>6.9204152249135002E-3</v>
      </c>
      <c r="BH11" s="16">
        <v>8.5106382978723406E-3</v>
      </c>
    </row>
    <row r="12" spans="2:60" x14ac:dyDescent="0.25">
      <c r="B12" s="17" t="s">
        <v>226</v>
      </c>
      <c r="C12" s="16">
        <v>6.0698027314112302E-3</v>
      </c>
      <c r="D12" s="16">
        <v>7.7519379844961196E-3</v>
      </c>
      <c r="E12" s="16">
        <v>1.3986013986014E-2</v>
      </c>
      <c r="F12" s="16">
        <v>1.05263157894737E-2</v>
      </c>
      <c r="G12" s="16">
        <v>1.72413793103448E-2</v>
      </c>
      <c r="H12" s="16">
        <v>0</v>
      </c>
      <c r="I12" s="16">
        <v>0</v>
      </c>
      <c r="J12" s="16">
        <v>0</v>
      </c>
      <c r="K12" s="16">
        <v>0</v>
      </c>
      <c r="L12" s="16">
        <v>0</v>
      </c>
      <c r="M12" s="16">
        <v>0</v>
      </c>
      <c r="N12" s="16">
        <v>0</v>
      </c>
      <c r="O12" s="16">
        <v>3.3333333333333298E-2</v>
      </c>
      <c r="P12" s="16">
        <v>0</v>
      </c>
      <c r="Q12" s="16">
        <v>0</v>
      </c>
      <c r="R12" s="16">
        <v>0</v>
      </c>
      <c r="S12" s="16">
        <v>0</v>
      </c>
      <c r="T12" s="16">
        <v>1.9230769230769201E-2</v>
      </c>
      <c r="U12" s="16"/>
      <c r="V12" s="16">
        <v>8.3565459610027894E-3</v>
      </c>
      <c r="W12" s="16">
        <v>1.0810810810810799E-2</v>
      </c>
      <c r="X12" s="16">
        <v>3.5211267605633799E-3</v>
      </c>
      <c r="Y12" s="16">
        <v>4.0816326530612197E-3</v>
      </c>
      <c r="Z12" s="16"/>
      <c r="AA12" s="16">
        <v>5.2493438320209999E-3</v>
      </c>
      <c r="AB12" s="16">
        <v>1.21951219512195E-2</v>
      </c>
      <c r="AC12" s="16">
        <v>8.9285714285714298E-3</v>
      </c>
      <c r="AD12" s="16">
        <v>7.7519379844961196E-3</v>
      </c>
      <c r="AE12" s="16">
        <v>0</v>
      </c>
      <c r="AF12" s="16">
        <v>3.1914893617021302E-2</v>
      </c>
      <c r="AG12" s="16">
        <v>0</v>
      </c>
      <c r="AH12" s="16">
        <v>0</v>
      </c>
      <c r="AI12" s="16">
        <v>0</v>
      </c>
      <c r="AJ12" s="16"/>
      <c r="AK12" s="16">
        <v>5.0761421319797002E-3</v>
      </c>
      <c r="AL12" s="16">
        <v>0</v>
      </c>
      <c r="AM12" s="16">
        <v>9.9009900990098994E-3</v>
      </c>
      <c r="AN12" s="16">
        <v>6.8259385665529002E-3</v>
      </c>
      <c r="AO12" s="16">
        <v>5.31914893617021E-3</v>
      </c>
      <c r="AP12" s="16">
        <v>9.2165898617511503E-3</v>
      </c>
      <c r="AQ12" s="16">
        <v>6.6666666666666697E-3</v>
      </c>
      <c r="AR12" s="16"/>
      <c r="AS12" s="16">
        <v>0</v>
      </c>
      <c r="AT12" s="16">
        <v>7.0796460176991097E-3</v>
      </c>
      <c r="AU12" s="16"/>
      <c r="AV12" s="16">
        <v>1.05485232067511E-2</v>
      </c>
      <c r="AW12" s="16">
        <v>3.5545023696682502E-3</v>
      </c>
      <c r="AX12" s="16"/>
      <c r="AY12" s="16">
        <v>7.2463768115942004E-3</v>
      </c>
      <c r="AZ12" s="16">
        <v>4.0816326530612197E-3</v>
      </c>
      <c r="BA12" s="16"/>
      <c r="BB12" s="16">
        <v>3.0165912518853701E-3</v>
      </c>
      <c r="BC12" s="16">
        <v>9.1603053435114507E-3</v>
      </c>
      <c r="BD12" s="16"/>
      <c r="BE12" s="16">
        <v>1.8181818181818198E-2</v>
      </c>
      <c r="BF12" s="16">
        <v>5.9171597633136102E-3</v>
      </c>
      <c r="BG12" s="16">
        <v>5.19031141868512E-3</v>
      </c>
      <c r="BH12" s="16">
        <v>0</v>
      </c>
    </row>
    <row r="13" spans="2:60" x14ac:dyDescent="0.25">
      <c r="B13" s="17" t="s">
        <v>77</v>
      </c>
      <c r="C13" s="16">
        <v>3.7936267071320201E-3</v>
      </c>
      <c r="D13" s="16">
        <v>0</v>
      </c>
      <c r="E13" s="16">
        <v>0</v>
      </c>
      <c r="F13" s="16">
        <v>1.05263157894737E-2</v>
      </c>
      <c r="G13" s="16">
        <v>0</v>
      </c>
      <c r="H13" s="16">
        <v>3.3333333333333298E-2</v>
      </c>
      <c r="I13" s="16">
        <v>0</v>
      </c>
      <c r="J13" s="16">
        <v>0</v>
      </c>
      <c r="K13" s="16">
        <v>0</v>
      </c>
      <c r="L13" s="16">
        <v>0</v>
      </c>
      <c r="M13" s="16">
        <v>0</v>
      </c>
      <c r="N13" s="16">
        <v>0</v>
      </c>
      <c r="O13" s="16">
        <v>0</v>
      </c>
      <c r="P13" s="16">
        <v>1.6666666666666701E-2</v>
      </c>
      <c r="Q13" s="16">
        <v>2.32558139534884E-2</v>
      </c>
      <c r="R13" s="16">
        <v>0</v>
      </c>
      <c r="S13" s="16">
        <v>5.4945054945054897E-3</v>
      </c>
      <c r="T13" s="16">
        <v>0</v>
      </c>
      <c r="U13" s="16"/>
      <c r="V13" s="16">
        <v>5.5710306406685202E-3</v>
      </c>
      <c r="W13" s="16">
        <v>5.40540540540541E-3</v>
      </c>
      <c r="X13" s="16">
        <v>3.5211267605633799E-3</v>
      </c>
      <c r="Y13" s="16">
        <v>2.0408163265306098E-3</v>
      </c>
      <c r="Z13" s="16"/>
      <c r="AA13" s="16">
        <v>5.2493438320209999E-3</v>
      </c>
      <c r="AB13" s="16">
        <v>0</v>
      </c>
      <c r="AC13" s="16">
        <v>0</v>
      </c>
      <c r="AD13" s="16">
        <v>7.7519379844961196E-3</v>
      </c>
      <c r="AE13" s="16">
        <v>0</v>
      </c>
      <c r="AF13" s="16">
        <v>0</v>
      </c>
      <c r="AG13" s="16">
        <v>1.0416666666666701E-2</v>
      </c>
      <c r="AH13" s="16">
        <v>0</v>
      </c>
      <c r="AI13" s="16">
        <v>0</v>
      </c>
      <c r="AJ13" s="16"/>
      <c r="AK13" s="16">
        <v>5.0761421319797002E-3</v>
      </c>
      <c r="AL13" s="16">
        <v>9.7087378640776708E-3</v>
      </c>
      <c r="AM13" s="16">
        <v>0</v>
      </c>
      <c r="AN13" s="16">
        <v>3.4129692832764501E-3</v>
      </c>
      <c r="AO13" s="16">
        <v>0</v>
      </c>
      <c r="AP13" s="16">
        <v>4.6082949308755804E-3</v>
      </c>
      <c r="AQ13" s="16">
        <v>6.6666666666666697E-3</v>
      </c>
      <c r="AR13" s="16"/>
      <c r="AS13" s="16">
        <v>0</v>
      </c>
      <c r="AT13" s="16">
        <v>4.4247787610619503E-3</v>
      </c>
      <c r="AU13" s="16"/>
      <c r="AV13" s="16">
        <v>2.1097046413502099E-3</v>
      </c>
      <c r="AW13" s="16">
        <v>4.739336492891E-3</v>
      </c>
      <c r="AX13" s="16"/>
      <c r="AY13" s="16">
        <v>4.8309178743961402E-3</v>
      </c>
      <c r="AZ13" s="16">
        <v>2.0408163265306098E-3</v>
      </c>
      <c r="BA13" s="16"/>
      <c r="BB13" s="16">
        <v>1.5082956259426801E-3</v>
      </c>
      <c r="BC13" s="16">
        <v>6.1068702290076301E-3</v>
      </c>
      <c r="BD13" s="16"/>
      <c r="BE13" s="16">
        <v>1.21212121212121E-2</v>
      </c>
      <c r="BF13" s="16">
        <v>5.9171597633136102E-3</v>
      </c>
      <c r="BG13" s="16">
        <v>1.7301038062283701E-3</v>
      </c>
      <c r="BH13" s="16">
        <v>0</v>
      </c>
    </row>
    <row r="14" spans="2:60" x14ac:dyDescent="0.25">
      <c r="B14" s="17" t="s">
        <v>227</v>
      </c>
      <c r="C14" s="19">
        <v>0.92336874051593298</v>
      </c>
      <c r="D14" s="19">
        <v>0.89147286821705396</v>
      </c>
      <c r="E14" s="19">
        <v>0.91608391608391604</v>
      </c>
      <c r="F14" s="19">
        <v>0.94736842105263197</v>
      </c>
      <c r="G14" s="19">
        <v>0.94827586206896597</v>
      </c>
      <c r="H14" s="19">
        <v>0.93333333333333302</v>
      </c>
      <c r="I14" s="19">
        <v>0.90476190476190499</v>
      </c>
      <c r="J14" s="19">
        <v>0.94736842105263197</v>
      </c>
      <c r="K14" s="19">
        <v>0.95890410958904104</v>
      </c>
      <c r="L14" s="19">
        <v>0.9</v>
      </c>
      <c r="M14" s="19">
        <v>0.95454545454545503</v>
      </c>
      <c r="N14" s="19">
        <v>0.90196078431372495</v>
      </c>
      <c r="O14" s="19">
        <v>0.93333333333333302</v>
      </c>
      <c r="P14" s="19">
        <v>0.93333333333333302</v>
      </c>
      <c r="Q14" s="19">
        <v>0.88372093023255804</v>
      </c>
      <c r="R14" s="19">
        <v>0.88888888888888895</v>
      </c>
      <c r="S14" s="19">
        <v>0.93956043956044</v>
      </c>
      <c r="T14" s="19">
        <v>0.91346153846153799</v>
      </c>
      <c r="U14" s="19"/>
      <c r="V14" s="19">
        <v>0.91922005571030596</v>
      </c>
      <c r="W14" s="19">
        <v>0.90270270270270303</v>
      </c>
      <c r="X14" s="19">
        <v>0.93309859154929597</v>
      </c>
      <c r="Y14" s="19">
        <v>0.92857142857142905</v>
      </c>
      <c r="Z14" s="19"/>
      <c r="AA14" s="19">
        <v>0.90288713910761198</v>
      </c>
      <c r="AB14" s="19">
        <v>0.92682926829268297</v>
      </c>
      <c r="AC14" s="19">
        <v>0.94642857142857095</v>
      </c>
      <c r="AD14" s="19">
        <v>0.93798449612403101</v>
      </c>
      <c r="AE14" s="19">
        <v>0.95798319327731096</v>
      </c>
      <c r="AF14" s="19">
        <v>0.92553191489361697</v>
      </c>
      <c r="AG14" s="19">
        <v>0.90625</v>
      </c>
      <c r="AH14" s="19">
        <v>0.92682926829268297</v>
      </c>
      <c r="AI14" s="19">
        <v>0.93396226415094297</v>
      </c>
      <c r="AJ14" s="19"/>
      <c r="AK14" s="19">
        <v>0.88324873096446699</v>
      </c>
      <c r="AL14" s="19">
        <v>0.92233009708737901</v>
      </c>
      <c r="AM14" s="19">
        <v>0.92079207920792105</v>
      </c>
      <c r="AN14" s="19">
        <v>0.94880546075085304</v>
      </c>
      <c r="AO14" s="19">
        <v>0.92553191489361697</v>
      </c>
      <c r="AP14" s="19">
        <v>0.94930875576036899</v>
      </c>
      <c r="AQ14" s="19">
        <v>0.90666666666666695</v>
      </c>
      <c r="AR14" s="19"/>
      <c r="AS14" s="19">
        <v>0.930851063829787</v>
      </c>
      <c r="AT14" s="19">
        <v>0.92212389380531001</v>
      </c>
      <c r="AU14" s="19"/>
      <c r="AV14" s="19">
        <v>0.94092827004219404</v>
      </c>
      <c r="AW14" s="19">
        <v>0.91350710900473897</v>
      </c>
      <c r="AX14" s="19"/>
      <c r="AY14" s="19">
        <v>0.92028985507246397</v>
      </c>
      <c r="AZ14" s="19">
        <v>0.92857142857142905</v>
      </c>
      <c r="BA14" s="19"/>
      <c r="BB14" s="19">
        <v>0.95173453996983404</v>
      </c>
      <c r="BC14" s="19">
        <v>0.89465648854961799</v>
      </c>
      <c r="BD14" s="19"/>
      <c r="BE14" s="19">
        <v>0.87878787878787901</v>
      </c>
      <c r="BF14" s="19">
        <v>0.89940828402366901</v>
      </c>
      <c r="BG14" s="19">
        <v>0.94290657439446401</v>
      </c>
      <c r="BH14" s="19">
        <v>0.94042553191489398</v>
      </c>
    </row>
    <row r="15" spans="2:60" x14ac:dyDescent="0.25">
      <c r="B15" s="17" t="s">
        <v>228</v>
      </c>
      <c r="C15" s="19">
        <v>1.66919575113809E-2</v>
      </c>
      <c r="D15" s="19">
        <v>2.32558139534884E-2</v>
      </c>
      <c r="E15" s="19">
        <v>2.0979020979021001E-2</v>
      </c>
      <c r="F15" s="19">
        <v>1.05263157894737E-2</v>
      </c>
      <c r="G15" s="19">
        <v>3.4482758620689703E-2</v>
      </c>
      <c r="H15" s="19">
        <v>0</v>
      </c>
      <c r="I15" s="19">
        <v>1.9047619047619001E-2</v>
      </c>
      <c r="J15" s="19">
        <v>0</v>
      </c>
      <c r="K15" s="19">
        <v>1.3698630136986301E-2</v>
      </c>
      <c r="L15" s="19">
        <v>0</v>
      </c>
      <c r="M15" s="19">
        <v>0</v>
      </c>
      <c r="N15" s="19">
        <v>9.8039215686274508E-3</v>
      </c>
      <c r="O15" s="19">
        <v>6.6666666666666693E-2</v>
      </c>
      <c r="P15" s="19">
        <v>0</v>
      </c>
      <c r="Q15" s="19">
        <v>4.6511627906976702E-2</v>
      </c>
      <c r="R15" s="19">
        <v>0</v>
      </c>
      <c r="S15" s="19">
        <v>1.0989010989011E-2</v>
      </c>
      <c r="T15" s="19">
        <v>2.8846153846153799E-2</v>
      </c>
      <c r="U15" s="19"/>
      <c r="V15" s="19">
        <v>2.2284122562674102E-2</v>
      </c>
      <c r="W15" s="19">
        <v>2.7027027027027001E-2</v>
      </c>
      <c r="X15" s="19">
        <v>1.0563380281690101E-2</v>
      </c>
      <c r="Y15" s="19">
        <v>1.2244897959183701E-2</v>
      </c>
      <c r="Z15" s="19"/>
      <c r="AA15" s="19">
        <v>2.3622047244094498E-2</v>
      </c>
      <c r="AB15" s="19">
        <v>2.4390243902439001E-2</v>
      </c>
      <c r="AC15" s="19">
        <v>1.7857142857142901E-2</v>
      </c>
      <c r="AD15" s="19">
        <v>1.5503875968992199E-2</v>
      </c>
      <c r="AE15" s="19">
        <v>8.4033613445378096E-3</v>
      </c>
      <c r="AF15" s="19">
        <v>4.2553191489361701E-2</v>
      </c>
      <c r="AG15" s="19">
        <v>0</v>
      </c>
      <c r="AH15" s="19">
        <v>0</v>
      </c>
      <c r="AI15" s="19">
        <v>1.88679245283019E-2</v>
      </c>
      <c r="AJ15" s="19"/>
      <c r="AK15" s="19">
        <v>1.01522842639594E-2</v>
      </c>
      <c r="AL15" s="19">
        <v>1.94174757281553E-2</v>
      </c>
      <c r="AM15" s="19">
        <v>9.9009900990098994E-3</v>
      </c>
      <c r="AN15" s="19">
        <v>1.02389078498294E-2</v>
      </c>
      <c r="AO15" s="19">
        <v>2.1276595744680899E-2</v>
      </c>
      <c r="AP15" s="19">
        <v>1.8433179723502301E-2</v>
      </c>
      <c r="AQ15" s="19">
        <v>3.3333333333333298E-2</v>
      </c>
      <c r="AR15" s="19"/>
      <c r="AS15" s="19">
        <v>1.0638297872340399E-2</v>
      </c>
      <c r="AT15" s="19">
        <v>1.7699115044247801E-2</v>
      </c>
      <c r="AU15" s="19"/>
      <c r="AV15" s="19">
        <v>2.1097046413502098E-2</v>
      </c>
      <c r="AW15" s="19">
        <v>1.4218009478673001E-2</v>
      </c>
      <c r="AX15" s="19"/>
      <c r="AY15" s="19">
        <v>1.9323671497584499E-2</v>
      </c>
      <c r="AZ15" s="19">
        <v>1.2244897959183701E-2</v>
      </c>
      <c r="BA15" s="19"/>
      <c r="BB15" s="19">
        <v>7.5414781297134196E-3</v>
      </c>
      <c r="BC15" s="19">
        <v>2.5954198473282401E-2</v>
      </c>
      <c r="BD15" s="19"/>
      <c r="BE15" s="19">
        <v>3.6363636363636397E-2</v>
      </c>
      <c r="BF15" s="19">
        <v>2.07100591715976E-2</v>
      </c>
      <c r="BG15" s="19">
        <v>1.21107266435986E-2</v>
      </c>
      <c r="BH15" s="19">
        <v>8.5106382978723406E-3</v>
      </c>
    </row>
    <row r="16" spans="2:60" x14ac:dyDescent="0.25">
      <c r="B16" s="17" t="s">
        <v>171</v>
      </c>
      <c r="C16" s="20">
        <v>0.90667678300455201</v>
      </c>
      <c r="D16" s="20">
        <v>0.86821705426356599</v>
      </c>
      <c r="E16" s="20">
        <v>0.89510489510489499</v>
      </c>
      <c r="F16" s="20">
        <v>0.93684210526315803</v>
      </c>
      <c r="G16" s="20">
        <v>0.91379310344827602</v>
      </c>
      <c r="H16" s="20">
        <v>0.93333333333333302</v>
      </c>
      <c r="I16" s="20">
        <v>0.88571428571428601</v>
      </c>
      <c r="J16" s="20">
        <v>0.94736842105263197</v>
      </c>
      <c r="K16" s="20">
        <v>0.94520547945205502</v>
      </c>
      <c r="L16" s="20">
        <v>0.9</v>
      </c>
      <c r="M16" s="20">
        <v>0.95454545454545503</v>
      </c>
      <c r="N16" s="20">
        <v>0.89215686274509798</v>
      </c>
      <c r="O16" s="20">
        <v>0.86666666666666703</v>
      </c>
      <c r="P16" s="20">
        <v>0.93333333333333302</v>
      </c>
      <c r="Q16" s="20">
        <v>0.837209302325581</v>
      </c>
      <c r="R16" s="20">
        <v>0.88888888888888895</v>
      </c>
      <c r="S16" s="20">
        <v>0.92857142857142905</v>
      </c>
      <c r="T16" s="20">
        <v>0.88461538461538503</v>
      </c>
      <c r="U16" s="20"/>
      <c r="V16" s="20">
        <v>0.89693593314763198</v>
      </c>
      <c r="W16" s="20">
        <v>0.87567567567567595</v>
      </c>
      <c r="X16" s="20">
        <v>0.92253521126760596</v>
      </c>
      <c r="Y16" s="20">
        <v>0.916326530612245</v>
      </c>
      <c r="Z16" s="20"/>
      <c r="AA16" s="20">
        <v>0.87926509186351698</v>
      </c>
      <c r="AB16" s="20">
        <v>0.90243902439024404</v>
      </c>
      <c r="AC16" s="20">
        <v>0.92857142857142805</v>
      </c>
      <c r="AD16" s="20">
        <v>0.92248062015503896</v>
      </c>
      <c r="AE16" s="20">
        <v>0.94957983193277296</v>
      </c>
      <c r="AF16" s="20">
        <v>0.88297872340425498</v>
      </c>
      <c r="AG16" s="20">
        <v>0.90625</v>
      </c>
      <c r="AH16" s="20">
        <v>0.92682926829268297</v>
      </c>
      <c r="AI16" s="20">
        <v>0.91509433962264197</v>
      </c>
      <c r="AJ16" s="20"/>
      <c r="AK16" s="20">
        <v>0.87309644670050801</v>
      </c>
      <c r="AL16" s="20">
        <v>0.90291262135922301</v>
      </c>
      <c r="AM16" s="20">
        <v>0.91089108910891103</v>
      </c>
      <c r="AN16" s="20">
        <v>0.93856655290102398</v>
      </c>
      <c r="AO16" s="20">
        <v>0.90425531914893598</v>
      </c>
      <c r="AP16" s="20">
        <v>0.93087557603686599</v>
      </c>
      <c r="AQ16" s="20">
        <v>0.87333333333333296</v>
      </c>
      <c r="AR16" s="20"/>
      <c r="AS16" s="20">
        <v>0.92021276595744705</v>
      </c>
      <c r="AT16" s="20">
        <v>0.90442477876106198</v>
      </c>
      <c r="AU16" s="20"/>
      <c r="AV16" s="20">
        <v>0.91983122362869196</v>
      </c>
      <c r="AW16" s="20">
        <v>0.89928909952606595</v>
      </c>
      <c r="AX16" s="20"/>
      <c r="AY16" s="20">
        <v>0.90096618357487901</v>
      </c>
      <c r="AZ16" s="20">
        <v>0.916326530612245</v>
      </c>
      <c r="BA16" s="20"/>
      <c r="BB16" s="20">
        <v>0.94419306184012097</v>
      </c>
      <c r="BC16" s="20">
        <v>0.86870229007633604</v>
      </c>
      <c r="BD16" s="20"/>
      <c r="BE16" s="20">
        <v>0.84242424242424196</v>
      </c>
      <c r="BF16" s="20">
        <v>0.87869822485207105</v>
      </c>
      <c r="BG16" s="20">
        <v>0.93079584775086499</v>
      </c>
      <c r="BH16" s="20">
        <v>0.93191489361702096</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0.457511380880121</v>
      </c>
      <c r="D8" s="16">
        <v>0.51162790697674398</v>
      </c>
      <c r="E8" s="16">
        <v>0.39860139860139898</v>
      </c>
      <c r="F8" s="16">
        <v>0.52631578947368396</v>
      </c>
      <c r="G8" s="16">
        <v>0.34482758620689702</v>
      </c>
      <c r="H8" s="16">
        <v>0.5</v>
      </c>
      <c r="I8" s="16">
        <v>0.46666666666666701</v>
      </c>
      <c r="J8" s="16">
        <v>0.42105263157894701</v>
      </c>
      <c r="K8" s="16">
        <v>0.397260273972603</v>
      </c>
      <c r="L8" s="16">
        <v>0.266666666666667</v>
      </c>
      <c r="M8" s="16">
        <v>0.47727272727272702</v>
      </c>
      <c r="N8" s="16">
        <v>0.37254901960784298</v>
      </c>
      <c r="O8" s="16">
        <v>0.43333333333333302</v>
      </c>
      <c r="P8" s="16">
        <v>0.45</v>
      </c>
      <c r="Q8" s="16">
        <v>0.30232558139534899</v>
      </c>
      <c r="R8" s="16">
        <v>0.51851851851851805</v>
      </c>
      <c r="S8" s="16">
        <v>0.57142857142857095</v>
      </c>
      <c r="T8" s="16">
        <v>0.480769230769231</v>
      </c>
      <c r="U8" s="16"/>
      <c r="V8" s="16">
        <v>0.373259052924791</v>
      </c>
      <c r="W8" s="16">
        <v>0.39459459459459501</v>
      </c>
      <c r="X8" s="16">
        <v>0.47535211267605598</v>
      </c>
      <c r="Y8" s="16">
        <v>0.53265306122448997</v>
      </c>
      <c r="Z8" s="16"/>
      <c r="AA8" s="16">
        <v>0.37795275590551197</v>
      </c>
      <c r="AB8" s="16">
        <v>0.36585365853658502</v>
      </c>
      <c r="AC8" s="16">
        <v>0.55357142857142905</v>
      </c>
      <c r="AD8" s="16">
        <v>0.50387596899224796</v>
      </c>
      <c r="AE8" s="16">
        <v>0.47058823529411797</v>
      </c>
      <c r="AF8" s="16">
        <v>0.54255319148936199</v>
      </c>
      <c r="AG8" s="16">
        <v>0.5625</v>
      </c>
      <c r="AH8" s="16">
        <v>0.54878048780487798</v>
      </c>
      <c r="AI8" s="16">
        <v>0.490566037735849</v>
      </c>
      <c r="AJ8" s="16"/>
      <c r="AK8" s="16">
        <v>0.35532994923857902</v>
      </c>
      <c r="AL8" s="16">
        <v>0.41747572815534001</v>
      </c>
      <c r="AM8" s="16">
        <v>0.475247524752475</v>
      </c>
      <c r="AN8" s="16">
        <v>0.41296928327644999</v>
      </c>
      <c r="AO8" s="16">
        <v>0.48936170212766</v>
      </c>
      <c r="AP8" s="16">
        <v>0.58064516129032295</v>
      </c>
      <c r="AQ8" s="16">
        <v>0.49333333333333301</v>
      </c>
      <c r="AR8" s="16"/>
      <c r="AS8" s="16">
        <v>0.64893617021276595</v>
      </c>
      <c r="AT8" s="16">
        <v>0.42566371681415899</v>
      </c>
      <c r="AU8" s="16"/>
      <c r="AV8" s="16">
        <v>0.42616033755274302</v>
      </c>
      <c r="AW8" s="16">
        <v>0.47511848341232199</v>
      </c>
      <c r="AX8" s="16"/>
      <c r="AY8" s="16">
        <v>0.41304347826087001</v>
      </c>
      <c r="AZ8" s="16">
        <v>0.53265306122448997</v>
      </c>
      <c r="BA8" s="16"/>
      <c r="BB8" s="16">
        <v>0.54298642533936603</v>
      </c>
      <c r="BC8" s="16">
        <v>0.370992366412214</v>
      </c>
      <c r="BD8" s="16"/>
      <c r="BE8" s="16">
        <v>0.23030303030303001</v>
      </c>
      <c r="BF8" s="16">
        <v>0.366863905325444</v>
      </c>
      <c r="BG8" s="16">
        <v>0.50173010380622796</v>
      </c>
      <c r="BH8" s="16">
        <v>0.64255319148936196</v>
      </c>
    </row>
    <row r="9" spans="2:60" x14ac:dyDescent="0.25">
      <c r="B9" s="17" t="s">
        <v>223</v>
      </c>
      <c r="C9" s="16">
        <v>0.29210925644916502</v>
      </c>
      <c r="D9" s="16">
        <v>0.31782945736434098</v>
      </c>
      <c r="E9" s="16">
        <v>0.286713286713287</v>
      </c>
      <c r="F9" s="16">
        <v>0.28421052631578902</v>
      </c>
      <c r="G9" s="16">
        <v>0.34482758620689702</v>
      </c>
      <c r="H9" s="16">
        <v>0.266666666666667</v>
      </c>
      <c r="I9" s="16">
        <v>0.22857142857142901</v>
      </c>
      <c r="J9" s="16">
        <v>0.26315789473684198</v>
      </c>
      <c r="K9" s="16">
        <v>0.36986301369863001</v>
      </c>
      <c r="L9" s="16">
        <v>0.2</v>
      </c>
      <c r="M9" s="16">
        <v>0.31818181818181801</v>
      </c>
      <c r="N9" s="16">
        <v>0.31372549019607798</v>
      </c>
      <c r="O9" s="16">
        <v>0.36666666666666697</v>
      </c>
      <c r="P9" s="16">
        <v>0.28333333333333299</v>
      </c>
      <c r="Q9" s="16">
        <v>0.32558139534883701</v>
      </c>
      <c r="R9" s="16">
        <v>0.25925925925925902</v>
      </c>
      <c r="S9" s="16">
        <v>0.25274725274725302</v>
      </c>
      <c r="T9" s="16">
        <v>0.29807692307692302</v>
      </c>
      <c r="U9" s="16"/>
      <c r="V9" s="16">
        <v>0.19498607242339799</v>
      </c>
      <c r="W9" s="16">
        <v>0.36216216216216202</v>
      </c>
      <c r="X9" s="16">
        <v>0.338028169014085</v>
      </c>
      <c r="Y9" s="16">
        <v>0.31020408163265301</v>
      </c>
      <c r="Z9" s="16"/>
      <c r="AA9" s="16">
        <v>0.215223097112861</v>
      </c>
      <c r="AB9" s="16">
        <v>0.353658536585366</v>
      </c>
      <c r="AC9" s="16">
        <v>0.28571428571428598</v>
      </c>
      <c r="AD9" s="16">
        <v>0.33333333333333298</v>
      </c>
      <c r="AE9" s="16">
        <v>0.31932773109243701</v>
      </c>
      <c r="AF9" s="16">
        <v>0.329787234042553</v>
      </c>
      <c r="AG9" s="16">
        <v>0.35416666666666702</v>
      </c>
      <c r="AH9" s="16">
        <v>0.30487804878048802</v>
      </c>
      <c r="AI9" s="16">
        <v>0.339622641509434</v>
      </c>
      <c r="AJ9" s="16"/>
      <c r="AK9" s="16">
        <v>0.269035532994924</v>
      </c>
      <c r="AL9" s="16">
        <v>0.31067961165048502</v>
      </c>
      <c r="AM9" s="16">
        <v>0.34653465346534701</v>
      </c>
      <c r="AN9" s="16">
        <v>0.25938566552900999</v>
      </c>
      <c r="AO9" s="16">
        <v>0.319148936170213</v>
      </c>
      <c r="AP9" s="16">
        <v>0.28110599078340998</v>
      </c>
      <c r="AQ9" s="16">
        <v>0.31333333333333302</v>
      </c>
      <c r="AR9" s="16"/>
      <c r="AS9" s="16">
        <v>0.26063829787234</v>
      </c>
      <c r="AT9" s="16">
        <v>0.29734513274336299</v>
      </c>
      <c r="AU9" s="16"/>
      <c r="AV9" s="16">
        <v>0.28270042194092798</v>
      </c>
      <c r="AW9" s="16">
        <v>0.29739336492891</v>
      </c>
      <c r="AX9" s="16"/>
      <c r="AY9" s="16">
        <v>0.28140096618357502</v>
      </c>
      <c r="AZ9" s="16">
        <v>0.31020408163265301</v>
      </c>
      <c r="BA9" s="16"/>
      <c r="BB9" s="16">
        <v>0.28506787330316702</v>
      </c>
      <c r="BC9" s="16">
        <v>0.299236641221374</v>
      </c>
      <c r="BD9" s="16"/>
      <c r="BE9" s="16">
        <v>0.2</v>
      </c>
      <c r="BF9" s="16">
        <v>0.292899408284024</v>
      </c>
      <c r="BG9" s="16">
        <v>0.33564013840830398</v>
      </c>
      <c r="BH9" s="16">
        <v>0.24680851063829801</v>
      </c>
    </row>
    <row r="10" spans="2:60" ht="30" x14ac:dyDescent="0.25">
      <c r="B10" s="17" t="s">
        <v>224</v>
      </c>
      <c r="C10" s="16">
        <v>0.160849772382398</v>
      </c>
      <c r="D10" s="16">
        <v>0.116279069767442</v>
      </c>
      <c r="E10" s="16">
        <v>0.223776223776224</v>
      </c>
      <c r="F10" s="16">
        <v>8.42105263157895E-2</v>
      </c>
      <c r="G10" s="16">
        <v>0.22413793103448301</v>
      </c>
      <c r="H10" s="16">
        <v>0.133333333333333</v>
      </c>
      <c r="I10" s="16">
        <v>0.20952380952381</v>
      </c>
      <c r="J10" s="16">
        <v>0.26315789473684198</v>
      </c>
      <c r="K10" s="16">
        <v>0.19178082191780799</v>
      </c>
      <c r="L10" s="16">
        <v>0.33333333333333298</v>
      </c>
      <c r="M10" s="16">
        <v>0.125</v>
      </c>
      <c r="N10" s="16">
        <v>0.17647058823529399</v>
      </c>
      <c r="O10" s="16">
        <v>0.133333333333333</v>
      </c>
      <c r="P10" s="16">
        <v>8.3333333333333301E-2</v>
      </c>
      <c r="Q10" s="16">
        <v>0.30232558139534899</v>
      </c>
      <c r="R10" s="16">
        <v>0.148148148148148</v>
      </c>
      <c r="S10" s="16">
        <v>0.115384615384615</v>
      </c>
      <c r="T10" s="16">
        <v>0.125</v>
      </c>
      <c r="U10" s="16"/>
      <c r="V10" s="16">
        <v>0.253481894150418</v>
      </c>
      <c r="W10" s="16">
        <v>0.178378378378378</v>
      </c>
      <c r="X10" s="16">
        <v>0.13380281690140799</v>
      </c>
      <c r="Y10" s="16">
        <v>0.102040816326531</v>
      </c>
      <c r="Z10" s="16"/>
      <c r="AA10" s="16">
        <v>0.25196850393700798</v>
      </c>
      <c r="AB10" s="16">
        <v>0.15853658536585399</v>
      </c>
      <c r="AC10" s="16">
        <v>0.13392857142857101</v>
      </c>
      <c r="AD10" s="16">
        <v>0.116279069767442</v>
      </c>
      <c r="AE10" s="16">
        <v>0.151260504201681</v>
      </c>
      <c r="AF10" s="16">
        <v>9.5744680851063801E-2</v>
      </c>
      <c r="AG10" s="16">
        <v>7.2916666666666699E-2</v>
      </c>
      <c r="AH10" s="16">
        <v>9.7560975609756101E-2</v>
      </c>
      <c r="AI10" s="16">
        <v>0.10377358490565999</v>
      </c>
      <c r="AJ10" s="16"/>
      <c r="AK10" s="16">
        <v>0.22842639593908601</v>
      </c>
      <c r="AL10" s="16">
        <v>0.19417475728155301</v>
      </c>
      <c r="AM10" s="16">
        <v>0.14851485148514901</v>
      </c>
      <c r="AN10" s="16">
        <v>0.225255972696246</v>
      </c>
      <c r="AO10" s="16">
        <v>0.122340425531915</v>
      </c>
      <c r="AP10" s="16">
        <v>8.7557603686635899E-2</v>
      </c>
      <c r="AQ10" s="16">
        <v>9.3333333333333296E-2</v>
      </c>
      <c r="AR10" s="16"/>
      <c r="AS10" s="16">
        <v>7.4468085106383003E-2</v>
      </c>
      <c r="AT10" s="16">
        <v>0.175221238938053</v>
      </c>
      <c r="AU10" s="16"/>
      <c r="AV10" s="16">
        <v>0.18143459915611801</v>
      </c>
      <c r="AW10" s="16">
        <v>0.149289099526066</v>
      </c>
      <c r="AX10" s="16"/>
      <c r="AY10" s="16">
        <v>0.19565217391304299</v>
      </c>
      <c r="AZ10" s="16">
        <v>0.102040816326531</v>
      </c>
      <c r="BA10" s="16"/>
      <c r="BB10" s="16">
        <v>0.107088989441931</v>
      </c>
      <c r="BC10" s="16">
        <v>0.21526717557251901</v>
      </c>
      <c r="BD10" s="16"/>
      <c r="BE10" s="16">
        <v>0.30909090909090903</v>
      </c>
      <c r="BF10" s="16">
        <v>0.207100591715976</v>
      </c>
      <c r="BG10" s="16">
        <v>0.121107266435986</v>
      </c>
      <c r="BH10" s="16">
        <v>8.9361702127659606E-2</v>
      </c>
    </row>
    <row r="11" spans="2:60" x14ac:dyDescent="0.25">
      <c r="B11" s="17" t="s">
        <v>225</v>
      </c>
      <c r="C11" s="16">
        <v>5.4628224582701099E-2</v>
      </c>
      <c r="D11" s="16">
        <v>3.1007751937984499E-2</v>
      </c>
      <c r="E11" s="16">
        <v>7.69230769230769E-2</v>
      </c>
      <c r="F11" s="16">
        <v>6.3157894736842093E-2</v>
      </c>
      <c r="G11" s="16">
        <v>5.1724137931034503E-2</v>
      </c>
      <c r="H11" s="16">
        <v>6.6666666666666693E-2</v>
      </c>
      <c r="I11" s="16">
        <v>6.6666666666666693E-2</v>
      </c>
      <c r="J11" s="16">
        <v>5.2631578947368397E-2</v>
      </c>
      <c r="K11" s="16">
        <v>1.3698630136986301E-2</v>
      </c>
      <c r="L11" s="16">
        <v>0.133333333333333</v>
      </c>
      <c r="M11" s="16">
        <v>6.8181818181818205E-2</v>
      </c>
      <c r="N11" s="16">
        <v>6.8627450980392204E-2</v>
      </c>
      <c r="O11" s="16">
        <v>3.3333333333333298E-2</v>
      </c>
      <c r="P11" s="16">
        <v>0.133333333333333</v>
      </c>
      <c r="Q11" s="16">
        <v>2.32558139534884E-2</v>
      </c>
      <c r="R11" s="16">
        <v>3.7037037037037E-2</v>
      </c>
      <c r="S11" s="16">
        <v>3.8461538461538498E-2</v>
      </c>
      <c r="T11" s="16">
        <v>1.9230769230769201E-2</v>
      </c>
      <c r="U11" s="16"/>
      <c r="V11" s="16">
        <v>0.10306406685236801</v>
      </c>
      <c r="W11" s="16">
        <v>4.86486486486487E-2</v>
      </c>
      <c r="X11" s="16">
        <v>3.8732394366197201E-2</v>
      </c>
      <c r="Y11" s="16">
        <v>3.06122448979592E-2</v>
      </c>
      <c r="Z11" s="16"/>
      <c r="AA11" s="16">
        <v>9.1863517060367494E-2</v>
      </c>
      <c r="AB11" s="16">
        <v>8.5365853658536606E-2</v>
      </c>
      <c r="AC11" s="16">
        <v>2.6785714285714302E-2</v>
      </c>
      <c r="AD11" s="16">
        <v>2.32558139534884E-2</v>
      </c>
      <c r="AE11" s="16">
        <v>1.6806722689075598E-2</v>
      </c>
      <c r="AF11" s="16">
        <v>3.1914893617021302E-2</v>
      </c>
      <c r="AG11" s="16">
        <v>1.0416666666666701E-2</v>
      </c>
      <c r="AH11" s="16">
        <v>2.4390243902439001E-2</v>
      </c>
      <c r="AI11" s="16">
        <v>3.77358490566038E-2</v>
      </c>
      <c r="AJ11" s="16"/>
      <c r="AK11" s="16">
        <v>8.1218274111675107E-2</v>
      </c>
      <c r="AL11" s="16">
        <v>4.85436893203883E-2</v>
      </c>
      <c r="AM11" s="16">
        <v>2.9702970297029702E-2</v>
      </c>
      <c r="AN11" s="16">
        <v>7.16723549488055E-2</v>
      </c>
      <c r="AO11" s="16">
        <v>3.7234042553191501E-2</v>
      </c>
      <c r="AP11" s="16">
        <v>2.76497695852535E-2</v>
      </c>
      <c r="AQ11" s="16">
        <v>5.3333333333333302E-2</v>
      </c>
      <c r="AR11" s="16"/>
      <c r="AS11" s="16">
        <v>1.0638297872340399E-2</v>
      </c>
      <c r="AT11" s="16">
        <v>6.1946902654867297E-2</v>
      </c>
      <c r="AU11" s="16"/>
      <c r="AV11" s="16">
        <v>6.5400843881856505E-2</v>
      </c>
      <c r="AW11" s="16">
        <v>4.8578199052132703E-2</v>
      </c>
      <c r="AX11" s="16"/>
      <c r="AY11" s="16">
        <v>6.88405797101449E-2</v>
      </c>
      <c r="AZ11" s="16">
        <v>3.06122448979592E-2</v>
      </c>
      <c r="BA11" s="16"/>
      <c r="BB11" s="16">
        <v>4.0723981900452497E-2</v>
      </c>
      <c r="BC11" s="16">
        <v>6.8702290076335895E-2</v>
      </c>
      <c r="BD11" s="16"/>
      <c r="BE11" s="16">
        <v>0.133333333333333</v>
      </c>
      <c r="BF11" s="16">
        <v>8.8757396449704096E-2</v>
      </c>
      <c r="BG11" s="16">
        <v>2.7681660899654001E-2</v>
      </c>
      <c r="BH11" s="16">
        <v>1.7021276595744698E-2</v>
      </c>
    </row>
    <row r="12" spans="2:60" x14ac:dyDescent="0.25">
      <c r="B12" s="17" t="s">
        <v>226</v>
      </c>
      <c r="C12" s="16">
        <v>2.80728376327769E-2</v>
      </c>
      <c r="D12" s="16">
        <v>2.32558139534884E-2</v>
      </c>
      <c r="E12" s="16">
        <v>1.3986013986014E-2</v>
      </c>
      <c r="F12" s="16">
        <v>3.1578947368421102E-2</v>
      </c>
      <c r="G12" s="16">
        <v>3.4482758620689703E-2</v>
      </c>
      <c r="H12" s="16">
        <v>3.3333333333333298E-2</v>
      </c>
      <c r="I12" s="16">
        <v>2.8571428571428598E-2</v>
      </c>
      <c r="J12" s="16">
        <v>0</v>
      </c>
      <c r="K12" s="16">
        <v>1.3698630136986301E-2</v>
      </c>
      <c r="L12" s="16">
        <v>3.3333333333333298E-2</v>
      </c>
      <c r="M12" s="16">
        <v>1.13636363636364E-2</v>
      </c>
      <c r="N12" s="16">
        <v>5.8823529411764698E-2</v>
      </c>
      <c r="O12" s="16">
        <v>3.3333333333333298E-2</v>
      </c>
      <c r="P12" s="16">
        <v>0.05</v>
      </c>
      <c r="Q12" s="16">
        <v>2.32558139534884E-2</v>
      </c>
      <c r="R12" s="16">
        <v>3.7037037037037E-2</v>
      </c>
      <c r="S12" s="16">
        <v>1.6483516483516501E-2</v>
      </c>
      <c r="T12" s="16">
        <v>4.80769230769231E-2</v>
      </c>
      <c r="U12" s="16"/>
      <c r="V12" s="16">
        <v>5.8495821727019497E-2</v>
      </c>
      <c r="W12" s="16">
        <v>1.62162162162162E-2</v>
      </c>
      <c r="X12" s="16">
        <v>1.4084507042253501E-2</v>
      </c>
      <c r="Y12" s="16">
        <v>1.8367346938775501E-2</v>
      </c>
      <c r="Z12" s="16"/>
      <c r="AA12" s="16">
        <v>5.2493438320210001E-2</v>
      </c>
      <c r="AB12" s="16">
        <v>2.4390243902439001E-2</v>
      </c>
      <c r="AC12" s="16">
        <v>0</v>
      </c>
      <c r="AD12" s="16">
        <v>1.5503875968992199E-2</v>
      </c>
      <c r="AE12" s="16">
        <v>4.20168067226891E-2</v>
      </c>
      <c r="AF12" s="16">
        <v>0</v>
      </c>
      <c r="AG12" s="16">
        <v>0</v>
      </c>
      <c r="AH12" s="16">
        <v>2.4390243902439001E-2</v>
      </c>
      <c r="AI12" s="16">
        <v>1.88679245283019E-2</v>
      </c>
      <c r="AJ12" s="16"/>
      <c r="AK12" s="16">
        <v>4.5685279187817299E-2</v>
      </c>
      <c r="AL12" s="16">
        <v>2.9126213592233E-2</v>
      </c>
      <c r="AM12" s="16">
        <v>0</v>
      </c>
      <c r="AN12" s="16">
        <v>2.7303754266211601E-2</v>
      </c>
      <c r="AO12" s="16">
        <v>2.6595744680851099E-2</v>
      </c>
      <c r="AP12" s="16">
        <v>1.8433179723502301E-2</v>
      </c>
      <c r="AQ12" s="16">
        <v>0.04</v>
      </c>
      <c r="AR12" s="16"/>
      <c r="AS12" s="16">
        <v>5.31914893617021E-3</v>
      </c>
      <c r="AT12" s="16">
        <v>3.1858407079646003E-2</v>
      </c>
      <c r="AU12" s="16"/>
      <c r="AV12" s="16">
        <v>3.58649789029536E-2</v>
      </c>
      <c r="AW12" s="16">
        <v>2.3696682464454999E-2</v>
      </c>
      <c r="AX12" s="16"/>
      <c r="AY12" s="16">
        <v>3.3816425120772903E-2</v>
      </c>
      <c r="AZ12" s="16">
        <v>1.8367346938775501E-2</v>
      </c>
      <c r="BA12" s="16"/>
      <c r="BB12" s="16">
        <v>2.2624434389140299E-2</v>
      </c>
      <c r="BC12" s="16">
        <v>3.3587786259542E-2</v>
      </c>
      <c r="BD12" s="16"/>
      <c r="BE12" s="16">
        <v>9.6969696969696997E-2</v>
      </c>
      <c r="BF12" s="16">
        <v>3.5502958579881699E-2</v>
      </c>
      <c r="BG12" s="16">
        <v>1.21107266435986E-2</v>
      </c>
      <c r="BH12" s="16">
        <v>4.2553191489361703E-3</v>
      </c>
    </row>
    <row r="13" spans="2:60" x14ac:dyDescent="0.25">
      <c r="B13" s="17" t="s">
        <v>77</v>
      </c>
      <c r="C13" s="16">
        <v>6.8285280728376304E-3</v>
      </c>
      <c r="D13" s="16">
        <v>0</v>
      </c>
      <c r="E13" s="16">
        <v>0</v>
      </c>
      <c r="F13" s="16">
        <v>1.05263157894737E-2</v>
      </c>
      <c r="G13" s="16">
        <v>0</v>
      </c>
      <c r="H13" s="16">
        <v>0</v>
      </c>
      <c r="I13" s="16">
        <v>0</v>
      </c>
      <c r="J13" s="16">
        <v>0</v>
      </c>
      <c r="K13" s="16">
        <v>1.3698630136986301E-2</v>
      </c>
      <c r="L13" s="16">
        <v>3.3333333333333298E-2</v>
      </c>
      <c r="M13" s="16">
        <v>0</v>
      </c>
      <c r="N13" s="16">
        <v>9.8039215686274508E-3</v>
      </c>
      <c r="O13" s="16">
        <v>0</v>
      </c>
      <c r="P13" s="16">
        <v>0</v>
      </c>
      <c r="Q13" s="16">
        <v>2.32558139534884E-2</v>
      </c>
      <c r="R13" s="16">
        <v>0</v>
      </c>
      <c r="S13" s="16">
        <v>5.4945054945054897E-3</v>
      </c>
      <c r="T13" s="16">
        <v>2.8846153846153799E-2</v>
      </c>
      <c r="U13" s="16"/>
      <c r="V13" s="16">
        <v>1.67130919220056E-2</v>
      </c>
      <c r="W13" s="16">
        <v>0</v>
      </c>
      <c r="X13" s="16">
        <v>0</v>
      </c>
      <c r="Y13" s="16">
        <v>6.1224489795918399E-3</v>
      </c>
      <c r="Z13" s="16"/>
      <c r="AA13" s="16">
        <v>1.0498687664042E-2</v>
      </c>
      <c r="AB13" s="16">
        <v>1.21951219512195E-2</v>
      </c>
      <c r="AC13" s="16">
        <v>0</v>
      </c>
      <c r="AD13" s="16">
        <v>7.7519379844961196E-3</v>
      </c>
      <c r="AE13" s="16">
        <v>0</v>
      </c>
      <c r="AF13" s="16">
        <v>0</v>
      </c>
      <c r="AG13" s="16">
        <v>0</v>
      </c>
      <c r="AH13" s="16">
        <v>0</v>
      </c>
      <c r="AI13" s="16">
        <v>9.4339622641509396E-3</v>
      </c>
      <c r="AJ13" s="16"/>
      <c r="AK13" s="16">
        <v>2.0304568527918801E-2</v>
      </c>
      <c r="AL13" s="16">
        <v>0</v>
      </c>
      <c r="AM13" s="16">
        <v>0</v>
      </c>
      <c r="AN13" s="16">
        <v>3.4129692832764501E-3</v>
      </c>
      <c r="AO13" s="16">
        <v>5.31914893617021E-3</v>
      </c>
      <c r="AP13" s="16">
        <v>4.6082949308755804E-3</v>
      </c>
      <c r="AQ13" s="16">
        <v>6.6666666666666697E-3</v>
      </c>
      <c r="AR13" s="16"/>
      <c r="AS13" s="16">
        <v>0</v>
      </c>
      <c r="AT13" s="16">
        <v>7.9646017699115008E-3</v>
      </c>
      <c r="AU13" s="16"/>
      <c r="AV13" s="16">
        <v>8.4388185654008397E-3</v>
      </c>
      <c r="AW13" s="16">
        <v>5.9241706161137402E-3</v>
      </c>
      <c r="AX13" s="16"/>
      <c r="AY13" s="16">
        <v>7.2463768115942004E-3</v>
      </c>
      <c r="AZ13" s="16">
        <v>6.1224489795918399E-3</v>
      </c>
      <c r="BA13" s="16"/>
      <c r="BB13" s="16">
        <v>1.5082956259426801E-3</v>
      </c>
      <c r="BC13" s="16">
        <v>1.22137404580153E-2</v>
      </c>
      <c r="BD13" s="16"/>
      <c r="BE13" s="16">
        <v>3.03030303030303E-2</v>
      </c>
      <c r="BF13" s="16">
        <v>8.8757396449704092E-3</v>
      </c>
      <c r="BG13" s="16">
        <v>1.7301038062283701E-3</v>
      </c>
      <c r="BH13" s="16">
        <v>0</v>
      </c>
    </row>
    <row r="14" spans="2:60" x14ac:dyDescent="0.25">
      <c r="B14" s="17" t="s">
        <v>227</v>
      </c>
      <c r="C14" s="19">
        <v>0.74962063732928697</v>
      </c>
      <c r="D14" s="19">
        <v>0.82945736434108497</v>
      </c>
      <c r="E14" s="19">
        <v>0.68531468531468498</v>
      </c>
      <c r="F14" s="19">
        <v>0.81052631578947398</v>
      </c>
      <c r="G14" s="19">
        <v>0.68965517241379304</v>
      </c>
      <c r="H14" s="19">
        <v>0.76666666666666705</v>
      </c>
      <c r="I14" s="19">
        <v>0.69523809523809499</v>
      </c>
      <c r="J14" s="19">
        <v>0.68421052631578905</v>
      </c>
      <c r="K14" s="19">
        <v>0.76712328767123295</v>
      </c>
      <c r="L14" s="19">
        <v>0.46666666666666701</v>
      </c>
      <c r="M14" s="19">
        <v>0.79545454545454497</v>
      </c>
      <c r="N14" s="19">
        <v>0.68627450980392202</v>
      </c>
      <c r="O14" s="19">
        <v>0.8</v>
      </c>
      <c r="P14" s="19">
        <v>0.73333333333333295</v>
      </c>
      <c r="Q14" s="19">
        <v>0.62790697674418605</v>
      </c>
      <c r="R14" s="19">
        <v>0.77777777777777801</v>
      </c>
      <c r="S14" s="19">
        <v>0.82417582417582402</v>
      </c>
      <c r="T14" s="19">
        <v>0.77884615384615397</v>
      </c>
      <c r="U14" s="19"/>
      <c r="V14" s="19">
        <v>0.56824512534818905</v>
      </c>
      <c r="W14" s="19">
        <v>0.75675675675675702</v>
      </c>
      <c r="X14" s="19">
        <v>0.81338028169014098</v>
      </c>
      <c r="Y14" s="19">
        <v>0.84285714285714297</v>
      </c>
      <c r="Z14" s="19"/>
      <c r="AA14" s="19">
        <v>0.59317585301837294</v>
      </c>
      <c r="AB14" s="19">
        <v>0.71951219512195097</v>
      </c>
      <c r="AC14" s="19">
        <v>0.83928571428571397</v>
      </c>
      <c r="AD14" s="19">
        <v>0.837209302325581</v>
      </c>
      <c r="AE14" s="19">
        <v>0.78991596638655504</v>
      </c>
      <c r="AF14" s="19">
        <v>0.87234042553191504</v>
      </c>
      <c r="AG14" s="19">
        <v>0.91666666666666696</v>
      </c>
      <c r="AH14" s="19">
        <v>0.85365853658536595</v>
      </c>
      <c r="AI14" s="19">
        <v>0.83018867924528295</v>
      </c>
      <c r="AJ14" s="19"/>
      <c r="AK14" s="19">
        <v>0.62436548223350297</v>
      </c>
      <c r="AL14" s="19">
        <v>0.72815533980582503</v>
      </c>
      <c r="AM14" s="19">
        <v>0.82178217821782196</v>
      </c>
      <c r="AN14" s="19">
        <v>0.67235494880546098</v>
      </c>
      <c r="AO14" s="19">
        <v>0.80851063829787195</v>
      </c>
      <c r="AP14" s="19">
        <v>0.86175115207373298</v>
      </c>
      <c r="AQ14" s="19">
        <v>0.80666666666666698</v>
      </c>
      <c r="AR14" s="19"/>
      <c r="AS14" s="19">
        <v>0.909574468085106</v>
      </c>
      <c r="AT14" s="19">
        <v>0.72300884955752198</v>
      </c>
      <c r="AU14" s="19"/>
      <c r="AV14" s="19">
        <v>0.708860759493671</v>
      </c>
      <c r="AW14" s="19">
        <v>0.77251184834123199</v>
      </c>
      <c r="AX14" s="19"/>
      <c r="AY14" s="19">
        <v>0.69444444444444398</v>
      </c>
      <c r="AZ14" s="19">
        <v>0.84285714285714297</v>
      </c>
      <c r="BA14" s="19"/>
      <c r="BB14" s="19">
        <v>0.82805429864253399</v>
      </c>
      <c r="BC14" s="19">
        <v>0.67022900763358795</v>
      </c>
      <c r="BD14" s="19"/>
      <c r="BE14" s="19">
        <v>0.43030303030303002</v>
      </c>
      <c r="BF14" s="19">
        <v>0.65976331360946705</v>
      </c>
      <c r="BG14" s="19">
        <v>0.83737024221453304</v>
      </c>
      <c r="BH14" s="19">
        <v>0.88936170212765997</v>
      </c>
    </row>
    <row r="15" spans="2:60" x14ac:dyDescent="0.25">
      <c r="B15" s="17" t="s">
        <v>228</v>
      </c>
      <c r="C15" s="19">
        <v>8.2701062215478002E-2</v>
      </c>
      <c r="D15" s="19">
        <v>5.4263565891472902E-2</v>
      </c>
      <c r="E15" s="19">
        <v>9.0909090909090898E-2</v>
      </c>
      <c r="F15" s="19">
        <v>9.4736842105263203E-2</v>
      </c>
      <c r="G15" s="19">
        <v>8.6206896551724102E-2</v>
      </c>
      <c r="H15" s="19">
        <v>0.1</v>
      </c>
      <c r="I15" s="19">
        <v>9.5238095238095205E-2</v>
      </c>
      <c r="J15" s="19">
        <v>5.2631578947368397E-2</v>
      </c>
      <c r="K15" s="19">
        <v>2.7397260273972601E-2</v>
      </c>
      <c r="L15" s="19">
        <v>0.16666666666666699</v>
      </c>
      <c r="M15" s="19">
        <v>7.9545454545454503E-2</v>
      </c>
      <c r="N15" s="19">
        <v>0.12745098039215699</v>
      </c>
      <c r="O15" s="19">
        <v>6.6666666666666693E-2</v>
      </c>
      <c r="P15" s="19">
        <v>0.18333333333333299</v>
      </c>
      <c r="Q15" s="19">
        <v>4.6511627906976702E-2</v>
      </c>
      <c r="R15" s="19">
        <v>7.4074074074074098E-2</v>
      </c>
      <c r="S15" s="19">
        <v>5.4945054945054903E-2</v>
      </c>
      <c r="T15" s="19">
        <v>6.7307692307692304E-2</v>
      </c>
      <c r="U15" s="19"/>
      <c r="V15" s="19">
        <v>0.161559888579387</v>
      </c>
      <c r="W15" s="19">
        <v>6.4864864864864896E-2</v>
      </c>
      <c r="X15" s="19">
        <v>5.2816901408450703E-2</v>
      </c>
      <c r="Y15" s="19">
        <v>4.8979591836734698E-2</v>
      </c>
      <c r="Z15" s="19"/>
      <c r="AA15" s="19">
        <v>0.144356955380577</v>
      </c>
      <c r="AB15" s="19">
        <v>0.109756097560976</v>
      </c>
      <c r="AC15" s="19">
        <v>2.6785714285714302E-2</v>
      </c>
      <c r="AD15" s="19">
        <v>3.8759689922480599E-2</v>
      </c>
      <c r="AE15" s="19">
        <v>5.8823529411764698E-2</v>
      </c>
      <c r="AF15" s="19">
        <v>3.1914893617021302E-2</v>
      </c>
      <c r="AG15" s="19">
        <v>1.0416666666666701E-2</v>
      </c>
      <c r="AH15" s="19">
        <v>4.8780487804878099E-2</v>
      </c>
      <c r="AI15" s="19">
        <v>5.6603773584905703E-2</v>
      </c>
      <c r="AJ15" s="19"/>
      <c r="AK15" s="19">
        <v>0.12690355329949199</v>
      </c>
      <c r="AL15" s="19">
        <v>7.7669902912621394E-2</v>
      </c>
      <c r="AM15" s="19">
        <v>2.9702970297029702E-2</v>
      </c>
      <c r="AN15" s="19">
        <v>9.8976109215017094E-2</v>
      </c>
      <c r="AO15" s="19">
        <v>6.3829787234042507E-2</v>
      </c>
      <c r="AP15" s="19">
        <v>4.6082949308755797E-2</v>
      </c>
      <c r="AQ15" s="19">
        <v>9.3333333333333296E-2</v>
      </c>
      <c r="AR15" s="19"/>
      <c r="AS15" s="19">
        <v>1.5957446808510599E-2</v>
      </c>
      <c r="AT15" s="19">
        <v>9.3805309734513301E-2</v>
      </c>
      <c r="AU15" s="19"/>
      <c r="AV15" s="19">
        <v>0.10126582278481</v>
      </c>
      <c r="AW15" s="19">
        <v>7.2274881516587702E-2</v>
      </c>
      <c r="AX15" s="19"/>
      <c r="AY15" s="19">
        <v>0.102657004830918</v>
      </c>
      <c r="AZ15" s="19">
        <v>4.8979591836734698E-2</v>
      </c>
      <c r="BA15" s="19"/>
      <c r="BB15" s="19">
        <v>6.3348416289592799E-2</v>
      </c>
      <c r="BC15" s="19">
        <v>0.102290076335878</v>
      </c>
      <c r="BD15" s="19"/>
      <c r="BE15" s="19">
        <v>0.23030303030303001</v>
      </c>
      <c r="BF15" s="19">
        <v>0.124260355029586</v>
      </c>
      <c r="BG15" s="19">
        <v>3.9792387543252601E-2</v>
      </c>
      <c r="BH15" s="19">
        <v>2.1276595744680899E-2</v>
      </c>
    </row>
    <row r="16" spans="2:60" x14ac:dyDescent="0.25">
      <c r="B16" s="17" t="s">
        <v>171</v>
      </c>
      <c r="C16" s="20">
        <v>0.66691957511380895</v>
      </c>
      <c r="D16" s="20">
        <v>0.775193798449612</v>
      </c>
      <c r="E16" s="20">
        <v>0.59440559440559404</v>
      </c>
      <c r="F16" s="20">
        <v>0.71578947368421098</v>
      </c>
      <c r="G16" s="20">
        <v>0.60344827586206895</v>
      </c>
      <c r="H16" s="20">
        <v>0.66666666666666696</v>
      </c>
      <c r="I16" s="20">
        <v>0.6</v>
      </c>
      <c r="J16" s="20">
        <v>0.63157894736842102</v>
      </c>
      <c r="K16" s="20">
        <v>0.73972602739726001</v>
      </c>
      <c r="L16" s="20">
        <v>0.3</v>
      </c>
      <c r="M16" s="20">
        <v>0.71590909090909105</v>
      </c>
      <c r="N16" s="20">
        <v>0.55882352941176505</v>
      </c>
      <c r="O16" s="20">
        <v>0.73333333333333295</v>
      </c>
      <c r="P16" s="20">
        <v>0.55000000000000004</v>
      </c>
      <c r="Q16" s="20">
        <v>0.581395348837209</v>
      </c>
      <c r="R16" s="20">
        <v>0.70370370370370405</v>
      </c>
      <c r="S16" s="20">
        <v>0.76923076923076905</v>
      </c>
      <c r="T16" s="20">
        <v>0.71153846153846201</v>
      </c>
      <c r="U16" s="20"/>
      <c r="V16" s="20">
        <v>0.40668523676880203</v>
      </c>
      <c r="W16" s="20">
        <v>0.69189189189189204</v>
      </c>
      <c r="X16" s="20">
        <v>0.76056338028169002</v>
      </c>
      <c r="Y16" s="20">
        <v>0.79387755102040802</v>
      </c>
      <c r="Z16" s="20"/>
      <c r="AA16" s="20">
        <v>0.44881889763779498</v>
      </c>
      <c r="AB16" s="20">
        <v>0.60975609756097604</v>
      </c>
      <c r="AC16" s="20">
        <v>0.8125</v>
      </c>
      <c r="AD16" s="20">
        <v>0.79844961240310097</v>
      </c>
      <c r="AE16" s="20">
        <v>0.73109243697478998</v>
      </c>
      <c r="AF16" s="20">
        <v>0.840425531914894</v>
      </c>
      <c r="AG16" s="20">
        <v>0.90625</v>
      </c>
      <c r="AH16" s="20">
        <v>0.80487804878048796</v>
      </c>
      <c r="AI16" s="20">
        <v>0.77358490566037696</v>
      </c>
      <c r="AJ16" s="20"/>
      <c r="AK16" s="20">
        <v>0.49746192893400998</v>
      </c>
      <c r="AL16" s="20">
        <v>0.65048543689320404</v>
      </c>
      <c r="AM16" s="20">
        <v>0.79207920792079201</v>
      </c>
      <c r="AN16" s="20">
        <v>0.573378839590444</v>
      </c>
      <c r="AO16" s="20">
        <v>0.74468085106382997</v>
      </c>
      <c r="AP16" s="20">
        <v>0.81566820276497698</v>
      </c>
      <c r="AQ16" s="20">
        <v>0.71333333333333304</v>
      </c>
      <c r="AR16" s="20"/>
      <c r="AS16" s="20">
        <v>0.89361702127659604</v>
      </c>
      <c r="AT16" s="20">
        <v>0.62920353982300903</v>
      </c>
      <c r="AU16" s="20"/>
      <c r="AV16" s="20">
        <v>0.607594936708861</v>
      </c>
      <c r="AW16" s="20">
        <v>0.70023696682464498</v>
      </c>
      <c r="AX16" s="20"/>
      <c r="AY16" s="20">
        <v>0.59178743961352698</v>
      </c>
      <c r="AZ16" s="20">
        <v>0.79387755102040802</v>
      </c>
      <c r="BA16" s="20"/>
      <c r="BB16" s="20">
        <v>0.76470588235294101</v>
      </c>
      <c r="BC16" s="20">
        <v>0.56793893129771</v>
      </c>
      <c r="BD16" s="20"/>
      <c r="BE16" s="20">
        <v>0.2</v>
      </c>
      <c r="BF16" s="20">
        <v>0.53550295857988195</v>
      </c>
      <c r="BG16" s="20">
        <v>0.79757785467127995</v>
      </c>
      <c r="BH16" s="20">
        <v>0.86808510638297898</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0.76100151745068301</v>
      </c>
      <c r="D8" s="16">
        <v>0.79844961240310097</v>
      </c>
      <c r="E8" s="16">
        <v>0.79720279720279696</v>
      </c>
      <c r="F8" s="16">
        <v>0.8</v>
      </c>
      <c r="G8" s="16">
        <v>0.70689655172413801</v>
      </c>
      <c r="H8" s="16">
        <v>0.8</v>
      </c>
      <c r="I8" s="16">
        <v>0.79047619047619</v>
      </c>
      <c r="J8" s="16">
        <v>0.78947368421052599</v>
      </c>
      <c r="K8" s="16">
        <v>0.76712328767123295</v>
      </c>
      <c r="L8" s="16">
        <v>0.8</v>
      </c>
      <c r="M8" s="16">
        <v>0.85227272727272696</v>
      </c>
      <c r="N8" s="16">
        <v>0.66666666666666696</v>
      </c>
      <c r="O8" s="16">
        <v>0.6</v>
      </c>
      <c r="P8" s="16">
        <v>0.7</v>
      </c>
      <c r="Q8" s="16">
        <v>0.67441860465116299</v>
      </c>
      <c r="R8" s="16">
        <v>0.66666666666666696</v>
      </c>
      <c r="S8" s="16">
        <v>0.75824175824175799</v>
      </c>
      <c r="T8" s="16">
        <v>0.75961538461538503</v>
      </c>
      <c r="U8" s="16"/>
      <c r="V8" s="16">
        <v>0.77715877437325898</v>
      </c>
      <c r="W8" s="16">
        <v>0.76756756756756805</v>
      </c>
      <c r="X8" s="16">
        <v>0.76056338028169002</v>
      </c>
      <c r="Y8" s="16">
        <v>0.74693877551020404</v>
      </c>
      <c r="Z8" s="16"/>
      <c r="AA8" s="16">
        <v>0.76115485564304497</v>
      </c>
      <c r="AB8" s="16">
        <v>0.65853658536585402</v>
      </c>
      <c r="AC8" s="16">
        <v>0.80357142857142905</v>
      </c>
      <c r="AD8" s="16">
        <v>0.775193798449612</v>
      </c>
      <c r="AE8" s="16">
        <v>0.82352941176470595</v>
      </c>
      <c r="AF8" s="16">
        <v>0.75531914893617003</v>
      </c>
      <c r="AG8" s="16">
        <v>0.72916666666666696</v>
      </c>
      <c r="AH8" s="16">
        <v>0.80487804878048796</v>
      </c>
      <c r="AI8" s="16">
        <v>0.71698113207547198</v>
      </c>
      <c r="AJ8" s="16"/>
      <c r="AK8" s="16">
        <v>0.75126903553299496</v>
      </c>
      <c r="AL8" s="16">
        <v>0.70873786407767003</v>
      </c>
      <c r="AM8" s="16">
        <v>0.75247524752475203</v>
      </c>
      <c r="AN8" s="16">
        <v>0.76791808873720102</v>
      </c>
      <c r="AO8" s="16">
        <v>0.72872340425531901</v>
      </c>
      <c r="AP8" s="16">
        <v>0.80645161290322598</v>
      </c>
      <c r="AQ8" s="16">
        <v>0.78</v>
      </c>
      <c r="AR8" s="16"/>
      <c r="AS8" s="16">
        <v>0.72872340425531901</v>
      </c>
      <c r="AT8" s="16">
        <v>0.76637168141592904</v>
      </c>
      <c r="AU8" s="16"/>
      <c r="AV8" s="16">
        <v>0.81434599156118104</v>
      </c>
      <c r="AW8" s="16">
        <v>0.73104265402843605</v>
      </c>
      <c r="AX8" s="16"/>
      <c r="AY8" s="16">
        <v>0.76932367149758496</v>
      </c>
      <c r="AZ8" s="16">
        <v>0.74693877551020404</v>
      </c>
      <c r="BA8" s="16"/>
      <c r="BB8" s="16">
        <v>0.81146304675716396</v>
      </c>
      <c r="BC8" s="16">
        <v>0.70992366412213703</v>
      </c>
      <c r="BD8" s="16"/>
      <c r="BE8" s="16">
        <v>0.65454545454545499</v>
      </c>
      <c r="BF8" s="16">
        <v>0.73964497041420096</v>
      </c>
      <c r="BG8" s="16">
        <v>0.79757785467127995</v>
      </c>
      <c r="BH8" s="16">
        <v>0.77446808510638299</v>
      </c>
    </row>
    <row r="9" spans="2:60" x14ac:dyDescent="0.25">
      <c r="B9" s="17" t="s">
        <v>223</v>
      </c>
      <c r="C9" s="16">
        <v>0.17981790591805799</v>
      </c>
      <c r="D9" s="16">
        <v>0.14728682170542601</v>
      </c>
      <c r="E9" s="16">
        <v>0.15384615384615399</v>
      </c>
      <c r="F9" s="16">
        <v>0.12631578947368399</v>
      </c>
      <c r="G9" s="16">
        <v>0.24137931034482801</v>
      </c>
      <c r="H9" s="16">
        <v>0.2</v>
      </c>
      <c r="I9" s="16">
        <v>0.17142857142857101</v>
      </c>
      <c r="J9" s="16">
        <v>0.157894736842105</v>
      </c>
      <c r="K9" s="16">
        <v>0.164383561643836</v>
      </c>
      <c r="L9" s="16">
        <v>0.1</v>
      </c>
      <c r="M9" s="16">
        <v>0.11363636363636399</v>
      </c>
      <c r="N9" s="16">
        <v>0.24509803921568599</v>
      </c>
      <c r="O9" s="16">
        <v>0.33333333333333298</v>
      </c>
      <c r="P9" s="16">
        <v>0.25</v>
      </c>
      <c r="Q9" s="16">
        <v>0.30232558139534899</v>
      </c>
      <c r="R9" s="16">
        <v>0.296296296296296</v>
      </c>
      <c r="S9" s="16">
        <v>0.175824175824176</v>
      </c>
      <c r="T9" s="16">
        <v>0.144230769230769</v>
      </c>
      <c r="U9" s="16"/>
      <c r="V9" s="16">
        <v>0.186629526462396</v>
      </c>
      <c r="W9" s="16">
        <v>0.14054054054054099</v>
      </c>
      <c r="X9" s="16">
        <v>0.176056338028169</v>
      </c>
      <c r="Y9" s="16">
        <v>0.19183673469387799</v>
      </c>
      <c r="Z9" s="16"/>
      <c r="AA9" s="16">
        <v>0.181102362204724</v>
      </c>
      <c r="AB9" s="16">
        <v>0.26829268292682901</v>
      </c>
      <c r="AC9" s="16">
        <v>0.160714285714286</v>
      </c>
      <c r="AD9" s="16">
        <v>0.170542635658915</v>
      </c>
      <c r="AE9" s="16">
        <v>0.126050420168067</v>
      </c>
      <c r="AF9" s="16">
        <v>0.180851063829787</v>
      </c>
      <c r="AG9" s="16">
        <v>0.1875</v>
      </c>
      <c r="AH9" s="16">
        <v>0.15853658536585399</v>
      </c>
      <c r="AI9" s="16">
        <v>0.21698113207547201</v>
      </c>
      <c r="AJ9" s="16"/>
      <c r="AK9" s="16">
        <v>0.17258883248731</v>
      </c>
      <c r="AL9" s="16">
        <v>0.242718446601942</v>
      </c>
      <c r="AM9" s="16">
        <v>0.21782178217821799</v>
      </c>
      <c r="AN9" s="16">
        <v>0.17406143344709901</v>
      </c>
      <c r="AO9" s="16">
        <v>0.19680851063829799</v>
      </c>
      <c r="AP9" s="16">
        <v>0.13364055299539199</v>
      </c>
      <c r="AQ9" s="16">
        <v>0.17333333333333301</v>
      </c>
      <c r="AR9" s="16"/>
      <c r="AS9" s="16">
        <v>0.19680851063829799</v>
      </c>
      <c r="AT9" s="16">
        <v>0.17699115044247801</v>
      </c>
      <c r="AU9" s="16"/>
      <c r="AV9" s="16">
        <v>0.15400843881856499</v>
      </c>
      <c r="AW9" s="16">
        <v>0.19431279620853101</v>
      </c>
      <c r="AX9" s="16"/>
      <c r="AY9" s="16">
        <v>0.17270531400966199</v>
      </c>
      <c r="AZ9" s="16">
        <v>0.19183673469387799</v>
      </c>
      <c r="BA9" s="16"/>
      <c r="BB9" s="16">
        <v>0.13574660633484201</v>
      </c>
      <c r="BC9" s="16">
        <v>0.22442748091603101</v>
      </c>
      <c r="BD9" s="16"/>
      <c r="BE9" s="16">
        <v>0.25454545454545502</v>
      </c>
      <c r="BF9" s="16">
        <v>0.21597633136094699</v>
      </c>
      <c r="BG9" s="16">
        <v>0.14532871972318301</v>
      </c>
      <c r="BH9" s="16">
        <v>0.16170212765957401</v>
      </c>
    </row>
    <row r="10" spans="2:60" ht="30" x14ac:dyDescent="0.25">
      <c r="B10" s="17" t="s">
        <v>224</v>
      </c>
      <c r="C10" s="16">
        <v>4.85584218512898E-2</v>
      </c>
      <c r="D10" s="16">
        <v>4.6511627906976702E-2</v>
      </c>
      <c r="E10" s="16">
        <v>3.4965034965035002E-2</v>
      </c>
      <c r="F10" s="16">
        <v>7.3684210526315796E-2</v>
      </c>
      <c r="G10" s="16">
        <v>3.4482758620689703E-2</v>
      </c>
      <c r="H10" s="16">
        <v>0</v>
      </c>
      <c r="I10" s="16">
        <v>2.8571428571428598E-2</v>
      </c>
      <c r="J10" s="16">
        <v>5.2631578947368397E-2</v>
      </c>
      <c r="K10" s="16">
        <v>6.8493150684931503E-2</v>
      </c>
      <c r="L10" s="16">
        <v>0.1</v>
      </c>
      <c r="M10" s="16">
        <v>3.4090909090909102E-2</v>
      </c>
      <c r="N10" s="16">
        <v>7.8431372549019607E-2</v>
      </c>
      <c r="O10" s="16">
        <v>6.6666666666666693E-2</v>
      </c>
      <c r="P10" s="16">
        <v>3.3333333333333298E-2</v>
      </c>
      <c r="Q10" s="16">
        <v>0</v>
      </c>
      <c r="R10" s="16">
        <v>3.7037037037037E-2</v>
      </c>
      <c r="S10" s="16">
        <v>4.3956043956044001E-2</v>
      </c>
      <c r="T10" s="16">
        <v>7.69230769230769E-2</v>
      </c>
      <c r="U10" s="16"/>
      <c r="V10" s="16">
        <v>2.78551532033426E-2</v>
      </c>
      <c r="W10" s="16">
        <v>7.5675675675675694E-2</v>
      </c>
      <c r="X10" s="16">
        <v>4.5774647887323897E-2</v>
      </c>
      <c r="Y10" s="16">
        <v>5.5102040816326497E-2</v>
      </c>
      <c r="Z10" s="16"/>
      <c r="AA10" s="16">
        <v>4.4619422572178498E-2</v>
      </c>
      <c r="AB10" s="16">
        <v>7.3170731707317097E-2</v>
      </c>
      <c r="AC10" s="16">
        <v>2.6785714285714302E-2</v>
      </c>
      <c r="AD10" s="16">
        <v>4.6511627906976702E-2</v>
      </c>
      <c r="AE10" s="16">
        <v>4.20168067226891E-2</v>
      </c>
      <c r="AF10" s="16">
        <v>3.1914893617021302E-2</v>
      </c>
      <c r="AG10" s="16">
        <v>7.2916666666666699E-2</v>
      </c>
      <c r="AH10" s="16">
        <v>3.65853658536585E-2</v>
      </c>
      <c r="AI10" s="16">
        <v>5.6603773584905703E-2</v>
      </c>
      <c r="AJ10" s="16"/>
      <c r="AK10" s="16">
        <v>7.1065989847715699E-2</v>
      </c>
      <c r="AL10" s="16">
        <v>3.8834951456310697E-2</v>
      </c>
      <c r="AM10" s="16">
        <v>2.9702970297029702E-2</v>
      </c>
      <c r="AN10" s="16">
        <v>4.0955631399317398E-2</v>
      </c>
      <c r="AO10" s="16">
        <v>5.31914893617021E-2</v>
      </c>
      <c r="AP10" s="16">
        <v>5.5299539170506902E-2</v>
      </c>
      <c r="AQ10" s="16">
        <v>3.3333333333333298E-2</v>
      </c>
      <c r="AR10" s="16"/>
      <c r="AS10" s="16">
        <v>6.3829787234042507E-2</v>
      </c>
      <c r="AT10" s="16">
        <v>4.6017699115044199E-2</v>
      </c>
      <c r="AU10" s="16"/>
      <c r="AV10" s="16">
        <v>2.7426160337552699E-2</v>
      </c>
      <c r="AW10" s="16">
        <v>6.0426540284360203E-2</v>
      </c>
      <c r="AX10" s="16"/>
      <c r="AY10" s="16">
        <v>4.46859903381642E-2</v>
      </c>
      <c r="AZ10" s="16">
        <v>5.5102040816326497E-2</v>
      </c>
      <c r="BA10" s="16"/>
      <c r="BB10" s="16">
        <v>4.3740573152337897E-2</v>
      </c>
      <c r="BC10" s="16">
        <v>5.34351145038168E-2</v>
      </c>
      <c r="BD10" s="16"/>
      <c r="BE10" s="16">
        <v>6.6666666666666693E-2</v>
      </c>
      <c r="BF10" s="16">
        <v>3.5502958579881699E-2</v>
      </c>
      <c r="BG10" s="16">
        <v>4.6712802768166098E-2</v>
      </c>
      <c r="BH10" s="16">
        <v>5.95744680851064E-2</v>
      </c>
    </row>
    <row r="11" spans="2:60" x14ac:dyDescent="0.25">
      <c r="B11" s="17" t="s">
        <v>225</v>
      </c>
      <c r="C11" s="16">
        <v>7.5872534142640401E-3</v>
      </c>
      <c r="D11" s="16">
        <v>0</v>
      </c>
      <c r="E11" s="16">
        <v>1.3986013986014E-2</v>
      </c>
      <c r="F11" s="16">
        <v>0</v>
      </c>
      <c r="G11" s="16">
        <v>1.72413793103448E-2</v>
      </c>
      <c r="H11" s="16">
        <v>0</v>
      </c>
      <c r="I11" s="16">
        <v>9.5238095238095195E-3</v>
      </c>
      <c r="J11" s="16">
        <v>0</v>
      </c>
      <c r="K11" s="16">
        <v>0</v>
      </c>
      <c r="L11" s="16">
        <v>0</v>
      </c>
      <c r="M11" s="16">
        <v>0</v>
      </c>
      <c r="N11" s="16">
        <v>9.8039215686274508E-3</v>
      </c>
      <c r="O11" s="16">
        <v>0</v>
      </c>
      <c r="P11" s="16">
        <v>1.6666666666666701E-2</v>
      </c>
      <c r="Q11" s="16">
        <v>0</v>
      </c>
      <c r="R11" s="16">
        <v>0</v>
      </c>
      <c r="S11" s="16">
        <v>1.6483516483516501E-2</v>
      </c>
      <c r="T11" s="16">
        <v>9.6153846153846194E-3</v>
      </c>
      <c r="U11" s="16"/>
      <c r="V11" s="16">
        <v>5.5710306406685202E-3</v>
      </c>
      <c r="W11" s="16">
        <v>1.62162162162162E-2</v>
      </c>
      <c r="X11" s="16">
        <v>7.0422535211267599E-3</v>
      </c>
      <c r="Y11" s="16">
        <v>6.1224489795918399E-3</v>
      </c>
      <c r="Z11" s="16"/>
      <c r="AA11" s="16">
        <v>7.8740157480314994E-3</v>
      </c>
      <c r="AB11" s="16">
        <v>0</v>
      </c>
      <c r="AC11" s="16">
        <v>8.9285714285714298E-3</v>
      </c>
      <c r="AD11" s="16">
        <v>0</v>
      </c>
      <c r="AE11" s="16">
        <v>8.4033613445378096E-3</v>
      </c>
      <c r="AF11" s="16">
        <v>2.1276595744680899E-2</v>
      </c>
      <c r="AG11" s="16">
        <v>1.0416666666666701E-2</v>
      </c>
      <c r="AH11" s="16">
        <v>0</v>
      </c>
      <c r="AI11" s="16">
        <v>9.4339622641509396E-3</v>
      </c>
      <c r="AJ11" s="16"/>
      <c r="AK11" s="16">
        <v>5.0761421319797002E-3</v>
      </c>
      <c r="AL11" s="16">
        <v>0</v>
      </c>
      <c r="AM11" s="16">
        <v>0</v>
      </c>
      <c r="AN11" s="16">
        <v>1.7064846416382298E-2</v>
      </c>
      <c r="AO11" s="16">
        <v>1.0638297872340399E-2</v>
      </c>
      <c r="AP11" s="16">
        <v>4.6082949308755804E-3</v>
      </c>
      <c r="AQ11" s="16">
        <v>6.6666666666666697E-3</v>
      </c>
      <c r="AR11" s="16"/>
      <c r="AS11" s="16">
        <v>0</v>
      </c>
      <c r="AT11" s="16">
        <v>8.8495575221238902E-3</v>
      </c>
      <c r="AU11" s="16"/>
      <c r="AV11" s="16">
        <v>2.1097046413502099E-3</v>
      </c>
      <c r="AW11" s="16">
        <v>1.06635071090047E-2</v>
      </c>
      <c r="AX11" s="16"/>
      <c r="AY11" s="16">
        <v>8.4541062801932396E-3</v>
      </c>
      <c r="AZ11" s="16">
        <v>6.1224489795918399E-3</v>
      </c>
      <c r="BA11" s="16"/>
      <c r="BB11" s="16">
        <v>7.5414781297134196E-3</v>
      </c>
      <c r="BC11" s="16">
        <v>7.63358778625954E-3</v>
      </c>
      <c r="BD11" s="16"/>
      <c r="BE11" s="16">
        <v>1.21212121212121E-2</v>
      </c>
      <c r="BF11" s="16">
        <v>5.9171597633136102E-3</v>
      </c>
      <c r="BG11" s="16">
        <v>8.6505190311418692E-3</v>
      </c>
      <c r="BH11" s="16">
        <v>4.2553191489361703E-3</v>
      </c>
    </row>
    <row r="12" spans="2:60" x14ac:dyDescent="0.25">
      <c r="B12" s="17" t="s">
        <v>226</v>
      </c>
      <c r="C12" s="16">
        <v>7.5872534142640399E-4</v>
      </c>
      <c r="D12" s="16">
        <v>0</v>
      </c>
      <c r="E12" s="16">
        <v>0</v>
      </c>
      <c r="F12" s="16">
        <v>0</v>
      </c>
      <c r="G12" s="16">
        <v>0</v>
      </c>
      <c r="H12" s="16">
        <v>0</v>
      </c>
      <c r="I12" s="16">
        <v>0</v>
      </c>
      <c r="J12" s="16">
        <v>0</v>
      </c>
      <c r="K12" s="16">
        <v>0</v>
      </c>
      <c r="L12" s="16">
        <v>0</v>
      </c>
      <c r="M12" s="16">
        <v>0</v>
      </c>
      <c r="N12" s="16">
        <v>0</v>
      </c>
      <c r="O12" s="16">
        <v>0</v>
      </c>
      <c r="P12" s="16">
        <v>0</v>
      </c>
      <c r="Q12" s="16">
        <v>0</v>
      </c>
      <c r="R12" s="16">
        <v>0</v>
      </c>
      <c r="S12" s="16">
        <v>5.4945054945054897E-3</v>
      </c>
      <c r="T12" s="16">
        <v>0</v>
      </c>
      <c r="U12" s="16"/>
      <c r="V12" s="16">
        <v>0</v>
      </c>
      <c r="W12" s="16">
        <v>0</v>
      </c>
      <c r="X12" s="16">
        <v>3.5211267605633799E-3</v>
      </c>
      <c r="Y12" s="16">
        <v>0</v>
      </c>
      <c r="Z12" s="16"/>
      <c r="AA12" s="16">
        <v>2.6246719160105E-3</v>
      </c>
      <c r="AB12" s="16">
        <v>0</v>
      </c>
      <c r="AC12" s="16">
        <v>0</v>
      </c>
      <c r="AD12" s="16">
        <v>0</v>
      </c>
      <c r="AE12" s="16">
        <v>0</v>
      </c>
      <c r="AF12" s="16">
        <v>0</v>
      </c>
      <c r="AG12" s="16">
        <v>0</v>
      </c>
      <c r="AH12" s="16">
        <v>0</v>
      </c>
      <c r="AI12" s="16">
        <v>0</v>
      </c>
      <c r="AJ12" s="16"/>
      <c r="AK12" s="16">
        <v>0</v>
      </c>
      <c r="AL12" s="16">
        <v>0</v>
      </c>
      <c r="AM12" s="16">
        <v>0</v>
      </c>
      <c r="AN12" s="16">
        <v>0</v>
      </c>
      <c r="AO12" s="16">
        <v>5.31914893617021E-3</v>
      </c>
      <c r="AP12" s="16">
        <v>0</v>
      </c>
      <c r="AQ12" s="16">
        <v>0</v>
      </c>
      <c r="AR12" s="16"/>
      <c r="AS12" s="16">
        <v>5.31914893617021E-3</v>
      </c>
      <c r="AT12" s="16">
        <v>0</v>
      </c>
      <c r="AU12" s="16"/>
      <c r="AV12" s="16">
        <v>0</v>
      </c>
      <c r="AW12" s="16">
        <v>1.18483412322275E-3</v>
      </c>
      <c r="AX12" s="16"/>
      <c r="AY12" s="16">
        <v>1.2077294685990301E-3</v>
      </c>
      <c r="AZ12" s="16">
        <v>0</v>
      </c>
      <c r="BA12" s="16"/>
      <c r="BB12" s="16">
        <v>1.5082956259426801E-3</v>
      </c>
      <c r="BC12" s="16">
        <v>0</v>
      </c>
      <c r="BD12" s="16"/>
      <c r="BE12" s="16">
        <v>0</v>
      </c>
      <c r="BF12" s="16">
        <v>0</v>
      </c>
      <c r="BG12" s="16">
        <v>1.7301038062283701E-3</v>
      </c>
      <c r="BH12" s="16">
        <v>0</v>
      </c>
    </row>
    <row r="13" spans="2:60" x14ac:dyDescent="0.25">
      <c r="B13" s="17" t="s">
        <v>77</v>
      </c>
      <c r="C13" s="16">
        <v>2.2761760242792101E-3</v>
      </c>
      <c r="D13" s="16">
        <v>7.7519379844961196E-3</v>
      </c>
      <c r="E13" s="16">
        <v>0</v>
      </c>
      <c r="F13" s="16">
        <v>0</v>
      </c>
      <c r="G13" s="16">
        <v>0</v>
      </c>
      <c r="H13" s="16">
        <v>0</v>
      </c>
      <c r="I13" s="16">
        <v>0</v>
      </c>
      <c r="J13" s="16">
        <v>0</v>
      </c>
      <c r="K13" s="16">
        <v>0</v>
      </c>
      <c r="L13" s="16">
        <v>0</v>
      </c>
      <c r="M13" s="16">
        <v>0</v>
      </c>
      <c r="N13" s="16">
        <v>0</v>
      </c>
      <c r="O13" s="16">
        <v>0</v>
      </c>
      <c r="P13" s="16">
        <v>0</v>
      </c>
      <c r="Q13" s="16">
        <v>2.32558139534884E-2</v>
      </c>
      <c r="R13" s="16">
        <v>0</v>
      </c>
      <c r="S13" s="16">
        <v>0</v>
      </c>
      <c r="T13" s="16">
        <v>9.6153846153846194E-3</v>
      </c>
      <c r="U13" s="16"/>
      <c r="V13" s="16">
        <v>2.7855153203342601E-3</v>
      </c>
      <c r="W13" s="16">
        <v>0</v>
      </c>
      <c r="X13" s="16">
        <v>7.0422535211267599E-3</v>
      </c>
      <c r="Y13" s="16">
        <v>0</v>
      </c>
      <c r="Z13" s="16"/>
      <c r="AA13" s="16">
        <v>2.6246719160105E-3</v>
      </c>
      <c r="AB13" s="16">
        <v>0</v>
      </c>
      <c r="AC13" s="16">
        <v>0</v>
      </c>
      <c r="AD13" s="16">
        <v>7.7519379844961196E-3</v>
      </c>
      <c r="AE13" s="16">
        <v>0</v>
      </c>
      <c r="AF13" s="16">
        <v>1.0638297872340399E-2</v>
      </c>
      <c r="AG13" s="16">
        <v>0</v>
      </c>
      <c r="AH13" s="16">
        <v>0</v>
      </c>
      <c r="AI13" s="16">
        <v>0</v>
      </c>
      <c r="AJ13" s="16"/>
      <c r="AK13" s="16">
        <v>0</v>
      </c>
      <c r="AL13" s="16">
        <v>9.7087378640776708E-3</v>
      </c>
      <c r="AM13" s="16">
        <v>0</v>
      </c>
      <c r="AN13" s="16">
        <v>0</v>
      </c>
      <c r="AO13" s="16">
        <v>5.31914893617021E-3</v>
      </c>
      <c r="AP13" s="16">
        <v>0</v>
      </c>
      <c r="AQ13" s="16">
        <v>6.6666666666666697E-3</v>
      </c>
      <c r="AR13" s="16"/>
      <c r="AS13" s="16">
        <v>5.31914893617021E-3</v>
      </c>
      <c r="AT13" s="16">
        <v>1.76991150442478E-3</v>
      </c>
      <c r="AU13" s="16"/>
      <c r="AV13" s="16">
        <v>2.1097046413502099E-3</v>
      </c>
      <c r="AW13" s="16">
        <v>2.3696682464455E-3</v>
      </c>
      <c r="AX13" s="16"/>
      <c r="AY13" s="16">
        <v>3.6231884057971002E-3</v>
      </c>
      <c r="AZ13" s="16">
        <v>0</v>
      </c>
      <c r="BA13" s="16"/>
      <c r="BB13" s="16">
        <v>0</v>
      </c>
      <c r="BC13" s="16">
        <v>4.5801526717557297E-3</v>
      </c>
      <c r="BD13" s="16"/>
      <c r="BE13" s="16">
        <v>1.21212121212121E-2</v>
      </c>
      <c r="BF13" s="16">
        <v>2.9585798816567999E-3</v>
      </c>
      <c r="BG13" s="16">
        <v>0</v>
      </c>
      <c r="BH13" s="16">
        <v>0</v>
      </c>
    </row>
    <row r="14" spans="2:60" x14ac:dyDescent="0.25">
      <c r="B14" s="17" t="s">
        <v>227</v>
      </c>
      <c r="C14" s="19">
        <v>0.94081942336874103</v>
      </c>
      <c r="D14" s="19">
        <v>0.94573643410852704</v>
      </c>
      <c r="E14" s="19">
        <v>0.95104895104895104</v>
      </c>
      <c r="F14" s="19">
        <v>0.92631578947368398</v>
      </c>
      <c r="G14" s="19">
        <v>0.94827586206896597</v>
      </c>
      <c r="H14" s="19">
        <v>1</v>
      </c>
      <c r="I14" s="19">
        <v>0.96190476190476204</v>
      </c>
      <c r="J14" s="19">
        <v>0.94736842105263197</v>
      </c>
      <c r="K14" s="19">
        <v>0.931506849315068</v>
      </c>
      <c r="L14" s="19">
        <v>0.9</v>
      </c>
      <c r="M14" s="19">
        <v>0.96590909090909105</v>
      </c>
      <c r="N14" s="19">
        <v>0.91176470588235303</v>
      </c>
      <c r="O14" s="19">
        <v>0.93333333333333302</v>
      </c>
      <c r="P14" s="19">
        <v>0.95</v>
      </c>
      <c r="Q14" s="19">
        <v>0.97674418604651203</v>
      </c>
      <c r="R14" s="19">
        <v>0.96296296296296302</v>
      </c>
      <c r="S14" s="19">
        <v>0.93406593406593397</v>
      </c>
      <c r="T14" s="19">
        <v>0.90384615384615397</v>
      </c>
      <c r="U14" s="19"/>
      <c r="V14" s="19">
        <v>0.96378830083565503</v>
      </c>
      <c r="W14" s="19">
        <v>0.90810810810810805</v>
      </c>
      <c r="X14" s="19">
        <v>0.93661971830985902</v>
      </c>
      <c r="Y14" s="19">
        <v>0.93877551020408201</v>
      </c>
      <c r="Z14" s="19"/>
      <c r="AA14" s="19">
        <v>0.94225721784776895</v>
      </c>
      <c r="AB14" s="19">
        <v>0.92682926829268297</v>
      </c>
      <c r="AC14" s="19">
        <v>0.96428571428571397</v>
      </c>
      <c r="AD14" s="19">
        <v>0.94573643410852704</v>
      </c>
      <c r="AE14" s="19">
        <v>0.94957983193277296</v>
      </c>
      <c r="AF14" s="19">
        <v>0.93617021276595702</v>
      </c>
      <c r="AG14" s="19">
        <v>0.91666666666666696</v>
      </c>
      <c r="AH14" s="19">
        <v>0.96341463414634199</v>
      </c>
      <c r="AI14" s="19">
        <v>0.93396226415094297</v>
      </c>
      <c r="AJ14" s="19"/>
      <c r="AK14" s="19">
        <v>0.92385786802030501</v>
      </c>
      <c r="AL14" s="19">
        <v>0.95145631067961201</v>
      </c>
      <c r="AM14" s="19">
        <v>0.97029702970297005</v>
      </c>
      <c r="AN14" s="19">
        <v>0.94197952218430003</v>
      </c>
      <c r="AO14" s="19">
        <v>0.92553191489361697</v>
      </c>
      <c r="AP14" s="19">
        <v>0.94009216589861699</v>
      </c>
      <c r="AQ14" s="19">
        <v>0.95333333333333303</v>
      </c>
      <c r="AR14" s="19"/>
      <c r="AS14" s="19">
        <v>0.92553191489361697</v>
      </c>
      <c r="AT14" s="19">
        <v>0.94336283185840697</v>
      </c>
      <c r="AU14" s="19"/>
      <c r="AV14" s="19">
        <v>0.968354430379747</v>
      </c>
      <c r="AW14" s="19">
        <v>0.92535545023696697</v>
      </c>
      <c r="AX14" s="19"/>
      <c r="AY14" s="19">
        <v>0.94202898550724601</v>
      </c>
      <c r="AZ14" s="19">
        <v>0.93877551020408201</v>
      </c>
      <c r="BA14" s="19"/>
      <c r="BB14" s="19">
        <v>0.947209653092006</v>
      </c>
      <c r="BC14" s="19">
        <v>0.93435114503816796</v>
      </c>
      <c r="BD14" s="19"/>
      <c r="BE14" s="19">
        <v>0.90909090909090895</v>
      </c>
      <c r="BF14" s="19">
        <v>0.95562130177514804</v>
      </c>
      <c r="BG14" s="19">
        <v>0.94290657439446401</v>
      </c>
      <c r="BH14" s="19">
        <v>0.93617021276595702</v>
      </c>
    </row>
    <row r="15" spans="2:60" x14ac:dyDescent="0.25">
      <c r="B15" s="17" t="s">
        <v>228</v>
      </c>
      <c r="C15" s="19">
        <v>8.3459787556904395E-3</v>
      </c>
      <c r="D15" s="19">
        <v>0</v>
      </c>
      <c r="E15" s="19">
        <v>1.3986013986014E-2</v>
      </c>
      <c r="F15" s="19">
        <v>0</v>
      </c>
      <c r="G15" s="19">
        <v>1.72413793103448E-2</v>
      </c>
      <c r="H15" s="19">
        <v>0</v>
      </c>
      <c r="I15" s="19">
        <v>9.5238095238095195E-3</v>
      </c>
      <c r="J15" s="19">
        <v>0</v>
      </c>
      <c r="K15" s="19">
        <v>0</v>
      </c>
      <c r="L15" s="19">
        <v>0</v>
      </c>
      <c r="M15" s="19">
        <v>0</v>
      </c>
      <c r="N15" s="19">
        <v>9.8039215686274508E-3</v>
      </c>
      <c r="O15" s="19">
        <v>0</v>
      </c>
      <c r="P15" s="19">
        <v>1.6666666666666701E-2</v>
      </c>
      <c r="Q15" s="19">
        <v>0</v>
      </c>
      <c r="R15" s="19">
        <v>0</v>
      </c>
      <c r="S15" s="19">
        <v>2.1978021978022001E-2</v>
      </c>
      <c r="T15" s="19">
        <v>9.6153846153846194E-3</v>
      </c>
      <c r="U15" s="19"/>
      <c r="V15" s="19">
        <v>5.5710306406685202E-3</v>
      </c>
      <c r="W15" s="19">
        <v>1.62162162162162E-2</v>
      </c>
      <c r="X15" s="19">
        <v>1.0563380281690101E-2</v>
      </c>
      <c r="Y15" s="19">
        <v>6.1224489795918399E-3</v>
      </c>
      <c r="Z15" s="19"/>
      <c r="AA15" s="19">
        <v>1.0498687664042E-2</v>
      </c>
      <c r="AB15" s="19">
        <v>0</v>
      </c>
      <c r="AC15" s="19">
        <v>8.9285714285714298E-3</v>
      </c>
      <c r="AD15" s="19">
        <v>0</v>
      </c>
      <c r="AE15" s="19">
        <v>8.4033613445378096E-3</v>
      </c>
      <c r="AF15" s="19">
        <v>2.1276595744680899E-2</v>
      </c>
      <c r="AG15" s="19">
        <v>1.0416666666666701E-2</v>
      </c>
      <c r="AH15" s="19">
        <v>0</v>
      </c>
      <c r="AI15" s="19">
        <v>9.4339622641509396E-3</v>
      </c>
      <c r="AJ15" s="19"/>
      <c r="AK15" s="19">
        <v>5.0761421319797002E-3</v>
      </c>
      <c r="AL15" s="19">
        <v>0</v>
      </c>
      <c r="AM15" s="19">
        <v>0</v>
      </c>
      <c r="AN15" s="19">
        <v>1.7064846416382298E-2</v>
      </c>
      <c r="AO15" s="19">
        <v>1.5957446808510599E-2</v>
      </c>
      <c r="AP15" s="19">
        <v>4.6082949308755804E-3</v>
      </c>
      <c r="AQ15" s="19">
        <v>6.6666666666666697E-3</v>
      </c>
      <c r="AR15" s="19"/>
      <c r="AS15" s="19">
        <v>5.31914893617021E-3</v>
      </c>
      <c r="AT15" s="19">
        <v>8.8495575221238902E-3</v>
      </c>
      <c r="AU15" s="19"/>
      <c r="AV15" s="19">
        <v>2.1097046413502099E-3</v>
      </c>
      <c r="AW15" s="19">
        <v>1.1848341232227499E-2</v>
      </c>
      <c r="AX15" s="19"/>
      <c r="AY15" s="19">
        <v>9.6618357487922701E-3</v>
      </c>
      <c r="AZ15" s="19">
        <v>6.1224489795918399E-3</v>
      </c>
      <c r="BA15" s="19"/>
      <c r="BB15" s="19">
        <v>9.0497737556561094E-3</v>
      </c>
      <c r="BC15" s="19">
        <v>7.63358778625954E-3</v>
      </c>
      <c r="BD15" s="19"/>
      <c r="BE15" s="19">
        <v>1.21212121212121E-2</v>
      </c>
      <c r="BF15" s="19">
        <v>5.9171597633136102E-3</v>
      </c>
      <c r="BG15" s="19">
        <v>1.03806228373702E-2</v>
      </c>
      <c r="BH15" s="19">
        <v>4.2553191489361703E-3</v>
      </c>
    </row>
    <row r="16" spans="2:60" x14ac:dyDescent="0.25">
      <c r="B16" s="17" t="s">
        <v>171</v>
      </c>
      <c r="C16" s="20">
        <v>0.93247344461305004</v>
      </c>
      <c r="D16" s="20">
        <v>0.94573643410852704</v>
      </c>
      <c r="E16" s="20">
        <v>0.93706293706293697</v>
      </c>
      <c r="F16" s="20">
        <v>0.92631578947368398</v>
      </c>
      <c r="G16" s="20">
        <v>0.931034482758621</v>
      </c>
      <c r="H16" s="20">
        <v>1</v>
      </c>
      <c r="I16" s="20">
        <v>0.952380952380952</v>
      </c>
      <c r="J16" s="20">
        <v>0.94736842105263197</v>
      </c>
      <c r="K16" s="20">
        <v>0.931506849315068</v>
      </c>
      <c r="L16" s="20">
        <v>0.9</v>
      </c>
      <c r="M16" s="20">
        <v>0.96590909090909105</v>
      </c>
      <c r="N16" s="20">
        <v>0.90196078431372595</v>
      </c>
      <c r="O16" s="20">
        <v>0.93333333333333302</v>
      </c>
      <c r="P16" s="20">
        <v>0.93333333333333302</v>
      </c>
      <c r="Q16" s="20">
        <v>0.97674418604651203</v>
      </c>
      <c r="R16" s="20">
        <v>0.96296296296296302</v>
      </c>
      <c r="S16" s="20">
        <v>0.91208791208791196</v>
      </c>
      <c r="T16" s="20">
        <v>0.89423076923076905</v>
      </c>
      <c r="U16" s="20"/>
      <c r="V16" s="20">
        <v>0.95821727019498604</v>
      </c>
      <c r="W16" s="20">
        <v>0.891891891891892</v>
      </c>
      <c r="X16" s="20">
        <v>0.926056338028169</v>
      </c>
      <c r="Y16" s="20">
        <v>0.93265306122448999</v>
      </c>
      <c r="Z16" s="20"/>
      <c r="AA16" s="20">
        <v>0.93175853018372701</v>
      </c>
      <c r="AB16" s="20">
        <v>0.92682926829268297</v>
      </c>
      <c r="AC16" s="20">
        <v>0.95535714285714302</v>
      </c>
      <c r="AD16" s="20">
        <v>0.94573643410852704</v>
      </c>
      <c r="AE16" s="20">
        <v>0.94117647058823495</v>
      </c>
      <c r="AF16" s="20">
        <v>0.91489361702127703</v>
      </c>
      <c r="AG16" s="20">
        <v>0.90625</v>
      </c>
      <c r="AH16" s="20">
        <v>0.96341463414634199</v>
      </c>
      <c r="AI16" s="20">
        <v>0.92452830188679203</v>
      </c>
      <c r="AJ16" s="20"/>
      <c r="AK16" s="20">
        <v>0.91878172588832496</v>
      </c>
      <c r="AL16" s="20">
        <v>0.95145631067961201</v>
      </c>
      <c r="AM16" s="20">
        <v>0.97029702970297005</v>
      </c>
      <c r="AN16" s="20">
        <v>0.92491467576791797</v>
      </c>
      <c r="AO16" s="20">
        <v>0.909574468085106</v>
      </c>
      <c r="AP16" s="20">
        <v>0.93548387096774199</v>
      </c>
      <c r="AQ16" s="20">
        <v>0.94666666666666699</v>
      </c>
      <c r="AR16" s="20"/>
      <c r="AS16" s="20">
        <v>0.92021276595744705</v>
      </c>
      <c r="AT16" s="20">
        <v>0.93451327433628295</v>
      </c>
      <c r="AU16" s="20"/>
      <c r="AV16" s="20">
        <v>0.96624472573839704</v>
      </c>
      <c r="AW16" s="20">
        <v>0.91350710900473897</v>
      </c>
      <c r="AX16" s="20"/>
      <c r="AY16" s="20">
        <v>0.93236714975845403</v>
      </c>
      <c r="AZ16" s="20">
        <v>0.93265306122448999</v>
      </c>
      <c r="BA16" s="20"/>
      <c r="BB16" s="20">
        <v>0.93815987933635003</v>
      </c>
      <c r="BC16" s="20">
        <v>0.92671755725190796</v>
      </c>
      <c r="BD16" s="20"/>
      <c r="BE16" s="20">
        <v>0.89696969696969697</v>
      </c>
      <c r="BF16" s="20">
        <v>0.94970414201183395</v>
      </c>
      <c r="BG16" s="20">
        <v>0.93252595155709295</v>
      </c>
      <c r="BH16" s="20">
        <v>0.93191489361702096</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0.64415781487101698</v>
      </c>
      <c r="D8" s="16">
        <v>0.71317829457364301</v>
      </c>
      <c r="E8" s="16">
        <v>0.66433566433566404</v>
      </c>
      <c r="F8" s="16">
        <v>0.62105263157894697</v>
      </c>
      <c r="G8" s="16">
        <v>0.568965517241379</v>
      </c>
      <c r="H8" s="16">
        <v>0.76666666666666705</v>
      </c>
      <c r="I8" s="16">
        <v>0.68571428571428605</v>
      </c>
      <c r="J8" s="16">
        <v>0.52631578947368396</v>
      </c>
      <c r="K8" s="16">
        <v>0.67123287671232901</v>
      </c>
      <c r="L8" s="16">
        <v>0.53333333333333299</v>
      </c>
      <c r="M8" s="16">
        <v>0.70454545454545503</v>
      </c>
      <c r="N8" s="16">
        <v>0.58823529411764697</v>
      </c>
      <c r="O8" s="16">
        <v>0.56666666666666698</v>
      </c>
      <c r="P8" s="16">
        <v>0.53333333333333299</v>
      </c>
      <c r="Q8" s="16">
        <v>0.65116279069767402</v>
      </c>
      <c r="R8" s="16">
        <v>0.592592592592593</v>
      </c>
      <c r="S8" s="16">
        <v>0.64285714285714302</v>
      </c>
      <c r="T8" s="16">
        <v>0.65384615384615397</v>
      </c>
      <c r="U8" s="16"/>
      <c r="V8" s="16">
        <v>0.63231197771587699</v>
      </c>
      <c r="W8" s="16">
        <v>0.63783783783783798</v>
      </c>
      <c r="X8" s="16">
        <v>0.63028169014084501</v>
      </c>
      <c r="Y8" s="16">
        <v>0.66326530612244905</v>
      </c>
      <c r="Z8" s="16"/>
      <c r="AA8" s="16">
        <v>0.627296587926509</v>
      </c>
      <c r="AB8" s="16">
        <v>0.53658536585365901</v>
      </c>
      <c r="AC8" s="16">
        <v>0.625</v>
      </c>
      <c r="AD8" s="16">
        <v>0.69767441860465096</v>
      </c>
      <c r="AE8" s="16">
        <v>0.72268907563025198</v>
      </c>
      <c r="AF8" s="16">
        <v>0.67021276595744705</v>
      </c>
      <c r="AG8" s="16">
        <v>0.67708333333333304</v>
      </c>
      <c r="AH8" s="16">
        <v>0.67073170731707299</v>
      </c>
      <c r="AI8" s="16">
        <v>0.679245283018868</v>
      </c>
      <c r="AJ8" s="16"/>
      <c r="AK8" s="16">
        <v>0.57360406091370597</v>
      </c>
      <c r="AL8" s="16">
        <v>0.60194174757281504</v>
      </c>
      <c r="AM8" s="16">
        <v>0.633663366336634</v>
      </c>
      <c r="AN8" s="16">
        <v>0.65187713310580198</v>
      </c>
      <c r="AO8" s="16">
        <v>0.62234042553191504</v>
      </c>
      <c r="AP8" s="16">
        <v>0.70506912442396297</v>
      </c>
      <c r="AQ8" s="16">
        <v>0.73333333333333295</v>
      </c>
      <c r="AR8" s="16"/>
      <c r="AS8" s="16">
        <v>0.67553191489361697</v>
      </c>
      <c r="AT8" s="16">
        <v>0.63893805309734497</v>
      </c>
      <c r="AU8" s="16"/>
      <c r="AV8" s="16">
        <v>0.67299578059071696</v>
      </c>
      <c r="AW8" s="16">
        <v>0.62796208530805697</v>
      </c>
      <c r="AX8" s="16"/>
      <c r="AY8" s="16">
        <v>0.63285024154589398</v>
      </c>
      <c r="AZ8" s="16">
        <v>0.66326530612244905</v>
      </c>
      <c r="BA8" s="16"/>
      <c r="BB8" s="16">
        <v>0.72096530920060298</v>
      </c>
      <c r="BC8" s="16">
        <v>0.56641221374045803</v>
      </c>
      <c r="BD8" s="16"/>
      <c r="BE8" s="16">
        <v>0.52121212121212102</v>
      </c>
      <c r="BF8" s="16">
        <v>0.585798816568047</v>
      </c>
      <c r="BG8" s="16">
        <v>0.68339100346020798</v>
      </c>
      <c r="BH8" s="16">
        <v>0.71489361702127696</v>
      </c>
    </row>
    <row r="9" spans="2:60" x14ac:dyDescent="0.25">
      <c r="B9" s="17" t="s">
        <v>223</v>
      </c>
      <c r="C9" s="16">
        <v>0.27921092564491701</v>
      </c>
      <c r="D9" s="16">
        <v>0.24031007751937999</v>
      </c>
      <c r="E9" s="16">
        <v>0.286713286713287</v>
      </c>
      <c r="F9" s="16">
        <v>0.29473684210526302</v>
      </c>
      <c r="G9" s="16">
        <v>0.31034482758620702</v>
      </c>
      <c r="H9" s="16">
        <v>0.2</v>
      </c>
      <c r="I9" s="16">
        <v>0.22857142857142901</v>
      </c>
      <c r="J9" s="16">
        <v>0.42105263157894701</v>
      </c>
      <c r="K9" s="16">
        <v>0.26027397260273999</v>
      </c>
      <c r="L9" s="16">
        <v>0.33333333333333298</v>
      </c>
      <c r="M9" s="16">
        <v>0.25</v>
      </c>
      <c r="N9" s="16">
        <v>0.28431372549019601</v>
      </c>
      <c r="O9" s="16">
        <v>0.36666666666666697</v>
      </c>
      <c r="P9" s="16">
        <v>0.38333333333333303</v>
      </c>
      <c r="Q9" s="16">
        <v>0.27906976744186002</v>
      </c>
      <c r="R9" s="16">
        <v>0.25925925925925902</v>
      </c>
      <c r="S9" s="16">
        <v>0.28021978021978</v>
      </c>
      <c r="T9" s="16">
        <v>0.269230769230769</v>
      </c>
      <c r="U9" s="16"/>
      <c r="V9" s="16">
        <v>0.27576601671309198</v>
      </c>
      <c r="W9" s="16">
        <v>0.28108108108108099</v>
      </c>
      <c r="X9" s="16">
        <v>0.29225352112676101</v>
      </c>
      <c r="Y9" s="16">
        <v>0.27346938775510199</v>
      </c>
      <c r="Z9" s="16"/>
      <c r="AA9" s="16">
        <v>0.28346456692913402</v>
      </c>
      <c r="AB9" s="16">
        <v>0.34146341463414598</v>
      </c>
      <c r="AC9" s="16">
        <v>0.32142857142857101</v>
      </c>
      <c r="AD9" s="16">
        <v>0.24806201550387599</v>
      </c>
      <c r="AE9" s="16">
        <v>0.19327731092437</v>
      </c>
      <c r="AF9" s="16">
        <v>0.28723404255319201</v>
      </c>
      <c r="AG9" s="16">
        <v>0.26041666666666702</v>
      </c>
      <c r="AH9" s="16">
        <v>0.26829268292682901</v>
      </c>
      <c r="AI9" s="16">
        <v>0.25471698113207503</v>
      </c>
      <c r="AJ9" s="16"/>
      <c r="AK9" s="16">
        <v>0.29949238578680198</v>
      </c>
      <c r="AL9" s="16">
        <v>0.31067961165048502</v>
      </c>
      <c r="AM9" s="16">
        <v>0.26732673267326701</v>
      </c>
      <c r="AN9" s="16">
        <v>0.290102389078498</v>
      </c>
      <c r="AO9" s="16">
        <v>0.27127659574468099</v>
      </c>
      <c r="AP9" s="16">
        <v>0.26728110599078297</v>
      </c>
      <c r="AQ9" s="16">
        <v>0.21333333333333299</v>
      </c>
      <c r="AR9" s="16"/>
      <c r="AS9" s="16">
        <v>0.25531914893617003</v>
      </c>
      <c r="AT9" s="16">
        <v>0.28318584070796499</v>
      </c>
      <c r="AU9" s="16"/>
      <c r="AV9" s="16">
        <v>0.278481012658228</v>
      </c>
      <c r="AW9" s="16">
        <v>0.279620853080569</v>
      </c>
      <c r="AX9" s="16"/>
      <c r="AY9" s="16">
        <v>0.282608695652174</v>
      </c>
      <c r="AZ9" s="16">
        <v>0.27346938775510199</v>
      </c>
      <c r="BA9" s="16"/>
      <c r="BB9" s="16">
        <v>0.217194570135747</v>
      </c>
      <c r="BC9" s="16">
        <v>0.34198473282442698</v>
      </c>
      <c r="BD9" s="16"/>
      <c r="BE9" s="16">
        <v>0.33939393939393903</v>
      </c>
      <c r="BF9" s="16">
        <v>0.31952662721893499</v>
      </c>
      <c r="BG9" s="16">
        <v>0.24913494809688599</v>
      </c>
      <c r="BH9" s="16">
        <v>0.25531914893617003</v>
      </c>
    </row>
    <row r="10" spans="2:60" ht="30" x14ac:dyDescent="0.25">
      <c r="B10" s="17" t="s">
        <v>224</v>
      </c>
      <c r="C10" s="16">
        <v>5.69044006069803E-2</v>
      </c>
      <c r="D10" s="16">
        <v>3.1007751937984499E-2</v>
      </c>
      <c r="E10" s="16">
        <v>2.7972027972028E-2</v>
      </c>
      <c r="F10" s="16">
        <v>6.3157894736842093E-2</v>
      </c>
      <c r="G10" s="16">
        <v>0.12068965517241401</v>
      </c>
      <c r="H10" s="16">
        <v>0</v>
      </c>
      <c r="I10" s="16">
        <v>7.6190476190476197E-2</v>
      </c>
      <c r="J10" s="16">
        <v>5.2631578947368397E-2</v>
      </c>
      <c r="K10" s="16">
        <v>2.7397260273972601E-2</v>
      </c>
      <c r="L10" s="16">
        <v>0.1</v>
      </c>
      <c r="M10" s="16">
        <v>4.5454545454545497E-2</v>
      </c>
      <c r="N10" s="16">
        <v>0.11764705882352899</v>
      </c>
      <c r="O10" s="16">
        <v>0</v>
      </c>
      <c r="P10" s="16">
        <v>0.05</v>
      </c>
      <c r="Q10" s="16">
        <v>4.6511627906976702E-2</v>
      </c>
      <c r="R10" s="16">
        <v>0.148148148148148</v>
      </c>
      <c r="S10" s="16">
        <v>5.4945054945054903E-2</v>
      </c>
      <c r="T10" s="16">
        <v>4.80769230769231E-2</v>
      </c>
      <c r="U10" s="16"/>
      <c r="V10" s="16">
        <v>6.6852367688022302E-2</v>
      </c>
      <c r="W10" s="16">
        <v>5.9459459459459497E-2</v>
      </c>
      <c r="X10" s="16">
        <v>6.6901408450704206E-2</v>
      </c>
      <c r="Y10" s="16">
        <v>4.2857142857142899E-2</v>
      </c>
      <c r="Z10" s="16"/>
      <c r="AA10" s="16">
        <v>6.2992125984251995E-2</v>
      </c>
      <c r="AB10" s="16">
        <v>7.3170731707317097E-2</v>
      </c>
      <c r="AC10" s="16">
        <v>5.3571428571428603E-2</v>
      </c>
      <c r="AD10" s="16">
        <v>3.8759689922480599E-2</v>
      </c>
      <c r="AE10" s="16">
        <v>6.7226890756302504E-2</v>
      </c>
      <c r="AF10" s="16">
        <v>2.1276595744680899E-2</v>
      </c>
      <c r="AG10" s="16">
        <v>4.1666666666666699E-2</v>
      </c>
      <c r="AH10" s="16">
        <v>6.0975609756097601E-2</v>
      </c>
      <c r="AI10" s="16">
        <v>4.71698113207547E-2</v>
      </c>
      <c r="AJ10" s="16"/>
      <c r="AK10" s="16">
        <v>0.111675126903553</v>
      </c>
      <c r="AL10" s="16">
        <v>4.85436893203883E-2</v>
      </c>
      <c r="AM10" s="16">
        <v>6.9306930693069299E-2</v>
      </c>
      <c r="AN10" s="16">
        <v>3.4129692832764499E-2</v>
      </c>
      <c r="AO10" s="16">
        <v>9.5744680851063801E-2</v>
      </c>
      <c r="AP10" s="16">
        <v>1.8433179723502301E-2</v>
      </c>
      <c r="AQ10" s="16">
        <v>3.3333333333333298E-2</v>
      </c>
      <c r="AR10" s="16"/>
      <c r="AS10" s="16">
        <v>4.7872340425531901E-2</v>
      </c>
      <c r="AT10" s="16">
        <v>5.8407079646017698E-2</v>
      </c>
      <c r="AU10" s="16"/>
      <c r="AV10" s="16">
        <v>3.1645569620253201E-2</v>
      </c>
      <c r="AW10" s="16">
        <v>7.10900473933649E-2</v>
      </c>
      <c r="AX10" s="16"/>
      <c r="AY10" s="16">
        <v>6.5217391304347797E-2</v>
      </c>
      <c r="AZ10" s="16">
        <v>4.2857142857142899E-2</v>
      </c>
      <c r="BA10" s="16"/>
      <c r="BB10" s="16">
        <v>4.2232277526395197E-2</v>
      </c>
      <c r="BC10" s="16">
        <v>7.1755725190839698E-2</v>
      </c>
      <c r="BD10" s="16"/>
      <c r="BE10" s="16">
        <v>9.0909090909090898E-2</v>
      </c>
      <c r="BF10" s="16">
        <v>7.1005917159763302E-2</v>
      </c>
      <c r="BG10" s="16">
        <v>5.0173010380622801E-2</v>
      </c>
      <c r="BH10" s="16">
        <v>2.97872340425532E-2</v>
      </c>
    </row>
    <row r="11" spans="2:60" x14ac:dyDescent="0.25">
      <c r="B11" s="17" t="s">
        <v>225</v>
      </c>
      <c r="C11" s="16">
        <v>1.44157814871017E-2</v>
      </c>
      <c r="D11" s="16">
        <v>7.7519379844961196E-3</v>
      </c>
      <c r="E11" s="16">
        <v>2.0979020979021001E-2</v>
      </c>
      <c r="F11" s="16">
        <v>2.1052631578947399E-2</v>
      </c>
      <c r="G11" s="16">
        <v>0</v>
      </c>
      <c r="H11" s="16">
        <v>0</v>
      </c>
      <c r="I11" s="16">
        <v>9.5238095238095195E-3</v>
      </c>
      <c r="J11" s="16">
        <v>0</v>
      </c>
      <c r="K11" s="16">
        <v>4.1095890410958902E-2</v>
      </c>
      <c r="L11" s="16">
        <v>3.3333333333333298E-2</v>
      </c>
      <c r="M11" s="16">
        <v>0</v>
      </c>
      <c r="N11" s="16">
        <v>9.8039215686274508E-3</v>
      </c>
      <c r="O11" s="16">
        <v>3.3333333333333298E-2</v>
      </c>
      <c r="P11" s="16">
        <v>1.6666666666666701E-2</v>
      </c>
      <c r="Q11" s="16">
        <v>0</v>
      </c>
      <c r="R11" s="16">
        <v>0</v>
      </c>
      <c r="S11" s="16">
        <v>1.6483516483516501E-2</v>
      </c>
      <c r="T11" s="16">
        <v>1.9230769230769201E-2</v>
      </c>
      <c r="U11" s="16"/>
      <c r="V11" s="16">
        <v>1.39275766016713E-2</v>
      </c>
      <c r="W11" s="16">
        <v>2.1621621621621599E-2</v>
      </c>
      <c r="X11" s="16">
        <v>7.0422535211267599E-3</v>
      </c>
      <c r="Y11" s="16">
        <v>1.6326530612244899E-2</v>
      </c>
      <c r="Z11" s="16"/>
      <c r="AA11" s="16">
        <v>2.0997375328084E-2</v>
      </c>
      <c r="AB11" s="16">
        <v>4.8780487804878099E-2</v>
      </c>
      <c r="AC11" s="16">
        <v>0</v>
      </c>
      <c r="AD11" s="16">
        <v>1.5503875968992199E-2</v>
      </c>
      <c r="AE11" s="16">
        <v>8.4033613445378096E-3</v>
      </c>
      <c r="AF11" s="16">
        <v>1.0638297872340399E-2</v>
      </c>
      <c r="AG11" s="16">
        <v>1.0416666666666701E-2</v>
      </c>
      <c r="AH11" s="16">
        <v>0</v>
      </c>
      <c r="AI11" s="16">
        <v>1.88679245283019E-2</v>
      </c>
      <c r="AJ11" s="16"/>
      <c r="AK11" s="16">
        <v>5.0761421319797002E-3</v>
      </c>
      <c r="AL11" s="16">
        <v>9.7087378640776708E-3</v>
      </c>
      <c r="AM11" s="16">
        <v>2.9702970297029702E-2</v>
      </c>
      <c r="AN11" s="16">
        <v>1.7064846416382298E-2</v>
      </c>
      <c r="AO11" s="16">
        <v>1.0638297872340399E-2</v>
      </c>
      <c r="AP11" s="16">
        <v>9.2165898617511503E-3</v>
      </c>
      <c r="AQ11" s="16">
        <v>0.02</v>
      </c>
      <c r="AR11" s="16"/>
      <c r="AS11" s="16">
        <v>1.5957446808510599E-2</v>
      </c>
      <c r="AT11" s="16">
        <v>1.41592920353982E-2</v>
      </c>
      <c r="AU11" s="16"/>
      <c r="AV11" s="16">
        <v>1.26582278481013E-2</v>
      </c>
      <c r="AW11" s="16">
        <v>1.5402843601895699E-2</v>
      </c>
      <c r="AX11" s="16"/>
      <c r="AY11" s="16">
        <v>1.32850241545894E-2</v>
      </c>
      <c r="AZ11" s="16">
        <v>1.6326530612244899E-2</v>
      </c>
      <c r="BA11" s="16"/>
      <c r="BB11" s="16">
        <v>1.5082956259426799E-2</v>
      </c>
      <c r="BC11" s="16">
        <v>1.3740458015267199E-2</v>
      </c>
      <c r="BD11" s="16"/>
      <c r="BE11" s="16">
        <v>3.03030303030303E-2</v>
      </c>
      <c r="BF11" s="16">
        <v>1.4792899408284E-2</v>
      </c>
      <c r="BG11" s="16">
        <v>1.5570934256055401E-2</v>
      </c>
      <c r="BH11" s="16">
        <v>0</v>
      </c>
    </row>
    <row r="12" spans="2:60" x14ac:dyDescent="0.25">
      <c r="B12" s="17" t="s">
        <v>226</v>
      </c>
      <c r="C12" s="16">
        <v>3.0349013657056099E-3</v>
      </c>
      <c r="D12" s="16">
        <v>7.7519379844961196E-3</v>
      </c>
      <c r="E12" s="16">
        <v>0</v>
      </c>
      <c r="F12" s="16">
        <v>0</v>
      </c>
      <c r="G12" s="16">
        <v>0</v>
      </c>
      <c r="H12" s="16">
        <v>0</v>
      </c>
      <c r="I12" s="16">
        <v>0</v>
      </c>
      <c r="J12" s="16">
        <v>0</v>
      </c>
      <c r="K12" s="16">
        <v>0</v>
      </c>
      <c r="L12" s="16">
        <v>0</v>
      </c>
      <c r="M12" s="16">
        <v>0</v>
      </c>
      <c r="N12" s="16">
        <v>0</v>
      </c>
      <c r="O12" s="16">
        <v>3.3333333333333298E-2</v>
      </c>
      <c r="P12" s="16">
        <v>1.6666666666666701E-2</v>
      </c>
      <c r="Q12" s="16">
        <v>2.32558139534884E-2</v>
      </c>
      <c r="R12" s="16">
        <v>0</v>
      </c>
      <c r="S12" s="16">
        <v>0</v>
      </c>
      <c r="T12" s="16">
        <v>0</v>
      </c>
      <c r="U12" s="16"/>
      <c r="V12" s="16">
        <v>8.3565459610027894E-3</v>
      </c>
      <c r="W12" s="16">
        <v>0</v>
      </c>
      <c r="X12" s="16">
        <v>3.5211267605633799E-3</v>
      </c>
      <c r="Y12" s="16">
        <v>0</v>
      </c>
      <c r="Z12" s="16"/>
      <c r="AA12" s="16">
        <v>5.2493438320209999E-3</v>
      </c>
      <c r="AB12" s="16">
        <v>0</v>
      </c>
      <c r="AC12" s="16">
        <v>0</v>
      </c>
      <c r="AD12" s="16">
        <v>0</v>
      </c>
      <c r="AE12" s="16">
        <v>0</v>
      </c>
      <c r="AF12" s="16">
        <v>1.0638297872340399E-2</v>
      </c>
      <c r="AG12" s="16">
        <v>0</v>
      </c>
      <c r="AH12" s="16">
        <v>0</v>
      </c>
      <c r="AI12" s="16">
        <v>0</v>
      </c>
      <c r="AJ12" s="16"/>
      <c r="AK12" s="16">
        <v>5.0761421319797002E-3</v>
      </c>
      <c r="AL12" s="16">
        <v>1.94174757281553E-2</v>
      </c>
      <c r="AM12" s="16">
        <v>0</v>
      </c>
      <c r="AN12" s="16">
        <v>3.4129692832764501E-3</v>
      </c>
      <c r="AO12" s="16">
        <v>0</v>
      </c>
      <c r="AP12" s="16">
        <v>0</v>
      </c>
      <c r="AQ12" s="16">
        <v>0</v>
      </c>
      <c r="AR12" s="16"/>
      <c r="AS12" s="16">
        <v>5.31914893617021E-3</v>
      </c>
      <c r="AT12" s="16">
        <v>2.6548672566371698E-3</v>
      </c>
      <c r="AU12" s="16"/>
      <c r="AV12" s="16">
        <v>2.1097046413502099E-3</v>
      </c>
      <c r="AW12" s="16">
        <v>3.5545023696682502E-3</v>
      </c>
      <c r="AX12" s="16"/>
      <c r="AY12" s="16">
        <v>4.8309178743961402E-3</v>
      </c>
      <c r="AZ12" s="16">
        <v>0</v>
      </c>
      <c r="BA12" s="16"/>
      <c r="BB12" s="16">
        <v>1.5082956259426801E-3</v>
      </c>
      <c r="BC12" s="16">
        <v>4.5801526717557297E-3</v>
      </c>
      <c r="BD12" s="16"/>
      <c r="BE12" s="16">
        <v>1.21212121212121E-2</v>
      </c>
      <c r="BF12" s="16">
        <v>5.9171597633136102E-3</v>
      </c>
      <c r="BG12" s="16">
        <v>0</v>
      </c>
      <c r="BH12" s="16">
        <v>0</v>
      </c>
    </row>
    <row r="13" spans="2:60" x14ac:dyDescent="0.25">
      <c r="B13" s="17" t="s">
        <v>77</v>
      </c>
      <c r="C13" s="16">
        <v>2.2761760242792101E-3</v>
      </c>
      <c r="D13" s="16">
        <v>0</v>
      </c>
      <c r="E13" s="16">
        <v>0</v>
      </c>
      <c r="F13" s="16">
        <v>0</v>
      </c>
      <c r="G13" s="16">
        <v>0</v>
      </c>
      <c r="H13" s="16">
        <v>3.3333333333333298E-2</v>
      </c>
      <c r="I13" s="16">
        <v>0</v>
      </c>
      <c r="J13" s="16">
        <v>0</v>
      </c>
      <c r="K13" s="16">
        <v>0</v>
      </c>
      <c r="L13" s="16">
        <v>0</v>
      </c>
      <c r="M13" s="16">
        <v>0</v>
      </c>
      <c r="N13" s="16">
        <v>0</v>
      </c>
      <c r="O13" s="16">
        <v>0</v>
      </c>
      <c r="P13" s="16">
        <v>0</v>
      </c>
      <c r="Q13" s="16">
        <v>0</v>
      </c>
      <c r="R13" s="16">
        <v>0</v>
      </c>
      <c r="S13" s="16">
        <v>5.4945054945054897E-3</v>
      </c>
      <c r="T13" s="16">
        <v>9.6153846153846194E-3</v>
      </c>
      <c r="U13" s="16"/>
      <c r="V13" s="16">
        <v>2.7855153203342601E-3</v>
      </c>
      <c r="W13" s="16">
        <v>0</v>
      </c>
      <c r="X13" s="16">
        <v>0</v>
      </c>
      <c r="Y13" s="16">
        <v>4.0816326530612197E-3</v>
      </c>
      <c r="Z13" s="16"/>
      <c r="AA13" s="16">
        <v>0</v>
      </c>
      <c r="AB13" s="16">
        <v>0</v>
      </c>
      <c r="AC13" s="16">
        <v>0</v>
      </c>
      <c r="AD13" s="16">
        <v>0</v>
      </c>
      <c r="AE13" s="16">
        <v>8.4033613445378096E-3</v>
      </c>
      <c r="AF13" s="16">
        <v>0</v>
      </c>
      <c r="AG13" s="16">
        <v>1.0416666666666701E-2</v>
      </c>
      <c r="AH13" s="16">
        <v>0</v>
      </c>
      <c r="AI13" s="16">
        <v>0</v>
      </c>
      <c r="AJ13" s="16"/>
      <c r="AK13" s="16">
        <v>5.0761421319797002E-3</v>
      </c>
      <c r="AL13" s="16">
        <v>9.7087378640776708E-3</v>
      </c>
      <c r="AM13" s="16">
        <v>0</v>
      </c>
      <c r="AN13" s="16">
        <v>3.4129692832764501E-3</v>
      </c>
      <c r="AO13" s="16">
        <v>0</v>
      </c>
      <c r="AP13" s="16">
        <v>0</v>
      </c>
      <c r="AQ13" s="16">
        <v>0</v>
      </c>
      <c r="AR13" s="16"/>
      <c r="AS13" s="16">
        <v>0</v>
      </c>
      <c r="AT13" s="16">
        <v>2.6548672566371698E-3</v>
      </c>
      <c r="AU13" s="16"/>
      <c r="AV13" s="16">
        <v>2.1097046413502099E-3</v>
      </c>
      <c r="AW13" s="16">
        <v>2.3696682464455E-3</v>
      </c>
      <c r="AX13" s="16"/>
      <c r="AY13" s="16">
        <v>1.2077294685990301E-3</v>
      </c>
      <c r="AZ13" s="16">
        <v>4.0816326530612197E-3</v>
      </c>
      <c r="BA13" s="16"/>
      <c r="BB13" s="16">
        <v>3.0165912518853701E-3</v>
      </c>
      <c r="BC13" s="16">
        <v>1.5267175572519099E-3</v>
      </c>
      <c r="BD13" s="16"/>
      <c r="BE13" s="16">
        <v>6.0606060606060597E-3</v>
      </c>
      <c r="BF13" s="16">
        <v>2.9585798816567999E-3</v>
      </c>
      <c r="BG13" s="16">
        <v>1.7301038062283701E-3</v>
      </c>
      <c r="BH13" s="16">
        <v>0</v>
      </c>
    </row>
    <row r="14" spans="2:60" x14ac:dyDescent="0.25">
      <c r="B14" s="17" t="s">
        <v>227</v>
      </c>
      <c r="C14" s="19">
        <v>0.92336874051593298</v>
      </c>
      <c r="D14" s="19">
        <v>0.95348837209302295</v>
      </c>
      <c r="E14" s="19">
        <v>0.95104895104895104</v>
      </c>
      <c r="F14" s="19">
        <v>0.91578947368421004</v>
      </c>
      <c r="G14" s="19">
        <v>0.87931034482758597</v>
      </c>
      <c r="H14" s="19">
        <v>0.96666666666666701</v>
      </c>
      <c r="I14" s="19">
        <v>0.91428571428571404</v>
      </c>
      <c r="J14" s="19">
        <v>0.94736842105263197</v>
      </c>
      <c r="K14" s="19">
        <v>0.931506849315068</v>
      </c>
      <c r="L14" s="19">
        <v>0.86666666666666703</v>
      </c>
      <c r="M14" s="19">
        <v>0.95454545454545503</v>
      </c>
      <c r="N14" s="19">
        <v>0.87254901960784303</v>
      </c>
      <c r="O14" s="19">
        <v>0.93333333333333302</v>
      </c>
      <c r="P14" s="19">
        <v>0.91666666666666696</v>
      </c>
      <c r="Q14" s="19">
        <v>0.93023255813953498</v>
      </c>
      <c r="R14" s="19">
        <v>0.85185185185185197</v>
      </c>
      <c r="S14" s="19">
        <v>0.92307692307692302</v>
      </c>
      <c r="T14" s="19">
        <v>0.92307692307692302</v>
      </c>
      <c r="U14" s="19"/>
      <c r="V14" s="19">
        <v>0.90807799442896897</v>
      </c>
      <c r="W14" s="19">
        <v>0.91891891891891897</v>
      </c>
      <c r="X14" s="19">
        <v>0.92253521126760596</v>
      </c>
      <c r="Y14" s="19">
        <v>0.93673469387755104</v>
      </c>
      <c r="Z14" s="19"/>
      <c r="AA14" s="19">
        <v>0.91076115485564302</v>
      </c>
      <c r="AB14" s="19">
        <v>0.87804878048780499</v>
      </c>
      <c r="AC14" s="19">
        <v>0.94642857142857095</v>
      </c>
      <c r="AD14" s="19">
        <v>0.94573643410852704</v>
      </c>
      <c r="AE14" s="19">
        <v>0.91596638655462204</v>
      </c>
      <c r="AF14" s="19">
        <v>0.95744680851063801</v>
      </c>
      <c r="AG14" s="19">
        <v>0.9375</v>
      </c>
      <c r="AH14" s="19">
        <v>0.93902439024390205</v>
      </c>
      <c r="AI14" s="19">
        <v>0.93396226415094297</v>
      </c>
      <c r="AJ14" s="19"/>
      <c r="AK14" s="19">
        <v>0.87309644670050801</v>
      </c>
      <c r="AL14" s="19">
        <v>0.91262135922330101</v>
      </c>
      <c r="AM14" s="19">
        <v>0.90099009900990101</v>
      </c>
      <c r="AN14" s="19">
        <v>0.94197952218430003</v>
      </c>
      <c r="AO14" s="19">
        <v>0.89361702127659604</v>
      </c>
      <c r="AP14" s="19">
        <v>0.972350230414746</v>
      </c>
      <c r="AQ14" s="19">
        <v>0.94666666666666699</v>
      </c>
      <c r="AR14" s="19"/>
      <c r="AS14" s="19">
        <v>0.930851063829787</v>
      </c>
      <c r="AT14" s="19">
        <v>0.92212389380531001</v>
      </c>
      <c r="AU14" s="19"/>
      <c r="AV14" s="19">
        <v>0.95147679324894496</v>
      </c>
      <c r="AW14" s="19">
        <v>0.90758293838862603</v>
      </c>
      <c r="AX14" s="19"/>
      <c r="AY14" s="19">
        <v>0.91545893719806803</v>
      </c>
      <c r="AZ14" s="19">
        <v>0.93673469387755104</v>
      </c>
      <c r="BA14" s="19"/>
      <c r="BB14" s="19">
        <v>0.93815987933635003</v>
      </c>
      <c r="BC14" s="19">
        <v>0.90839694656488601</v>
      </c>
      <c r="BD14" s="19"/>
      <c r="BE14" s="19">
        <v>0.86060606060606104</v>
      </c>
      <c r="BF14" s="19">
        <v>0.90532544378698199</v>
      </c>
      <c r="BG14" s="19">
        <v>0.93252595155709295</v>
      </c>
      <c r="BH14" s="19">
        <v>0.97021276595744699</v>
      </c>
    </row>
    <row r="15" spans="2:60" x14ac:dyDescent="0.25">
      <c r="B15" s="17" t="s">
        <v>228</v>
      </c>
      <c r="C15" s="19">
        <v>1.7450682852807299E-2</v>
      </c>
      <c r="D15" s="19">
        <v>1.5503875968992199E-2</v>
      </c>
      <c r="E15" s="19">
        <v>2.0979020979021001E-2</v>
      </c>
      <c r="F15" s="19">
        <v>2.1052631578947399E-2</v>
      </c>
      <c r="G15" s="19">
        <v>0</v>
      </c>
      <c r="H15" s="19">
        <v>0</v>
      </c>
      <c r="I15" s="19">
        <v>9.5238095238095195E-3</v>
      </c>
      <c r="J15" s="19">
        <v>0</v>
      </c>
      <c r="K15" s="19">
        <v>4.1095890410958902E-2</v>
      </c>
      <c r="L15" s="19">
        <v>3.3333333333333298E-2</v>
      </c>
      <c r="M15" s="19">
        <v>0</v>
      </c>
      <c r="N15" s="19">
        <v>9.8039215686274508E-3</v>
      </c>
      <c r="O15" s="19">
        <v>6.6666666666666693E-2</v>
      </c>
      <c r="P15" s="19">
        <v>3.3333333333333298E-2</v>
      </c>
      <c r="Q15" s="19">
        <v>2.32558139534884E-2</v>
      </c>
      <c r="R15" s="19">
        <v>0</v>
      </c>
      <c r="S15" s="19">
        <v>1.6483516483516501E-2</v>
      </c>
      <c r="T15" s="19">
        <v>1.9230769230769201E-2</v>
      </c>
      <c r="U15" s="19"/>
      <c r="V15" s="19">
        <v>2.2284122562674102E-2</v>
      </c>
      <c r="W15" s="19">
        <v>2.1621621621621599E-2</v>
      </c>
      <c r="X15" s="19">
        <v>1.0563380281690101E-2</v>
      </c>
      <c r="Y15" s="19">
        <v>1.6326530612244899E-2</v>
      </c>
      <c r="Z15" s="19"/>
      <c r="AA15" s="19">
        <v>2.6246719160105E-2</v>
      </c>
      <c r="AB15" s="19">
        <v>4.8780487804878099E-2</v>
      </c>
      <c r="AC15" s="19">
        <v>0</v>
      </c>
      <c r="AD15" s="19">
        <v>1.5503875968992199E-2</v>
      </c>
      <c r="AE15" s="19">
        <v>8.4033613445378096E-3</v>
      </c>
      <c r="AF15" s="19">
        <v>2.1276595744680899E-2</v>
      </c>
      <c r="AG15" s="19">
        <v>1.0416666666666701E-2</v>
      </c>
      <c r="AH15" s="19">
        <v>0</v>
      </c>
      <c r="AI15" s="19">
        <v>1.88679245283019E-2</v>
      </c>
      <c r="AJ15" s="19"/>
      <c r="AK15" s="19">
        <v>1.01522842639594E-2</v>
      </c>
      <c r="AL15" s="19">
        <v>2.9126213592233E-2</v>
      </c>
      <c r="AM15" s="19">
        <v>2.9702970297029702E-2</v>
      </c>
      <c r="AN15" s="19">
        <v>2.0477815699658699E-2</v>
      </c>
      <c r="AO15" s="19">
        <v>1.0638297872340399E-2</v>
      </c>
      <c r="AP15" s="19">
        <v>9.2165898617511503E-3</v>
      </c>
      <c r="AQ15" s="19">
        <v>0.02</v>
      </c>
      <c r="AR15" s="19"/>
      <c r="AS15" s="19">
        <v>2.1276595744680899E-2</v>
      </c>
      <c r="AT15" s="19">
        <v>1.6814159292035401E-2</v>
      </c>
      <c r="AU15" s="19"/>
      <c r="AV15" s="19">
        <v>1.4767932489451499E-2</v>
      </c>
      <c r="AW15" s="19">
        <v>1.8957345971564E-2</v>
      </c>
      <c r="AX15" s="19"/>
      <c r="AY15" s="19">
        <v>1.8115942028985501E-2</v>
      </c>
      <c r="AZ15" s="19">
        <v>1.6326530612244899E-2</v>
      </c>
      <c r="BA15" s="19"/>
      <c r="BB15" s="19">
        <v>1.6591251885369501E-2</v>
      </c>
      <c r="BC15" s="19">
        <v>1.8320610687022901E-2</v>
      </c>
      <c r="BD15" s="19"/>
      <c r="BE15" s="19">
        <v>4.2424242424242399E-2</v>
      </c>
      <c r="BF15" s="19">
        <v>2.07100591715976E-2</v>
      </c>
      <c r="BG15" s="19">
        <v>1.5570934256055401E-2</v>
      </c>
      <c r="BH15" s="19">
        <v>0</v>
      </c>
    </row>
    <row r="16" spans="2:60" x14ac:dyDescent="0.25">
      <c r="B16" s="17" t="s">
        <v>171</v>
      </c>
      <c r="C16" s="20">
        <v>0.90591805766312605</v>
      </c>
      <c r="D16" s="20">
        <v>0.93798449612403101</v>
      </c>
      <c r="E16" s="20">
        <v>0.93006993006993</v>
      </c>
      <c r="F16" s="20">
        <v>0.89473684210526305</v>
      </c>
      <c r="G16" s="20">
        <v>0.87931034482758597</v>
      </c>
      <c r="H16" s="20">
        <v>0.96666666666666701</v>
      </c>
      <c r="I16" s="20">
        <v>0.90476190476190499</v>
      </c>
      <c r="J16" s="20">
        <v>0.94736842105263197</v>
      </c>
      <c r="K16" s="20">
        <v>0.89041095890411004</v>
      </c>
      <c r="L16" s="20">
        <v>0.83333333333333304</v>
      </c>
      <c r="M16" s="20">
        <v>0.95454545454545503</v>
      </c>
      <c r="N16" s="20">
        <v>0.86274509803921595</v>
      </c>
      <c r="O16" s="20">
        <v>0.86666666666666703</v>
      </c>
      <c r="P16" s="20">
        <v>0.88333333333333297</v>
      </c>
      <c r="Q16" s="20">
        <v>0.90697674418604701</v>
      </c>
      <c r="R16" s="20">
        <v>0.85185185185185197</v>
      </c>
      <c r="S16" s="20">
        <v>0.90659340659340704</v>
      </c>
      <c r="T16" s="20">
        <v>0.90384615384615397</v>
      </c>
      <c r="U16" s="20"/>
      <c r="V16" s="20">
        <v>0.88579387186629499</v>
      </c>
      <c r="W16" s="20">
        <v>0.89729729729729701</v>
      </c>
      <c r="X16" s="20">
        <v>0.91197183098591605</v>
      </c>
      <c r="Y16" s="20">
        <v>0.92040816326530595</v>
      </c>
      <c r="Z16" s="20"/>
      <c r="AA16" s="20">
        <v>0.884514435695538</v>
      </c>
      <c r="AB16" s="20">
        <v>0.82926829268292701</v>
      </c>
      <c r="AC16" s="20">
        <v>0.94642857142857095</v>
      </c>
      <c r="AD16" s="20">
        <v>0.93023255813953498</v>
      </c>
      <c r="AE16" s="20">
        <v>0.90756302521008403</v>
      </c>
      <c r="AF16" s="20">
        <v>0.93617021276595702</v>
      </c>
      <c r="AG16" s="20">
        <v>0.92708333333333304</v>
      </c>
      <c r="AH16" s="20">
        <v>0.93902439024390205</v>
      </c>
      <c r="AI16" s="20">
        <v>0.91509433962264097</v>
      </c>
      <c r="AJ16" s="20"/>
      <c r="AK16" s="20">
        <v>0.86294416243654803</v>
      </c>
      <c r="AL16" s="20">
        <v>0.88349514563106801</v>
      </c>
      <c r="AM16" s="20">
        <v>0.87128712871287095</v>
      </c>
      <c r="AN16" s="20">
        <v>0.92150170648464202</v>
      </c>
      <c r="AO16" s="20">
        <v>0.88297872340425498</v>
      </c>
      <c r="AP16" s="20">
        <v>0.963133640552995</v>
      </c>
      <c r="AQ16" s="20">
        <v>0.92666666666666697</v>
      </c>
      <c r="AR16" s="20"/>
      <c r="AS16" s="20">
        <v>0.909574468085106</v>
      </c>
      <c r="AT16" s="20">
        <v>0.90530973451327401</v>
      </c>
      <c r="AU16" s="20"/>
      <c r="AV16" s="20">
        <v>0.936708860759494</v>
      </c>
      <c r="AW16" s="20">
        <v>0.88862559241706196</v>
      </c>
      <c r="AX16" s="20"/>
      <c r="AY16" s="20">
        <v>0.897342995169082</v>
      </c>
      <c r="AZ16" s="20">
        <v>0.92040816326530595</v>
      </c>
      <c r="BA16" s="20"/>
      <c r="BB16" s="20">
        <v>0.92156862745098</v>
      </c>
      <c r="BC16" s="20">
        <v>0.89007633587786295</v>
      </c>
      <c r="BD16" s="20"/>
      <c r="BE16" s="20">
        <v>0.81818181818181801</v>
      </c>
      <c r="BF16" s="20">
        <v>0.88461538461538503</v>
      </c>
      <c r="BG16" s="20">
        <v>0.91695501730103801</v>
      </c>
      <c r="BH16" s="20">
        <v>0.97021276595744699</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0.67071320182094096</v>
      </c>
      <c r="D8" s="16">
        <v>0.67441860465116299</v>
      </c>
      <c r="E8" s="16">
        <v>0.69930069930069905</v>
      </c>
      <c r="F8" s="16">
        <v>0.673684210526316</v>
      </c>
      <c r="G8" s="16">
        <v>0.568965517241379</v>
      </c>
      <c r="H8" s="16">
        <v>0.86666666666666703</v>
      </c>
      <c r="I8" s="16">
        <v>0.66666666666666696</v>
      </c>
      <c r="J8" s="16">
        <v>0.78947368421052599</v>
      </c>
      <c r="K8" s="16">
        <v>0.63013698630137005</v>
      </c>
      <c r="L8" s="16">
        <v>0.66666666666666696</v>
      </c>
      <c r="M8" s="16">
        <v>0.75</v>
      </c>
      <c r="N8" s="16">
        <v>0.62745098039215697</v>
      </c>
      <c r="O8" s="16">
        <v>0.56666666666666698</v>
      </c>
      <c r="P8" s="16">
        <v>0.65</v>
      </c>
      <c r="Q8" s="16">
        <v>0.65116279069767402</v>
      </c>
      <c r="R8" s="16">
        <v>0.592592592592593</v>
      </c>
      <c r="S8" s="16">
        <v>0.69780219780219799</v>
      </c>
      <c r="T8" s="16">
        <v>0.63461538461538503</v>
      </c>
      <c r="U8" s="16"/>
      <c r="V8" s="16">
        <v>0.65738161559888597</v>
      </c>
      <c r="W8" s="16">
        <v>0.64864864864864902</v>
      </c>
      <c r="X8" s="16">
        <v>0.69014084507042295</v>
      </c>
      <c r="Y8" s="16">
        <v>0.67755102040816295</v>
      </c>
      <c r="Z8" s="16"/>
      <c r="AA8" s="16">
        <v>0.68503937007874005</v>
      </c>
      <c r="AB8" s="16">
        <v>0.60975609756097604</v>
      </c>
      <c r="AC8" s="16">
        <v>0.64285714285714302</v>
      </c>
      <c r="AD8" s="16">
        <v>0.69767441860465096</v>
      </c>
      <c r="AE8" s="16">
        <v>0.71428571428571397</v>
      </c>
      <c r="AF8" s="16">
        <v>0.73404255319148903</v>
      </c>
      <c r="AG8" s="16">
        <v>0.69791666666666696</v>
      </c>
      <c r="AH8" s="16">
        <v>0.67073170731707299</v>
      </c>
      <c r="AI8" s="16">
        <v>0.64150943396226401</v>
      </c>
      <c r="AJ8" s="16"/>
      <c r="AK8" s="16">
        <v>0.62944162436548201</v>
      </c>
      <c r="AL8" s="16">
        <v>0.65048543689320404</v>
      </c>
      <c r="AM8" s="16">
        <v>0.72277227722772297</v>
      </c>
      <c r="AN8" s="16">
        <v>0.67918088737201399</v>
      </c>
      <c r="AO8" s="16">
        <v>0.659574468085106</v>
      </c>
      <c r="AP8" s="16">
        <v>0.73732718894009197</v>
      </c>
      <c r="AQ8" s="16">
        <v>0.65333333333333299</v>
      </c>
      <c r="AR8" s="16"/>
      <c r="AS8" s="16">
        <v>0.71276595744680804</v>
      </c>
      <c r="AT8" s="16">
        <v>0.66371681415929196</v>
      </c>
      <c r="AU8" s="16"/>
      <c r="AV8" s="16">
        <v>0.69831223628691996</v>
      </c>
      <c r="AW8" s="16">
        <v>0.65521327014218</v>
      </c>
      <c r="AX8" s="16"/>
      <c r="AY8" s="16">
        <v>0.66666666666666696</v>
      </c>
      <c r="AZ8" s="16">
        <v>0.67755102040816295</v>
      </c>
      <c r="BA8" s="16"/>
      <c r="BB8" s="16">
        <v>0.74660633484162897</v>
      </c>
      <c r="BC8" s="16">
        <v>0.59389312977099196</v>
      </c>
      <c r="BD8" s="16"/>
      <c r="BE8" s="16">
        <v>0.55151515151515196</v>
      </c>
      <c r="BF8" s="16">
        <v>0.64201183431952702</v>
      </c>
      <c r="BG8" s="16">
        <v>0.695501730103806</v>
      </c>
      <c r="BH8" s="16">
        <v>0.731914893617021</v>
      </c>
    </row>
    <row r="9" spans="2:60" x14ac:dyDescent="0.25">
      <c r="B9" s="17" t="s">
        <v>223</v>
      </c>
      <c r="C9" s="16">
        <v>0.21699544764795101</v>
      </c>
      <c r="D9" s="16">
        <v>0.224806201550388</v>
      </c>
      <c r="E9" s="16">
        <v>0.223776223776224</v>
      </c>
      <c r="F9" s="16">
        <v>0.21052631578947401</v>
      </c>
      <c r="G9" s="16">
        <v>0.31034482758620702</v>
      </c>
      <c r="H9" s="16">
        <v>0.1</v>
      </c>
      <c r="I9" s="16">
        <v>0.22857142857142901</v>
      </c>
      <c r="J9" s="16">
        <v>0.105263157894737</v>
      </c>
      <c r="K9" s="16">
        <v>0.301369863013699</v>
      </c>
      <c r="L9" s="16">
        <v>0.16666666666666699</v>
      </c>
      <c r="M9" s="16">
        <v>0.15909090909090901</v>
      </c>
      <c r="N9" s="16">
        <v>0.18627450980392199</v>
      </c>
      <c r="O9" s="16">
        <v>0.36666666666666697</v>
      </c>
      <c r="P9" s="16">
        <v>0.2</v>
      </c>
      <c r="Q9" s="16">
        <v>0.162790697674419</v>
      </c>
      <c r="R9" s="16">
        <v>0.25925925925925902</v>
      </c>
      <c r="S9" s="16">
        <v>0.20329670329670299</v>
      </c>
      <c r="T9" s="16">
        <v>0.230769230769231</v>
      </c>
      <c r="U9" s="16"/>
      <c r="V9" s="16">
        <v>0.18941504178273</v>
      </c>
      <c r="W9" s="16">
        <v>0.248648648648649</v>
      </c>
      <c r="X9" s="16">
        <v>0.22887323943662</v>
      </c>
      <c r="Y9" s="16">
        <v>0.21836734693877599</v>
      </c>
      <c r="Z9" s="16"/>
      <c r="AA9" s="16">
        <v>0.17585301837270301</v>
      </c>
      <c r="AB9" s="16">
        <v>0.207317073170732</v>
      </c>
      <c r="AC9" s="16">
        <v>0.25892857142857101</v>
      </c>
      <c r="AD9" s="16">
        <v>0.224806201550388</v>
      </c>
      <c r="AE9" s="16">
        <v>0.23529411764705899</v>
      </c>
      <c r="AF9" s="16">
        <v>0.21276595744680901</v>
      </c>
      <c r="AG9" s="16">
        <v>0.16666666666666699</v>
      </c>
      <c r="AH9" s="16">
        <v>0.24390243902438999</v>
      </c>
      <c r="AI9" s="16">
        <v>0.235849056603774</v>
      </c>
      <c r="AJ9" s="16"/>
      <c r="AK9" s="16">
        <v>0.208121827411168</v>
      </c>
      <c r="AL9" s="16">
        <v>0.19417475728155301</v>
      </c>
      <c r="AM9" s="16">
        <v>0.18811881188118801</v>
      </c>
      <c r="AN9" s="16">
        <v>0.19795221843003399</v>
      </c>
      <c r="AO9" s="16">
        <v>0.25</v>
      </c>
      <c r="AP9" s="16">
        <v>0.202764976958525</v>
      </c>
      <c r="AQ9" s="16">
        <v>0.233333333333333</v>
      </c>
      <c r="AR9" s="16"/>
      <c r="AS9" s="16">
        <v>0.22340425531914901</v>
      </c>
      <c r="AT9" s="16">
        <v>0.21592920353982301</v>
      </c>
      <c r="AU9" s="16"/>
      <c r="AV9" s="16">
        <v>0.19620253164557</v>
      </c>
      <c r="AW9" s="16">
        <v>0.228672985781991</v>
      </c>
      <c r="AX9" s="16"/>
      <c r="AY9" s="16">
        <v>0.21618357487922699</v>
      </c>
      <c r="AZ9" s="16">
        <v>0.21836734693877599</v>
      </c>
      <c r="BA9" s="16"/>
      <c r="BB9" s="16">
        <v>0.177978883861237</v>
      </c>
      <c r="BC9" s="16">
        <v>0.25648854961832102</v>
      </c>
      <c r="BD9" s="16"/>
      <c r="BE9" s="16">
        <v>0.236363636363636</v>
      </c>
      <c r="BF9" s="16">
        <v>0.23964497041420099</v>
      </c>
      <c r="BG9" s="16">
        <v>0.20934256055363301</v>
      </c>
      <c r="BH9" s="16">
        <v>0.19148936170212799</v>
      </c>
    </row>
    <row r="10" spans="2:60" ht="30" x14ac:dyDescent="0.25">
      <c r="B10" s="17" t="s">
        <v>224</v>
      </c>
      <c r="C10" s="16">
        <v>9.33232169954476E-2</v>
      </c>
      <c r="D10" s="16">
        <v>8.5271317829457405E-2</v>
      </c>
      <c r="E10" s="16">
        <v>7.69230769230769E-2</v>
      </c>
      <c r="F10" s="16">
        <v>6.3157894736842093E-2</v>
      </c>
      <c r="G10" s="16">
        <v>6.8965517241379296E-2</v>
      </c>
      <c r="H10" s="16">
        <v>3.3333333333333298E-2</v>
      </c>
      <c r="I10" s="16">
        <v>9.5238095238095205E-2</v>
      </c>
      <c r="J10" s="16">
        <v>5.2631578947368397E-2</v>
      </c>
      <c r="K10" s="16">
        <v>5.4794520547945202E-2</v>
      </c>
      <c r="L10" s="16">
        <v>0.1</v>
      </c>
      <c r="M10" s="16">
        <v>6.8181818181818205E-2</v>
      </c>
      <c r="N10" s="16">
        <v>0.17647058823529399</v>
      </c>
      <c r="O10" s="16">
        <v>0</v>
      </c>
      <c r="P10" s="16">
        <v>0.15</v>
      </c>
      <c r="Q10" s="16">
        <v>0.186046511627907</v>
      </c>
      <c r="R10" s="16">
        <v>0.148148148148148</v>
      </c>
      <c r="S10" s="16">
        <v>8.7912087912087905E-2</v>
      </c>
      <c r="T10" s="16">
        <v>0.105769230769231</v>
      </c>
      <c r="U10" s="16"/>
      <c r="V10" s="16">
        <v>0.122562674094708</v>
      </c>
      <c r="W10" s="16">
        <v>8.1081081081081099E-2</v>
      </c>
      <c r="X10" s="16">
        <v>7.0422535211267595E-2</v>
      </c>
      <c r="Y10" s="16">
        <v>8.9795918367346905E-2</v>
      </c>
      <c r="Z10" s="16"/>
      <c r="AA10" s="16">
        <v>0.10761154855643</v>
      </c>
      <c r="AB10" s="16">
        <v>0.134146341463415</v>
      </c>
      <c r="AC10" s="16">
        <v>9.8214285714285698E-2</v>
      </c>
      <c r="AD10" s="16">
        <v>5.4263565891472902E-2</v>
      </c>
      <c r="AE10" s="16">
        <v>5.0420168067226899E-2</v>
      </c>
      <c r="AF10" s="16">
        <v>3.1914893617021302E-2</v>
      </c>
      <c r="AG10" s="16">
        <v>0.114583333333333</v>
      </c>
      <c r="AH10" s="16">
        <v>8.5365853658536606E-2</v>
      </c>
      <c r="AI10" s="16">
        <v>0.122641509433962</v>
      </c>
      <c r="AJ10" s="16"/>
      <c r="AK10" s="16">
        <v>0.147208121827411</v>
      </c>
      <c r="AL10" s="16">
        <v>0.13592233009708701</v>
      </c>
      <c r="AM10" s="16">
        <v>8.9108910891089105E-2</v>
      </c>
      <c r="AN10" s="16">
        <v>9.2150170648464202E-2</v>
      </c>
      <c r="AO10" s="16">
        <v>6.3829787234042507E-2</v>
      </c>
      <c r="AP10" s="16">
        <v>4.1474654377880199E-2</v>
      </c>
      <c r="AQ10" s="16">
        <v>0.10666666666666701</v>
      </c>
      <c r="AR10" s="16"/>
      <c r="AS10" s="16">
        <v>5.31914893617021E-2</v>
      </c>
      <c r="AT10" s="16">
        <v>0.1</v>
      </c>
      <c r="AU10" s="16"/>
      <c r="AV10" s="16">
        <v>8.6497890295358607E-2</v>
      </c>
      <c r="AW10" s="16">
        <v>9.7156398104265407E-2</v>
      </c>
      <c r="AX10" s="16"/>
      <c r="AY10" s="16">
        <v>9.5410628019323707E-2</v>
      </c>
      <c r="AZ10" s="16">
        <v>8.9795918367346905E-2</v>
      </c>
      <c r="BA10" s="16"/>
      <c r="BB10" s="16">
        <v>6.4856711915535506E-2</v>
      </c>
      <c r="BC10" s="16">
        <v>0.122137404580153</v>
      </c>
      <c r="BD10" s="16"/>
      <c r="BE10" s="16">
        <v>0.15757575757575801</v>
      </c>
      <c r="BF10" s="16">
        <v>8.8757396449704096E-2</v>
      </c>
      <c r="BG10" s="16">
        <v>8.6505190311418706E-2</v>
      </c>
      <c r="BH10" s="16">
        <v>7.2340425531914901E-2</v>
      </c>
    </row>
    <row r="11" spans="2:60" x14ac:dyDescent="0.25">
      <c r="B11" s="17" t="s">
        <v>225</v>
      </c>
      <c r="C11" s="16">
        <v>1.44157814871017E-2</v>
      </c>
      <c r="D11" s="16">
        <v>0</v>
      </c>
      <c r="E11" s="16">
        <v>0</v>
      </c>
      <c r="F11" s="16">
        <v>4.2105263157894701E-2</v>
      </c>
      <c r="G11" s="16">
        <v>5.1724137931034503E-2</v>
      </c>
      <c r="H11" s="16">
        <v>0</v>
      </c>
      <c r="I11" s="16">
        <v>9.5238095238095195E-3</v>
      </c>
      <c r="J11" s="16">
        <v>5.2631578947368397E-2</v>
      </c>
      <c r="K11" s="16">
        <v>1.3698630136986301E-2</v>
      </c>
      <c r="L11" s="16">
        <v>6.6666666666666693E-2</v>
      </c>
      <c r="M11" s="16">
        <v>1.13636363636364E-2</v>
      </c>
      <c r="N11" s="16">
        <v>9.8039215686274508E-3</v>
      </c>
      <c r="O11" s="16">
        <v>6.6666666666666693E-2</v>
      </c>
      <c r="P11" s="16">
        <v>0</v>
      </c>
      <c r="Q11" s="16">
        <v>0</v>
      </c>
      <c r="R11" s="16">
        <v>0</v>
      </c>
      <c r="S11" s="16">
        <v>5.4945054945054897E-3</v>
      </c>
      <c r="T11" s="16">
        <v>1.9230769230769201E-2</v>
      </c>
      <c r="U11" s="16"/>
      <c r="V11" s="16">
        <v>2.5069637883008401E-2</v>
      </c>
      <c r="W11" s="16">
        <v>1.62162162162162E-2</v>
      </c>
      <c r="X11" s="16">
        <v>3.5211267605633799E-3</v>
      </c>
      <c r="Y11" s="16">
        <v>1.2244897959183701E-2</v>
      </c>
      <c r="Z11" s="16"/>
      <c r="AA11" s="16">
        <v>2.3622047244094498E-2</v>
      </c>
      <c r="AB11" s="16">
        <v>3.65853658536585E-2</v>
      </c>
      <c r="AC11" s="16">
        <v>0</v>
      </c>
      <c r="AD11" s="16">
        <v>1.5503875968992199E-2</v>
      </c>
      <c r="AE11" s="16">
        <v>0</v>
      </c>
      <c r="AF11" s="16">
        <v>1.0638297872340399E-2</v>
      </c>
      <c r="AG11" s="16">
        <v>2.0833333333333301E-2</v>
      </c>
      <c r="AH11" s="16">
        <v>0</v>
      </c>
      <c r="AI11" s="16">
        <v>0</v>
      </c>
      <c r="AJ11" s="16"/>
      <c r="AK11" s="16">
        <v>1.5228426395939101E-2</v>
      </c>
      <c r="AL11" s="16">
        <v>0</v>
      </c>
      <c r="AM11" s="16">
        <v>0</v>
      </c>
      <c r="AN11" s="16">
        <v>3.0716723549488099E-2</v>
      </c>
      <c r="AO11" s="16">
        <v>1.5957446808510599E-2</v>
      </c>
      <c r="AP11" s="16">
        <v>9.2165898617511503E-3</v>
      </c>
      <c r="AQ11" s="16">
        <v>6.6666666666666697E-3</v>
      </c>
      <c r="AR11" s="16"/>
      <c r="AS11" s="16">
        <v>5.31914893617021E-3</v>
      </c>
      <c r="AT11" s="16">
        <v>1.5929203539823002E-2</v>
      </c>
      <c r="AU11" s="16"/>
      <c r="AV11" s="16">
        <v>1.68776371308017E-2</v>
      </c>
      <c r="AW11" s="16">
        <v>1.30331753554502E-2</v>
      </c>
      <c r="AX11" s="16"/>
      <c r="AY11" s="16">
        <v>1.5700483091787398E-2</v>
      </c>
      <c r="AZ11" s="16">
        <v>1.2244897959183701E-2</v>
      </c>
      <c r="BA11" s="16"/>
      <c r="BB11" s="16">
        <v>7.5414781297134196E-3</v>
      </c>
      <c r="BC11" s="16">
        <v>2.13740458015267E-2</v>
      </c>
      <c r="BD11" s="16"/>
      <c r="BE11" s="16">
        <v>3.03030303030303E-2</v>
      </c>
      <c r="BF11" s="16">
        <v>2.3668639053254399E-2</v>
      </c>
      <c r="BG11" s="16">
        <v>8.6505190311418692E-3</v>
      </c>
      <c r="BH11" s="16">
        <v>4.2553191489361703E-3</v>
      </c>
    </row>
    <row r="12" spans="2:60" x14ac:dyDescent="0.25">
      <c r="B12" s="17" t="s">
        <v>226</v>
      </c>
      <c r="C12" s="16">
        <v>2.2761760242792101E-3</v>
      </c>
      <c r="D12" s="16">
        <v>1.5503875968992199E-2</v>
      </c>
      <c r="E12" s="16">
        <v>0</v>
      </c>
      <c r="F12" s="16">
        <v>0</v>
      </c>
      <c r="G12" s="16">
        <v>0</v>
      </c>
      <c r="H12" s="16">
        <v>0</v>
      </c>
      <c r="I12" s="16">
        <v>0</v>
      </c>
      <c r="J12" s="16">
        <v>0</v>
      </c>
      <c r="K12" s="16">
        <v>0</v>
      </c>
      <c r="L12" s="16">
        <v>0</v>
      </c>
      <c r="M12" s="16">
        <v>1.13636363636364E-2</v>
      </c>
      <c r="N12" s="16">
        <v>0</v>
      </c>
      <c r="O12" s="16">
        <v>0</v>
      </c>
      <c r="P12" s="16">
        <v>0</v>
      </c>
      <c r="Q12" s="16">
        <v>0</v>
      </c>
      <c r="R12" s="16">
        <v>0</v>
      </c>
      <c r="S12" s="16">
        <v>0</v>
      </c>
      <c r="T12" s="16">
        <v>0</v>
      </c>
      <c r="U12" s="16"/>
      <c r="V12" s="16">
        <v>2.7855153203342601E-3</v>
      </c>
      <c r="W12" s="16">
        <v>5.40540540540541E-3</v>
      </c>
      <c r="X12" s="16">
        <v>3.5211267605633799E-3</v>
      </c>
      <c r="Y12" s="16">
        <v>0</v>
      </c>
      <c r="Z12" s="16"/>
      <c r="AA12" s="16">
        <v>5.2493438320209999E-3</v>
      </c>
      <c r="AB12" s="16">
        <v>0</v>
      </c>
      <c r="AC12" s="16">
        <v>0</v>
      </c>
      <c r="AD12" s="16">
        <v>0</v>
      </c>
      <c r="AE12" s="16">
        <v>0</v>
      </c>
      <c r="AF12" s="16">
        <v>1.0638297872340399E-2</v>
      </c>
      <c r="AG12" s="16">
        <v>0</v>
      </c>
      <c r="AH12" s="16">
        <v>0</v>
      </c>
      <c r="AI12" s="16">
        <v>0</v>
      </c>
      <c r="AJ12" s="16"/>
      <c r="AK12" s="16">
        <v>0</v>
      </c>
      <c r="AL12" s="16">
        <v>1.94174757281553E-2</v>
      </c>
      <c r="AM12" s="16">
        <v>0</v>
      </c>
      <c r="AN12" s="16">
        <v>0</v>
      </c>
      <c r="AO12" s="16">
        <v>0</v>
      </c>
      <c r="AP12" s="16">
        <v>4.6082949308755804E-3</v>
      </c>
      <c r="AQ12" s="16">
        <v>0</v>
      </c>
      <c r="AR12" s="16"/>
      <c r="AS12" s="16">
        <v>5.31914893617021E-3</v>
      </c>
      <c r="AT12" s="16">
        <v>1.76991150442478E-3</v>
      </c>
      <c r="AU12" s="16"/>
      <c r="AV12" s="16">
        <v>2.1097046413502099E-3</v>
      </c>
      <c r="AW12" s="16">
        <v>2.3696682464455E-3</v>
      </c>
      <c r="AX12" s="16"/>
      <c r="AY12" s="16">
        <v>3.6231884057971002E-3</v>
      </c>
      <c r="AZ12" s="16">
        <v>0</v>
      </c>
      <c r="BA12" s="16"/>
      <c r="BB12" s="16">
        <v>0</v>
      </c>
      <c r="BC12" s="16">
        <v>4.5801526717557297E-3</v>
      </c>
      <c r="BD12" s="16"/>
      <c r="BE12" s="16">
        <v>6.0606060606060597E-3</v>
      </c>
      <c r="BF12" s="16">
        <v>5.9171597633136102E-3</v>
      </c>
      <c r="BG12" s="16">
        <v>0</v>
      </c>
      <c r="BH12" s="16">
        <v>0</v>
      </c>
    </row>
    <row r="13" spans="2:60" x14ac:dyDescent="0.25">
      <c r="B13" s="17" t="s">
        <v>77</v>
      </c>
      <c r="C13" s="16">
        <v>2.2761760242792101E-3</v>
      </c>
      <c r="D13" s="16">
        <v>0</v>
      </c>
      <c r="E13" s="16">
        <v>0</v>
      </c>
      <c r="F13" s="16">
        <v>1.05263157894737E-2</v>
      </c>
      <c r="G13" s="16">
        <v>0</v>
      </c>
      <c r="H13" s="16">
        <v>0</v>
      </c>
      <c r="I13" s="16">
        <v>0</v>
      </c>
      <c r="J13" s="16">
        <v>0</v>
      </c>
      <c r="K13" s="16">
        <v>0</v>
      </c>
      <c r="L13" s="16">
        <v>0</v>
      </c>
      <c r="M13" s="16">
        <v>0</v>
      </c>
      <c r="N13" s="16">
        <v>0</v>
      </c>
      <c r="O13" s="16">
        <v>0</v>
      </c>
      <c r="P13" s="16">
        <v>0</v>
      </c>
      <c r="Q13" s="16">
        <v>0</v>
      </c>
      <c r="R13" s="16">
        <v>0</v>
      </c>
      <c r="S13" s="16">
        <v>5.4945054945054897E-3</v>
      </c>
      <c r="T13" s="16">
        <v>9.6153846153846194E-3</v>
      </c>
      <c r="U13" s="16"/>
      <c r="V13" s="16">
        <v>2.7855153203342601E-3</v>
      </c>
      <c r="W13" s="16">
        <v>0</v>
      </c>
      <c r="X13" s="16">
        <v>3.5211267605633799E-3</v>
      </c>
      <c r="Y13" s="16">
        <v>2.0408163265306098E-3</v>
      </c>
      <c r="Z13" s="16"/>
      <c r="AA13" s="16">
        <v>2.6246719160105E-3</v>
      </c>
      <c r="AB13" s="16">
        <v>1.21951219512195E-2</v>
      </c>
      <c r="AC13" s="16">
        <v>0</v>
      </c>
      <c r="AD13" s="16">
        <v>7.7519379844961196E-3</v>
      </c>
      <c r="AE13" s="16">
        <v>0</v>
      </c>
      <c r="AF13" s="16">
        <v>0</v>
      </c>
      <c r="AG13" s="16">
        <v>0</v>
      </c>
      <c r="AH13" s="16">
        <v>0</v>
      </c>
      <c r="AI13" s="16">
        <v>0</v>
      </c>
      <c r="AJ13" s="16"/>
      <c r="AK13" s="16">
        <v>0</v>
      </c>
      <c r="AL13" s="16">
        <v>0</v>
      </c>
      <c r="AM13" s="16">
        <v>0</v>
      </c>
      <c r="AN13" s="16">
        <v>0</v>
      </c>
      <c r="AO13" s="16">
        <v>1.0638297872340399E-2</v>
      </c>
      <c r="AP13" s="16">
        <v>4.6082949308755804E-3</v>
      </c>
      <c r="AQ13" s="16">
        <v>0</v>
      </c>
      <c r="AR13" s="16"/>
      <c r="AS13" s="16">
        <v>0</v>
      </c>
      <c r="AT13" s="16">
        <v>2.6548672566371698E-3</v>
      </c>
      <c r="AU13" s="16"/>
      <c r="AV13" s="16">
        <v>0</v>
      </c>
      <c r="AW13" s="16">
        <v>3.5545023696682502E-3</v>
      </c>
      <c r="AX13" s="16"/>
      <c r="AY13" s="16">
        <v>2.4154589371980701E-3</v>
      </c>
      <c r="AZ13" s="16">
        <v>2.0408163265306098E-3</v>
      </c>
      <c r="BA13" s="16"/>
      <c r="BB13" s="16">
        <v>3.0165912518853701E-3</v>
      </c>
      <c r="BC13" s="16">
        <v>1.5267175572519099E-3</v>
      </c>
      <c r="BD13" s="16"/>
      <c r="BE13" s="16">
        <v>1.8181818181818198E-2</v>
      </c>
      <c r="BF13" s="16">
        <v>0</v>
      </c>
      <c r="BG13" s="16">
        <v>0</v>
      </c>
      <c r="BH13" s="16">
        <v>0</v>
      </c>
    </row>
    <row r="14" spans="2:60" x14ac:dyDescent="0.25">
      <c r="B14" s="17" t="s">
        <v>227</v>
      </c>
      <c r="C14" s="19">
        <v>0.88770864946889205</v>
      </c>
      <c r="D14" s="19">
        <v>0.89922480620154999</v>
      </c>
      <c r="E14" s="19">
        <v>0.92307692307692302</v>
      </c>
      <c r="F14" s="19">
        <v>0.884210526315789</v>
      </c>
      <c r="G14" s="19">
        <v>0.87931034482758597</v>
      </c>
      <c r="H14" s="19">
        <v>0.96666666666666701</v>
      </c>
      <c r="I14" s="19">
        <v>0.89523809523809506</v>
      </c>
      <c r="J14" s="19">
        <v>0.89473684210526305</v>
      </c>
      <c r="K14" s="19">
        <v>0.931506849315068</v>
      </c>
      <c r="L14" s="19">
        <v>0.83333333333333304</v>
      </c>
      <c r="M14" s="19">
        <v>0.90909090909090895</v>
      </c>
      <c r="N14" s="19">
        <v>0.81372549019607798</v>
      </c>
      <c r="O14" s="19">
        <v>0.93333333333333302</v>
      </c>
      <c r="P14" s="19">
        <v>0.85</v>
      </c>
      <c r="Q14" s="19">
        <v>0.81395348837209303</v>
      </c>
      <c r="R14" s="19">
        <v>0.85185185185185197</v>
      </c>
      <c r="S14" s="19">
        <v>0.90109890109890101</v>
      </c>
      <c r="T14" s="19">
        <v>0.86538461538461497</v>
      </c>
      <c r="U14" s="19"/>
      <c r="V14" s="19">
        <v>0.84679665738161602</v>
      </c>
      <c r="W14" s="19">
        <v>0.89729729729729701</v>
      </c>
      <c r="X14" s="19">
        <v>0.91901408450704203</v>
      </c>
      <c r="Y14" s="19">
        <v>0.89591836734693897</v>
      </c>
      <c r="Z14" s="19"/>
      <c r="AA14" s="19">
        <v>0.860892388451444</v>
      </c>
      <c r="AB14" s="19">
        <v>0.81707317073170704</v>
      </c>
      <c r="AC14" s="19">
        <v>0.90178571428571397</v>
      </c>
      <c r="AD14" s="19">
        <v>0.92248062015503896</v>
      </c>
      <c r="AE14" s="19">
        <v>0.94957983193277296</v>
      </c>
      <c r="AF14" s="19">
        <v>0.94680851063829796</v>
      </c>
      <c r="AG14" s="19">
        <v>0.86458333333333304</v>
      </c>
      <c r="AH14" s="19">
        <v>0.91463414634146301</v>
      </c>
      <c r="AI14" s="19">
        <v>0.87735849056603799</v>
      </c>
      <c r="AJ14" s="19"/>
      <c r="AK14" s="19">
        <v>0.83756345177665004</v>
      </c>
      <c r="AL14" s="19">
        <v>0.84466019417475702</v>
      </c>
      <c r="AM14" s="19">
        <v>0.91089108910891103</v>
      </c>
      <c r="AN14" s="19">
        <v>0.87713310580204795</v>
      </c>
      <c r="AO14" s="19">
        <v>0.909574468085106</v>
      </c>
      <c r="AP14" s="19">
        <v>0.94009216589861799</v>
      </c>
      <c r="AQ14" s="19">
        <v>0.88666666666666705</v>
      </c>
      <c r="AR14" s="19"/>
      <c r="AS14" s="19">
        <v>0.93617021276595702</v>
      </c>
      <c r="AT14" s="19">
        <v>0.87964601769911499</v>
      </c>
      <c r="AU14" s="19"/>
      <c r="AV14" s="19">
        <v>0.89451476793248896</v>
      </c>
      <c r="AW14" s="19">
        <v>0.88388625592417103</v>
      </c>
      <c r="AX14" s="19"/>
      <c r="AY14" s="19">
        <v>0.88285024154589398</v>
      </c>
      <c r="AZ14" s="19">
        <v>0.89591836734693897</v>
      </c>
      <c r="BA14" s="19"/>
      <c r="BB14" s="19">
        <v>0.92458521870286603</v>
      </c>
      <c r="BC14" s="19">
        <v>0.85038167938931297</v>
      </c>
      <c r="BD14" s="19"/>
      <c r="BE14" s="19">
        <v>0.78787878787878796</v>
      </c>
      <c r="BF14" s="19">
        <v>0.88165680473372798</v>
      </c>
      <c r="BG14" s="19">
        <v>0.90484429065743899</v>
      </c>
      <c r="BH14" s="19">
        <v>0.92340425531914905</v>
      </c>
    </row>
    <row r="15" spans="2:60" x14ac:dyDescent="0.25">
      <c r="B15" s="17" t="s">
        <v>228</v>
      </c>
      <c r="C15" s="19">
        <v>1.66919575113809E-2</v>
      </c>
      <c r="D15" s="19">
        <v>1.5503875968992199E-2</v>
      </c>
      <c r="E15" s="19">
        <v>0</v>
      </c>
      <c r="F15" s="19">
        <v>4.2105263157894701E-2</v>
      </c>
      <c r="G15" s="19">
        <v>5.1724137931034503E-2</v>
      </c>
      <c r="H15" s="19">
        <v>0</v>
      </c>
      <c r="I15" s="19">
        <v>9.5238095238095195E-3</v>
      </c>
      <c r="J15" s="19">
        <v>5.2631578947368397E-2</v>
      </c>
      <c r="K15" s="19">
        <v>1.3698630136986301E-2</v>
      </c>
      <c r="L15" s="19">
        <v>6.6666666666666693E-2</v>
      </c>
      <c r="M15" s="19">
        <v>2.27272727272727E-2</v>
      </c>
      <c r="N15" s="19">
        <v>9.8039215686274508E-3</v>
      </c>
      <c r="O15" s="19">
        <v>6.6666666666666693E-2</v>
      </c>
      <c r="P15" s="19">
        <v>0</v>
      </c>
      <c r="Q15" s="19">
        <v>0</v>
      </c>
      <c r="R15" s="19">
        <v>0</v>
      </c>
      <c r="S15" s="19">
        <v>5.4945054945054897E-3</v>
      </c>
      <c r="T15" s="19">
        <v>1.9230769230769201E-2</v>
      </c>
      <c r="U15" s="19"/>
      <c r="V15" s="19">
        <v>2.78551532033426E-2</v>
      </c>
      <c r="W15" s="19">
        <v>2.1621621621621599E-2</v>
      </c>
      <c r="X15" s="19">
        <v>7.0422535211267599E-3</v>
      </c>
      <c r="Y15" s="19">
        <v>1.2244897959183701E-2</v>
      </c>
      <c r="Z15" s="19"/>
      <c r="AA15" s="19">
        <v>2.8871391076115499E-2</v>
      </c>
      <c r="AB15" s="19">
        <v>3.65853658536585E-2</v>
      </c>
      <c r="AC15" s="19">
        <v>0</v>
      </c>
      <c r="AD15" s="19">
        <v>1.5503875968992199E-2</v>
      </c>
      <c r="AE15" s="19">
        <v>0</v>
      </c>
      <c r="AF15" s="19">
        <v>2.1276595744680899E-2</v>
      </c>
      <c r="AG15" s="19">
        <v>2.0833333333333301E-2</v>
      </c>
      <c r="AH15" s="19">
        <v>0</v>
      </c>
      <c r="AI15" s="19">
        <v>0</v>
      </c>
      <c r="AJ15" s="19"/>
      <c r="AK15" s="19">
        <v>1.5228426395939101E-2</v>
      </c>
      <c r="AL15" s="19">
        <v>1.94174757281553E-2</v>
      </c>
      <c r="AM15" s="19">
        <v>0</v>
      </c>
      <c r="AN15" s="19">
        <v>3.0716723549488099E-2</v>
      </c>
      <c r="AO15" s="19">
        <v>1.5957446808510599E-2</v>
      </c>
      <c r="AP15" s="19">
        <v>1.3824884792626699E-2</v>
      </c>
      <c r="AQ15" s="19">
        <v>6.6666666666666697E-3</v>
      </c>
      <c r="AR15" s="19"/>
      <c r="AS15" s="19">
        <v>1.0638297872340399E-2</v>
      </c>
      <c r="AT15" s="19">
        <v>1.7699115044247801E-2</v>
      </c>
      <c r="AU15" s="19"/>
      <c r="AV15" s="19">
        <v>1.8987341772151899E-2</v>
      </c>
      <c r="AW15" s="19">
        <v>1.5402843601895699E-2</v>
      </c>
      <c r="AX15" s="19"/>
      <c r="AY15" s="19">
        <v>1.9323671497584499E-2</v>
      </c>
      <c r="AZ15" s="19">
        <v>1.2244897959183701E-2</v>
      </c>
      <c r="BA15" s="19"/>
      <c r="BB15" s="19">
        <v>7.5414781297134196E-3</v>
      </c>
      <c r="BC15" s="19">
        <v>2.5954198473282401E-2</v>
      </c>
      <c r="BD15" s="19"/>
      <c r="BE15" s="19">
        <v>3.6363636363636397E-2</v>
      </c>
      <c r="BF15" s="19">
        <v>2.9585798816568001E-2</v>
      </c>
      <c r="BG15" s="19">
        <v>8.6505190311418692E-3</v>
      </c>
      <c r="BH15" s="19">
        <v>4.2553191489361703E-3</v>
      </c>
    </row>
    <row r="16" spans="2:60" x14ac:dyDescent="0.25">
      <c r="B16" s="17" t="s">
        <v>171</v>
      </c>
      <c r="C16" s="20">
        <v>0.87101669195751097</v>
      </c>
      <c r="D16" s="20">
        <v>0.88372093023255804</v>
      </c>
      <c r="E16" s="20">
        <v>0.92307692307692302</v>
      </c>
      <c r="F16" s="20">
        <v>0.84210526315789502</v>
      </c>
      <c r="G16" s="20">
        <v>0.82758620689655205</v>
      </c>
      <c r="H16" s="20">
        <v>0.96666666666666701</v>
      </c>
      <c r="I16" s="20">
        <v>0.88571428571428601</v>
      </c>
      <c r="J16" s="20">
        <v>0.84210526315789502</v>
      </c>
      <c r="K16" s="20">
        <v>0.91780821917808197</v>
      </c>
      <c r="L16" s="20">
        <v>0.76666666666666705</v>
      </c>
      <c r="M16" s="20">
        <v>0.88636363636363602</v>
      </c>
      <c r="N16" s="20">
        <v>0.80392156862745101</v>
      </c>
      <c r="O16" s="20">
        <v>0.86666666666666703</v>
      </c>
      <c r="P16" s="20">
        <v>0.85</v>
      </c>
      <c r="Q16" s="20">
        <v>0.81395348837209303</v>
      </c>
      <c r="R16" s="20">
        <v>0.85185185185185197</v>
      </c>
      <c r="S16" s="20">
        <v>0.89560439560439598</v>
      </c>
      <c r="T16" s="20">
        <v>0.84615384615384603</v>
      </c>
      <c r="U16" s="20"/>
      <c r="V16" s="20">
        <v>0.81894150417827305</v>
      </c>
      <c r="W16" s="20">
        <v>0.87567567567567595</v>
      </c>
      <c r="X16" s="20">
        <v>0.91197183098591506</v>
      </c>
      <c r="Y16" s="20">
        <v>0.88367346938775504</v>
      </c>
      <c r="Z16" s="20"/>
      <c r="AA16" s="20">
        <v>0.83202099737532798</v>
      </c>
      <c r="AB16" s="20">
        <v>0.78048780487804903</v>
      </c>
      <c r="AC16" s="20">
        <v>0.90178571428571397</v>
      </c>
      <c r="AD16" s="20">
        <v>0.90697674418604701</v>
      </c>
      <c r="AE16" s="20">
        <v>0.94957983193277296</v>
      </c>
      <c r="AF16" s="20">
        <v>0.92553191489361697</v>
      </c>
      <c r="AG16" s="20">
        <v>0.84375</v>
      </c>
      <c r="AH16" s="20">
        <v>0.91463414634146301</v>
      </c>
      <c r="AI16" s="20">
        <v>0.87735849056603799</v>
      </c>
      <c r="AJ16" s="20"/>
      <c r="AK16" s="20">
        <v>0.82233502538071102</v>
      </c>
      <c r="AL16" s="20">
        <v>0.82524271844660202</v>
      </c>
      <c r="AM16" s="20">
        <v>0.91089108910891103</v>
      </c>
      <c r="AN16" s="20">
        <v>0.84641638225256</v>
      </c>
      <c r="AO16" s="20">
        <v>0.89361702127659604</v>
      </c>
      <c r="AP16" s="20">
        <v>0.92626728110599099</v>
      </c>
      <c r="AQ16" s="20">
        <v>0.88</v>
      </c>
      <c r="AR16" s="20"/>
      <c r="AS16" s="20">
        <v>0.92553191489361697</v>
      </c>
      <c r="AT16" s="20">
        <v>0.86194690265486695</v>
      </c>
      <c r="AU16" s="20"/>
      <c r="AV16" s="20">
        <v>0.87552742616033796</v>
      </c>
      <c r="AW16" s="20">
        <v>0.86848341232227499</v>
      </c>
      <c r="AX16" s="20"/>
      <c r="AY16" s="20">
        <v>0.86352657004830902</v>
      </c>
      <c r="AZ16" s="20">
        <v>0.88367346938775504</v>
      </c>
      <c r="BA16" s="20"/>
      <c r="BB16" s="20">
        <v>0.91704374057315197</v>
      </c>
      <c r="BC16" s="20">
        <v>0.82442748091603102</v>
      </c>
      <c r="BD16" s="20"/>
      <c r="BE16" s="20">
        <v>0.75151515151515103</v>
      </c>
      <c r="BF16" s="20">
        <v>0.85207100591716001</v>
      </c>
      <c r="BG16" s="20">
        <v>0.89619377162629799</v>
      </c>
      <c r="BH16" s="20">
        <v>0.91914893617021298</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0.22685887708649499</v>
      </c>
      <c r="D8" s="16">
        <v>0.209302325581395</v>
      </c>
      <c r="E8" s="16">
        <v>0.20979020979021001</v>
      </c>
      <c r="F8" s="16">
        <v>0.21052631578947401</v>
      </c>
      <c r="G8" s="16">
        <v>0.18965517241379301</v>
      </c>
      <c r="H8" s="16">
        <v>0.266666666666667</v>
      </c>
      <c r="I8" s="16">
        <v>0.21904761904761899</v>
      </c>
      <c r="J8" s="16">
        <v>0.26315789473684198</v>
      </c>
      <c r="K8" s="16">
        <v>0.232876712328767</v>
      </c>
      <c r="L8" s="16">
        <v>0.16666666666666699</v>
      </c>
      <c r="M8" s="16">
        <v>0.25</v>
      </c>
      <c r="N8" s="16">
        <v>0.22549019607843099</v>
      </c>
      <c r="O8" s="16">
        <v>0.233333333333333</v>
      </c>
      <c r="P8" s="16">
        <v>0.21666666666666701</v>
      </c>
      <c r="Q8" s="16">
        <v>0.232558139534884</v>
      </c>
      <c r="R8" s="16">
        <v>0.18518518518518501</v>
      </c>
      <c r="S8" s="16">
        <v>0.230769230769231</v>
      </c>
      <c r="T8" s="16">
        <v>0.29807692307692302</v>
      </c>
      <c r="U8" s="16"/>
      <c r="V8" s="16">
        <v>0.153203342618384</v>
      </c>
      <c r="W8" s="16">
        <v>0.22702702702702701</v>
      </c>
      <c r="X8" s="16">
        <v>0.235915492957746</v>
      </c>
      <c r="Y8" s="16">
        <v>0.27551020408163301</v>
      </c>
      <c r="Z8" s="16"/>
      <c r="AA8" s="16">
        <v>0.18897637795275599</v>
      </c>
      <c r="AB8" s="16">
        <v>0.17073170731707299</v>
      </c>
      <c r="AC8" s="16">
        <v>0.27678571428571402</v>
      </c>
      <c r="AD8" s="16">
        <v>0.209302325581395</v>
      </c>
      <c r="AE8" s="16">
        <v>0.26050420168067201</v>
      </c>
      <c r="AF8" s="16">
        <v>0.30851063829787201</v>
      </c>
      <c r="AG8" s="16">
        <v>0.35416666666666702</v>
      </c>
      <c r="AH8" s="16">
        <v>0.26829268292682901</v>
      </c>
      <c r="AI8" s="16">
        <v>0.28301886792452802</v>
      </c>
      <c r="AJ8" s="16"/>
      <c r="AK8" s="16">
        <v>0.19289340101522801</v>
      </c>
      <c r="AL8" s="16">
        <v>0.233009708737864</v>
      </c>
      <c r="AM8" s="16">
        <v>0.26732673267326701</v>
      </c>
      <c r="AN8" s="16">
        <v>0.16382252559727001</v>
      </c>
      <c r="AO8" s="16">
        <v>0.24468085106383</v>
      </c>
      <c r="AP8" s="16">
        <v>0.31336405529953898</v>
      </c>
      <c r="AQ8" s="16">
        <v>0.25333333333333302</v>
      </c>
      <c r="AR8" s="16"/>
      <c r="AS8" s="16">
        <v>0.430851063829787</v>
      </c>
      <c r="AT8" s="16">
        <v>0.19292035398230101</v>
      </c>
      <c r="AU8" s="16"/>
      <c r="AV8" s="16">
        <v>0.20253164556962</v>
      </c>
      <c r="AW8" s="16">
        <v>0.24052132701421799</v>
      </c>
      <c r="AX8" s="16"/>
      <c r="AY8" s="16">
        <v>0.19806763285024201</v>
      </c>
      <c r="AZ8" s="16">
        <v>0.27551020408163301</v>
      </c>
      <c r="BA8" s="16"/>
      <c r="BB8" s="16">
        <v>0.31825037707390602</v>
      </c>
      <c r="BC8" s="16">
        <v>0.134351145038168</v>
      </c>
      <c r="BD8" s="16"/>
      <c r="BE8" s="16">
        <v>7.2727272727272696E-2</v>
      </c>
      <c r="BF8" s="16">
        <v>0.106508875739645</v>
      </c>
      <c r="BG8" s="16">
        <v>0.25259515570934299</v>
      </c>
      <c r="BH8" s="16">
        <v>0.44680851063829802</v>
      </c>
    </row>
    <row r="9" spans="2:60" x14ac:dyDescent="0.25">
      <c r="B9" s="17" t="s">
        <v>223</v>
      </c>
      <c r="C9" s="16">
        <v>0.24279210925644901</v>
      </c>
      <c r="D9" s="16">
        <v>0.25581395348837199</v>
      </c>
      <c r="E9" s="16">
        <v>0.21678321678321699</v>
      </c>
      <c r="F9" s="16">
        <v>0.2</v>
      </c>
      <c r="G9" s="16">
        <v>0.32758620689655199</v>
      </c>
      <c r="H9" s="16">
        <v>0.33333333333333298</v>
      </c>
      <c r="I9" s="16">
        <v>0.21904761904761899</v>
      </c>
      <c r="J9" s="16">
        <v>0.26315789473684198</v>
      </c>
      <c r="K9" s="16">
        <v>0.31506849315068503</v>
      </c>
      <c r="L9" s="16">
        <v>0.1</v>
      </c>
      <c r="M9" s="16">
        <v>0.25</v>
      </c>
      <c r="N9" s="16">
        <v>0.20588235294117599</v>
      </c>
      <c r="O9" s="16">
        <v>0.233333333333333</v>
      </c>
      <c r="P9" s="16">
        <v>0.116666666666667</v>
      </c>
      <c r="Q9" s="16">
        <v>0.209302325581395</v>
      </c>
      <c r="R9" s="16">
        <v>0.25925925925925902</v>
      </c>
      <c r="S9" s="16">
        <v>0.30769230769230799</v>
      </c>
      <c r="T9" s="16">
        <v>0.240384615384615</v>
      </c>
      <c r="U9" s="16"/>
      <c r="V9" s="16">
        <v>0.17270194986072401</v>
      </c>
      <c r="W9" s="16">
        <v>0.232432432432432</v>
      </c>
      <c r="X9" s="16">
        <v>0.30633802816901401</v>
      </c>
      <c r="Y9" s="16">
        <v>0.261224489795918</v>
      </c>
      <c r="Z9" s="16"/>
      <c r="AA9" s="16">
        <v>0.186351706036745</v>
      </c>
      <c r="AB9" s="16">
        <v>0.25609756097560998</v>
      </c>
      <c r="AC9" s="16">
        <v>0.25892857142857101</v>
      </c>
      <c r="AD9" s="16">
        <v>0.27131782945736399</v>
      </c>
      <c r="AE9" s="16">
        <v>0.29411764705882398</v>
      </c>
      <c r="AF9" s="16">
        <v>0.28723404255319201</v>
      </c>
      <c r="AG9" s="16">
        <v>0.33333333333333298</v>
      </c>
      <c r="AH9" s="16">
        <v>0.219512195121951</v>
      </c>
      <c r="AI9" s="16">
        <v>0.27358490566037702</v>
      </c>
      <c r="AJ9" s="16"/>
      <c r="AK9" s="16">
        <v>0.19796954314720799</v>
      </c>
      <c r="AL9" s="16">
        <v>0.25242718446601897</v>
      </c>
      <c r="AM9" s="16">
        <v>0.287128712871287</v>
      </c>
      <c r="AN9" s="16">
        <v>0.19453924914675799</v>
      </c>
      <c r="AO9" s="16">
        <v>0.30319148936170198</v>
      </c>
      <c r="AP9" s="16">
        <v>0.28110599078340998</v>
      </c>
      <c r="AQ9" s="16">
        <v>0.24666666666666701</v>
      </c>
      <c r="AR9" s="16"/>
      <c r="AS9" s="16">
        <v>0.35106382978723399</v>
      </c>
      <c r="AT9" s="16">
        <v>0.224778761061947</v>
      </c>
      <c r="AU9" s="16"/>
      <c r="AV9" s="16">
        <v>0.22573839662447301</v>
      </c>
      <c r="AW9" s="16">
        <v>0.25236966824644602</v>
      </c>
      <c r="AX9" s="16"/>
      <c r="AY9" s="16">
        <v>0.231884057971014</v>
      </c>
      <c r="AZ9" s="16">
        <v>0.261224489795918</v>
      </c>
      <c r="BA9" s="16"/>
      <c r="BB9" s="16">
        <v>0.27300150829562603</v>
      </c>
      <c r="BC9" s="16">
        <v>0.212213740458015</v>
      </c>
      <c r="BD9" s="16"/>
      <c r="BE9" s="16">
        <v>0.109090909090909</v>
      </c>
      <c r="BF9" s="16">
        <v>0.16863905325443801</v>
      </c>
      <c r="BG9" s="16">
        <v>0.29411764705882398</v>
      </c>
      <c r="BH9" s="16">
        <v>0.31489361702127699</v>
      </c>
    </row>
    <row r="10" spans="2:60" ht="30" x14ac:dyDescent="0.25">
      <c r="B10" s="17" t="s">
        <v>224</v>
      </c>
      <c r="C10" s="16">
        <v>0.25872534142640402</v>
      </c>
      <c r="D10" s="16">
        <v>0.27906976744186002</v>
      </c>
      <c r="E10" s="16">
        <v>0.223776223776224</v>
      </c>
      <c r="F10" s="16">
        <v>0.29473684210526302</v>
      </c>
      <c r="G10" s="16">
        <v>0.27586206896551702</v>
      </c>
      <c r="H10" s="16">
        <v>0.1</v>
      </c>
      <c r="I10" s="16">
        <v>0.28571428571428598</v>
      </c>
      <c r="J10" s="16">
        <v>0.21052631578947401</v>
      </c>
      <c r="K10" s="16">
        <v>0.27397260273972601</v>
      </c>
      <c r="L10" s="16">
        <v>0.3</v>
      </c>
      <c r="M10" s="16">
        <v>0.22727272727272699</v>
      </c>
      <c r="N10" s="16">
        <v>0.24509803921568599</v>
      </c>
      <c r="O10" s="16">
        <v>0.2</v>
      </c>
      <c r="P10" s="16">
        <v>0.31666666666666698</v>
      </c>
      <c r="Q10" s="16">
        <v>0.25581395348837199</v>
      </c>
      <c r="R10" s="16">
        <v>0.22222222222222199</v>
      </c>
      <c r="S10" s="16">
        <v>0.29120879120879101</v>
      </c>
      <c r="T10" s="16">
        <v>0.22115384615384601</v>
      </c>
      <c r="U10" s="16"/>
      <c r="V10" s="16">
        <v>0.25626740947075199</v>
      </c>
      <c r="W10" s="16">
        <v>0.26486486486486499</v>
      </c>
      <c r="X10" s="16">
        <v>0.26056338028169002</v>
      </c>
      <c r="Y10" s="16">
        <v>0.25714285714285701</v>
      </c>
      <c r="Z10" s="16"/>
      <c r="AA10" s="16">
        <v>0.27559055118110198</v>
      </c>
      <c r="AB10" s="16">
        <v>0.34146341463414598</v>
      </c>
      <c r="AC10" s="16">
        <v>0.1875</v>
      </c>
      <c r="AD10" s="16">
        <v>0.33333333333333298</v>
      </c>
      <c r="AE10" s="16">
        <v>0.23529411764705899</v>
      </c>
      <c r="AF10" s="16">
        <v>0.25531914893617003</v>
      </c>
      <c r="AG10" s="16">
        <v>0.21875</v>
      </c>
      <c r="AH10" s="16">
        <v>0.25609756097560998</v>
      </c>
      <c r="AI10" s="16">
        <v>0.19811320754716999</v>
      </c>
      <c r="AJ10" s="16"/>
      <c r="AK10" s="16">
        <v>0.26395939086294401</v>
      </c>
      <c r="AL10" s="16">
        <v>0.213592233009709</v>
      </c>
      <c r="AM10" s="16">
        <v>0.22772277227722801</v>
      </c>
      <c r="AN10" s="16">
        <v>0.30716723549488101</v>
      </c>
      <c r="AO10" s="16">
        <v>0.28191489361702099</v>
      </c>
      <c r="AP10" s="16">
        <v>0.230414746543779</v>
      </c>
      <c r="AQ10" s="16">
        <v>0.206666666666667</v>
      </c>
      <c r="AR10" s="16"/>
      <c r="AS10" s="16">
        <v>0.164893617021277</v>
      </c>
      <c r="AT10" s="16">
        <v>0.27433628318584102</v>
      </c>
      <c r="AU10" s="16"/>
      <c r="AV10" s="16">
        <v>0.24472573839662401</v>
      </c>
      <c r="AW10" s="16">
        <v>0.26658767772511799</v>
      </c>
      <c r="AX10" s="16"/>
      <c r="AY10" s="16">
        <v>0.25966183574879198</v>
      </c>
      <c r="AZ10" s="16">
        <v>0.25714285714285701</v>
      </c>
      <c r="BA10" s="16"/>
      <c r="BB10" s="16">
        <v>0.24132730015083001</v>
      </c>
      <c r="BC10" s="16">
        <v>0.276335877862595</v>
      </c>
      <c r="BD10" s="16"/>
      <c r="BE10" s="16">
        <v>0.2</v>
      </c>
      <c r="BF10" s="16">
        <v>0.33431952662721898</v>
      </c>
      <c r="BG10" s="16">
        <v>0.271626297577855</v>
      </c>
      <c r="BH10" s="16">
        <v>0.16170212765957401</v>
      </c>
    </row>
    <row r="11" spans="2:60" x14ac:dyDescent="0.25">
      <c r="B11" s="17" t="s">
        <v>225</v>
      </c>
      <c r="C11" s="16">
        <v>0.122913505311077</v>
      </c>
      <c r="D11" s="16">
        <v>0.116279069767442</v>
      </c>
      <c r="E11" s="16">
        <v>0.14685314685314699</v>
      </c>
      <c r="F11" s="16">
        <v>0.115789473684211</v>
      </c>
      <c r="G11" s="16">
        <v>3.4482758620689703E-2</v>
      </c>
      <c r="H11" s="16">
        <v>0.16666666666666699</v>
      </c>
      <c r="I11" s="16">
        <v>0.12380952380952399</v>
      </c>
      <c r="J11" s="16">
        <v>0.105263157894737</v>
      </c>
      <c r="K11" s="16">
        <v>5.4794520547945202E-2</v>
      </c>
      <c r="L11" s="16">
        <v>0.233333333333333</v>
      </c>
      <c r="M11" s="16">
        <v>0.13636363636363599</v>
      </c>
      <c r="N11" s="16">
        <v>0.14705882352941199</v>
      </c>
      <c r="O11" s="16">
        <v>0.2</v>
      </c>
      <c r="P11" s="16">
        <v>0.2</v>
      </c>
      <c r="Q11" s="16">
        <v>0.209302325581395</v>
      </c>
      <c r="R11" s="16">
        <v>3.7037037037037E-2</v>
      </c>
      <c r="S11" s="16">
        <v>9.8901098901098897E-2</v>
      </c>
      <c r="T11" s="16">
        <v>8.6538461538461495E-2</v>
      </c>
      <c r="U11" s="16"/>
      <c r="V11" s="16">
        <v>0.155988857938719</v>
      </c>
      <c r="W11" s="16">
        <v>0.151351351351351</v>
      </c>
      <c r="X11" s="16">
        <v>9.5070422535211294E-2</v>
      </c>
      <c r="Y11" s="16">
        <v>0.104081632653061</v>
      </c>
      <c r="Z11" s="16"/>
      <c r="AA11" s="16">
        <v>0.14173228346456701</v>
      </c>
      <c r="AB11" s="16">
        <v>0.109756097560976</v>
      </c>
      <c r="AC11" s="16">
        <v>0.160714285714286</v>
      </c>
      <c r="AD11" s="16">
        <v>0.10077519379845</v>
      </c>
      <c r="AE11" s="16">
        <v>9.2436974789915999E-2</v>
      </c>
      <c r="AF11" s="16">
        <v>7.4468085106383003E-2</v>
      </c>
      <c r="AG11" s="16">
        <v>5.2083333333333301E-2</v>
      </c>
      <c r="AH11" s="16">
        <v>0.15853658536585399</v>
      </c>
      <c r="AI11" s="16">
        <v>0.122641509433962</v>
      </c>
      <c r="AJ11" s="16"/>
      <c r="AK11" s="16">
        <v>0.16243654822334999</v>
      </c>
      <c r="AL11" s="16">
        <v>0.13592233009708701</v>
      </c>
      <c r="AM11" s="16">
        <v>9.9009900990099001E-2</v>
      </c>
      <c r="AN11" s="16">
        <v>0.146757679180887</v>
      </c>
      <c r="AO11" s="16">
        <v>7.4468085106383003E-2</v>
      </c>
      <c r="AP11" s="16">
        <v>0.101382488479263</v>
      </c>
      <c r="AQ11" s="16">
        <v>0.133333333333333</v>
      </c>
      <c r="AR11" s="16"/>
      <c r="AS11" s="16">
        <v>3.7234042553191501E-2</v>
      </c>
      <c r="AT11" s="16">
        <v>0.13716814159292001</v>
      </c>
      <c r="AU11" s="16"/>
      <c r="AV11" s="16">
        <v>0.13713080168776401</v>
      </c>
      <c r="AW11" s="16">
        <v>0.114928909952607</v>
      </c>
      <c r="AX11" s="16"/>
      <c r="AY11" s="16">
        <v>0.13405797101449299</v>
      </c>
      <c r="AZ11" s="16">
        <v>0.104081632653061</v>
      </c>
      <c r="BA11" s="16"/>
      <c r="BB11" s="16">
        <v>8.29562594268477E-2</v>
      </c>
      <c r="BC11" s="16">
        <v>0.16335877862595399</v>
      </c>
      <c r="BD11" s="16"/>
      <c r="BE11" s="16">
        <v>0.15151515151515199</v>
      </c>
      <c r="BF11" s="16">
        <v>0.21005917159763299</v>
      </c>
      <c r="BG11" s="16">
        <v>9.5155709342560596E-2</v>
      </c>
      <c r="BH11" s="16">
        <v>4.6808510638297898E-2</v>
      </c>
    </row>
    <row r="12" spans="2:60" x14ac:dyDescent="0.25">
      <c r="B12" s="17" t="s">
        <v>226</v>
      </c>
      <c r="C12" s="16">
        <v>0.12974203338391499</v>
      </c>
      <c r="D12" s="16">
        <v>0.116279069767442</v>
      </c>
      <c r="E12" s="16">
        <v>0.18181818181818199</v>
      </c>
      <c r="F12" s="16">
        <v>0.17894736842105299</v>
      </c>
      <c r="G12" s="16">
        <v>0.15517241379310301</v>
      </c>
      <c r="H12" s="16">
        <v>0.133333333333333</v>
      </c>
      <c r="I12" s="16">
        <v>0.104761904761905</v>
      </c>
      <c r="J12" s="16">
        <v>0.157894736842105</v>
      </c>
      <c r="K12" s="16">
        <v>9.5890410958904104E-2</v>
      </c>
      <c r="L12" s="16">
        <v>0.2</v>
      </c>
      <c r="M12" s="16">
        <v>9.0909090909090898E-2</v>
      </c>
      <c r="N12" s="16">
        <v>0.14705882352941199</v>
      </c>
      <c r="O12" s="16">
        <v>0.133333333333333</v>
      </c>
      <c r="P12" s="16">
        <v>0.15</v>
      </c>
      <c r="Q12" s="16">
        <v>6.9767441860465101E-2</v>
      </c>
      <c r="R12" s="16">
        <v>0.296296296296296</v>
      </c>
      <c r="S12" s="16">
        <v>7.1428571428571397E-2</v>
      </c>
      <c r="T12" s="16">
        <v>0.125</v>
      </c>
      <c r="U12" s="16"/>
      <c r="V12" s="16">
        <v>0.22841225626740899</v>
      </c>
      <c r="W12" s="16">
        <v>0.11351351351351401</v>
      </c>
      <c r="X12" s="16">
        <v>8.0985915492957694E-2</v>
      </c>
      <c r="Y12" s="16">
        <v>9.1836734693877597E-2</v>
      </c>
      <c r="Z12" s="16"/>
      <c r="AA12" s="16">
        <v>0.186351706036745</v>
      </c>
      <c r="AB12" s="16">
        <v>0.109756097560976</v>
      </c>
      <c r="AC12" s="16">
        <v>9.8214285714285698E-2</v>
      </c>
      <c r="AD12" s="16">
        <v>4.6511627906976702E-2</v>
      </c>
      <c r="AE12" s="16">
        <v>0.11764705882352899</v>
      </c>
      <c r="AF12" s="16">
        <v>5.31914893617021E-2</v>
      </c>
      <c r="AG12" s="16">
        <v>3.125E-2</v>
      </c>
      <c r="AH12" s="16">
        <v>6.0975609756097601E-2</v>
      </c>
      <c r="AI12" s="16">
        <v>0.122641509433962</v>
      </c>
      <c r="AJ12" s="16"/>
      <c r="AK12" s="16">
        <v>0.157360406091371</v>
      </c>
      <c r="AL12" s="16">
        <v>0.15533980582524301</v>
      </c>
      <c r="AM12" s="16">
        <v>8.9108910891089105E-2</v>
      </c>
      <c r="AN12" s="16">
        <v>0.16723549488054601</v>
      </c>
      <c r="AO12" s="16">
        <v>7.9787234042553196E-2</v>
      </c>
      <c r="AP12" s="16">
        <v>5.99078341013825E-2</v>
      </c>
      <c r="AQ12" s="16">
        <v>0.14000000000000001</v>
      </c>
      <c r="AR12" s="16"/>
      <c r="AS12" s="16">
        <v>1.0638297872340399E-2</v>
      </c>
      <c r="AT12" s="16">
        <v>0.149557522123894</v>
      </c>
      <c r="AU12" s="16"/>
      <c r="AV12" s="16">
        <v>0.16244725738396601</v>
      </c>
      <c r="AW12" s="16">
        <v>0.111374407582938</v>
      </c>
      <c r="AX12" s="16"/>
      <c r="AY12" s="16">
        <v>0.15217391304347799</v>
      </c>
      <c r="AZ12" s="16">
        <v>9.1836734693877597E-2</v>
      </c>
      <c r="BA12" s="16"/>
      <c r="BB12" s="16">
        <v>7.5414781297134206E-2</v>
      </c>
      <c r="BC12" s="16">
        <v>0.18473282442748101</v>
      </c>
      <c r="BD12" s="16"/>
      <c r="BE12" s="16">
        <v>0.40606060606060601</v>
      </c>
      <c r="BF12" s="16">
        <v>0.15384615384615399</v>
      </c>
      <c r="BG12" s="16">
        <v>7.9584775086505202E-2</v>
      </c>
      <c r="BH12" s="16">
        <v>2.1276595744680899E-2</v>
      </c>
    </row>
    <row r="13" spans="2:60" x14ac:dyDescent="0.25">
      <c r="B13" s="17" t="s">
        <v>77</v>
      </c>
      <c r="C13" s="16">
        <v>1.8968133535660101E-2</v>
      </c>
      <c r="D13" s="16">
        <v>2.32558139534884E-2</v>
      </c>
      <c r="E13" s="16">
        <v>2.0979020979021001E-2</v>
      </c>
      <c r="F13" s="16">
        <v>0</v>
      </c>
      <c r="G13" s="16">
        <v>1.72413793103448E-2</v>
      </c>
      <c r="H13" s="16">
        <v>0</v>
      </c>
      <c r="I13" s="16">
        <v>4.7619047619047603E-2</v>
      </c>
      <c r="J13" s="16">
        <v>0</v>
      </c>
      <c r="K13" s="16">
        <v>2.7397260273972601E-2</v>
      </c>
      <c r="L13" s="16">
        <v>0</v>
      </c>
      <c r="M13" s="16">
        <v>4.5454545454545497E-2</v>
      </c>
      <c r="N13" s="16">
        <v>2.9411764705882401E-2</v>
      </c>
      <c r="O13" s="16">
        <v>0</v>
      </c>
      <c r="P13" s="16">
        <v>0</v>
      </c>
      <c r="Q13" s="16">
        <v>2.32558139534884E-2</v>
      </c>
      <c r="R13" s="16">
        <v>0</v>
      </c>
      <c r="S13" s="16">
        <v>0</v>
      </c>
      <c r="T13" s="16">
        <v>2.8846153846153799E-2</v>
      </c>
      <c r="U13" s="16"/>
      <c r="V13" s="16">
        <v>3.3426183844011102E-2</v>
      </c>
      <c r="W13" s="16">
        <v>1.0810810810810799E-2</v>
      </c>
      <c r="X13" s="16">
        <v>2.1126760563380299E-2</v>
      </c>
      <c r="Y13" s="16">
        <v>1.02040816326531E-2</v>
      </c>
      <c r="Z13" s="16"/>
      <c r="AA13" s="16">
        <v>2.0997375328084E-2</v>
      </c>
      <c r="AB13" s="16">
        <v>1.21951219512195E-2</v>
      </c>
      <c r="AC13" s="16">
        <v>1.7857142857142901E-2</v>
      </c>
      <c r="AD13" s="16">
        <v>3.8759689922480599E-2</v>
      </c>
      <c r="AE13" s="16">
        <v>0</v>
      </c>
      <c r="AF13" s="16">
        <v>2.1276595744680899E-2</v>
      </c>
      <c r="AG13" s="16">
        <v>1.0416666666666701E-2</v>
      </c>
      <c r="AH13" s="16">
        <v>3.65853658536585E-2</v>
      </c>
      <c r="AI13" s="16">
        <v>0</v>
      </c>
      <c r="AJ13" s="16"/>
      <c r="AK13" s="16">
        <v>2.5380710659898501E-2</v>
      </c>
      <c r="AL13" s="16">
        <v>9.7087378640776708E-3</v>
      </c>
      <c r="AM13" s="16">
        <v>2.9702970297029702E-2</v>
      </c>
      <c r="AN13" s="16">
        <v>2.0477815699658699E-2</v>
      </c>
      <c r="AO13" s="16">
        <v>1.5957446808510599E-2</v>
      </c>
      <c r="AP13" s="16">
        <v>1.3824884792626699E-2</v>
      </c>
      <c r="AQ13" s="16">
        <v>0.02</v>
      </c>
      <c r="AR13" s="16"/>
      <c r="AS13" s="16">
        <v>5.31914893617021E-3</v>
      </c>
      <c r="AT13" s="16">
        <v>2.12389380530973E-2</v>
      </c>
      <c r="AU13" s="16"/>
      <c r="AV13" s="16">
        <v>2.7426160337552699E-2</v>
      </c>
      <c r="AW13" s="16">
        <v>1.4218009478673001E-2</v>
      </c>
      <c r="AX13" s="16"/>
      <c r="AY13" s="16">
        <v>2.41545893719807E-2</v>
      </c>
      <c r="AZ13" s="16">
        <v>1.02040816326531E-2</v>
      </c>
      <c r="BA13" s="16"/>
      <c r="BB13" s="16">
        <v>9.0497737556561094E-3</v>
      </c>
      <c r="BC13" s="16">
        <v>2.90076335877863E-2</v>
      </c>
      <c r="BD13" s="16"/>
      <c r="BE13" s="16">
        <v>6.0606060606060601E-2</v>
      </c>
      <c r="BF13" s="16">
        <v>2.6627218934911202E-2</v>
      </c>
      <c r="BG13" s="16">
        <v>6.9204152249135002E-3</v>
      </c>
      <c r="BH13" s="16">
        <v>8.5106382978723406E-3</v>
      </c>
    </row>
    <row r="14" spans="2:60" x14ac:dyDescent="0.25">
      <c r="B14" s="17" t="s">
        <v>227</v>
      </c>
      <c r="C14" s="19">
        <v>0.469650986342944</v>
      </c>
      <c r="D14" s="19">
        <v>0.46511627906976699</v>
      </c>
      <c r="E14" s="19">
        <v>0.42657342657342701</v>
      </c>
      <c r="F14" s="19">
        <v>0.41052631578947402</v>
      </c>
      <c r="G14" s="19">
        <v>0.51724137931034497</v>
      </c>
      <c r="H14" s="19">
        <v>0.6</v>
      </c>
      <c r="I14" s="19">
        <v>0.43809523809523798</v>
      </c>
      <c r="J14" s="19">
        <v>0.52631578947368396</v>
      </c>
      <c r="K14" s="19">
        <v>0.54794520547945202</v>
      </c>
      <c r="L14" s="19">
        <v>0.266666666666667</v>
      </c>
      <c r="M14" s="19">
        <v>0.5</v>
      </c>
      <c r="N14" s="19">
        <v>0.43137254901960798</v>
      </c>
      <c r="O14" s="19">
        <v>0.46666666666666701</v>
      </c>
      <c r="P14" s="19">
        <v>0.33333333333333298</v>
      </c>
      <c r="Q14" s="19">
        <v>0.44186046511627902</v>
      </c>
      <c r="R14" s="19">
        <v>0.44444444444444398</v>
      </c>
      <c r="S14" s="19">
        <v>0.53846153846153899</v>
      </c>
      <c r="T14" s="19">
        <v>0.53846153846153799</v>
      </c>
      <c r="U14" s="19"/>
      <c r="V14" s="19">
        <v>0.32590529247910899</v>
      </c>
      <c r="W14" s="19">
        <v>0.45945945945945899</v>
      </c>
      <c r="X14" s="19">
        <v>0.54225352112676095</v>
      </c>
      <c r="Y14" s="19">
        <v>0.53673469387755102</v>
      </c>
      <c r="Z14" s="19"/>
      <c r="AA14" s="19">
        <v>0.37532808398950102</v>
      </c>
      <c r="AB14" s="19">
        <v>0.42682926829268297</v>
      </c>
      <c r="AC14" s="19">
        <v>0.53571428571428603</v>
      </c>
      <c r="AD14" s="19">
        <v>0.48062015503875999</v>
      </c>
      <c r="AE14" s="19">
        <v>0.55462184873949605</v>
      </c>
      <c r="AF14" s="19">
        <v>0.59574468085106402</v>
      </c>
      <c r="AG14" s="19">
        <v>0.6875</v>
      </c>
      <c r="AH14" s="19">
        <v>0.48780487804877998</v>
      </c>
      <c r="AI14" s="19">
        <v>0.55660377358490598</v>
      </c>
      <c r="AJ14" s="19"/>
      <c r="AK14" s="19">
        <v>0.390862944162437</v>
      </c>
      <c r="AL14" s="19">
        <v>0.485436893203884</v>
      </c>
      <c r="AM14" s="19">
        <v>0.55445544554455495</v>
      </c>
      <c r="AN14" s="19">
        <v>0.35836177474402697</v>
      </c>
      <c r="AO14" s="19">
        <v>0.54787234042553201</v>
      </c>
      <c r="AP14" s="19">
        <v>0.59447004608294896</v>
      </c>
      <c r="AQ14" s="19">
        <v>0.5</v>
      </c>
      <c r="AR14" s="19"/>
      <c r="AS14" s="19">
        <v>0.78191489361702105</v>
      </c>
      <c r="AT14" s="19">
        <v>0.417699115044248</v>
      </c>
      <c r="AU14" s="19"/>
      <c r="AV14" s="19">
        <v>0.42827004219409298</v>
      </c>
      <c r="AW14" s="19">
        <v>0.49289099526066399</v>
      </c>
      <c r="AX14" s="19"/>
      <c r="AY14" s="19">
        <v>0.42995169082125601</v>
      </c>
      <c r="AZ14" s="19">
        <v>0.53673469387755102</v>
      </c>
      <c r="BA14" s="19"/>
      <c r="BB14" s="19">
        <v>0.59125188536953199</v>
      </c>
      <c r="BC14" s="19">
        <v>0.34656488549618297</v>
      </c>
      <c r="BD14" s="19"/>
      <c r="BE14" s="19">
        <v>0.18181818181818199</v>
      </c>
      <c r="BF14" s="19">
        <v>0.27514792899408302</v>
      </c>
      <c r="BG14" s="19">
        <v>0.54671280276816603</v>
      </c>
      <c r="BH14" s="19">
        <v>0.76170212765957401</v>
      </c>
    </row>
    <row r="15" spans="2:60" x14ac:dyDescent="0.25">
      <c r="B15" s="17" t="s">
        <v>228</v>
      </c>
      <c r="C15" s="19">
        <v>0.25265553869499202</v>
      </c>
      <c r="D15" s="19">
        <v>0.232558139534884</v>
      </c>
      <c r="E15" s="19">
        <v>0.32867132867132898</v>
      </c>
      <c r="F15" s="19">
        <v>0.29473684210526302</v>
      </c>
      <c r="G15" s="19">
        <v>0.18965517241379301</v>
      </c>
      <c r="H15" s="19">
        <v>0.3</v>
      </c>
      <c r="I15" s="19">
        <v>0.22857142857142901</v>
      </c>
      <c r="J15" s="19">
        <v>0.26315789473684198</v>
      </c>
      <c r="K15" s="19">
        <v>0.150684931506849</v>
      </c>
      <c r="L15" s="19">
        <v>0.43333333333333302</v>
      </c>
      <c r="M15" s="19">
        <v>0.22727272727272699</v>
      </c>
      <c r="N15" s="19">
        <v>0.29411764705882398</v>
      </c>
      <c r="O15" s="19">
        <v>0.33333333333333298</v>
      </c>
      <c r="P15" s="19">
        <v>0.35</v>
      </c>
      <c r="Q15" s="19">
        <v>0.27906976744186002</v>
      </c>
      <c r="R15" s="19">
        <v>0.33333333333333298</v>
      </c>
      <c r="S15" s="19">
        <v>0.17032967032967</v>
      </c>
      <c r="T15" s="19">
        <v>0.21153846153846201</v>
      </c>
      <c r="U15" s="19"/>
      <c r="V15" s="19">
        <v>0.38440111420612799</v>
      </c>
      <c r="W15" s="19">
        <v>0.26486486486486499</v>
      </c>
      <c r="X15" s="19">
        <v>0.176056338028169</v>
      </c>
      <c r="Y15" s="19">
        <v>0.19591836734693899</v>
      </c>
      <c r="Z15" s="19"/>
      <c r="AA15" s="19">
        <v>0.32808398950131201</v>
      </c>
      <c r="AB15" s="19">
        <v>0.219512195121951</v>
      </c>
      <c r="AC15" s="19">
        <v>0.25892857142857101</v>
      </c>
      <c r="AD15" s="19">
        <v>0.14728682170542601</v>
      </c>
      <c r="AE15" s="19">
        <v>0.21008403361344499</v>
      </c>
      <c r="AF15" s="19">
        <v>0.12765957446808501</v>
      </c>
      <c r="AG15" s="19">
        <v>8.3333333333333301E-2</v>
      </c>
      <c r="AH15" s="19">
        <v>0.219512195121951</v>
      </c>
      <c r="AI15" s="19">
        <v>0.245283018867925</v>
      </c>
      <c r="AJ15" s="19"/>
      <c r="AK15" s="19">
        <v>0.31979695431472099</v>
      </c>
      <c r="AL15" s="19">
        <v>0.29126213592233002</v>
      </c>
      <c r="AM15" s="19">
        <v>0.18811881188118801</v>
      </c>
      <c r="AN15" s="19">
        <v>0.31399317406143301</v>
      </c>
      <c r="AO15" s="19">
        <v>0.154255319148936</v>
      </c>
      <c r="AP15" s="19">
        <v>0.16129032258064499</v>
      </c>
      <c r="AQ15" s="19">
        <v>0.27333333333333298</v>
      </c>
      <c r="AR15" s="19"/>
      <c r="AS15" s="19">
        <v>4.7872340425531901E-2</v>
      </c>
      <c r="AT15" s="19">
        <v>0.28672566371681402</v>
      </c>
      <c r="AU15" s="19"/>
      <c r="AV15" s="19">
        <v>0.29957805907173002</v>
      </c>
      <c r="AW15" s="19">
        <v>0.226303317535545</v>
      </c>
      <c r="AX15" s="19"/>
      <c r="AY15" s="19">
        <v>0.28623188405797101</v>
      </c>
      <c r="AZ15" s="19">
        <v>0.19591836734693899</v>
      </c>
      <c r="BA15" s="19"/>
      <c r="BB15" s="19">
        <v>0.158371040723982</v>
      </c>
      <c r="BC15" s="19">
        <v>0.34809160305343501</v>
      </c>
      <c r="BD15" s="19"/>
      <c r="BE15" s="19">
        <v>0.55757575757575795</v>
      </c>
      <c r="BF15" s="19">
        <v>0.36390532544378701</v>
      </c>
      <c r="BG15" s="19">
        <v>0.17474048442906601</v>
      </c>
      <c r="BH15" s="19">
        <v>6.8085106382978697E-2</v>
      </c>
    </row>
    <row r="16" spans="2:60" x14ac:dyDescent="0.25">
      <c r="B16" s="17" t="s">
        <v>171</v>
      </c>
      <c r="C16" s="20">
        <v>0.21699544764795101</v>
      </c>
      <c r="D16" s="20">
        <v>0.232558139534884</v>
      </c>
      <c r="E16" s="20">
        <v>9.7902097902097904E-2</v>
      </c>
      <c r="F16" s="20">
        <v>0.11578947368421</v>
      </c>
      <c r="G16" s="20">
        <v>0.32758620689655199</v>
      </c>
      <c r="H16" s="20">
        <v>0.3</v>
      </c>
      <c r="I16" s="20">
        <v>0.20952380952381</v>
      </c>
      <c r="J16" s="20">
        <v>0.26315789473684198</v>
      </c>
      <c r="K16" s="20">
        <v>0.397260273972603</v>
      </c>
      <c r="L16" s="20">
        <v>-0.16666666666666699</v>
      </c>
      <c r="M16" s="20">
        <v>0.27272727272727298</v>
      </c>
      <c r="N16" s="20">
        <v>0.13725490196078399</v>
      </c>
      <c r="O16" s="20">
        <v>0.133333333333333</v>
      </c>
      <c r="P16" s="20">
        <v>-1.6666666666666601E-2</v>
      </c>
      <c r="Q16" s="20">
        <v>0.162790697674419</v>
      </c>
      <c r="R16" s="20">
        <v>0.11111111111111099</v>
      </c>
      <c r="S16" s="20">
        <v>0.36813186813186799</v>
      </c>
      <c r="T16" s="20">
        <v>0.32692307692307698</v>
      </c>
      <c r="U16" s="20"/>
      <c r="V16" s="20">
        <v>-5.8495821727019497E-2</v>
      </c>
      <c r="W16" s="20">
        <v>0.19459459459459499</v>
      </c>
      <c r="X16" s="20">
        <v>0.36619718309859201</v>
      </c>
      <c r="Y16" s="20">
        <v>0.340816326530612</v>
      </c>
      <c r="Z16" s="20"/>
      <c r="AA16" s="20">
        <v>4.7244094488188997E-2</v>
      </c>
      <c r="AB16" s="20">
        <v>0.207317073170732</v>
      </c>
      <c r="AC16" s="20">
        <v>0.27678571428571402</v>
      </c>
      <c r="AD16" s="20">
        <v>0.33333333333333298</v>
      </c>
      <c r="AE16" s="20">
        <v>0.34453781512604997</v>
      </c>
      <c r="AF16" s="20">
        <v>0.46808510638297901</v>
      </c>
      <c r="AG16" s="20">
        <v>0.60416666666666696</v>
      </c>
      <c r="AH16" s="20">
        <v>0.26829268292682901</v>
      </c>
      <c r="AI16" s="20">
        <v>0.31132075471698101</v>
      </c>
      <c r="AJ16" s="20"/>
      <c r="AK16" s="20">
        <v>7.1065989847715796E-2</v>
      </c>
      <c r="AL16" s="20">
        <v>0.19417475728155301</v>
      </c>
      <c r="AM16" s="20">
        <v>0.366336633663366</v>
      </c>
      <c r="AN16" s="20">
        <v>4.4368600682593899E-2</v>
      </c>
      <c r="AO16" s="20">
        <v>0.39361702127659598</v>
      </c>
      <c r="AP16" s="20">
        <v>0.43317972350230399</v>
      </c>
      <c r="AQ16" s="20">
        <v>0.22666666666666699</v>
      </c>
      <c r="AR16" s="20"/>
      <c r="AS16" s="20">
        <v>0.73404255319148903</v>
      </c>
      <c r="AT16" s="20">
        <v>0.13097345132743399</v>
      </c>
      <c r="AU16" s="20"/>
      <c r="AV16" s="20">
        <v>0.12869198312236299</v>
      </c>
      <c r="AW16" s="20">
        <v>0.26658767772511899</v>
      </c>
      <c r="AX16" s="20"/>
      <c r="AY16" s="20">
        <v>0.143719806763285</v>
      </c>
      <c r="AZ16" s="20">
        <v>0.340816326530612</v>
      </c>
      <c r="BA16" s="20"/>
      <c r="BB16" s="20">
        <v>0.43288084464554999</v>
      </c>
      <c r="BC16" s="20">
        <v>-1.52671755725187E-3</v>
      </c>
      <c r="BD16" s="20"/>
      <c r="BE16" s="20">
        <v>-0.37575757575757601</v>
      </c>
      <c r="BF16" s="20">
        <v>-8.8757396449704096E-2</v>
      </c>
      <c r="BG16" s="20">
        <v>0.37197231833909999</v>
      </c>
      <c r="BH16" s="20">
        <v>0.69361702127659597</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0.19347496206373299</v>
      </c>
      <c r="D8" s="16">
        <v>0.13178294573643401</v>
      </c>
      <c r="E8" s="16">
        <v>0.15384615384615399</v>
      </c>
      <c r="F8" s="16">
        <v>0.17894736842105299</v>
      </c>
      <c r="G8" s="16">
        <v>0.13793103448275901</v>
      </c>
      <c r="H8" s="16">
        <v>0.233333333333333</v>
      </c>
      <c r="I8" s="16">
        <v>0.22857142857142901</v>
      </c>
      <c r="J8" s="16">
        <v>0.157894736842105</v>
      </c>
      <c r="K8" s="16">
        <v>0.28767123287671198</v>
      </c>
      <c r="L8" s="16">
        <v>0.16666666666666699</v>
      </c>
      <c r="M8" s="16">
        <v>0.18181818181818199</v>
      </c>
      <c r="N8" s="16">
        <v>0.19607843137254899</v>
      </c>
      <c r="O8" s="16">
        <v>6.6666666666666693E-2</v>
      </c>
      <c r="P8" s="16">
        <v>0.2</v>
      </c>
      <c r="Q8" s="16">
        <v>0.27906976744186002</v>
      </c>
      <c r="R8" s="16">
        <v>0.148148148148148</v>
      </c>
      <c r="S8" s="16">
        <v>0.25274725274725302</v>
      </c>
      <c r="T8" s="16">
        <v>0.18269230769230799</v>
      </c>
      <c r="U8" s="16"/>
      <c r="V8" s="16">
        <v>0.119777158774373</v>
      </c>
      <c r="W8" s="16">
        <v>0.19459459459459499</v>
      </c>
      <c r="X8" s="16">
        <v>0.20774647887323899</v>
      </c>
      <c r="Y8" s="16">
        <v>0.238775510204082</v>
      </c>
      <c r="Z8" s="16"/>
      <c r="AA8" s="16">
        <v>0.17322834645669299</v>
      </c>
      <c r="AB8" s="16">
        <v>0.109756097560976</v>
      </c>
      <c r="AC8" s="16">
        <v>0.23214285714285701</v>
      </c>
      <c r="AD8" s="16">
        <v>0.170542635658915</v>
      </c>
      <c r="AE8" s="16">
        <v>0.184873949579832</v>
      </c>
      <c r="AF8" s="16">
        <v>0.22340425531914901</v>
      </c>
      <c r="AG8" s="16">
        <v>0.29166666666666702</v>
      </c>
      <c r="AH8" s="16">
        <v>0.26829268292682901</v>
      </c>
      <c r="AI8" s="16">
        <v>0.27358490566037702</v>
      </c>
      <c r="AJ8" s="16"/>
      <c r="AK8" s="16">
        <v>0.16751269035533001</v>
      </c>
      <c r="AL8" s="16">
        <v>0.20388349514563101</v>
      </c>
      <c r="AM8" s="16">
        <v>0.22772277227722801</v>
      </c>
      <c r="AN8" s="16">
        <v>0.109215017064846</v>
      </c>
      <c r="AO8" s="16">
        <v>0.24468085106383</v>
      </c>
      <c r="AP8" s="16">
        <v>0.26728110599078297</v>
      </c>
      <c r="AQ8" s="16">
        <v>0.233333333333333</v>
      </c>
      <c r="AR8" s="16"/>
      <c r="AS8" s="16">
        <v>0.37234042553191499</v>
      </c>
      <c r="AT8" s="16">
        <v>0.16371681415929201</v>
      </c>
      <c r="AU8" s="16"/>
      <c r="AV8" s="16">
        <v>0.164556962025316</v>
      </c>
      <c r="AW8" s="16">
        <v>0.20971563981042701</v>
      </c>
      <c r="AX8" s="16"/>
      <c r="AY8" s="16">
        <v>0.16666666666666699</v>
      </c>
      <c r="AZ8" s="16">
        <v>0.238775510204082</v>
      </c>
      <c r="BA8" s="16"/>
      <c r="BB8" s="16">
        <v>0.26546003016591302</v>
      </c>
      <c r="BC8" s="16">
        <v>0.12061068702290099</v>
      </c>
      <c r="BD8" s="16"/>
      <c r="BE8" s="16">
        <v>4.2424242424242399E-2</v>
      </c>
      <c r="BF8" s="16">
        <v>0.133136094674556</v>
      </c>
      <c r="BG8" s="16">
        <v>0.19377162629757799</v>
      </c>
      <c r="BH8" s="16">
        <v>0.38723404255319099</v>
      </c>
    </row>
    <row r="9" spans="2:60" x14ac:dyDescent="0.25">
      <c r="B9" s="17" t="s">
        <v>223</v>
      </c>
      <c r="C9" s="16">
        <v>0.20333839150227601</v>
      </c>
      <c r="D9" s="16">
        <v>0.27906976744186002</v>
      </c>
      <c r="E9" s="16">
        <v>0.160839160839161</v>
      </c>
      <c r="F9" s="16">
        <v>0.18947368421052599</v>
      </c>
      <c r="G9" s="16">
        <v>0.24137931034482801</v>
      </c>
      <c r="H9" s="16">
        <v>0.3</v>
      </c>
      <c r="I9" s="16">
        <v>0.14285714285714299</v>
      </c>
      <c r="J9" s="16">
        <v>0.26315789473684198</v>
      </c>
      <c r="K9" s="16">
        <v>0.19178082191780799</v>
      </c>
      <c r="L9" s="16">
        <v>6.6666666666666693E-2</v>
      </c>
      <c r="M9" s="16">
        <v>0.15909090909090901</v>
      </c>
      <c r="N9" s="16">
        <v>0.19607843137254899</v>
      </c>
      <c r="O9" s="16">
        <v>0.233333333333333</v>
      </c>
      <c r="P9" s="16">
        <v>0.116666666666667</v>
      </c>
      <c r="Q9" s="16">
        <v>9.3023255813953501E-2</v>
      </c>
      <c r="R9" s="16">
        <v>0.25925925925925902</v>
      </c>
      <c r="S9" s="16">
        <v>0.230769230769231</v>
      </c>
      <c r="T9" s="16">
        <v>0.29807692307692302</v>
      </c>
      <c r="U9" s="16"/>
      <c r="V9" s="16">
        <v>9.7493036211699205E-2</v>
      </c>
      <c r="W9" s="16">
        <v>0.15675675675675699</v>
      </c>
      <c r="X9" s="16">
        <v>0.28169014084506999</v>
      </c>
      <c r="Y9" s="16">
        <v>0.25306122448979601</v>
      </c>
      <c r="Z9" s="16"/>
      <c r="AA9" s="16">
        <v>0.118110236220472</v>
      </c>
      <c r="AB9" s="16">
        <v>0.28048780487804897</v>
      </c>
      <c r="AC9" s="16">
        <v>0.223214285714286</v>
      </c>
      <c r="AD9" s="16">
        <v>0.224806201550388</v>
      </c>
      <c r="AE9" s="16">
        <v>0.26050420168067201</v>
      </c>
      <c r="AF9" s="16">
        <v>0.21276595744680901</v>
      </c>
      <c r="AG9" s="16">
        <v>0.30208333333333298</v>
      </c>
      <c r="AH9" s="16">
        <v>0.17073170731707299</v>
      </c>
      <c r="AI9" s="16">
        <v>0.339622641509434</v>
      </c>
      <c r="AJ9" s="16"/>
      <c r="AK9" s="16">
        <v>0.16751269035533001</v>
      </c>
      <c r="AL9" s="16">
        <v>0.223300970873786</v>
      </c>
      <c r="AM9" s="16">
        <v>0.22772277227722801</v>
      </c>
      <c r="AN9" s="16">
        <v>0.15699658703071701</v>
      </c>
      <c r="AO9" s="16">
        <v>0.26063829787234</v>
      </c>
      <c r="AP9" s="16">
        <v>0.244239631336406</v>
      </c>
      <c r="AQ9" s="16">
        <v>0.2</v>
      </c>
      <c r="AR9" s="16"/>
      <c r="AS9" s="16">
        <v>0.36702127659574502</v>
      </c>
      <c r="AT9" s="16">
        <v>0.17610619469026501</v>
      </c>
      <c r="AU9" s="16"/>
      <c r="AV9" s="16">
        <v>0.18776371308016901</v>
      </c>
      <c r="AW9" s="16">
        <v>0.21208530805687201</v>
      </c>
      <c r="AX9" s="16"/>
      <c r="AY9" s="16">
        <v>0.173913043478261</v>
      </c>
      <c r="AZ9" s="16">
        <v>0.25306122448979601</v>
      </c>
      <c r="BA9" s="16"/>
      <c r="BB9" s="16">
        <v>0.23529411764705899</v>
      </c>
      <c r="BC9" s="16">
        <v>0.17099236641221399</v>
      </c>
      <c r="BD9" s="16"/>
      <c r="BE9" s="16">
        <v>4.2424242424242399E-2</v>
      </c>
      <c r="BF9" s="16">
        <v>0.112426035502959</v>
      </c>
      <c r="BG9" s="16">
        <v>0.26816608996539798</v>
      </c>
      <c r="BH9" s="16">
        <v>0.28510638297872298</v>
      </c>
    </row>
    <row r="10" spans="2:60" ht="30" x14ac:dyDescent="0.25">
      <c r="B10" s="17" t="s">
        <v>224</v>
      </c>
      <c r="C10" s="16">
        <v>0.21471927162367199</v>
      </c>
      <c r="D10" s="16">
        <v>0.209302325581395</v>
      </c>
      <c r="E10" s="16">
        <v>0.132867132867133</v>
      </c>
      <c r="F10" s="16">
        <v>0.221052631578947</v>
      </c>
      <c r="G10" s="16">
        <v>0.29310344827586199</v>
      </c>
      <c r="H10" s="16">
        <v>0.233333333333333</v>
      </c>
      <c r="I10" s="16">
        <v>0.19047619047618999</v>
      </c>
      <c r="J10" s="16">
        <v>0.157894736842105</v>
      </c>
      <c r="K10" s="16">
        <v>0.20547945205479501</v>
      </c>
      <c r="L10" s="16">
        <v>0.133333333333333</v>
      </c>
      <c r="M10" s="16">
        <v>0.27272727272727298</v>
      </c>
      <c r="N10" s="16">
        <v>0.16666666666666699</v>
      </c>
      <c r="O10" s="16">
        <v>0.3</v>
      </c>
      <c r="P10" s="16">
        <v>0.16666666666666699</v>
      </c>
      <c r="Q10" s="16">
        <v>0.27906976744186002</v>
      </c>
      <c r="R10" s="16">
        <v>0.22222222222222199</v>
      </c>
      <c r="S10" s="16">
        <v>0.28571428571428598</v>
      </c>
      <c r="T10" s="16">
        <v>0.19230769230769201</v>
      </c>
      <c r="U10" s="16"/>
      <c r="V10" s="16">
        <v>0.158774373259053</v>
      </c>
      <c r="W10" s="16">
        <v>0.27027027027027001</v>
      </c>
      <c r="X10" s="16">
        <v>0.190140845070423</v>
      </c>
      <c r="Y10" s="16">
        <v>0.24897959183673499</v>
      </c>
      <c r="Z10" s="16"/>
      <c r="AA10" s="16">
        <v>0.17585301837270301</v>
      </c>
      <c r="AB10" s="16">
        <v>0.23170731707317099</v>
      </c>
      <c r="AC10" s="16">
        <v>0.1875</v>
      </c>
      <c r="AD10" s="16">
        <v>0.31007751937984501</v>
      </c>
      <c r="AE10" s="16">
        <v>0.20168067226890801</v>
      </c>
      <c r="AF10" s="16">
        <v>0.30851063829787201</v>
      </c>
      <c r="AG10" s="16">
        <v>0.25</v>
      </c>
      <c r="AH10" s="16">
        <v>0.219512195121951</v>
      </c>
      <c r="AI10" s="16">
        <v>0.15094339622641501</v>
      </c>
      <c r="AJ10" s="16"/>
      <c r="AK10" s="16">
        <v>0.20304568527918801</v>
      </c>
      <c r="AL10" s="16">
        <v>0.213592233009709</v>
      </c>
      <c r="AM10" s="16">
        <v>0.21782178217821799</v>
      </c>
      <c r="AN10" s="16">
        <v>0.215017064846416</v>
      </c>
      <c r="AO10" s="16">
        <v>0.22340425531914901</v>
      </c>
      <c r="AP10" s="16">
        <v>0.235023041474654</v>
      </c>
      <c r="AQ10" s="16">
        <v>0.22</v>
      </c>
      <c r="AR10" s="16"/>
      <c r="AS10" s="16">
        <v>0.18617021276595699</v>
      </c>
      <c r="AT10" s="16">
        <v>0.21946902654867301</v>
      </c>
      <c r="AU10" s="16"/>
      <c r="AV10" s="16">
        <v>0.20042194092827001</v>
      </c>
      <c r="AW10" s="16">
        <v>0.222748815165877</v>
      </c>
      <c r="AX10" s="16"/>
      <c r="AY10" s="16">
        <v>0.194444444444444</v>
      </c>
      <c r="AZ10" s="16">
        <v>0.24897959183673499</v>
      </c>
      <c r="BA10" s="16"/>
      <c r="BB10" s="16">
        <v>0.203619909502262</v>
      </c>
      <c r="BC10" s="16">
        <v>0.22595419847328199</v>
      </c>
      <c r="BD10" s="16"/>
      <c r="BE10" s="16">
        <v>0.12727272727272701</v>
      </c>
      <c r="BF10" s="16">
        <v>0.183431952662722</v>
      </c>
      <c r="BG10" s="16">
        <v>0.25259515570934299</v>
      </c>
      <c r="BH10" s="16">
        <v>0.229787234042553</v>
      </c>
    </row>
    <row r="11" spans="2:60" x14ac:dyDescent="0.25">
      <c r="B11" s="17" t="s">
        <v>225</v>
      </c>
      <c r="C11" s="16">
        <v>0.13125948406676799</v>
      </c>
      <c r="D11" s="16">
        <v>0.124031007751938</v>
      </c>
      <c r="E11" s="16">
        <v>0.20279720279720301</v>
      </c>
      <c r="F11" s="16">
        <v>0.115789473684211</v>
      </c>
      <c r="G11" s="16">
        <v>0.13793103448275901</v>
      </c>
      <c r="H11" s="16">
        <v>3.3333333333333298E-2</v>
      </c>
      <c r="I11" s="16">
        <v>0.161904761904762</v>
      </c>
      <c r="J11" s="16">
        <v>0.21052631578947401</v>
      </c>
      <c r="K11" s="16">
        <v>8.2191780821917804E-2</v>
      </c>
      <c r="L11" s="16">
        <v>0.266666666666667</v>
      </c>
      <c r="M11" s="16">
        <v>0.13636363636363599</v>
      </c>
      <c r="N11" s="16">
        <v>0.14705882352941199</v>
      </c>
      <c r="O11" s="16">
        <v>0.16666666666666699</v>
      </c>
      <c r="P11" s="16">
        <v>0.18333333333333299</v>
      </c>
      <c r="Q11" s="16">
        <v>0.13953488372093001</v>
      </c>
      <c r="R11" s="16">
        <v>7.4074074074074098E-2</v>
      </c>
      <c r="S11" s="16">
        <v>7.69230769230769E-2</v>
      </c>
      <c r="T11" s="16">
        <v>7.69230769230769E-2</v>
      </c>
      <c r="U11" s="16"/>
      <c r="V11" s="16">
        <v>0.16991643454038999</v>
      </c>
      <c r="W11" s="16">
        <v>0.124324324324324</v>
      </c>
      <c r="X11" s="16">
        <v>0.13732394366197201</v>
      </c>
      <c r="Y11" s="16">
        <v>0.102040816326531</v>
      </c>
      <c r="Z11" s="16"/>
      <c r="AA11" s="16">
        <v>0.17585301837270301</v>
      </c>
      <c r="AB11" s="16">
        <v>0.134146341463415</v>
      </c>
      <c r="AC11" s="16">
        <v>0.125</v>
      </c>
      <c r="AD11" s="16">
        <v>0.124031007751938</v>
      </c>
      <c r="AE11" s="16">
        <v>0.10084033613445401</v>
      </c>
      <c r="AF11" s="16">
        <v>0.117021276595745</v>
      </c>
      <c r="AG11" s="16">
        <v>7.2916666666666699E-2</v>
      </c>
      <c r="AH11" s="16">
        <v>0.146341463414634</v>
      </c>
      <c r="AI11" s="16">
        <v>6.6037735849056603E-2</v>
      </c>
      <c r="AJ11" s="16"/>
      <c r="AK11" s="16">
        <v>0.16751269035533001</v>
      </c>
      <c r="AL11" s="16">
        <v>0.13592233009708701</v>
      </c>
      <c r="AM11" s="16">
        <v>0.118811881188119</v>
      </c>
      <c r="AN11" s="16">
        <v>0.18088737201365199</v>
      </c>
      <c r="AO11" s="16">
        <v>0.10638297872340401</v>
      </c>
      <c r="AP11" s="16">
        <v>9.6774193548387094E-2</v>
      </c>
      <c r="AQ11" s="16">
        <v>0.1</v>
      </c>
      <c r="AR11" s="16"/>
      <c r="AS11" s="16">
        <v>3.7234042553191501E-2</v>
      </c>
      <c r="AT11" s="16">
        <v>0.14690265486725701</v>
      </c>
      <c r="AU11" s="16"/>
      <c r="AV11" s="16">
        <v>0.13502109704641299</v>
      </c>
      <c r="AW11" s="16">
        <v>0.12914691943128001</v>
      </c>
      <c r="AX11" s="16"/>
      <c r="AY11" s="16">
        <v>0.14855072463768099</v>
      </c>
      <c r="AZ11" s="16">
        <v>0.102040816326531</v>
      </c>
      <c r="BA11" s="16"/>
      <c r="BB11" s="16">
        <v>0.107088989441931</v>
      </c>
      <c r="BC11" s="16">
        <v>0.15572519083969499</v>
      </c>
      <c r="BD11" s="16"/>
      <c r="BE11" s="16">
        <v>0.218181818181818</v>
      </c>
      <c r="BF11" s="16">
        <v>0.165680473372781</v>
      </c>
      <c r="BG11" s="16">
        <v>0.11764705882352899</v>
      </c>
      <c r="BH11" s="16">
        <v>5.5319148936170202E-2</v>
      </c>
    </row>
    <row r="12" spans="2:60" x14ac:dyDescent="0.25">
      <c r="B12" s="17" t="s">
        <v>226</v>
      </c>
      <c r="C12" s="16">
        <v>0.22078907435508299</v>
      </c>
      <c r="D12" s="16">
        <v>0.224806201550388</v>
      </c>
      <c r="E12" s="16">
        <v>0.30769230769230799</v>
      </c>
      <c r="F12" s="16">
        <v>0.26315789473684198</v>
      </c>
      <c r="G12" s="16">
        <v>0.12068965517241401</v>
      </c>
      <c r="H12" s="16">
        <v>0.2</v>
      </c>
      <c r="I12" s="16">
        <v>0.24761904761904799</v>
      </c>
      <c r="J12" s="16">
        <v>0.21052631578947401</v>
      </c>
      <c r="K12" s="16">
        <v>0.164383561643836</v>
      </c>
      <c r="L12" s="16">
        <v>0.36666666666666697</v>
      </c>
      <c r="M12" s="16">
        <v>0.19318181818181801</v>
      </c>
      <c r="N12" s="16">
        <v>0.24509803921568599</v>
      </c>
      <c r="O12" s="16">
        <v>0.233333333333333</v>
      </c>
      <c r="P12" s="16">
        <v>0.33333333333333298</v>
      </c>
      <c r="Q12" s="16">
        <v>0.116279069767442</v>
      </c>
      <c r="R12" s="16">
        <v>0.22222222222222199</v>
      </c>
      <c r="S12" s="16">
        <v>0.13186813186813201</v>
      </c>
      <c r="T12" s="16">
        <v>0.22115384615384601</v>
      </c>
      <c r="U12" s="16"/>
      <c r="V12" s="16">
        <v>0.36490250696378801</v>
      </c>
      <c r="W12" s="16">
        <v>0.232432432432432</v>
      </c>
      <c r="X12" s="16">
        <v>0.154929577464789</v>
      </c>
      <c r="Y12" s="16">
        <v>0.14897959183673501</v>
      </c>
      <c r="Z12" s="16"/>
      <c r="AA12" s="16">
        <v>0.28608923884514398</v>
      </c>
      <c r="AB12" s="16">
        <v>0.23170731707317099</v>
      </c>
      <c r="AC12" s="16">
        <v>0.20535714285714299</v>
      </c>
      <c r="AD12" s="16">
        <v>0.13953488372093001</v>
      </c>
      <c r="AE12" s="16">
        <v>0.24369747899159699</v>
      </c>
      <c r="AF12" s="16">
        <v>0.117021276595745</v>
      </c>
      <c r="AG12" s="16">
        <v>7.2916666666666699E-2</v>
      </c>
      <c r="AH12" s="16">
        <v>0.18292682926829301</v>
      </c>
      <c r="AI12" s="16">
        <v>0.169811320754717</v>
      </c>
      <c r="AJ12" s="16"/>
      <c r="AK12" s="16">
        <v>0.23857868020304601</v>
      </c>
      <c r="AL12" s="16">
        <v>0.19417475728155301</v>
      </c>
      <c r="AM12" s="16">
        <v>0.16831683168316799</v>
      </c>
      <c r="AN12" s="16">
        <v>0.296928327645051</v>
      </c>
      <c r="AO12" s="16">
        <v>0.154255319148936</v>
      </c>
      <c r="AP12" s="16">
        <v>0.14285714285714299</v>
      </c>
      <c r="AQ12" s="16">
        <v>0.206666666666667</v>
      </c>
      <c r="AR12" s="16"/>
      <c r="AS12" s="16">
        <v>3.1914893617021302E-2</v>
      </c>
      <c r="AT12" s="16">
        <v>0.25221238938053098</v>
      </c>
      <c r="AU12" s="16"/>
      <c r="AV12" s="16">
        <v>0.253164556962025</v>
      </c>
      <c r="AW12" s="16">
        <v>0.20260663507109</v>
      </c>
      <c r="AX12" s="16"/>
      <c r="AY12" s="16">
        <v>0.26328502415458899</v>
      </c>
      <c r="AZ12" s="16">
        <v>0.14897959183673501</v>
      </c>
      <c r="BA12" s="16"/>
      <c r="BB12" s="16">
        <v>0.16289592760180999</v>
      </c>
      <c r="BC12" s="16">
        <v>0.27938931297709901</v>
      </c>
      <c r="BD12" s="16"/>
      <c r="BE12" s="16">
        <v>0.44848484848484799</v>
      </c>
      <c r="BF12" s="16">
        <v>0.34319526627218899</v>
      </c>
      <c r="BG12" s="16">
        <v>0.15916955017300999</v>
      </c>
      <c r="BH12" s="16">
        <v>3.4042553191489397E-2</v>
      </c>
    </row>
    <row r="13" spans="2:60" x14ac:dyDescent="0.25">
      <c r="B13" s="17" t="s">
        <v>77</v>
      </c>
      <c r="C13" s="16">
        <v>3.6418816388467397E-2</v>
      </c>
      <c r="D13" s="16">
        <v>3.1007751937984499E-2</v>
      </c>
      <c r="E13" s="16">
        <v>4.1958041958042001E-2</v>
      </c>
      <c r="F13" s="16">
        <v>3.1578947368421102E-2</v>
      </c>
      <c r="G13" s="16">
        <v>6.8965517241379296E-2</v>
      </c>
      <c r="H13" s="16">
        <v>0</v>
      </c>
      <c r="I13" s="16">
        <v>2.8571428571428598E-2</v>
      </c>
      <c r="J13" s="16">
        <v>0</v>
      </c>
      <c r="K13" s="16">
        <v>6.8493150684931503E-2</v>
      </c>
      <c r="L13" s="16">
        <v>0</v>
      </c>
      <c r="M13" s="16">
        <v>5.6818181818181802E-2</v>
      </c>
      <c r="N13" s="16">
        <v>4.9019607843137303E-2</v>
      </c>
      <c r="O13" s="16">
        <v>0</v>
      </c>
      <c r="P13" s="16">
        <v>0</v>
      </c>
      <c r="Q13" s="16">
        <v>9.3023255813953501E-2</v>
      </c>
      <c r="R13" s="16">
        <v>7.4074074074074098E-2</v>
      </c>
      <c r="S13" s="16">
        <v>2.1978021978022001E-2</v>
      </c>
      <c r="T13" s="16">
        <v>2.8846153846153799E-2</v>
      </c>
      <c r="U13" s="16"/>
      <c r="V13" s="16">
        <v>8.9136490250696407E-2</v>
      </c>
      <c r="W13" s="16">
        <v>2.1621621621621599E-2</v>
      </c>
      <c r="X13" s="16">
        <v>2.8169014084507001E-2</v>
      </c>
      <c r="Y13" s="16">
        <v>8.1632653061224497E-3</v>
      </c>
      <c r="Z13" s="16"/>
      <c r="AA13" s="16">
        <v>7.0866141732283505E-2</v>
      </c>
      <c r="AB13" s="16">
        <v>1.21951219512195E-2</v>
      </c>
      <c r="AC13" s="16">
        <v>2.6785714285714302E-2</v>
      </c>
      <c r="AD13" s="16">
        <v>3.1007751937984499E-2</v>
      </c>
      <c r="AE13" s="16">
        <v>8.4033613445378096E-3</v>
      </c>
      <c r="AF13" s="16">
        <v>2.1276595744680899E-2</v>
      </c>
      <c r="AG13" s="16">
        <v>1.0416666666666701E-2</v>
      </c>
      <c r="AH13" s="16">
        <v>1.21951219512195E-2</v>
      </c>
      <c r="AI13" s="16">
        <v>0</v>
      </c>
      <c r="AJ13" s="16"/>
      <c r="AK13" s="16">
        <v>5.5837563451776699E-2</v>
      </c>
      <c r="AL13" s="16">
        <v>2.9126213592233E-2</v>
      </c>
      <c r="AM13" s="16">
        <v>3.9603960396039598E-2</v>
      </c>
      <c r="AN13" s="16">
        <v>4.0955631399317398E-2</v>
      </c>
      <c r="AO13" s="16">
        <v>1.0638297872340399E-2</v>
      </c>
      <c r="AP13" s="16">
        <v>1.3824884792626699E-2</v>
      </c>
      <c r="AQ13" s="16">
        <v>0.04</v>
      </c>
      <c r="AR13" s="16"/>
      <c r="AS13" s="16">
        <v>5.31914893617021E-3</v>
      </c>
      <c r="AT13" s="16">
        <v>4.15929203539823E-2</v>
      </c>
      <c r="AU13" s="16"/>
      <c r="AV13" s="16">
        <v>5.90717299578059E-2</v>
      </c>
      <c r="AW13" s="16">
        <v>2.3696682464454999E-2</v>
      </c>
      <c r="AX13" s="16"/>
      <c r="AY13" s="16">
        <v>5.3140096618357502E-2</v>
      </c>
      <c r="AZ13" s="16">
        <v>8.1632653061224497E-3</v>
      </c>
      <c r="BA13" s="16"/>
      <c r="BB13" s="16">
        <v>2.5641025641025599E-2</v>
      </c>
      <c r="BC13" s="16">
        <v>4.7328244274809202E-2</v>
      </c>
      <c r="BD13" s="16"/>
      <c r="BE13" s="16">
        <v>0.12121212121212099</v>
      </c>
      <c r="BF13" s="16">
        <v>6.2130177514792898E-2</v>
      </c>
      <c r="BG13" s="16">
        <v>8.6505190311418692E-3</v>
      </c>
      <c r="BH13" s="16">
        <v>8.5106382978723406E-3</v>
      </c>
    </row>
    <row r="14" spans="2:60" x14ac:dyDescent="0.25">
      <c r="B14" s="17" t="s">
        <v>227</v>
      </c>
      <c r="C14" s="19">
        <v>0.396813353566009</v>
      </c>
      <c r="D14" s="19">
        <v>0.41085271317829503</v>
      </c>
      <c r="E14" s="19">
        <v>0.31468531468531502</v>
      </c>
      <c r="F14" s="19">
        <v>0.36842105263157898</v>
      </c>
      <c r="G14" s="19">
        <v>0.37931034482758602</v>
      </c>
      <c r="H14" s="19">
        <v>0.53333333333333299</v>
      </c>
      <c r="I14" s="19">
        <v>0.371428571428571</v>
      </c>
      <c r="J14" s="19">
        <v>0.42105263157894701</v>
      </c>
      <c r="K14" s="19">
        <v>0.47945205479452102</v>
      </c>
      <c r="L14" s="19">
        <v>0.233333333333333</v>
      </c>
      <c r="M14" s="19">
        <v>0.34090909090909099</v>
      </c>
      <c r="N14" s="19">
        <v>0.39215686274509798</v>
      </c>
      <c r="O14" s="19">
        <v>0.3</v>
      </c>
      <c r="P14" s="19">
        <v>0.31666666666666698</v>
      </c>
      <c r="Q14" s="19">
        <v>0.372093023255814</v>
      </c>
      <c r="R14" s="19">
        <v>0.407407407407407</v>
      </c>
      <c r="S14" s="19">
        <v>0.48351648351648402</v>
      </c>
      <c r="T14" s="19">
        <v>0.480769230769231</v>
      </c>
      <c r="U14" s="19"/>
      <c r="V14" s="19">
        <v>0.217270194986072</v>
      </c>
      <c r="W14" s="19">
        <v>0.35135135135135098</v>
      </c>
      <c r="X14" s="19">
        <v>0.48943661971830998</v>
      </c>
      <c r="Y14" s="19">
        <v>0.49183673469387801</v>
      </c>
      <c r="Z14" s="19"/>
      <c r="AA14" s="19">
        <v>0.291338582677165</v>
      </c>
      <c r="AB14" s="19">
        <v>0.39024390243902402</v>
      </c>
      <c r="AC14" s="19">
        <v>0.45535714285714302</v>
      </c>
      <c r="AD14" s="19">
        <v>0.39534883720930197</v>
      </c>
      <c r="AE14" s="19">
        <v>0.44537815126050401</v>
      </c>
      <c r="AF14" s="19">
        <v>0.43617021276595702</v>
      </c>
      <c r="AG14" s="19">
        <v>0.59375</v>
      </c>
      <c r="AH14" s="19">
        <v>0.439024390243902</v>
      </c>
      <c r="AI14" s="19">
        <v>0.61320754716981096</v>
      </c>
      <c r="AJ14" s="19"/>
      <c r="AK14" s="19">
        <v>0.33502538071066001</v>
      </c>
      <c r="AL14" s="19">
        <v>0.42718446601941801</v>
      </c>
      <c r="AM14" s="19">
        <v>0.45544554455445502</v>
      </c>
      <c r="AN14" s="19">
        <v>0.26621160409556299</v>
      </c>
      <c r="AO14" s="19">
        <v>0.50531914893617003</v>
      </c>
      <c r="AP14" s="19">
        <v>0.51152073732718895</v>
      </c>
      <c r="AQ14" s="19">
        <v>0.43333333333333302</v>
      </c>
      <c r="AR14" s="19"/>
      <c r="AS14" s="19">
        <v>0.73936170212765995</v>
      </c>
      <c r="AT14" s="19">
        <v>0.33982300884955802</v>
      </c>
      <c r="AU14" s="19"/>
      <c r="AV14" s="19">
        <v>0.35232067510548498</v>
      </c>
      <c r="AW14" s="19">
        <v>0.42180094786729899</v>
      </c>
      <c r="AX14" s="19"/>
      <c r="AY14" s="19">
        <v>0.34057971014492699</v>
      </c>
      <c r="AZ14" s="19">
        <v>0.49183673469387801</v>
      </c>
      <c r="BA14" s="19"/>
      <c r="BB14" s="19">
        <v>0.50075414781297101</v>
      </c>
      <c r="BC14" s="19">
        <v>0.291603053435115</v>
      </c>
      <c r="BD14" s="19"/>
      <c r="BE14" s="19">
        <v>8.4848484848484895E-2</v>
      </c>
      <c r="BF14" s="19">
        <v>0.24556213017751499</v>
      </c>
      <c r="BG14" s="19">
        <v>0.46193771626297597</v>
      </c>
      <c r="BH14" s="19">
        <v>0.67234042553191498</v>
      </c>
    </row>
    <row r="15" spans="2:60" x14ac:dyDescent="0.25">
      <c r="B15" s="17" t="s">
        <v>228</v>
      </c>
      <c r="C15" s="19">
        <v>0.35204855842185101</v>
      </c>
      <c r="D15" s="19">
        <v>0.34883720930232598</v>
      </c>
      <c r="E15" s="19">
        <v>0.51048951048951097</v>
      </c>
      <c r="F15" s="19">
        <v>0.37894736842105298</v>
      </c>
      <c r="G15" s="19">
        <v>0.25862068965517199</v>
      </c>
      <c r="H15" s="19">
        <v>0.233333333333333</v>
      </c>
      <c r="I15" s="19">
        <v>0.40952380952381001</v>
      </c>
      <c r="J15" s="19">
        <v>0.42105263157894701</v>
      </c>
      <c r="K15" s="19">
        <v>0.24657534246575299</v>
      </c>
      <c r="L15" s="19">
        <v>0.63333333333333297</v>
      </c>
      <c r="M15" s="19">
        <v>0.32954545454545497</v>
      </c>
      <c r="N15" s="19">
        <v>0.39215686274509798</v>
      </c>
      <c r="O15" s="19">
        <v>0.4</v>
      </c>
      <c r="P15" s="19">
        <v>0.51666666666666705</v>
      </c>
      <c r="Q15" s="19">
        <v>0.25581395348837199</v>
      </c>
      <c r="R15" s="19">
        <v>0.296296296296296</v>
      </c>
      <c r="S15" s="19">
        <v>0.20879120879120899</v>
      </c>
      <c r="T15" s="19">
        <v>0.29807692307692302</v>
      </c>
      <c r="U15" s="19"/>
      <c r="V15" s="19">
        <v>0.53481894150417797</v>
      </c>
      <c r="W15" s="19">
        <v>0.356756756756757</v>
      </c>
      <c r="X15" s="19">
        <v>0.29225352112676101</v>
      </c>
      <c r="Y15" s="19">
        <v>0.25102040816326499</v>
      </c>
      <c r="Z15" s="19"/>
      <c r="AA15" s="19">
        <v>0.46194225721784798</v>
      </c>
      <c r="AB15" s="19">
        <v>0.36585365853658502</v>
      </c>
      <c r="AC15" s="19">
        <v>0.33035714285714302</v>
      </c>
      <c r="AD15" s="19">
        <v>0.26356589147286802</v>
      </c>
      <c r="AE15" s="19">
        <v>0.34453781512604997</v>
      </c>
      <c r="AF15" s="19">
        <v>0.23404255319148901</v>
      </c>
      <c r="AG15" s="19">
        <v>0.14583333333333301</v>
      </c>
      <c r="AH15" s="19">
        <v>0.32926829268292701</v>
      </c>
      <c r="AI15" s="19">
        <v>0.235849056603774</v>
      </c>
      <c r="AJ15" s="19"/>
      <c r="AK15" s="19">
        <v>0.40609137055837602</v>
      </c>
      <c r="AL15" s="19">
        <v>0.33009708737864102</v>
      </c>
      <c r="AM15" s="19">
        <v>0.287128712871287</v>
      </c>
      <c r="AN15" s="19">
        <v>0.47781569965870302</v>
      </c>
      <c r="AO15" s="19">
        <v>0.26063829787234</v>
      </c>
      <c r="AP15" s="19">
        <v>0.23963133640553</v>
      </c>
      <c r="AQ15" s="19">
        <v>0.30666666666666698</v>
      </c>
      <c r="AR15" s="19"/>
      <c r="AS15" s="19">
        <v>6.9148936170212796E-2</v>
      </c>
      <c r="AT15" s="19">
        <v>0.39911504424778799</v>
      </c>
      <c r="AU15" s="19"/>
      <c r="AV15" s="19">
        <v>0.38818565400843902</v>
      </c>
      <c r="AW15" s="19">
        <v>0.33175355450236999</v>
      </c>
      <c r="AX15" s="19"/>
      <c r="AY15" s="19">
        <v>0.41183574879227097</v>
      </c>
      <c r="AZ15" s="19">
        <v>0.25102040816326499</v>
      </c>
      <c r="BA15" s="19"/>
      <c r="BB15" s="19">
        <v>0.269984917043741</v>
      </c>
      <c r="BC15" s="19">
        <v>0.43511450381679401</v>
      </c>
      <c r="BD15" s="19"/>
      <c r="BE15" s="19">
        <v>0.66666666666666696</v>
      </c>
      <c r="BF15" s="19">
        <v>0.50887573964497002</v>
      </c>
      <c r="BG15" s="19">
        <v>0.27681660899653998</v>
      </c>
      <c r="BH15" s="19">
        <v>8.9361702127659606E-2</v>
      </c>
    </row>
    <row r="16" spans="2:60" x14ac:dyDescent="0.25">
      <c r="B16" s="17" t="s">
        <v>171</v>
      </c>
      <c r="C16" s="20">
        <v>4.47647951441578E-2</v>
      </c>
      <c r="D16" s="20">
        <v>6.2015503875968998E-2</v>
      </c>
      <c r="E16" s="20">
        <v>-0.195804195804196</v>
      </c>
      <c r="F16" s="20">
        <v>-1.0526315789473601E-2</v>
      </c>
      <c r="G16" s="20">
        <v>0.12068965517241401</v>
      </c>
      <c r="H16" s="20">
        <v>0.3</v>
      </c>
      <c r="I16" s="20">
        <v>-3.8095238095238099E-2</v>
      </c>
      <c r="J16" s="20">
        <v>0</v>
      </c>
      <c r="K16" s="20">
        <v>0.232876712328767</v>
      </c>
      <c r="L16" s="20">
        <v>-0.4</v>
      </c>
      <c r="M16" s="20">
        <v>1.13636363636364E-2</v>
      </c>
      <c r="N16" s="20">
        <v>0</v>
      </c>
      <c r="O16" s="20">
        <v>-0.1</v>
      </c>
      <c r="P16" s="20">
        <v>-0.2</v>
      </c>
      <c r="Q16" s="20">
        <v>0.116279069767442</v>
      </c>
      <c r="R16" s="20">
        <v>0.11111111111111099</v>
      </c>
      <c r="S16" s="20">
        <v>0.27472527472527503</v>
      </c>
      <c r="T16" s="20">
        <v>0.18269230769230799</v>
      </c>
      <c r="U16" s="20"/>
      <c r="V16" s="20">
        <v>-0.317548746518106</v>
      </c>
      <c r="W16" s="20">
        <v>-5.40540540540541E-3</v>
      </c>
      <c r="X16" s="20">
        <v>0.19718309859154901</v>
      </c>
      <c r="Y16" s="20">
        <v>0.240816326530612</v>
      </c>
      <c r="Z16" s="20"/>
      <c r="AA16" s="20">
        <v>-0.17060367454068201</v>
      </c>
      <c r="AB16" s="20">
        <v>2.4390243902439001E-2</v>
      </c>
      <c r="AC16" s="20">
        <v>0.125</v>
      </c>
      <c r="AD16" s="20">
        <v>0.13178294573643401</v>
      </c>
      <c r="AE16" s="20">
        <v>0.10084033613445401</v>
      </c>
      <c r="AF16" s="20">
        <v>0.20212765957446799</v>
      </c>
      <c r="AG16" s="20">
        <v>0.44791666666666702</v>
      </c>
      <c r="AH16" s="20">
        <v>0.109756097560976</v>
      </c>
      <c r="AI16" s="20">
        <v>0.37735849056603799</v>
      </c>
      <c r="AJ16" s="20"/>
      <c r="AK16" s="20">
        <v>-7.1065989847715699E-2</v>
      </c>
      <c r="AL16" s="20">
        <v>9.7087378640776795E-2</v>
      </c>
      <c r="AM16" s="20">
        <v>0.16831683168316799</v>
      </c>
      <c r="AN16" s="20">
        <v>-0.21160409556314</v>
      </c>
      <c r="AO16" s="20">
        <v>0.24468085106383</v>
      </c>
      <c r="AP16" s="20">
        <v>0.27188940092165897</v>
      </c>
      <c r="AQ16" s="20">
        <v>0.12666666666666701</v>
      </c>
      <c r="AR16" s="20"/>
      <c r="AS16" s="20">
        <v>0.67021276595744705</v>
      </c>
      <c r="AT16" s="20">
        <v>-5.9292035398230102E-2</v>
      </c>
      <c r="AU16" s="20"/>
      <c r="AV16" s="20">
        <v>-3.58649789029536E-2</v>
      </c>
      <c r="AW16" s="20">
        <v>9.0047393364928993E-2</v>
      </c>
      <c r="AX16" s="20"/>
      <c r="AY16" s="20">
        <v>-7.1256038647343006E-2</v>
      </c>
      <c r="AZ16" s="20">
        <v>0.240816326530612</v>
      </c>
      <c r="BA16" s="20"/>
      <c r="BB16" s="20">
        <v>0.230769230769231</v>
      </c>
      <c r="BC16" s="20">
        <v>-0.14351145038167901</v>
      </c>
      <c r="BD16" s="20"/>
      <c r="BE16" s="20">
        <v>-0.58181818181818201</v>
      </c>
      <c r="BF16" s="20">
        <v>-0.26331360946745602</v>
      </c>
      <c r="BG16" s="20">
        <v>0.18512110726643599</v>
      </c>
      <c r="BH16" s="20">
        <v>0.58297872340425505</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0.117602427921093</v>
      </c>
      <c r="D8" s="16">
        <v>0.116279069767442</v>
      </c>
      <c r="E8" s="16">
        <v>9.7902097902097904E-2</v>
      </c>
      <c r="F8" s="16">
        <v>0.115789473684211</v>
      </c>
      <c r="G8" s="16">
        <v>0.15517241379310301</v>
      </c>
      <c r="H8" s="16">
        <v>3.3333333333333298E-2</v>
      </c>
      <c r="I8" s="16">
        <v>9.5238095238095205E-2</v>
      </c>
      <c r="J8" s="16">
        <v>0.157894736842105</v>
      </c>
      <c r="K8" s="16">
        <v>0.123287671232877</v>
      </c>
      <c r="L8" s="16">
        <v>0.133333333333333</v>
      </c>
      <c r="M8" s="16">
        <v>0.14772727272727301</v>
      </c>
      <c r="N8" s="16">
        <v>6.8627450980392204E-2</v>
      </c>
      <c r="O8" s="16">
        <v>0.233333333333333</v>
      </c>
      <c r="P8" s="16">
        <v>6.6666666666666693E-2</v>
      </c>
      <c r="Q8" s="16">
        <v>0.162790697674419</v>
      </c>
      <c r="R8" s="16">
        <v>7.4074074074074098E-2</v>
      </c>
      <c r="S8" s="16">
        <v>0.159340659340659</v>
      </c>
      <c r="T8" s="16">
        <v>9.6153846153846201E-2</v>
      </c>
      <c r="U8" s="16"/>
      <c r="V8" s="16">
        <v>4.4568245125348203E-2</v>
      </c>
      <c r="W8" s="16">
        <v>8.6486486486486505E-2</v>
      </c>
      <c r="X8" s="16">
        <v>0.105633802816901</v>
      </c>
      <c r="Y8" s="16">
        <v>0.18979591836734699</v>
      </c>
      <c r="Z8" s="16"/>
      <c r="AA8" s="16">
        <v>7.6115485564304503E-2</v>
      </c>
      <c r="AB8" s="16">
        <v>4.8780487804878099E-2</v>
      </c>
      <c r="AC8" s="16">
        <v>0.125</v>
      </c>
      <c r="AD8" s="16">
        <v>9.3023255813953501E-2</v>
      </c>
      <c r="AE8" s="16">
        <v>0.159663865546218</v>
      </c>
      <c r="AF8" s="16">
        <v>0.159574468085106</v>
      </c>
      <c r="AG8" s="16">
        <v>0.22916666666666699</v>
      </c>
      <c r="AH8" s="16">
        <v>0.24390243902438999</v>
      </c>
      <c r="AI8" s="16">
        <v>0.160377358490566</v>
      </c>
      <c r="AJ8" s="16"/>
      <c r="AK8" s="16">
        <v>7.1065989847715699E-2</v>
      </c>
      <c r="AL8" s="16">
        <v>9.7087378640776698E-2</v>
      </c>
      <c r="AM8" s="16">
        <v>0.12871287128712899</v>
      </c>
      <c r="AN8" s="16">
        <v>8.1911262798634796E-2</v>
      </c>
      <c r="AO8" s="16">
        <v>0.13829787234042601</v>
      </c>
      <c r="AP8" s="16">
        <v>0.18433179723502299</v>
      </c>
      <c r="AQ8" s="16">
        <v>0.17333333333333301</v>
      </c>
      <c r="AR8" s="16"/>
      <c r="AS8" s="16">
        <v>0.27127659574468099</v>
      </c>
      <c r="AT8" s="16">
        <v>9.2035398230088494E-2</v>
      </c>
      <c r="AU8" s="16"/>
      <c r="AV8" s="16">
        <v>0.105485232067511</v>
      </c>
      <c r="AW8" s="16">
        <v>0.12440758293838899</v>
      </c>
      <c r="AX8" s="16"/>
      <c r="AY8" s="16">
        <v>7.4879227053140096E-2</v>
      </c>
      <c r="AZ8" s="16">
        <v>0.18979591836734699</v>
      </c>
      <c r="BA8" s="16"/>
      <c r="BB8" s="16">
        <v>0.16591251885369501</v>
      </c>
      <c r="BC8" s="16">
        <v>6.8702290076335895E-2</v>
      </c>
      <c r="BD8" s="16"/>
      <c r="BE8" s="16">
        <v>2.4242424242424201E-2</v>
      </c>
      <c r="BF8" s="16">
        <v>6.2130177514792898E-2</v>
      </c>
      <c r="BG8" s="16">
        <v>9.8615916955017299E-2</v>
      </c>
      <c r="BH8" s="16">
        <v>0.31063829787233999</v>
      </c>
    </row>
    <row r="9" spans="2:60" x14ac:dyDescent="0.25">
      <c r="B9" s="17" t="s">
        <v>223</v>
      </c>
      <c r="C9" s="16">
        <v>0.20030349013657101</v>
      </c>
      <c r="D9" s="16">
        <v>0.217054263565891</v>
      </c>
      <c r="E9" s="16">
        <v>0.14685314685314699</v>
      </c>
      <c r="F9" s="16">
        <v>0.157894736842105</v>
      </c>
      <c r="G9" s="16">
        <v>0.10344827586206901</v>
      </c>
      <c r="H9" s="16">
        <v>0.2</v>
      </c>
      <c r="I9" s="16">
        <v>0.161904761904762</v>
      </c>
      <c r="J9" s="16">
        <v>0.26315789473684198</v>
      </c>
      <c r="K9" s="16">
        <v>0.27397260273972601</v>
      </c>
      <c r="L9" s="16">
        <v>6.6666666666666693E-2</v>
      </c>
      <c r="M9" s="16">
        <v>0.21590909090909099</v>
      </c>
      <c r="N9" s="16">
        <v>0.25490196078431399</v>
      </c>
      <c r="O9" s="16">
        <v>0.133333333333333</v>
      </c>
      <c r="P9" s="16">
        <v>0.2</v>
      </c>
      <c r="Q9" s="16">
        <v>0.116279069767442</v>
      </c>
      <c r="R9" s="16">
        <v>0.22222222222222199</v>
      </c>
      <c r="S9" s="16">
        <v>0.23626373626373601</v>
      </c>
      <c r="T9" s="16">
        <v>0.27884615384615402</v>
      </c>
      <c r="U9" s="16"/>
      <c r="V9" s="16">
        <v>0.10306406685236801</v>
      </c>
      <c r="W9" s="16">
        <v>0.19459459459459499</v>
      </c>
      <c r="X9" s="16">
        <v>0.242957746478873</v>
      </c>
      <c r="Y9" s="16">
        <v>0.24897959183673499</v>
      </c>
      <c r="Z9" s="16"/>
      <c r="AA9" s="16">
        <v>0.128608923884514</v>
      </c>
      <c r="AB9" s="16">
        <v>0.219512195121951</v>
      </c>
      <c r="AC9" s="16">
        <v>0.17857142857142899</v>
      </c>
      <c r="AD9" s="16">
        <v>0.25581395348837199</v>
      </c>
      <c r="AE9" s="16">
        <v>0.218487394957983</v>
      </c>
      <c r="AF9" s="16">
        <v>0.22340425531914901</v>
      </c>
      <c r="AG9" s="16">
        <v>0.25</v>
      </c>
      <c r="AH9" s="16">
        <v>0.23170731707317099</v>
      </c>
      <c r="AI9" s="16">
        <v>0.36792452830188699</v>
      </c>
      <c r="AJ9" s="16"/>
      <c r="AK9" s="16">
        <v>0.157360406091371</v>
      </c>
      <c r="AL9" s="16">
        <v>0.20388349514563101</v>
      </c>
      <c r="AM9" s="16">
        <v>0.198019801980198</v>
      </c>
      <c r="AN9" s="16">
        <v>0.150170648464164</v>
      </c>
      <c r="AO9" s="16">
        <v>0.28191489361702099</v>
      </c>
      <c r="AP9" s="16">
        <v>0.26728110599078297</v>
      </c>
      <c r="AQ9" s="16">
        <v>0.2</v>
      </c>
      <c r="AR9" s="16"/>
      <c r="AS9" s="16">
        <v>0.37765957446808501</v>
      </c>
      <c r="AT9" s="16">
        <v>0.17079646017699099</v>
      </c>
      <c r="AU9" s="16"/>
      <c r="AV9" s="16">
        <v>0.18565400843881899</v>
      </c>
      <c r="AW9" s="16">
        <v>0.208530805687204</v>
      </c>
      <c r="AX9" s="16"/>
      <c r="AY9" s="16">
        <v>0.17149758454106301</v>
      </c>
      <c r="AZ9" s="16">
        <v>0.24897959183673499</v>
      </c>
      <c r="BA9" s="16"/>
      <c r="BB9" s="16">
        <v>0.256410256410256</v>
      </c>
      <c r="BC9" s="16">
        <v>0.14351145038167901</v>
      </c>
      <c r="BD9" s="16"/>
      <c r="BE9" s="16">
        <v>2.4242424242424201E-2</v>
      </c>
      <c r="BF9" s="16">
        <v>0.106508875739645</v>
      </c>
      <c r="BG9" s="16">
        <v>0.245674740484429</v>
      </c>
      <c r="BH9" s="16">
        <v>0.34468085106383001</v>
      </c>
    </row>
    <row r="10" spans="2:60" ht="30" x14ac:dyDescent="0.25">
      <c r="B10" s="17" t="s">
        <v>224</v>
      </c>
      <c r="C10" s="16">
        <v>0.22306525037936301</v>
      </c>
      <c r="D10" s="16">
        <v>0.24031007751937999</v>
      </c>
      <c r="E10" s="16">
        <v>0.20979020979021001</v>
      </c>
      <c r="F10" s="16">
        <v>0.157894736842105</v>
      </c>
      <c r="G10" s="16">
        <v>0.32758620689655199</v>
      </c>
      <c r="H10" s="16">
        <v>0.266666666666667</v>
      </c>
      <c r="I10" s="16">
        <v>0.180952380952381</v>
      </c>
      <c r="J10" s="16">
        <v>0.105263157894737</v>
      </c>
      <c r="K10" s="16">
        <v>0.27397260273972601</v>
      </c>
      <c r="L10" s="16">
        <v>0.233333333333333</v>
      </c>
      <c r="M10" s="16">
        <v>0.25</v>
      </c>
      <c r="N10" s="16">
        <v>0.22549019607843099</v>
      </c>
      <c r="O10" s="16">
        <v>0.16666666666666699</v>
      </c>
      <c r="P10" s="16">
        <v>0.21666666666666701</v>
      </c>
      <c r="Q10" s="16">
        <v>0.30232558139534899</v>
      </c>
      <c r="R10" s="16">
        <v>0.11111111111111099</v>
      </c>
      <c r="S10" s="16">
        <v>0.21978021978022</v>
      </c>
      <c r="T10" s="16">
        <v>0.230769230769231</v>
      </c>
      <c r="U10" s="16"/>
      <c r="V10" s="16">
        <v>0.17270194986072401</v>
      </c>
      <c r="W10" s="16">
        <v>0.25945945945945897</v>
      </c>
      <c r="X10" s="16">
        <v>0.26760563380281699</v>
      </c>
      <c r="Y10" s="16">
        <v>0.22040816326530599</v>
      </c>
      <c r="Z10" s="16"/>
      <c r="AA10" s="16">
        <v>0.20209973753280799</v>
      </c>
      <c r="AB10" s="16">
        <v>0.31707317073170699</v>
      </c>
      <c r="AC10" s="16">
        <v>0.28571428571428598</v>
      </c>
      <c r="AD10" s="16">
        <v>0.28682170542635699</v>
      </c>
      <c r="AE10" s="16">
        <v>0.23529411764705899</v>
      </c>
      <c r="AF10" s="16">
        <v>0.25531914893617003</v>
      </c>
      <c r="AG10" s="16">
        <v>0.25</v>
      </c>
      <c r="AH10" s="16">
        <v>0.15853658536585399</v>
      </c>
      <c r="AI10" s="16">
        <v>0.14150943396226401</v>
      </c>
      <c r="AJ10" s="16"/>
      <c r="AK10" s="16">
        <v>0.243654822335025</v>
      </c>
      <c r="AL10" s="16">
        <v>0.27184466019417503</v>
      </c>
      <c r="AM10" s="16">
        <v>0.287128712871287</v>
      </c>
      <c r="AN10" s="16">
        <v>0.215017064846416</v>
      </c>
      <c r="AO10" s="16">
        <v>0.23404255319148901</v>
      </c>
      <c r="AP10" s="16">
        <v>0.216589861751152</v>
      </c>
      <c r="AQ10" s="16">
        <v>0.15333333333333299</v>
      </c>
      <c r="AR10" s="16"/>
      <c r="AS10" s="16">
        <v>0.154255319148936</v>
      </c>
      <c r="AT10" s="16">
        <v>0.234513274336283</v>
      </c>
      <c r="AU10" s="16"/>
      <c r="AV10" s="16">
        <v>0.18143459915611801</v>
      </c>
      <c r="AW10" s="16">
        <v>0.24644549763033199</v>
      </c>
      <c r="AX10" s="16"/>
      <c r="AY10" s="16">
        <v>0.22463768115942001</v>
      </c>
      <c r="AZ10" s="16">
        <v>0.22040816326530599</v>
      </c>
      <c r="BA10" s="16"/>
      <c r="BB10" s="16">
        <v>0.217194570135747</v>
      </c>
      <c r="BC10" s="16">
        <v>0.229007633587786</v>
      </c>
      <c r="BD10" s="16"/>
      <c r="BE10" s="16">
        <v>0.15757575757575801</v>
      </c>
      <c r="BF10" s="16">
        <v>0.16863905325443801</v>
      </c>
      <c r="BG10" s="16">
        <v>0.28373702422145303</v>
      </c>
      <c r="BH10" s="16">
        <v>0.2</v>
      </c>
    </row>
    <row r="11" spans="2:60" x14ac:dyDescent="0.25">
      <c r="B11" s="17" t="s">
        <v>225</v>
      </c>
      <c r="C11" s="16">
        <v>0.14491654021244299</v>
      </c>
      <c r="D11" s="16">
        <v>0.13953488372093001</v>
      </c>
      <c r="E11" s="16">
        <v>0.18181818181818199</v>
      </c>
      <c r="F11" s="16">
        <v>0.231578947368421</v>
      </c>
      <c r="G11" s="16">
        <v>0.15517241379310301</v>
      </c>
      <c r="H11" s="16">
        <v>0.133333333333333</v>
      </c>
      <c r="I11" s="16">
        <v>0.12380952380952399</v>
      </c>
      <c r="J11" s="16">
        <v>0.21052631578947401</v>
      </c>
      <c r="K11" s="16">
        <v>8.2191780821917804E-2</v>
      </c>
      <c r="L11" s="16">
        <v>0.2</v>
      </c>
      <c r="M11" s="16">
        <v>0.14772727272727301</v>
      </c>
      <c r="N11" s="16">
        <v>8.8235294117647106E-2</v>
      </c>
      <c r="O11" s="16">
        <v>0.233333333333333</v>
      </c>
      <c r="P11" s="16">
        <v>0.133333333333333</v>
      </c>
      <c r="Q11" s="16">
        <v>0.162790697674419</v>
      </c>
      <c r="R11" s="16">
        <v>0.11111111111111099</v>
      </c>
      <c r="S11" s="16">
        <v>0.14835164835164799</v>
      </c>
      <c r="T11" s="16">
        <v>8.6538461538461495E-2</v>
      </c>
      <c r="U11" s="16"/>
      <c r="V11" s="16">
        <v>0.17270194986072401</v>
      </c>
      <c r="W11" s="16">
        <v>0.12972972972972999</v>
      </c>
      <c r="X11" s="16">
        <v>0.169014084507042</v>
      </c>
      <c r="Y11" s="16">
        <v>0.116326530612245</v>
      </c>
      <c r="Z11" s="16"/>
      <c r="AA11" s="16">
        <v>0.15485564304461899</v>
      </c>
      <c r="AB11" s="16">
        <v>0.134146341463415</v>
      </c>
      <c r="AC11" s="16">
        <v>0.1875</v>
      </c>
      <c r="AD11" s="16">
        <v>0.124031007751938</v>
      </c>
      <c r="AE11" s="16">
        <v>0.151260504201681</v>
      </c>
      <c r="AF11" s="16">
        <v>0.159574468085106</v>
      </c>
      <c r="AG11" s="16">
        <v>0.104166666666667</v>
      </c>
      <c r="AH11" s="16">
        <v>0.17073170731707299</v>
      </c>
      <c r="AI11" s="16">
        <v>7.5471698113207503E-2</v>
      </c>
      <c r="AJ11" s="16"/>
      <c r="AK11" s="16">
        <v>0.157360406091371</v>
      </c>
      <c r="AL11" s="16">
        <v>0.12621359223301001</v>
      </c>
      <c r="AM11" s="16">
        <v>0.14851485148514901</v>
      </c>
      <c r="AN11" s="16">
        <v>0.17064846416382301</v>
      </c>
      <c r="AO11" s="16">
        <v>0.12765957446808501</v>
      </c>
      <c r="AP11" s="16">
        <v>0.13364055299539199</v>
      </c>
      <c r="AQ11" s="16">
        <v>0.12</v>
      </c>
      <c r="AR11" s="16"/>
      <c r="AS11" s="16">
        <v>9.5744680851063801E-2</v>
      </c>
      <c r="AT11" s="16">
        <v>0.15309734513274301</v>
      </c>
      <c r="AU11" s="16"/>
      <c r="AV11" s="16">
        <v>0.12869198312236299</v>
      </c>
      <c r="AW11" s="16">
        <v>0.15402843601895699</v>
      </c>
      <c r="AX11" s="16"/>
      <c r="AY11" s="16">
        <v>0.161835748792271</v>
      </c>
      <c r="AZ11" s="16">
        <v>0.116326530612245</v>
      </c>
      <c r="BA11" s="16"/>
      <c r="BB11" s="16">
        <v>0.11915535444947201</v>
      </c>
      <c r="BC11" s="16">
        <v>0.17099236641221399</v>
      </c>
      <c r="BD11" s="16"/>
      <c r="BE11" s="16">
        <v>0.12727272727272701</v>
      </c>
      <c r="BF11" s="16">
        <v>0.21005917159763299</v>
      </c>
      <c r="BG11" s="16">
        <v>0.13840830449826999</v>
      </c>
      <c r="BH11" s="16">
        <v>8.0851063829787198E-2</v>
      </c>
    </row>
    <row r="12" spans="2:60" x14ac:dyDescent="0.25">
      <c r="B12" s="17" t="s">
        <v>226</v>
      </c>
      <c r="C12" s="16">
        <v>0.22610015174506801</v>
      </c>
      <c r="D12" s="16">
        <v>0.201550387596899</v>
      </c>
      <c r="E12" s="16">
        <v>0.27272727272727298</v>
      </c>
      <c r="F12" s="16">
        <v>0.27368421052631597</v>
      </c>
      <c r="G12" s="16">
        <v>0.22413793103448301</v>
      </c>
      <c r="H12" s="16">
        <v>0.2</v>
      </c>
      <c r="I12" s="16">
        <v>0.314285714285714</v>
      </c>
      <c r="J12" s="16">
        <v>0.21052631578947401</v>
      </c>
      <c r="K12" s="16">
        <v>0.17808219178082199</v>
      </c>
      <c r="L12" s="16">
        <v>0.266666666666667</v>
      </c>
      <c r="M12" s="16">
        <v>0.170454545454545</v>
      </c>
      <c r="N12" s="16">
        <v>0.26470588235294101</v>
      </c>
      <c r="O12" s="16">
        <v>0.2</v>
      </c>
      <c r="P12" s="16">
        <v>0.233333333333333</v>
      </c>
      <c r="Q12" s="16">
        <v>0.162790697674419</v>
      </c>
      <c r="R12" s="16">
        <v>0.407407407407407</v>
      </c>
      <c r="S12" s="16">
        <v>0.164835164835165</v>
      </c>
      <c r="T12" s="16">
        <v>0.19230769230769201</v>
      </c>
      <c r="U12" s="16"/>
      <c r="V12" s="16">
        <v>0.309192200557103</v>
      </c>
      <c r="W12" s="16">
        <v>0.27027027027027001</v>
      </c>
      <c r="X12" s="16">
        <v>0.154929577464789</v>
      </c>
      <c r="Y12" s="16">
        <v>0.18979591836734699</v>
      </c>
      <c r="Z12" s="16"/>
      <c r="AA12" s="16">
        <v>0.291338582677165</v>
      </c>
      <c r="AB12" s="16">
        <v>0.219512195121951</v>
      </c>
      <c r="AC12" s="16">
        <v>0.14285714285714299</v>
      </c>
      <c r="AD12" s="16">
        <v>0.193798449612403</v>
      </c>
      <c r="AE12" s="16">
        <v>0.16806722689075601</v>
      </c>
      <c r="AF12" s="16">
        <v>0.14893617021276601</v>
      </c>
      <c r="AG12" s="16">
        <v>0.13541666666666699</v>
      </c>
      <c r="AH12" s="16">
        <v>0.17073170731707299</v>
      </c>
      <c r="AI12" s="16">
        <v>0.22641509433962301</v>
      </c>
      <c r="AJ12" s="16"/>
      <c r="AK12" s="16">
        <v>0.20304568527918801</v>
      </c>
      <c r="AL12" s="16">
        <v>0.25242718446601897</v>
      </c>
      <c r="AM12" s="16">
        <v>0.16831683168316799</v>
      </c>
      <c r="AN12" s="16">
        <v>0.286689419795222</v>
      </c>
      <c r="AO12" s="16">
        <v>0.159574468085106</v>
      </c>
      <c r="AP12" s="16">
        <v>0.15207373271889399</v>
      </c>
      <c r="AQ12" s="16">
        <v>0.266666666666667</v>
      </c>
      <c r="AR12" s="16"/>
      <c r="AS12" s="16">
        <v>8.5106382978723402E-2</v>
      </c>
      <c r="AT12" s="16">
        <v>0.24955752212389401</v>
      </c>
      <c r="AU12" s="16"/>
      <c r="AV12" s="16">
        <v>0.284810126582278</v>
      </c>
      <c r="AW12" s="16">
        <v>0.193127962085308</v>
      </c>
      <c r="AX12" s="16"/>
      <c r="AY12" s="16">
        <v>0.247584541062802</v>
      </c>
      <c r="AZ12" s="16">
        <v>0.18979591836734699</v>
      </c>
      <c r="BA12" s="16"/>
      <c r="BB12" s="16">
        <v>0.167420814479638</v>
      </c>
      <c r="BC12" s="16">
        <v>0.28549618320610698</v>
      </c>
      <c r="BD12" s="16"/>
      <c r="BE12" s="16">
        <v>0.43636363636363601</v>
      </c>
      <c r="BF12" s="16">
        <v>0.31360946745562102</v>
      </c>
      <c r="BG12" s="16">
        <v>0.18512110726643599</v>
      </c>
      <c r="BH12" s="16">
        <v>5.1063829787233998E-2</v>
      </c>
    </row>
    <row r="13" spans="2:60" x14ac:dyDescent="0.25">
      <c r="B13" s="17" t="s">
        <v>77</v>
      </c>
      <c r="C13" s="16">
        <v>8.8012139605462794E-2</v>
      </c>
      <c r="D13" s="16">
        <v>8.5271317829457405E-2</v>
      </c>
      <c r="E13" s="16">
        <v>9.0909090909090898E-2</v>
      </c>
      <c r="F13" s="16">
        <v>6.3157894736842093E-2</v>
      </c>
      <c r="G13" s="16">
        <v>3.4482758620689703E-2</v>
      </c>
      <c r="H13" s="16">
        <v>0.16666666666666699</v>
      </c>
      <c r="I13" s="16">
        <v>0.12380952380952399</v>
      </c>
      <c r="J13" s="16">
        <v>5.2631578947368397E-2</v>
      </c>
      <c r="K13" s="16">
        <v>6.8493150684931503E-2</v>
      </c>
      <c r="L13" s="16">
        <v>0.1</v>
      </c>
      <c r="M13" s="16">
        <v>6.8181818181818205E-2</v>
      </c>
      <c r="N13" s="16">
        <v>9.8039215686274495E-2</v>
      </c>
      <c r="O13" s="16">
        <v>3.3333333333333298E-2</v>
      </c>
      <c r="P13" s="16">
        <v>0.15</v>
      </c>
      <c r="Q13" s="16">
        <v>9.3023255813953501E-2</v>
      </c>
      <c r="R13" s="16">
        <v>7.4074074074074098E-2</v>
      </c>
      <c r="S13" s="16">
        <v>7.1428571428571397E-2</v>
      </c>
      <c r="T13" s="16">
        <v>0.115384615384615</v>
      </c>
      <c r="U13" s="16"/>
      <c r="V13" s="16">
        <v>0.19777158774373299</v>
      </c>
      <c r="W13" s="16">
        <v>5.9459459459459497E-2</v>
      </c>
      <c r="X13" s="16">
        <v>5.9859154929577503E-2</v>
      </c>
      <c r="Y13" s="16">
        <v>3.4693877551020401E-2</v>
      </c>
      <c r="Z13" s="16"/>
      <c r="AA13" s="16">
        <v>0.14698162729658801</v>
      </c>
      <c r="AB13" s="16">
        <v>6.0975609756097601E-2</v>
      </c>
      <c r="AC13" s="16">
        <v>8.0357142857142905E-2</v>
      </c>
      <c r="AD13" s="16">
        <v>4.6511627906976702E-2</v>
      </c>
      <c r="AE13" s="16">
        <v>6.7226890756302504E-2</v>
      </c>
      <c r="AF13" s="16">
        <v>5.31914893617021E-2</v>
      </c>
      <c r="AG13" s="16">
        <v>3.125E-2</v>
      </c>
      <c r="AH13" s="16">
        <v>2.4390243902439001E-2</v>
      </c>
      <c r="AI13" s="16">
        <v>2.83018867924528E-2</v>
      </c>
      <c r="AJ13" s="16"/>
      <c r="AK13" s="16">
        <v>0.16751269035533001</v>
      </c>
      <c r="AL13" s="16">
        <v>4.85436893203883E-2</v>
      </c>
      <c r="AM13" s="16">
        <v>6.9306930693069299E-2</v>
      </c>
      <c r="AN13" s="16">
        <v>9.5563139931740607E-2</v>
      </c>
      <c r="AO13" s="16">
        <v>5.85106382978723E-2</v>
      </c>
      <c r="AP13" s="16">
        <v>4.6082949308755797E-2</v>
      </c>
      <c r="AQ13" s="16">
        <v>8.6666666666666697E-2</v>
      </c>
      <c r="AR13" s="16"/>
      <c r="AS13" s="16">
        <v>1.5957446808510599E-2</v>
      </c>
      <c r="AT13" s="16">
        <v>0.1</v>
      </c>
      <c r="AU13" s="16"/>
      <c r="AV13" s="16">
        <v>0.113924050632911</v>
      </c>
      <c r="AW13" s="16">
        <v>7.3459715639810394E-2</v>
      </c>
      <c r="AX13" s="16"/>
      <c r="AY13" s="16">
        <v>0.119565217391304</v>
      </c>
      <c r="AZ13" s="16">
        <v>3.4693877551020401E-2</v>
      </c>
      <c r="BA13" s="16"/>
      <c r="BB13" s="16">
        <v>7.3906485671191596E-2</v>
      </c>
      <c r="BC13" s="16">
        <v>0.102290076335878</v>
      </c>
      <c r="BD13" s="16"/>
      <c r="BE13" s="16">
        <v>0.23030303030303001</v>
      </c>
      <c r="BF13" s="16">
        <v>0.13905325443787001</v>
      </c>
      <c r="BG13" s="16">
        <v>4.8442906574394498E-2</v>
      </c>
      <c r="BH13" s="16">
        <v>1.27659574468085E-2</v>
      </c>
    </row>
    <row r="14" spans="2:60" x14ac:dyDescent="0.25">
      <c r="B14" s="17" t="s">
        <v>227</v>
      </c>
      <c r="C14" s="19">
        <v>0.317905918057663</v>
      </c>
      <c r="D14" s="19">
        <v>0.33333333333333298</v>
      </c>
      <c r="E14" s="19">
        <v>0.24475524475524499</v>
      </c>
      <c r="F14" s="19">
        <v>0.27368421052631597</v>
      </c>
      <c r="G14" s="19">
        <v>0.25862068965517199</v>
      </c>
      <c r="H14" s="19">
        <v>0.233333333333333</v>
      </c>
      <c r="I14" s="19">
        <v>0.25714285714285701</v>
      </c>
      <c r="J14" s="19">
        <v>0.42105263157894701</v>
      </c>
      <c r="K14" s="19">
        <v>0.397260273972603</v>
      </c>
      <c r="L14" s="19">
        <v>0.2</v>
      </c>
      <c r="M14" s="19">
        <v>0.36363636363636398</v>
      </c>
      <c r="N14" s="19">
        <v>0.32352941176470601</v>
      </c>
      <c r="O14" s="19">
        <v>0.36666666666666697</v>
      </c>
      <c r="P14" s="19">
        <v>0.266666666666667</v>
      </c>
      <c r="Q14" s="19">
        <v>0.27906976744186002</v>
      </c>
      <c r="R14" s="19">
        <v>0.296296296296296</v>
      </c>
      <c r="S14" s="19">
        <v>0.39560439560439598</v>
      </c>
      <c r="T14" s="19">
        <v>0.375</v>
      </c>
      <c r="U14" s="19"/>
      <c r="V14" s="19">
        <v>0.14763231197771601</v>
      </c>
      <c r="W14" s="19">
        <v>0.28108108108108099</v>
      </c>
      <c r="X14" s="19">
        <v>0.34859154929577502</v>
      </c>
      <c r="Y14" s="19">
        <v>0.43877551020408201</v>
      </c>
      <c r="Z14" s="19"/>
      <c r="AA14" s="19">
        <v>0.20472440944881901</v>
      </c>
      <c r="AB14" s="19">
        <v>0.26829268292682901</v>
      </c>
      <c r="AC14" s="19">
        <v>0.30357142857142899</v>
      </c>
      <c r="AD14" s="19">
        <v>0.34883720930232598</v>
      </c>
      <c r="AE14" s="19">
        <v>0.378151260504202</v>
      </c>
      <c r="AF14" s="19">
        <v>0.38297872340425498</v>
      </c>
      <c r="AG14" s="19">
        <v>0.47916666666666702</v>
      </c>
      <c r="AH14" s="19">
        <v>0.47560975609756101</v>
      </c>
      <c r="AI14" s="19">
        <v>0.52830188679245305</v>
      </c>
      <c r="AJ14" s="19"/>
      <c r="AK14" s="19">
        <v>0.22842639593908601</v>
      </c>
      <c r="AL14" s="19">
        <v>0.30097087378640802</v>
      </c>
      <c r="AM14" s="19">
        <v>0.32673267326732702</v>
      </c>
      <c r="AN14" s="19">
        <v>0.23208191126279901</v>
      </c>
      <c r="AO14" s="19">
        <v>0.420212765957447</v>
      </c>
      <c r="AP14" s="19">
        <v>0.45161290322580599</v>
      </c>
      <c r="AQ14" s="19">
        <v>0.37333333333333302</v>
      </c>
      <c r="AR14" s="19"/>
      <c r="AS14" s="19">
        <v>0.64893617021276595</v>
      </c>
      <c r="AT14" s="19">
        <v>0.26283185840708001</v>
      </c>
      <c r="AU14" s="19"/>
      <c r="AV14" s="19">
        <v>0.291139240506329</v>
      </c>
      <c r="AW14" s="19">
        <v>0.332938388625592</v>
      </c>
      <c r="AX14" s="19"/>
      <c r="AY14" s="19">
        <v>0.24637681159420299</v>
      </c>
      <c r="AZ14" s="19">
        <v>0.43877551020408201</v>
      </c>
      <c r="BA14" s="19"/>
      <c r="BB14" s="19">
        <v>0.42232277526395201</v>
      </c>
      <c r="BC14" s="19">
        <v>0.212213740458015</v>
      </c>
      <c r="BD14" s="19"/>
      <c r="BE14" s="19">
        <v>4.8484848484848499E-2</v>
      </c>
      <c r="BF14" s="19">
        <v>0.16863905325443801</v>
      </c>
      <c r="BG14" s="19">
        <v>0.34429065743944598</v>
      </c>
      <c r="BH14" s="19">
        <v>0.65531914893617005</v>
      </c>
    </row>
    <row r="15" spans="2:60" x14ac:dyDescent="0.25">
      <c r="B15" s="17" t="s">
        <v>228</v>
      </c>
      <c r="C15" s="19">
        <v>0.37101669195751102</v>
      </c>
      <c r="D15" s="19">
        <v>0.34108527131782901</v>
      </c>
      <c r="E15" s="19">
        <v>0.45454545454545497</v>
      </c>
      <c r="F15" s="19">
        <v>0.50526315789473697</v>
      </c>
      <c r="G15" s="19">
        <v>0.37931034482758602</v>
      </c>
      <c r="H15" s="19">
        <v>0.33333333333333298</v>
      </c>
      <c r="I15" s="19">
        <v>0.43809523809523798</v>
      </c>
      <c r="J15" s="19">
        <v>0.42105263157894701</v>
      </c>
      <c r="K15" s="19">
        <v>0.26027397260273999</v>
      </c>
      <c r="L15" s="19">
        <v>0.46666666666666701</v>
      </c>
      <c r="M15" s="19">
        <v>0.31818181818181801</v>
      </c>
      <c r="N15" s="19">
        <v>0.35294117647058798</v>
      </c>
      <c r="O15" s="19">
        <v>0.43333333333333302</v>
      </c>
      <c r="P15" s="19">
        <v>0.36666666666666697</v>
      </c>
      <c r="Q15" s="19">
        <v>0.32558139534883701</v>
      </c>
      <c r="R15" s="19">
        <v>0.51851851851851805</v>
      </c>
      <c r="S15" s="19">
        <v>0.31318681318681302</v>
      </c>
      <c r="T15" s="19">
        <v>0.27884615384615402</v>
      </c>
      <c r="U15" s="19"/>
      <c r="V15" s="19">
        <v>0.48189415041782702</v>
      </c>
      <c r="W15" s="19">
        <v>0.4</v>
      </c>
      <c r="X15" s="19">
        <v>0.323943661971831</v>
      </c>
      <c r="Y15" s="19">
        <v>0.30612244897959201</v>
      </c>
      <c r="Z15" s="19"/>
      <c r="AA15" s="19">
        <v>0.44619422572178502</v>
      </c>
      <c r="AB15" s="19">
        <v>0.353658536585366</v>
      </c>
      <c r="AC15" s="19">
        <v>0.33035714285714302</v>
      </c>
      <c r="AD15" s="19">
        <v>0.31782945736434098</v>
      </c>
      <c r="AE15" s="19">
        <v>0.31932773109243701</v>
      </c>
      <c r="AF15" s="19">
        <v>0.30851063829787201</v>
      </c>
      <c r="AG15" s="19">
        <v>0.23958333333333301</v>
      </c>
      <c r="AH15" s="19">
        <v>0.34146341463414598</v>
      </c>
      <c r="AI15" s="19">
        <v>0.30188679245283001</v>
      </c>
      <c r="AJ15" s="19"/>
      <c r="AK15" s="19">
        <v>0.36040609137055801</v>
      </c>
      <c r="AL15" s="19">
        <v>0.37864077669902901</v>
      </c>
      <c r="AM15" s="19">
        <v>0.316831683168317</v>
      </c>
      <c r="AN15" s="19">
        <v>0.45733788395904401</v>
      </c>
      <c r="AO15" s="19">
        <v>0.28723404255319201</v>
      </c>
      <c r="AP15" s="19">
        <v>0.28571428571428598</v>
      </c>
      <c r="AQ15" s="19">
        <v>0.38666666666666699</v>
      </c>
      <c r="AR15" s="19"/>
      <c r="AS15" s="19">
        <v>0.180851063829787</v>
      </c>
      <c r="AT15" s="19">
        <v>0.40265486725663702</v>
      </c>
      <c r="AU15" s="19"/>
      <c r="AV15" s="19">
        <v>0.41350210970464102</v>
      </c>
      <c r="AW15" s="19">
        <v>0.34715639810426502</v>
      </c>
      <c r="AX15" s="19"/>
      <c r="AY15" s="19">
        <v>0.40942028985507201</v>
      </c>
      <c r="AZ15" s="19">
        <v>0.30612244897959201</v>
      </c>
      <c r="BA15" s="19"/>
      <c r="BB15" s="19">
        <v>0.28657616892910998</v>
      </c>
      <c r="BC15" s="19">
        <v>0.45648854961832103</v>
      </c>
      <c r="BD15" s="19"/>
      <c r="BE15" s="19">
        <v>0.56363636363636405</v>
      </c>
      <c r="BF15" s="19">
        <v>0.523668639053254</v>
      </c>
      <c r="BG15" s="19">
        <v>0.32352941176470601</v>
      </c>
      <c r="BH15" s="19">
        <v>0.131914893617021</v>
      </c>
    </row>
    <row r="16" spans="2:60" x14ac:dyDescent="0.25">
      <c r="B16" s="17" t="s">
        <v>171</v>
      </c>
      <c r="C16" s="20">
        <v>-5.31107738998483E-2</v>
      </c>
      <c r="D16" s="20">
        <v>-7.7519379844961404E-3</v>
      </c>
      <c r="E16" s="20">
        <v>-0.20979020979021001</v>
      </c>
      <c r="F16" s="20">
        <v>-0.231578947368421</v>
      </c>
      <c r="G16" s="20">
        <v>-0.12068965517241401</v>
      </c>
      <c r="H16" s="20">
        <v>-0.1</v>
      </c>
      <c r="I16" s="20">
        <v>-0.180952380952381</v>
      </c>
      <c r="J16" s="20">
        <v>0</v>
      </c>
      <c r="K16" s="20">
        <v>0.13698630136986301</v>
      </c>
      <c r="L16" s="20">
        <v>-0.266666666666667</v>
      </c>
      <c r="M16" s="20">
        <v>4.5454545454545497E-2</v>
      </c>
      <c r="N16" s="20">
        <v>-2.9411764705882401E-2</v>
      </c>
      <c r="O16" s="20">
        <v>-6.6666666666666693E-2</v>
      </c>
      <c r="P16" s="20">
        <v>-0.1</v>
      </c>
      <c r="Q16" s="20">
        <v>-4.6511627906976799E-2</v>
      </c>
      <c r="R16" s="20">
        <v>-0.22222222222222199</v>
      </c>
      <c r="S16" s="20">
        <v>8.2417582417582402E-2</v>
      </c>
      <c r="T16" s="20">
        <v>9.6153846153846104E-2</v>
      </c>
      <c r="U16" s="20"/>
      <c r="V16" s="20">
        <v>-0.33426183844011098</v>
      </c>
      <c r="W16" s="20">
        <v>-0.11891891891891899</v>
      </c>
      <c r="X16" s="20">
        <v>2.4647887323943601E-2</v>
      </c>
      <c r="Y16" s="20">
        <v>0.13265306122449</v>
      </c>
      <c r="Z16" s="20"/>
      <c r="AA16" s="20">
        <v>-0.24146981627296599</v>
      </c>
      <c r="AB16" s="20">
        <v>-8.5365853658536606E-2</v>
      </c>
      <c r="AC16" s="20">
        <v>-2.6785714285714201E-2</v>
      </c>
      <c r="AD16" s="20">
        <v>3.1007751937984499E-2</v>
      </c>
      <c r="AE16" s="20">
        <v>5.8823529411764698E-2</v>
      </c>
      <c r="AF16" s="20">
        <v>7.4468085106383003E-2</v>
      </c>
      <c r="AG16" s="20">
        <v>0.23958333333333301</v>
      </c>
      <c r="AH16" s="20">
        <v>0.134146341463415</v>
      </c>
      <c r="AI16" s="20">
        <v>0.22641509433962301</v>
      </c>
      <c r="AJ16" s="20"/>
      <c r="AK16" s="20">
        <v>-0.131979695431472</v>
      </c>
      <c r="AL16" s="20">
        <v>-7.7669902912621394E-2</v>
      </c>
      <c r="AM16" s="20">
        <v>9.9009900990099098E-3</v>
      </c>
      <c r="AN16" s="20">
        <v>-0.225255972696246</v>
      </c>
      <c r="AO16" s="20">
        <v>0.13297872340425501</v>
      </c>
      <c r="AP16" s="20">
        <v>0.16589861751152099</v>
      </c>
      <c r="AQ16" s="20">
        <v>-1.3333333333333299E-2</v>
      </c>
      <c r="AR16" s="20"/>
      <c r="AS16" s="20">
        <v>0.46808510638297901</v>
      </c>
      <c r="AT16" s="20">
        <v>-0.13982300884955801</v>
      </c>
      <c r="AU16" s="20"/>
      <c r="AV16" s="20">
        <v>-0.122362869198312</v>
      </c>
      <c r="AW16" s="20">
        <v>-1.4218009478673001E-2</v>
      </c>
      <c r="AX16" s="20"/>
      <c r="AY16" s="20">
        <v>-0.16304347826087001</v>
      </c>
      <c r="AZ16" s="20">
        <v>0.13265306122449</v>
      </c>
      <c r="BA16" s="20"/>
      <c r="BB16" s="20">
        <v>0.13574660633484201</v>
      </c>
      <c r="BC16" s="20">
        <v>-0.244274809160305</v>
      </c>
      <c r="BD16" s="20"/>
      <c r="BE16" s="20">
        <v>-0.51515151515151503</v>
      </c>
      <c r="BF16" s="20">
        <v>-0.35502958579881699</v>
      </c>
      <c r="BG16" s="20">
        <v>2.0761245674740501E-2</v>
      </c>
      <c r="BH16" s="20">
        <v>0.52340425531914903</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45" x14ac:dyDescent="0.25">
      <c r="B8" s="17" t="s">
        <v>242</v>
      </c>
      <c r="C8" s="16">
        <v>0.50303490136570606</v>
      </c>
      <c r="D8" s="16">
        <v>0.50387596899224796</v>
      </c>
      <c r="E8" s="16">
        <v>0.482517482517482</v>
      </c>
      <c r="F8" s="16">
        <v>0.4</v>
      </c>
      <c r="G8" s="16">
        <v>0.5</v>
      </c>
      <c r="H8" s="16">
        <v>0.5</v>
      </c>
      <c r="I8" s="16">
        <v>0.476190476190476</v>
      </c>
      <c r="J8" s="16">
        <v>0.57894736842105299</v>
      </c>
      <c r="K8" s="16">
        <v>0.534246575342466</v>
      </c>
      <c r="L8" s="16">
        <v>0.3</v>
      </c>
      <c r="M8" s="16">
        <v>0.47727272727272702</v>
      </c>
      <c r="N8" s="16">
        <v>0.43137254901960798</v>
      </c>
      <c r="O8" s="16">
        <v>0.56666666666666698</v>
      </c>
      <c r="P8" s="16">
        <v>0.5</v>
      </c>
      <c r="Q8" s="16">
        <v>0.46511627906976699</v>
      </c>
      <c r="R8" s="16">
        <v>0.66666666666666696</v>
      </c>
      <c r="S8" s="16">
        <v>0.60439560439560402</v>
      </c>
      <c r="T8" s="16">
        <v>0.54807692307692302</v>
      </c>
      <c r="U8" s="16"/>
      <c r="V8" s="16">
        <v>0.373259052924791</v>
      </c>
      <c r="W8" s="16">
        <v>0.51891891891891895</v>
      </c>
      <c r="X8" s="16">
        <v>0.51408450704225395</v>
      </c>
      <c r="Y8" s="16">
        <v>0.58571428571428596</v>
      </c>
      <c r="Z8" s="16"/>
      <c r="AA8" s="16">
        <v>0.41994750656168001</v>
      </c>
      <c r="AB8" s="16">
        <v>0.51219512195121997</v>
      </c>
      <c r="AC8" s="16">
        <v>0.64285714285714302</v>
      </c>
      <c r="AD8" s="16">
        <v>0.50387596899224796</v>
      </c>
      <c r="AE8" s="16">
        <v>0.54621848739495804</v>
      </c>
      <c r="AF8" s="16">
        <v>0.47872340425531901</v>
      </c>
      <c r="AG8" s="16">
        <v>0.60416666666666696</v>
      </c>
      <c r="AH8" s="16">
        <v>0.59756097560975596</v>
      </c>
      <c r="AI8" s="16">
        <v>0.660377358490566</v>
      </c>
      <c r="AJ8" s="16"/>
      <c r="AK8" s="16">
        <v>0.42639593908629397</v>
      </c>
      <c r="AL8" s="16">
        <v>0.485436893203884</v>
      </c>
      <c r="AM8" s="16">
        <v>0.37623762376237602</v>
      </c>
      <c r="AN8" s="16">
        <v>0.416382252559727</v>
      </c>
      <c r="AO8" s="16">
        <v>0.61702127659574502</v>
      </c>
      <c r="AP8" s="16">
        <v>0.59907834101382496</v>
      </c>
      <c r="AQ8" s="16">
        <v>0.65333333333333299</v>
      </c>
      <c r="AR8" s="16"/>
      <c r="AS8" s="16">
        <v>0.71276595744680804</v>
      </c>
      <c r="AT8" s="16">
        <v>0.46814159292035401</v>
      </c>
      <c r="AU8" s="16"/>
      <c r="AV8" s="16">
        <v>0.481012658227848</v>
      </c>
      <c r="AW8" s="16">
        <v>0.51540284360189603</v>
      </c>
      <c r="AX8" s="16"/>
      <c r="AY8" s="16">
        <v>0.45410628019323701</v>
      </c>
      <c r="AZ8" s="16">
        <v>0.58571428571428596</v>
      </c>
      <c r="BA8" s="16"/>
      <c r="BB8" s="16">
        <v>1</v>
      </c>
      <c r="BC8" s="16">
        <v>0</v>
      </c>
      <c r="BD8" s="16"/>
      <c r="BE8" s="16">
        <v>0.22424242424242399</v>
      </c>
      <c r="BF8" s="16">
        <v>0.40532544378698199</v>
      </c>
      <c r="BG8" s="16">
        <v>0.54325259515570901</v>
      </c>
      <c r="BH8" s="16">
        <v>0.74042553191489402</v>
      </c>
    </row>
    <row r="9" spans="2:60" ht="60" x14ac:dyDescent="0.25">
      <c r="B9" s="17" t="s">
        <v>243</v>
      </c>
      <c r="C9" s="16">
        <v>0.42412746585736</v>
      </c>
      <c r="D9" s="16">
        <v>0.45736434108527102</v>
      </c>
      <c r="E9" s="16">
        <v>0.44055944055944102</v>
      </c>
      <c r="F9" s="16">
        <v>0.52631578947368396</v>
      </c>
      <c r="G9" s="16">
        <v>0.37931034482758602</v>
      </c>
      <c r="H9" s="16">
        <v>0.5</v>
      </c>
      <c r="I9" s="16">
        <v>0.43809523809523798</v>
      </c>
      <c r="J9" s="16">
        <v>0.26315789473684198</v>
      </c>
      <c r="K9" s="16">
        <v>0.36986301369863001</v>
      </c>
      <c r="L9" s="16">
        <v>0.6</v>
      </c>
      <c r="M9" s="16">
        <v>0.42045454545454503</v>
      </c>
      <c r="N9" s="16">
        <v>0.480392156862745</v>
      </c>
      <c r="O9" s="16">
        <v>0.36666666666666697</v>
      </c>
      <c r="P9" s="16">
        <v>0.45</v>
      </c>
      <c r="Q9" s="16">
        <v>0.51162790697674398</v>
      </c>
      <c r="R9" s="16">
        <v>0.296296296296296</v>
      </c>
      <c r="S9" s="16">
        <v>0.34615384615384598</v>
      </c>
      <c r="T9" s="16">
        <v>0.355769230769231</v>
      </c>
      <c r="U9" s="16"/>
      <c r="V9" s="16">
        <v>0.49025069637883001</v>
      </c>
      <c r="W9" s="16">
        <v>0.42162162162162198</v>
      </c>
      <c r="X9" s="16">
        <v>0.41549295774647899</v>
      </c>
      <c r="Y9" s="16">
        <v>0.38163265306122501</v>
      </c>
      <c r="Z9" s="16"/>
      <c r="AA9" s="16">
        <v>0.464566929133858</v>
      </c>
      <c r="AB9" s="16">
        <v>0.45121951219512202</v>
      </c>
      <c r="AC9" s="16">
        <v>0.27678571428571402</v>
      </c>
      <c r="AD9" s="16">
        <v>0.44961240310077499</v>
      </c>
      <c r="AE9" s="16">
        <v>0.40336134453781503</v>
      </c>
      <c r="AF9" s="16">
        <v>0.46808510638297901</v>
      </c>
      <c r="AG9" s="16">
        <v>0.36458333333333298</v>
      </c>
      <c r="AH9" s="16">
        <v>0.36585365853658502</v>
      </c>
      <c r="AI9" s="16">
        <v>0.31132075471698101</v>
      </c>
      <c r="AJ9" s="16"/>
      <c r="AK9" s="16">
        <v>0.461928934010152</v>
      </c>
      <c r="AL9" s="16">
        <v>0.43689320388349501</v>
      </c>
      <c r="AM9" s="16">
        <v>0.524752475247525</v>
      </c>
      <c r="AN9" s="16">
        <v>0.50170648464163803</v>
      </c>
      <c r="AO9" s="16">
        <v>0.34574468085106402</v>
      </c>
      <c r="AP9" s="16">
        <v>0.37327188940092199</v>
      </c>
      <c r="AQ9" s="16">
        <v>0.3</v>
      </c>
      <c r="AR9" s="16"/>
      <c r="AS9" s="16">
        <v>0.26063829787234</v>
      </c>
      <c r="AT9" s="16">
        <v>0.45132743362831901</v>
      </c>
      <c r="AU9" s="16"/>
      <c r="AV9" s="16">
        <v>0.42194092827004198</v>
      </c>
      <c r="AW9" s="16">
        <v>0.42535545023696703</v>
      </c>
      <c r="AX9" s="16"/>
      <c r="AY9" s="16">
        <v>0.44927536231884102</v>
      </c>
      <c r="AZ9" s="16">
        <v>0.38163265306122501</v>
      </c>
      <c r="BA9" s="16"/>
      <c r="BB9" s="16">
        <v>0</v>
      </c>
      <c r="BC9" s="16">
        <v>0.85343511450381704</v>
      </c>
      <c r="BD9" s="16"/>
      <c r="BE9" s="16">
        <v>0.51515151515151503</v>
      </c>
      <c r="BF9" s="16">
        <v>0.49112426035502998</v>
      </c>
      <c r="BG9" s="16">
        <v>0.43598615916955002</v>
      </c>
      <c r="BH9" s="16">
        <v>0.23404255319148901</v>
      </c>
    </row>
    <row r="10" spans="2:60" ht="45" x14ac:dyDescent="0.25">
      <c r="B10" s="17" t="s">
        <v>244</v>
      </c>
      <c r="C10" s="16">
        <v>5.31107738998483E-2</v>
      </c>
      <c r="D10" s="16">
        <v>2.32558139534884E-2</v>
      </c>
      <c r="E10" s="16">
        <v>6.9930069930069894E-2</v>
      </c>
      <c r="F10" s="16">
        <v>6.3157894736842093E-2</v>
      </c>
      <c r="G10" s="16">
        <v>6.8965517241379296E-2</v>
      </c>
      <c r="H10" s="16">
        <v>0</v>
      </c>
      <c r="I10" s="16">
        <v>6.6666666666666693E-2</v>
      </c>
      <c r="J10" s="16">
        <v>0.105263157894737</v>
      </c>
      <c r="K10" s="16">
        <v>5.4794520547945202E-2</v>
      </c>
      <c r="L10" s="16">
        <v>3.3333333333333298E-2</v>
      </c>
      <c r="M10" s="16">
        <v>6.8181818181818205E-2</v>
      </c>
      <c r="N10" s="16">
        <v>8.8235294117647106E-2</v>
      </c>
      <c r="O10" s="16">
        <v>3.3333333333333298E-2</v>
      </c>
      <c r="P10" s="16">
        <v>3.3333333333333298E-2</v>
      </c>
      <c r="Q10" s="16">
        <v>0</v>
      </c>
      <c r="R10" s="16">
        <v>0</v>
      </c>
      <c r="S10" s="16">
        <v>3.8461538461538498E-2</v>
      </c>
      <c r="T10" s="16">
        <v>7.69230769230769E-2</v>
      </c>
      <c r="U10" s="16"/>
      <c r="V10" s="16">
        <v>8.9136490250696407E-2</v>
      </c>
      <c r="W10" s="16">
        <v>4.86486486486487E-2</v>
      </c>
      <c r="X10" s="16">
        <v>4.92957746478873E-2</v>
      </c>
      <c r="Y10" s="16">
        <v>3.06122448979592E-2</v>
      </c>
      <c r="Z10" s="16"/>
      <c r="AA10" s="16">
        <v>6.8241469816273007E-2</v>
      </c>
      <c r="AB10" s="16">
        <v>3.65853658536585E-2</v>
      </c>
      <c r="AC10" s="16">
        <v>6.25E-2</v>
      </c>
      <c r="AD10" s="16">
        <v>3.8759689922480599E-2</v>
      </c>
      <c r="AE10" s="16">
        <v>4.20168067226891E-2</v>
      </c>
      <c r="AF10" s="16">
        <v>4.2553191489361701E-2</v>
      </c>
      <c r="AG10" s="16">
        <v>3.125E-2</v>
      </c>
      <c r="AH10" s="16">
        <v>3.65853658536585E-2</v>
      </c>
      <c r="AI10" s="16">
        <v>2.83018867924528E-2</v>
      </c>
      <c r="AJ10" s="16"/>
      <c r="AK10" s="16">
        <v>7.6142131979695396E-2</v>
      </c>
      <c r="AL10" s="16">
        <v>3.8834951456310697E-2</v>
      </c>
      <c r="AM10" s="16">
        <v>8.9108910891089105E-2</v>
      </c>
      <c r="AN10" s="16">
        <v>6.14334470989761E-2</v>
      </c>
      <c r="AO10" s="16">
        <v>2.6595744680851099E-2</v>
      </c>
      <c r="AP10" s="16">
        <v>1.8433179723502301E-2</v>
      </c>
      <c r="AQ10" s="16">
        <v>4.6666666666666697E-2</v>
      </c>
      <c r="AR10" s="16"/>
      <c r="AS10" s="16">
        <v>2.1276595744680899E-2</v>
      </c>
      <c r="AT10" s="16">
        <v>5.8407079646017698E-2</v>
      </c>
      <c r="AU10" s="16"/>
      <c r="AV10" s="16">
        <v>6.7510548523206704E-2</v>
      </c>
      <c r="AW10" s="16">
        <v>4.5023696682464497E-2</v>
      </c>
      <c r="AX10" s="16"/>
      <c r="AY10" s="16">
        <v>6.6425120772946905E-2</v>
      </c>
      <c r="AZ10" s="16">
        <v>3.06122448979592E-2</v>
      </c>
      <c r="BA10" s="16"/>
      <c r="BB10" s="16">
        <v>0</v>
      </c>
      <c r="BC10" s="16">
        <v>0.106870229007634</v>
      </c>
      <c r="BD10" s="16"/>
      <c r="BE10" s="16">
        <v>0.15757575757575801</v>
      </c>
      <c r="BF10" s="16">
        <v>7.69230769230769E-2</v>
      </c>
      <c r="BG10" s="16">
        <v>2.0761245674740501E-2</v>
      </c>
      <c r="BH10" s="16">
        <v>2.5531914893616999E-2</v>
      </c>
    </row>
    <row r="11" spans="2:60" x14ac:dyDescent="0.25">
      <c r="B11" s="17" t="s">
        <v>77</v>
      </c>
      <c r="C11" s="18">
        <v>1.9726858877086501E-2</v>
      </c>
      <c r="D11" s="18">
        <v>1.5503875968992199E-2</v>
      </c>
      <c r="E11" s="18">
        <v>6.9930069930069904E-3</v>
      </c>
      <c r="F11" s="18">
        <v>1.05263157894737E-2</v>
      </c>
      <c r="G11" s="18">
        <v>5.1724137931034503E-2</v>
      </c>
      <c r="H11" s="18">
        <v>0</v>
      </c>
      <c r="I11" s="18">
        <v>1.9047619047619001E-2</v>
      </c>
      <c r="J11" s="18">
        <v>5.2631578947368397E-2</v>
      </c>
      <c r="K11" s="18">
        <v>4.1095890410958902E-2</v>
      </c>
      <c r="L11" s="18">
        <v>6.6666666666666693E-2</v>
      </c>
      <c r="M11" s="18">
        <v>3.4090909090909102E-2</v>
      </c>
      <c r="N11" s="18">
        <v>0</v>
      </c>
      <c r="O11" s="18">
        <v>3.3333333333333298E-2</v>
      </c>
      <c r="P11" s="18">
        <v>1.6666666666666701E-2</v>
      </c>
      <c r="Q11" s="18">
        <v>2.32558139534884E-2</v>
      </c>
      <c r="R11" s="18">
        <v>3.7037037037037E-2</v>
      </c>
      <c r="S11" s="18">
        <v>1.0989010989011E-2</v>
      </c>
      <c r="T11" s="18">
        <v>1.9230769230769201E-2</v>
      </c>
      <c r="U11" s="18"/>
      <c r="V11" s="18">
        <v>4.73537604456825E-2</v>
      </c>
      <c r="W11" s="18">
        <v>1.0810810810810799E-2</v>
      </c>
      <c r="X11" s="18">
        <v>2.1126760563380299E-2</v>
      </c>
      <c r="Y11" s="18">
        <v>2.0408163265306098E-3</v>
      </c>
      <c r="Z11" s="18"/>
      <c r="AA11" s="18">
        <v>4.7244094488188997E-2</v>
      </c>
      <c r="AB11" s="18">
        <v>0</v>
      </c>
      <c r="AC11" s="18">
        <v>1.7857142857142901E-2</v>
      </c>
      <c r="AD11" s="18">
        <v>7.7519379844961196E-3</v>
      </c>
      <c r="AE11" s="18">
        <v>8.4033613445378096E-3</v>
      </c>
      <c r="AF11" s="18">
        <v>1.0638297872340399E-2</v>
      </c>
      <c r="AG11" s="18">
        <v>0</v>
      </c>
      <c r="AH11" s="18">
        <v>0</v>
      </c>
      <c r="AI11" s="18">
        <v>0</v>
      </c>
      <c r="AJ11" s="18"/>
      <c r="AK11" s="18">
        <v>3.5532994923857898E-2</v>
      </c>
      <c r="AL11" s="18">
        <v>3.8834951456310697E-2</v>
      </c>
      <c r="AM11" s="18">
        <v>9.9009900990098994E-3</v>
      </c>
      <c r="AN11" s="18">
        <v>2.0477815699658699E-2</v>
      </c>
      <c r="AO11" s="18">
        <v>1.0638297872340399E-2</v>
      </c>
      <c r="AP11" s="18">
        <v>9.2165898617511503E-3</v>
      </c>
      <c r="AQ11" s="18">
        <v>0</v>
      </c>
      <c r="AR11" s="18"/>
      <c r="AS11" s="18">
        <v>5.31914893617021E-3</v>
      </c>
      <c r="AT11" s="18">
        <v>2.21238938053097E-2</v>
      </c>
      <c r="AU11" s="18"/>
      <c r="AV11" s="18">
        <v>2.9535864978902999E-2</v>
      </c>
      <c r="AW11" s="18">
        <v>1.4218009478673001E-2</v>
      </c>
      <c r="AX11" s="18"/>
      <c r="AY11" s="18">
        <v>3.0193236714975799E-2</v>
      </c>
      <c r="AZ11" s="18">
        <v>2.0408163265306098E-3</v>
      </c>
      <c r="BA11" s="18"/>
      <c r="BB11" s="18">
        <v>0</v>
      </c>
      <c r="BC11" s="18">
        <v>3.9694656488549598E-2</v>
      </c>
      <c r="BD11" s="18"/>
      <c r="BE11" s="18">
        <v>0.103030303030303</v>
      </c>
      <c r="BF11" s="18">
        <v>2.6627218934911202E-2</v>
      </c>
      <c r="BG11" s="18">
        <v>0</v>
      </c>
      <c r="BH11" s="18">
        <v>0</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H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136</v>
      </c>
      <c r="C8" s="16">
        <v>0.26555386949924098</v>
      </c>
      <c r="D8" s="16">
        <v>0.178294573643411</v>
      </c>
      <c r="E8" s="16">
        <v>0.34265734265734299</v>
      </c>
      <c r="F8" s="16">
        <v>0.30526315789473701</v>
      </c>
      <c r="G8" s="16">
        <v>0.24137931034482801</v>
      </c>
      <c r="H8" s="16">
        <v>0.133333333333333</v>
      </c>
      <c r="I8" s="16">
        <v>0.28571428571428598</v>
      </c>
      <c r="J8" s="16">
        <v>0.31578947368421101</v>
      </c>
      <c r="K8" s="16">
        <v>0.397260273972603</v>
      </c>
      <c r="L8" s="16">
        <v>0.4</v>
      </c>
      <c r="M8" s="16">
        <v>0.34090909090909099</v>
      </c>
      <c r="N8" s="16">
        <v>0.26470588235294101</v>
      </c>
      <c r="O8" s="16">
        <v>0.2</v>
      </c>
      <c r="P8" s="16">
        <v>0.31666666666666698</v>
      </c>
      <c r="Q8" s="16">
        <v>0.372093023255814</v>
      </c>
      <c r="R8" s="16">
        <v>0.44444444444444398</v>
      </c>
      <c r="S8" s="16">
        <v>0.14835164835164799</v>
      </c>
      <c r="T8" s="16">
        <v>0.16346153846153799</v>
      </c>
      <c r="U8" s="16"/>
      <c r="V8" s="16">
        <v>0.71309192200557103</v>
      </c>
      <c r="W8" s="16">
        <v>0.29189189189189202</v>
      </c>
      <c r="X8" s="16">
        <v>0.102112676056338</v>
      </c>
      <c r="Y8" s="16">
        <v>2.2448979591836699E-2</v>
      </c>
      <c r="Z8" s="16"/>
      <c r="AA8" s="16">
        <v>0.66404199475065595</v>
      </c>
      <c r="AB8" s="16">
        <v>0.26829268292682901</v>
      </c>
      <c r="AC8" s="16">
        <v>0.1875</v>
      </c>
      <c r="AD8" s="16">
        <v>0.14728682170542601</v>
      </c>
      <c r="AE8" s="16">
        <v>0.10084033613445401</v>
      </c>
      <c r="AF8" s="16">
        <v>8.5106382978723402E-2</v>
      </c>
      <c r="AG8" s="16">
        <v>0</v>
      </c>
      <c r="AH8" s="16">
        <v>2.4390243902439001E-2</v>
      </c>
      <c r="AI8" s="16">
        <v>0</v>
      </c>
      <c r="AJ8" s="16"/>
      <c r="AK8" s="16">
        <v>0.538071065989848</v>
      </c>
      <c r="AL8" s="16">
        <v>0.28155339805825202</v>
      </c>
      <c r="AM8" s="16">
        <v>0.29702970297029702</v>
      </c>
      <c r="AN8" s="16">
        <v>0.33788395904436902</v>
      </c>
      <c r="AO8" s="16">
        <v>0.10638297872340401</v>
      </c>
      <c r="AP8" s="16">
        <v>0.124423963133641</v>
      </c>
      <c r="AQ8" s="16">
        <v>0.17333333333333301</v>
      </c>
      <c r="AR8" s="16"/>
      <c r="AS8" s="16">
        <v>2.1276595744680899E-2</v>
      </c>
      <c r="AT8" s="16">
        <v>0.30619469026548701</v>
      </c>
      <c r="AU8" s="16"/>
      <c r="AV8" s="16">
        <v>0.354430379746835</v>
      </c>
      <c r="AW8" s="16">
        <v>0.21563981042654001</v>
      </c>
      <c r="AX8" s="16"/>
      <c r="AY8" s="16">
        <v>0.40942028985507201</v>
      </c>
      <c r="AZ8" s="16">
        <v>2.2448979591836699E-2</v>
      </c>
      <c r="BA8" s="16"/>
      <c r="BB8" s="16">
        <v>0.20211161387632001</v>
      </c>
      <c r="BC8" s="16">
        <v>0.329770992366412</v>
      </c>
      <c r="BD8" s="16"/>
      <c r="BE8" s="16">
        <v>0.63636363636363602</v>
      </c>
      <c r="BF8" s="16">
        <v>0.43195266272189298</v>
      </c>
      <c r="BG8" s="16">
        <v>0.152249134948097</v>
      </c>
      <c r="BH8" s="16">
        <v>4.6808510638297898E-2</v>
      </c>
    </row>
    <row r="9" spans="2:60" x14ac:dyDescent="0.25">
      <c r="B9" s="17" t="s">
        <v>137</v>
      </c>
      <c r="C9" s="16">
        <v>0.110015174506829</v>
      </c>
      <c r="D9" s="16">
        <v>5.4263565891472902E-2</v>
      </c>
      <c r="E9" s="16">
        <v>9.0909090909090898E-2</v>
      </c>
      <c r="F9" s="16">
        <v>0.115789473684211</v>
      </c>
      <c r="G9" s="16">
        <v>0.12068965517241401</v>
      </c>
      <c r="H9" s="16">
        <v>0.133333333333333</v>
      </c>
      <c r="I9" s="16">
        <v>0.12380952380952399</v>
      </c>
      <c r="J9" s="16">
        <v>5.2631578947368397E-2</v>
      </c>
      <c r="K9" s="16">
        <v>0.123287671232877</v>
      </c>
      <c r="L9" s="16">
        <v>0.133333333333333</v>
      </c>
      <c r="M9" s="16">
        <v>0.11363636363636399</v>
      </c>
      <c r="N9" s="16">
        <v>0.10784313725490199</v>
      </c>
      <c r="O9" s="16">
        <v>0.1</v>
      </c>
      <c r="P9" s="16">
        <v>0.1</v>
      </c>
      <c r="Q9" s="16">
        <v>0.116279069767442</v>
      </c>
      <c r="R9" s="16">
        <v>0.22222222222222199</v>
      </c>
      <c r="S9" s="16">
        <v>0.104395604395604</v>
      </c>
      <c r="T9" s="16">
        <v>0.15384615384615399</v>
      </c>
      <c r="U9" s="16"/>
      <c r="V9" s="16">
        <v>8.3565459610027898E-2</v>
      </c>
      <c r="W9" s="16">
        <v>0.2</v>
      </c>
      <c r="X9" s="16">
        <v>0.176056338028169</v>
      </c>
      <c r="Y9" s="16">
        <v>5.7142857142857099E-2</v>
      </c>
      <c r="Z9" s="16"/>
      <c r="AA9" s="16">
        <v>0.102362204724409</v>
      </c>
      <c r="AB9" s="16">
        <v>0.19512195121951201</v>
      </c>
      <c r="AC9" s="16">
        <v>0.25</v>
      </c>
      <c r="AD9" s="16">
        <v>0.15503875968992201</v>
      </c>
      <c r="AE9" s="16">
        <v>0.126050420168067</v>
      </c>
      <c r="AF9" s="16">
        <v>9.5744680851063801E-2</v>
      </c>
      <c r="AG9" s="16">
        <v>0.13541666666666699</v>
      </c>
      <c r="AH9" s="16">
        <v>1.21951219512195E-2</v>
      </c>
      <c r="AI9" s="16">
        <v>1.88679245283019E-2</v>
      </c>
      <c r="AJ9" s="16"/>
      <c r="AK9" s="16">
        <v>0.10659898477157401</v>
      </c>
      <c r="AL9" s="16">
        <v>9.7087378640776698E-2</v>
      </c>
      <c r="AM9" s="16">
        <v>0.158415841584158</v>
      </c>
      <c r="AN9" s="16">
        <v>9.8976109215017094E-2</v>
      </c>
      <c r="AO9" s="16">
        <v>0.122340425531915</v>
      </c>
      <c r="AP9" s="16">
        <v>0.124423963133641</v>
      </c>
      <c r="AQ9" s="16">
        <v>0.10666666666666701</v>
      </c>
      <c r="AR9" s="16"/>
      <c r="AS9" s="16">
        <v>6.3829787234042507E-2</v>
      </c>
      <c r="AT9" s="16">
        <v>0.117699115044248</v>
      </c>
      <c r="AU9" s="16"/>
      <c r="AV9" s="16">
        <v>9.2827004219409301E-2</v>
      </c>
      <c r="AW9" s="16">
        <v>0.11966824644549801</v>
      </c>
      <c r="AX9" s="16"/>
      <c r="AY9" s="16">
        <v>0.141304347826087</v>
      </c>
      <c r="AZ9" s="16">
        <v>5.7142857142857099E-2</v>
      </c>
      <c r="BA9" s="16"/>
      <c r="BB9" s="16">
        <v>0.11915535444947201</v>
      </c>
      <c r="BC9" s="16">
        <v>0.10076335877862599</v>
      </c>
      <c r="BD9" s="16"/>
      <c r="BE9" s="16">
        <v>3.6363636363636397E-2</v>
      </c>
      <c r="BF9" s="16">
        <v>0.103550295857988</v>
      </c>
      <c r="BG9" s="16">
        <v>0.143598615916955</v>
      </c>
      <c r="BH9" s="16">
        <v>8.5106382978723402E-2</v>
      </c>
    </row>
    <row r="10" spans="2:60" x14ac:dyDescent="0.25">
      <c r="B10" s="17" t="s">
        <v>138</v>
      </c>
      <c r="C10" s="16">
        <v>0.100910470409712</v>
      </c>
      <c r="D10" s="16">
        <v>0.14728682170542601</v>
      </c>
      <c r="E10" s="16">
        <v>5.5944055944055902E-2</v>
      </c>
      <c r="F10" s="16">
        <v>8.42105263157895E-2</v>
      </c>
      <c r="G10" s="16">
        <v>0.12068965517241401</v>
      </c>
      <c r="H10" s="16">
        <v>0.133333333333333</v>
      </c>
      <c r="I10" s="16">
        <v>0.12380952380952399</v>
      </c>
      <c r="J10" s="16">
        <v>5.2631578947368397E-2</v>
      </c>
      <c r="K10" s="16">
        <v>2.7397260273972601E-2</v>
      </c>
      <c r="L10" s="16">
        <v>6.6666666666666693E-2</v>
      </c>
      <c r="M10" s="16">
        <v>0.13636363636363599</v>
      </c>
      <c r="N10" s="16">
        <v>0.10784313725490199</v>
      </c>
      <c r="O10" s="16">
        <v>0.2</v>
      </c>
      <c r="P10" s="16">
        <v>0.116666666666667</v>
      </c>
      <c r="Q10" s="16">
        <v>0.13953488372093001</v>
      </c>
      <c r="R10" s="16">
        <v>7.4074074074074098E-2</v>
      </c>
      <c r="S10" s="16">
        <v>9.3406593406593394E-2</v>
      </c>
      <c r="T10" s="16">
        <v>7.69230769230769E-2</v>
      </c>
      <c r="U10" s="16"/>
      <c r="V10" s="16">
        <v>1.9498607242339799E-2</v>
      </c>
      <c r="W10" s="16">
        <v>0.124324324324324</v>
      </c>
      <c r="X10" s="16">
        <v>0.20070422535211299</v>
      </c>
      <c r="Y10" s="16">
        <v>9.3877551020408206E-2</v>
      </c>
      <c r="Z10" s="16"/>
      <c r="AA10" s="16">
        <v>5.5118110236220499E-2</v>
      </c>
      <c r="AB10" s="16">
        <v>0.25609756097560998</v>
      </c>
      <c r="AC10" s="16">
        <v>0.17857142857142899</v>
      </c>
      <c r="AD10" s="16">
        <v>0.15503875968992201</v>
      </c>
      <c r="AE10" s="16">
        <v>0.109243697478992</v>
      </c>
      <c r="AF10" s="16">
        <v>0.10638297872340401</v>
      </c>
      <c r="AG10" s="16">
        <v>9.375E-2</v>
      </c>
      <c r="AH10" s="16">
        <v>9.7560975609756101E-2</v>
      </c>
      <c r="AI10" s="16">
        <v>7.5471698113207503E-2</v>
      </c>
      <c r="AJ10" s="16"/>
      <c r="AK10" s="16">
        <v>6.0913705583756299E-2</v>
      </c>
      <c r="AL10" s="16">
        <v>0.19417475728155301</v>
      </c>
      <c r="AM10" s="16">
        <v>8.9108910891089105E-2</v>
      </c>
      <c r="AN10" s="16">
        <v>7.16723549488055E-2</v>
      </c>
      <c r="AO10" s="16">
        <v>0.159574468085106</v>
      </c>
      <c r="AP10" s="16">
        <v>0.115207373271889</v>
      </c>
      <c r="AQ10" s="16">
        <v>9.3333333333333296E-2</v>
      </c>
      <c r="AR10" s="16"/>
      <c r="AS10" s="16">
        <v>0.18617021276595699</v>
      </c>
      <c r="AT10" s="16">
        <v>8.67256637168142E-2</v>
      </c>
      <c r="AU10" s="16"/>
      <c r="AV10" s="16">
        <v>9.7046413502109699E-2</v>
      </c>
      <c r="AW10" s="16">
        <v>0.103080568720379</v>
      </c>
      <c r="AX10" s="16"/>
      <c r="AY10" s="16">
        <v>0.10507246376811601</v>
      </c>
      <c r="AZ10" s="16">
        <v>9.3877551020408206E-2</v>
      </c>
      <c r="BA10" s="16"/>
      <c r="BB10" s="16">
        <v>0.11613876319758699</v>
      </c>
      <c r="BC10" s="16">
        <v>8.5496183206106899E-2</v>
      </c>
      <c r="BD10" s="16"/>
      <c r="BE10" s="16">
        <v>0</v>
      </c>
      <c r="BF10" s="16">
        <v>7.9881656804733706E-2</v>
      </c>
      <c r="BG10" s="16">
        <v>0.119377162629758</v>
      </c>
      <c r="BH10" s="16">
        <v>0.15319148936170199</v>
      </c>
    </row>
    <row r="11" spans="2:60" x14ac:dyDescent="0.25">
      <c r="B11" s="17" t="s">
        <v>139</v>
      </c>
      <c r="C11" s="16">
        <v>0.116843702579666</v>
      </c>
      <c r="D11" s="16">
        <v>0.124031007751938</v>
      </c>
      <c r="E11" s="16">
        <v>9.7902097902097904E-2</v>
      </c>
      <c r="F11" s="16">
        <v>5.2631578947368397E-2</v>
      </c>
      <c r="G11" s="16">
        <v>0.12068965517241401</v>
      </c>
      <c r="H11" s="16">
        <v>0.133333333333333</v>
      </c>
      <c r="I11" s="16">
        <v>9.5238095238095205E-2</v>
      </c>
      <c r="J11" s="16">
        <v>0.105263157894737</v>
      </c>
      <c r="K11" s="16">
        <v>0.123287671232877</v>
      </c>
      <c r="L11" s="16">
        <v>0.1</v>
      </c>
      <c r="M11" s="16">
        <v>7.9545454545454503E-2</v>
      </c>
      <c r="N11" s="16">
        <v>7.8431372549019607E-2</v>
      </c>
      <c r="O11" s="16">
        <v>0.1</v>
      </c>
      <c r="P11" s="16">
        <v>0.15</v>
      </c>
      <c r="Q11" s="16">
        <v>9.3023255813953501E-2</v>
      </c>
      <c r="R11" s="16">
        <v>7.4074074074074098E-2</v>
      </c>
      <c r="S11" s="16">
        <v>0.19780219780219799</v>
      </c>
      <c r="T11" s="16">
        <v>0.144230769230769</v>
      </c>
      <c r="U11" s="16"/>
      <c r="V11" s="16">
        <v>2.2284122562674102E-2</v>
      </c>
      <c r="W11" s="16">
        <v>7.5675675675675694E-2</v>
      </c>
      <c r="X11" s="16">
        <v>0.15140845070422501</v>
      </c>
      <c r="Y11" s="16">
        <v>0.181632653061225</v>
      </c>
      <c r="Z11" s="16"/>
      <c r="AA11" s="16">
        <v>3.9370078740157501E-2</v>
      </c>
      <c r="AB11" s="16">
        <v>7.3170731707317097E-2</v>
      </c>
      <c r="AC11" s="16">
        <v>0.20535714285714299</v>
      </c>
      <c r="AD11" s="16">
        <v>0.25581395348837199</v>
      </c>
      <c r="AE11" s="16">
        <v>0.151260504201681</v>
      </c>
      <c r="AF11" s="16">
        <v>0.20212765957446799</v>
      </c>
      <c r="AG11" s="16">
        <v>0.14583333333333301</v>
      </c>
      <c r="AH11" s="16">
        <v>0.207317073170732</v>
      </c>
      <c r="AI11" s="16">
        <v>6.6037735849056603E-2</v>
      </c>
      <c r="AJ11" s="16"/>
      <c r="AK11" s="16">
        <v>1.5228426395939101E-2</v>
      </c>
      <c r="AL11" s="16">
        <v>0.12621359223301001</v>
      </c>
      <c r="AM11" s="16">
        <v>0.13861386138613899</v>
      </c>
      <c r="AN11" s="16">
        <v>0.133105802047782</v>
      </c>
      <c r="AO11" s="16">
        <v>0.18617021276595699</v>
      </c>
      <c r="AP11" s="16">
        <v>0.17511520737327199</v>
      </c>
      <c r="AQ11" s="16">
        <v>0.08</v>
      </c>
      <c r="AR11" s="16"/>
      <c r="AS11" s="16">
        <v>0.117021276595745</v>
      </c>
      <c r="AT11" s="16">
        <v>0.11681415929203499</v>
      </c>
      <c r="AU11" s="16"/>
      <c r="AV11" s="16">
        <v>9.49367088607595E-2</v>
      </c>
      <c r="AW11" s="16">
        <v>0.12914691943128001</v>
      </c>
      <c r="AX11" s="16"/>
      <c r="AY11" s="16">
        <v>7.85024154589372E-2</v>
      </c>
      <c r="AZ11" s="16">
        <v>0.181632653061225</v>
      </c>
      <c r="BA11" s="16"/>
      <c r="BB11" s="16">
        <v>0.120663650075415</v>
      </c>
      <c r="BC11" s="16">
        <v>0.112977099236641</v>
      </c>
      <c r="BD11" s="16"/>
      <c r="BE11" s="16">
        <v>3.03030303030303E-2</v>
      </c>
      <c r="BF11" s="16">
        <v>5.6213017751479299E-2</v>
      </c>
      <c r="BG11" s="16">
        <v>0.16262975778546701</v>
      </c>
      <c r="BH11" s="16">
        <v>0.15319148936170199</v>
      </c>
    </row>
    <row r="12" spans="2:60" x14ac:dyDescent="0.25">
      <c r="B12" s="17" t="s">
        <v>40</v>
      </c>
      <c r="C12" s="16">
        <v>8.4218512898330794E-2</v>
      </c>
      <c r="D12" s="16">
        <v>7.7519379844961198E-2</v>
      </c>
      <c r="E12" s="16">
        <v>8.3916083916083906E-2</v>
      </c>
      <c r="F12" s="16">
        <v>6.3157894736842093E-2</v>
      </c>
      <c r="G12" s="16">
        <v>0.10344827586206901</v>
      </c>
      <c r="H12" s="16">
        <v>6.6666666666666693E-2</v>
      </c>
      <c r="I12" s="16">
        <v>5.7142857142857099E-2</v>
      </c>
      <c r="J12" s="16">
        <v>5.2631578947368397E-2</v>
      </c>
      <c r="K12" s="16">
        <v>0</v>
      </c>
      <c r="L12" s="16">
        <v>3.3333333333333298E-2</v>
      </c>
      <c r="M12" s="16">
        <v>0.13636363636363599</v>
      </c>
      <c r="N12" s="16">
        <v>9.8039215686274495E-2</v>
      </c>
      <c r="O12" s="16">
        <v>6.6666666666666693E-2</v>
      </c>
      <c r="P12" s="16">
        <v>0.1</v>
      </c>
      <c r="Q12" s="16">
        <v>4.6511627906976702E-2</v>
      </c>
      <c r="R12" s="16">
        <v>3.7037037037037E-2</v>
      </c>
      <c r="S12" s="16">
        <v>0.120879120879121</v>
      </c>
      <c r="T12" s="16">
        <v>0.115384615384615</v>
      </c>
      <c r="U12" s="16"/>
      <c r="V12" s="16">
        <v>1.39275766016713E-2</v>
      </c>
      <c r="W12" s="16">
        <v>4.86486486486487E-2</v>
      </c>
      <c r="X12" s="16">
        <v>8.8028169014084501E-2</v>
      </c>
      <c r="Y12" s="16">
        <v>0.14693877551020401</v>
      </c>
      <c r="Z12" s="16"/>
      <c r="AA12" s="16">
        <v>1.8372703412073501E-2</v>
      </c>
      <c r="AB12" s="16">
        <v>2.4390243902439001E-2</v>
      </c>
      <c r="AC12" s="16">
        <v>8.9285714285714302E-2</v>
      </c>
      <c r="AD12" s="16">
        <v>8.5271317829457405E-2</v>
      </c>
      <c r="AE12" s="16">
        <v>0.184873949579832</v>
      </c>
      <c r="AF12" s="16">
        <v>0.159574468085106</v>
      </c>
      <c r="AG12" s="16">
        <v>0.19791666666666699</v>
      </c>
      <c r="AH12" s="16">
        <v>0.109756097560976</v>
      </c>
      <c r="AI12" s="16">
        <v>0.13207547169811301</v>
      </c>
      <c r="AJ12" s="16"/>
      <c r="AK12" s="16">
        <v>8.6294416243654803E-2</v>
      </c>
      <c r="AL12" s="16">
        <v>8.7378640776699004E-2</v>
      </c>
      <c r="AM12" s="16">
        <v>0.10891089108910899</v>
      </c>
      <c r="AN12" s="16">
        <v>6.4846416382252595E-2</v>
      </c>
      <c r="AO12" s="16">
        <v>0.117021276595745</v>
      </c>
      <c r="AP12" s="16">
        <v>8.2949308755760398E-2</v>
      </c>
      <c r="AQ12" s="16">
        <v>0.1</v>
      </c>
      <c r="AR12" s="16"/>
      <c r="AS12" s="16">
        <v>0.14893617021276601</v>
      </c>
      <c r="AT12" s="16">
        <v>7.3451327433628297E-2</v>
      </c>
      <c r="AU12" s="16"/>
      <c r="AV12" s="16">
        <v>7.1729957805907199E-2</v>
      </c>
      <c r="AW12" s="16">
        <v>9.1232227488151699E-2</v>
      </c>
      <c r="AX12" s="16"/>
      <c r="AY12" s="16">
        <v>4.7101449275362299E-2</v>
      </c>
      <c r="AZ12" s="16">
        <v>0.14693877551020401</v>
      </c>
      <c r="BA12" s="16"/>
      <c r="BB12" s="16">
        <v>9.8039215686274495E-2</v>
      </c>
      <c r="BC12" s="16">
        <v>7.0229007633587803E-2</v>
      </c>
      <c r="BD12" s="16"/>
      <c r="BE12" s="16">
        <v>0</v>
      </c>
      <c r="BF12" s="16">
        <v>3.25443786982249E-2</v>
      </c>
      <c r="BG12" s="16">
        <v>0.10899653979238801</v>
      </c>
      <c r="BH12" s="16">
        <v>0.157446808510638</v>
      </c>
    </row>
    <row r="13" spans="2:60" x14ac:dyDescent="0.25">
      <c r="B13" s="17" t="s">
        <v>41</v>
      </c>
      <c r="C13" s="16">
        <v>5.9180576631259502E-2</v>
      </c>
      <c r="D13" s="16">
        <v>2.32558139534884E-2</v>
      </c>
      <c r="E13" s="16">
        <v>4.8951048951049E-2</v>
      </c>
      <c r="F13" s="16">
        <v>0.12631578947368399</v>
      </c>
      <c r="G13" s="16">
        <v>6.8965517241379296E-2</v>
      </c>
      <c r="H13" s="16">
        <v>0.133333333333333</v>
      </c>
      <c r="I13" s="16">
        <v>6.6666666666666693E-2</v>
      </c>
      <c r="J13" s="16">
        <v>0.105263157894737</v>
      </c>
      <c r="K13" s="16">
        <v>4.1095890410958902E-2</v>
      </c>
      <c r="L13" s="16">
        <v>3.3333333333333298E-2</v>
      </c>
      <c r="M13" s="16">
        <v>1.13636363636364E-2</v>
      </c>
      <c r="N13" s="16">
        <v>5.8823529411764698E-2</v>
      </c>
      <c r="O13" s="16">
        <v>6.6666666666666693E-2</v>
      </c>
      <c r="P13" s="16">
        <v>1.6666666666666701E-2</v>
      </c>
      <c r="Q13" s="16">
        <v>2.32558139534884E-2</v>
      </c>
      <c r="R13" s="16">
        <v>3.7037037037037E-2</v>
      </c>
      <c r="S13" s="16">
        <v>8.2417582417582402E-2</v>
      </c>
      <c r="T13" s="16">
        <v>7.69230769230769E-2</v>
      </c>
      <c r="U13" s="16"/>
      <c r="V13" s="16">
        <v>0</v>
      </c>
      <c r="W13" s="16">
        <v>3.24324324324324E-2</v>
      </c>
      <c r="X13" s="16">
        <v>7.0422535211267595E-2</v>
      </c>
      <c r="Y13" s="16">
        <v>0.106122448979592</v>
      </c>
      <c r="Z13" s="16"/>
      <c r="AA13" s="16">
        <v>7.8740157480314994E-3</v>
      </c>
      <c r="AB13" s="16">
        <v>4.8780487804878099E-2</v>
      </c>
      <c r="AC13" s="16">
        <v>2.6785714285714302E-2</v>
      </c>
      <c r="AD13" s="16">
        <v>3.8759689922480599E-2</v>
      </c>
      <c r="AE13" s="16">
        <v>0.10084033613445401</v>
      </c>
      <c r="AF13" s="16">
        <v>0.159574468085106</v>
      </c>
      <c r="AG13" s="16">
        <v>0.14583333333333301</v>
      </c>
      <c r="AH13" s="16">
        <v>0.134146341463415</v>
      </c>
      <c r="AI13" s="16">
        <v>8.4905660377358499E-2</v>
      </c>
      <c r="AJ13" s="16"/>
      <c r="AK13" s="16">
        <v>4.5685279187817299E-2</v>
      </c>
      <c r="AL13" s="16">
        <v>6.7961165048543701E-2</v>
      </c>
      <c r="AM13" s="16">
        <v>4.95049504950495E-2</v>
      </c>
      <c r="AN13" s="16">
        <v>3.4129692832764499E-2</v>
      </c>
      <c r="AO13" s="16">
        <v>7.4468085106383003E-2</v>
      </c>
      <c r="AP13" s="16">
        <v>0.105990783410138</v>
      </c>
      <c r="AQ13" s="16">
        <v>6.6666666666666693E-2</v>
      </c>
      <c r="AR13" s="16"/>
      <c r="AS13" s="16">
        <v>0.159574468085106</v>
      </c>
      <c r="AT13" s="16">
        <v>4.2477876106194697E-2</v>
      </c>
      <c r="AU13" s="16"/>
      <c r="AV13" s="16">
        <v>3.37552742616034E-2</v>
      </c>
      <c r="AW13" s="16">
        <v>7.3459715639810394E-2</v>
      </c>
      <c r="AX13" s="16"/>
      <c r="AY13" s="16">
        <v>3.1400966183574901E-2</v>
      </c>
      <c r="AZ13" s="16">
        <v>0.106122448979592</v>
      </c>
      <c r="BA13" s="16"/>
      <c r="BB13" s="16">
        <v>7.8431372549019607E-2</v>
      </c>
      <c r="BC13" s="16">
        <v>3.9694656488549598E-2</v>
      </c>
      <c r="BD13" s="16"/>
      <c r="BE13" s="16">
        <v>1.8181818181818198E-2</v>
      </c>
      <c r="BF13" s="16">
        <v>3.25443786982249E-2</v>
      </c>
      <c r="BG13" s="16">
        <v>6.4013840830449795E-2</v>
      </c>
      <c r="BH13" s="16">
        <v>0.114893617021277</v>
      </c>
    </row>
    <row r="14" spans="2:60" x14ac:dyDescent="0.25">
      <c r="B14" s="17" t="s">
        <v>42</v>
      </c>
      <c r="C14" s="16">
        <v>2.80728376327769E-2</v>
      </c>
      <c r="D14" s="16">
        <v>1.5503875968992199E-2</v>
      </c>
      <c r="E14" s="16">
        <v>1.3986013986014E-2</v>
      </c>
      <c r="F14" s="16">
        <v>4.2105263157894701E-2</v>
      </c>
      <c r="G14" s="16">
        <v>0</v>
      </c>
      <c r="H14" s="16">
        <v>0</v>
      </c>
      <c r="I14" s="16">
        <v>2.8571428571428598E-2</v>
      </c>
      <c r="J14" s="16">
        <v>5.2631578947368397E-2</v>
      </c>
      <c r="K14" s="16">
        <v>4.1095890410958902E-2</v>
      </c>
      <c r="L14" s="16">
        <v>3.3333333333333298E-2</v>
      </c>
      <c r="M14" s="16">
        <v>1.13636363636364E-2</v>
      </c>
      <c r="N14" s="16">
        <v>2.9411764705882401E-2</v>
      </c>
      <c r="O14" s="16">
        <v>3.3333333333333298E-2</v>
      </c>
      <c r="P14" s="16">
        <v>0</v>
      </c>
      <c r="Q14" s="16">
        <v>4.6511627906976702E-2</v>
      </c>
      <c r="R14" s="16">
        <v>3.7037037037037E-2</v>
      </c>
      <c r="S14" s="16">
        <v>3.2967032967033003E-2</v>
      </c>
      <c r="T14" s="16">
        <v>6.7307692307692304E-2</v>
      </c>
      <c r="U14" s="16"/>
      <c r="V14" s="16">
        <v>0</v>
      </c>
      <c r="W14" s="16">
        <v>1.0810810810810799E-2</v>
      </c>
      <c r="X14" s="16">
        <v>1.7605633802816899E-2</v>
      </c>
      <c r="Y14" s="16">
        <v>6.1224489795918401E-2</v>
      </c>
      <c r="Z14" s="16"/>
      <c r="AA14" s="16">
        <v>5.2493438320209999E-3</v>
      </c>
      <c r="AB14" s="16">
        <v>0</v>
      </c>
      <c r="AC14" s="16">
        <v>0</v>
      </c>
      <c r="AD14" s="16">
        <v>4.6511627906976702E-2</v>
      </c>
      <c r="AE14" s="16">
        <v>5.8823529411764698E-2</v>
      </c>
      <c r="AF14" s="16">
        <v>5.31914893617021E-2</v>
      </c>
      <c r="AG14" s="16">
        <v>7.2916666666666699E-2</v>
      </c>
      <c r="AH14" s="16">
        <v>8.5365853658536606E-2</v>
      </c>
      <c r="AI14" s="16">
        <v>2.83018867924528E-2</v>
      </c>
      <c r="AJ14" s="16"/>
      <c r="AK14" s="16">
        <v>1.01522842639594E-2</v>
      </c>
      <c r="AL14" s="16">
        <v>9.7087378640776708E-3</v>
      </c>
      <c r="AM14" s="16">
        <v>9.9009900990098994E-3</v>
      </c>
      <c r="AN14" s="16">
        <v>6.8259385665529002E-3</v>
      </c>
      <c r="AO14" s="16">
        <v>3.1914893617021302E-2</v>
      </c>
      <c r="AP14" s="16">
        <v>5.99078341013825E-2</v>
      </c>
      <c r="AQ14" s="16">
        <v>0.08</v>
      </c>
      <c r="AR14" s="16"/>
      <c r="AS14" s="16">
        <v>4.7872340425531901E-2</v>
      </c>
      <c r="AT14" s="16">
        <v>2.4778761061946899E-2</v>
      </c>
      <c r="AU14" s="16"/>
      <c r="AV14" s="16">
        <v>1.26582278481013E-2</v>
      </c>
      <c r="AW14" s="16">
        <v>3.6729857819905197E-2</v>
      </c>
      <c r="AX14" s="16"/>
      <c r="AY14" s="16">
        <v>8.4541062801932396E-3</v>
      </c>
      <c r="AZ14" s="16">
        <v>6.1224489795918401E-2</v>
      </c>
      <c r="BA14" s="16"/>
      <c r="BB14" s="16">
        <v>4.2232277526395197E-2</v>
      </c>
      <c r="BC14" s="16">
        <v>1.3740458015267199E-2</v>
      </c>
      <c r="BD14" s="16"/>
      <c r="BE14" s="16">
        <v>0</v>
      </c>
      <c r="BF14" s="16">
        <v>8.8757396449704092E-3</v>
      </c>
      <c r="BG14" s="16">
        <v>3.8062283737024201E-2</v>
      </c>
      <c r="BH14" s="16">
        <v>5.1063829787233998E-2</v>
      </c>
    </row>
    <row r="15" spans="2:60" x14ac:dyDescent="0.25">
      <c r="B15" s="17" t="s">
        <v>43</v>
      </c>
      <c r="C15" s="16">
        <v>2.5796661608497699E-2</v>
      </c>
      <c r="D15" s="16">
        <v>6.2015503875968998E-2</v>
      </c>
      <c r="E15" s="16">
        <v>2.0979020979021001E-2</v>
      </c>
      <c r="F15" s="16">
        <v>3.1578947368421102E-2</v>
      </c>
      <c r="G15" s="16">
        <v>0</v>
      </c>
      <c r="H15" s="16">
        <v>0</v>
      </c>
      <c r="I15" s="16">
        <v>3.8095238095238099E-2</v>
      </c>
      <c r="J15" s="16">
        <v>0</v>
      </c>
      <c r="K15" s="16">
        <v>2.7397260273972601E-2</v>
      </c>
      <c r="L15" s="16">
        <v>0</v>
      </c>
      <c r="M15" s="16">
        <v>0</v>
      </c>
      <c r="N15" s="16">
        <v>2.9411764705882401E-2</v>
      </c>
      <c r="O15" s="16">
        <v>0</v>
      </c>
      <c r="P15" s="16">
        <v>1.6666666666666701E-2</v>
      </c>
      <c r="Q15" s="16">
        <v>4.6511627906976702E-2</v>
      </c>
      <c r="R15" s="16">
        <v>0</v>
      </c>
      <c r="S15" s="16">
        <v>2.1978021978022001E-2</v>
      </c>
      <c r="T15" s="16">
        <v>3.8461538461538498E-2</v>
      </c>
      <c r="U15" s="16"/>
      <c r="V15" s="16">
        <v>0</v>
      </c>
      <c r="W15" s="16">
        <v>0</v>
      </c>
      <c r="X15" s="16">
        <v>7.0422535211267599E-3</v>
      </c>
      <c r="Y15" s="16">
        <v>6.5306122448979598E-2</v>
      </c>
      <c r="Z15" s="16"/>
      <c r="AA15" s="16">
        <v>2.6246719160105E-3</v>
      </c>
      <c r="AB15" s="16">
        <v>0</v>
      </c>
      <c r="AC15" s="16">
        <v>0</v>
      </c>
      <c r="AD15" s="16">
        <v>1.5503875968992199E-2</v>
      </c>
      <c r="AE15" s="16">
        <v>3.3613445378151301E-2</v>
      </c>
      <c r="AF15" s="16">
        <v>1.0638297872340399E-2</v>
      </c>
      <c r="AG15" s="16">
        <v>8.3333333333333301E-2</v>
      </c>
      <c r="AH15" s="16">
        <v>9.7560975609756101E-2</v>
      </c>
      <c r="AI15" s="16">
        <v>8.4905660377358499E-2</v>
      </c>
      <c r="AJ15" s="16"/>
      <c r="AK15" s="16">
        <v>0</v>
      </c>
      <c r="AL15" s="16">
        <v>2.9126213592233E-2</v>
      </c>
      <c r="AM15" s="16">
        <v>2.9702970297029702E-2</v>
      </c>
      <c r="AN15" s="16">
        <v>1.7064846416382298E-2</v>
      </c>
      <c r="AO15" s="16">
        <v>3.7234042553191501E-2</v>
      </c>
      <c r="AP15" s="16">
        <v>3.2258064516128997E-2</v>
      </c>
      <c r="AQ15" s="16">
        <v>4.6666666666666697E-2</v>
      </c>
      <c r="AR15" s="16"/>
      <c r="AS15" s="16">
        <v>6.3829787234042507E-2</v>
      </c>
      <c r="AT15" s="16">
        <v>1.9469026548672601E-2</v>
      </c>
      <c r="AU15" s="16"/>
      <c r="AV15" s="16">
        <v>2.3206751054852301E-2</v>
      </c>
      <c r="AW15" s="16">
        <v>2.7251184834123199E-2</v>
      </c>
      <c r="AX15" s="16"/>
      <c r="AY15" s="16">
        <v>2.4154589371980701E-3</v>
      </c>
      <c r="AZ15" s="16">
        <v>6.5306122448979598E-2</v>
      </c>
      <c r="BA15" s="16"/>
      <c r="BB15" s="16">
        <v>3.9215686274509803E-2</v>
      </c>
      <c r="BC15" s="16">
        <v>1.22137404580153E-2</v>
      </c>
      <c r="BD15" s="16"/>
      <c r="BE15" s="16">
        <v>0</v>
      </c>
      <c r="BF15" s="16">
        <v>8.8757396449704092E-3</v>
      </c>
      <c r="BG15" s="16">
        <v>2.5951557093425601E-2</v>
      </c>
      <c r="BH15" s="16">
        <v>6.8085106382978697E-2</v>
      </c>
    </row>
    <row r="16" spans="2:60" x14ac:dyDescent="0.25">
      <c r="B16" s="17" t="s">
        <v>44</v>
      </c>
      <c r="C16" s="16">
        <v>1.44157814871017E-2</v>
      </c>
      <c r="D16" s="16">
        <v>2.32558139534884E-2</v>
      </c>
      <c r="E16" s="16">
        <v>6.9930069930069904E-3</v>
      </c>
      <c r="F16" s="16">
        <v>0</v>
      </c>
      <c r="G16" s="16">
        <v>0</v>
      </c>
      <c r="H16" s="16">
        <v>0</v>
      </c>
      <c r="I16" s="16">
        <v>1.9047619047619001E-2</v>
      </c>
      <c r="J16" s="16">
        <v>0</v>
      </c>
      <c r="K16" s="16">
        <v>1.3698630136986301E-2</v>
      </c>
      <c r="L16" s="16">
        <v>0</v>
      </c>
      <c r="M16" s="16">
        <v>0</v>
      </c>
      <c r="N16" s="16">
        <v>1.9607843137254902E-2</v>
      </c>
      <c r="O16" s="16">
        <v>3.3333333333333298E-2</v>
      </c>
      <c r="P16" s="16">
        <v>1.6666666666666701E-2</v>
      </c>
      <c r="Q16" s="16">
        <v>0</v>
      </c>
      <c r="R16" s="16">
        <v>0</v>
      </c>
      <c r="S16" s="16">
        <v>4.3956043956044001E-2</v>
      </c>
      <c r="T16" s="16">
        <v>0</v>
      </c>
      <c r="U16" s="16"/>
      <c r="V16" s="16">
        <v>0</v>
      </c>
      <c r="W16" s="16">
        <v>0</v>
      </c>
      <c r="X16" s="16">
        <v>3.5211267605633799E-3</v>
      </c>
      <c r="Y16" s="16">
        <v>3.6734693877551003E-2</v>
      </c>
      <c r="Z16" s="16"/>
      <c r="AA16" s="16">
        <v>0</v>
      </c>
      <c r="AB16" s="16">
        <v>0</v>
      </c>
      <c r="AC16" s="16">
        <v>0</v>
      </c>
      <c r="AD16" s="16">
        <v>0</v>
      </c>
      <c r="AE16" s="16">
        <v>0</v>
      </c>
      <c r="AF16" s="16">
        <v>4.2553191489361701E-2</v>
      </c>
      <c r="AG16" s="16">
        <v>3.125E-2</v>
      </c>
      <c r="AH16" s="16">
        <v>1.21951219512195E-2</v>
      </c>
      <c r="AI16" s="16">
        <v>0.10377358490565999</v>
      </c>
      <c r="AJ16" s="16"/>
      <c r="AK16" s="16">
        <v>5.0761421319797002E-3</v>
      </c>
      <c r="AL16" s="16">
        <v>0</v>
      </c>
      <c r="AM16" s="16">
        <v>0</v>
      </c>
      <c r="AN16" s="16">
        <v>1.02389078498294E-2</v>
      </c>
      <c r="AO16" s="16">
        <v>1.5957446808510599E-2</v>
      </c>
      <c r="AP16" s="16">
        <v>2.76497695852535E-2</v>
      </c>
      <c r="AQ16" s="16">
        <v>0.04</v>
      </c>
      <c r="AR16" s="16"/>
      <c r="AS16" s="16">
        <v>3.1914893617021302E-2</v>
      </c>
      <c r="AT16" s="16">
        <v>1.15044247787611E-2</v>
      </c>
      <c r="AU16" s="16"/>
      <c r="AV16" s="16">
        <v>6.3291139240506302E-3</v>
      </c>
      <c r="AW16" s="16">
        <v>1.8957345971564E-2</v>
      </c>
      <c r="AX16" s="16"/>
      <c r="AY16" s="16">
        <v>1.2077294685990301E-3</v>
      </c>
      <c r="AZ16" s="16">
        <v>3.6734693877551003E-2</v>
      </c>
      <c r="BA16" s="16"/>
      <c r="BB16" s="16">
        <v>2.5641025641025599E-2</v>
      </c>
      <c r="BC16" s="16">
        <v>3.0534351145038198E-3</v>
      </c>
      <c r="BD16" s="16"/>
      <c r="BE16" s="16">
        <v>0</v>
      </c>
      <c r="BF16" s="16">
        <v>5.9171597633136102E-3</v>
      </c>
      <c r="BG16" s="16">
        <v>1.3840830449827E-2</v>
      </c>
      <c r="BH16" s="16">
        <v>3.8297872340425497E-2</v>
      </c>
    </row>
    <row r="17" spans="2:60" x14ac:dyDescent="0.25">
      <c r="B17" s="17" t="s">
        <v>45</v>
      </c>
      <c r="C17" s="16">
        <v>7.5872534142640401E-3</v>
      </c>
      <c r="D17" s="16">
        <v>3.1007751937984499E-2</v>
      </c>
      <c r="E17" s="16">
        <v>0</v>
      </c>
      <c r="F17" s="16">
        <v>0</v>
      </c>
      <c r="G17" s="16">
        <v>1.72413793103448E-2</v>
      </c>
      <c r="H17" s="16">
        <v>0</v>
      </c>
      <c r="I17" s="16">
        <v>0</v>
      </c>
      <c r="J17" s="16">
        <v>0</v>
      </c>
      <c r="K17" s="16">
        <v>0</v>
      </c>
      <c r="L17" s="16">
        <v>0</v>
      </c>
      <c r="M17" s="16">
        <v>0</v>
      </c>
      <c r="N17" s="16">
        <v>1.9607843137254902E-2</v>
      </c>
      <c r="O17" s="16">
        <v>0</v>
      </c>
      <c r="P17" s="16">
        <v>0</v>
      </c>
      <c r="Q17" s="16">
        <v>2.32558139534884E-2</v>
      </c>
      <c r="R17" s="16">
        <v>0</v>
      </c>
      <c r="S17" s="16">
        <v>1.0989010989011E-2</v>
      </c>
      <c r="T17" s="16">
        <v>0</v>
      </c>
      <c r="U17" s="16"/>
      <c r="V17" s="16">
        <v>0</v>
      </c>
      <c r="W17" s="16">
        <v>0</v>
      </c>
      <c r="X17" s="16">
        <v>0</v>
      </c>
      <c r="Y17" s="16">
        <v>2.04081632653061E-2</v>
      </c>
      <c r="Z17" s="16"/>
      <c r="AA17" s="16">
        <v>0</v>
      </c>
      <c r="AB17" s="16">
        <v>0</v>
      </c>
      <c r="AC17" s="16">
        <v>0</v>
      </c>
      <c r="AD17" s="16">
        <v>0</v>
      </c>
      <c r="AE17" s="16">
        <v>0</v>
      </c>
      <c r="AF17" s="16">
        <v>0</v>
      </c>
      <c r="AG17" s="16">
        <v>4.1666666666666699E-2</v>
      </c>
      <c r="AH17" s="16">
        <v>2.4390243902439001E-2</v>
      </c>
      <c r="AI17" s="16">
        <v>3.77358490566038E-2</v>
      </c>
      <c r="AJ17" s="16"/>
      <c r="AK17" s="16">
        <v>0</v>
      </c>
      <c r="AL17" s="16">
        <v>0</v>
      </c>
      <c r="AM17" s="16">
        <v>9.9009900990098994E-3</v>
      </c>
      <c r="AN17" s="16">
        <v>6.8259385665529002E-3</v>
      </c>
      <c r="AO17" s="16">
        <v>5.31914893617021E-3</v>
      </c>
      <c r="AP17" s="16">
        <v>4.6082949308755804E-3</v>
      </c>
      <c r="AQ17" s="16">
        <v>3.3333333333333298E-2</v>
      </c>
      <c r="AR17" s="16"/>
      <c r="AS17" s="16">
        <v>2.6595744680851099E-2</v>
      </c>
      <c r="AT17" s="16">
        <v>4.4247787610619503E-3</v>
      </c>
      <c r="AU17" s="16"/>
      <c r="AV17" s="16">
        <v>4.2194092827004199E-3</v>
      </c>
      <c r="AW17" s="16">
        <v>9.4786729857819895E-3</v>
      </c>
      <c r="AX17" s="16"/>
      <c r="AY17" s="16">
        <v>0</v>
      </c>
      <c r="AZ17" s="16">
        <v>2.04081632653061E-2</v>
      </c>
      <c r="BA17" s="16"/>
      <c r="BB17" s="16">
        <v>1.0558069381598799E-2</v>
      </c>
      <c r="BC17" s="16">
        <v>4.5801526717557297E-3</v>
      </c>
      <c r="BD17" s="16"/>
      <c r="BE17" s="16">
        <v>0</v>
      </c>
      <c r="BF17" s="16">
        <v>5.9171597633136102E-3</v>
      </c>
      <c r="BG17" s="16">
        <v>6.9204152249135002E-3</v>
      </c>
      <c r="BH17" s="16">
        <v>1.7021276595744698E-2</v>
      </c>
    </row>
    <row r="18" spans="2:60" x14ac:dyDescent="0.25">
      <c r="B18" s="17" t="s">
        <v>46</v>
      </c>
      <c r="C18" s="16">
        <v>3.7936267071320201E-3</v>
      </c>
      <c r="D18" s="16">
        <v>7.7519379844961196E-3</v>
      </c>
      <c r="E18" s="16">
        <v>0</v>
      </c>
      <c r="F18" s="16">
        <v>0</v>
      </c>
      <c r="G18" s="16">
        <v>0</v>
      </c>
      <c r="H18" s="16">
        <v>0</v>
      </c>
      <c r="I18" s="16">
        <v>0</v>
      </c>
      <c r="J18" s="16">
        <v>0</v>
      </c>
      <c r="K18" s="16">
        <v>2.7397260273972601E-2</v>
      </c>
      <c r="L18" s="16">
        <v>0</v>
      </c>
      <c r="M18" s="16">
        <v>0</v>
      </c>
      <c r="N18" s="16">
        <v>0</v>
      </c>
      <c r="O18" s="16">
        <v>0</v>
      </c>
      <c r="P18" s="16">
        <v>0</v>
      </c>
      <c r="Q18" s="16">
        <v>0</v>
      </c>
      <c r="R18" s="16">
        <v>0</v>
      </c>
      <c r="S18" s="16">
        <v>5.4945054945054897E-3</v>
      </c>
      <c r="T18" s="16">
        <v>9.6153846153846194E-3</v>
      </c>
      <c r="U18" s="16"/>
      <c r="V18" s="16">
        <v>0</v>
      </c>
      <c r="W18" s="16">
        <v>0</v>
      </c>
      <c r="X18" s="16">
        <v>0</v>
      </c>
      <c r="Y18" s="16">
        <v>1.02040816326531E-2</v>
      </c>
      <c r="Z18" s="16"/>
      <c r="AA18" s="16">
        <v>0</v>
      </c>
      <c r="AB18" s="16">
        <v>0</v>
      </c>
      <c r="AC18" s="16">
        <v>0</v>
      </c>
      <c r="AD18" s="16">
        <v>0</v>
      </c>
      <c r="AE18" s="16">
        <v>0</v>
      </c>
      <c r="AF18" s="16">
        <v>0</v>
      </c>
      <c r="AG18" s="16">
        <v>0</v>
      </c>
      <c r="AH18" s="16">
        <v>1.21951219512195E-2</v>
      </c>
      <c r="AI18" s="16">
        <v>3.77358490566038E-2</v>
      </c>
      <c r="AJ18" s="16"/>
      <c r="AK18" s="16">
        <v>5.0761421319797002E-3</v>
      </c>
      <c r="AL18" s="16">
        <v>0</v>
      </c>
      <c r="AM18" s="16">
        <v>9.9009900990098994E-3</v>
      </c>
      <c r="AN18" s="16">
        <v>0</v>
      </c>
      <c r="AO18" s="16">
        <v>0</v>
      </c>
      <c r="AP18" s="16">
        <v>9.2165898617511503E-3</v>
      </c>
      <c r="AQ18" s="16">
        <v>6.6666666666666697E-3</v>
      </c>
      <c r="AR18" s="16"/>
      <c r="AS18" s="16">
        <v>1.5957446808510599E-2</v>
      </c>
      <c r="AT18" s="16">
        <v>1.76991150442478E-3</v>
      </c>
      <c r="AU18" s="16"/>
      <c r="AV18" s="16">
        <v>4.2194092827004199E-3</v>
      </c>
      <c r="AW18" s="16">
        <v>3.5545023696682502E-3</v>
      </c>
      <c r="AX18" s="16"/>
      <c r="AY18" s="16">
        <v>0</v>
      </c>
      <c r="AZ18" s="16">
        <v>1.02040816326531E-2</v>
      </c>
      <c r="BA18" s="16"/>
      <c r="BB18" s="16">
        <v>4.5248868778280504E-3</v>
      </c>
      <c r="BC18" s="16">
        <v>3.0534351145038198E-3</v>
      </c>
      <c r="BD18" s="16"/>
      <c r="BE18" s="16">
        <v>0</v>
      </c>
      <c r="BF18" s="16">
        <v>0</v>
      </c>
      <c r="BG18" s="16">
        <v>6.9204152249135002E-3</v>
      </c>
      <c r="BH18" s="16">
        <v>4.2553191489361703E-3</v>
      </c>
    </row>
    <row r="19" spans="2:60" x14ac:dyDescent="0.25">
      <c r="B19" s="17" t="s">
        <v>47</v>
      </c>
      <c r="C19" s="16">
        <v>9.1047040971168405E-3</v>
      </c>
      <c r="D19" s="16">
        <v>7.7519379844961196E-3</v>
      </c>
      <c r="E19" s="16">
        <v>2.0979020979021001E-2</v>
      </c>
      <c r="F19" s="16">
        <v>0</v>
      </c>
      <c r="G19" s="16">
        <v>0</v>
      </c>
      <c r="H19" s="16">
        <v>0</v>
      </c>
      <c r="I19" s="16">
        <v>0</v>
      </c>
      <c r="J19" s="16">
        <v>0</v>
      </c>
      <c r="K19" s="16">
        <v>0</v>
      </c>
      <c r="L19" s="16">
        <v>0</v>
      </c>
      <c r="M19" s="16">
        <v>7.9545454545454503E-2</v>
      </c>
      <c r="N19" s="16">
        <v>0</v>
      </c>
      <c r="O19" s="16">
        <v>0</v>
      </c>
      <c r="P19" s="16">
        <v>0</v>
      </c>
      <c r="Q19" s="16">
        <v>0</v>
      </c>
      <c r="R19" s="16">
        <v>0</v>
      </c>
      <c r="S19" s="16">
        <v>5.4945054945054897E-3</v>
      </c>
      <c r="T19" s="16">
        <v>0</v>
      </c>
      <c r="U19" s="16"/>
      <c r="V19" s="16">
        <v>0</v>
      </c>
      <c r="W19" s="16">
        <v>0</v>
      </c>
      <c r="X19" s="16">
        <v>0</v>
      </c>
      <c r="Y19" s="16">
        <v>2.4489795918367301E-2</v>
      </c>
      <c r="Z19" s="16"/>
      <c r="AA19" s="16">
        <v>0</v>
      </c>
      <c r="AB19" s="16">
        <v>0</v>
      </c>
      <c r="AC19" s="16">
        <v>0</v>
      </c>
      <c r="AD19" s="16">
        <v>0</v>
      </c>
      <c r="AE19" s="16">
        <v>0</v>
      </c>
      <c r="AF19" s="16">
        <v>0</v>
      </c>
      <c r="AG19" s="16">
        <v>0</v>
      </c>
      <c r="AH19" s="16">
        <v>0</v>
      </c>
      <c r="AI19" s="16">
        <v>0.113207547169811</v>
      </c>
      <c r="AJ19" s="16"/>
      <c r="AK19" s="16">
        <v>0</v>
      </c>
      <c r="AL19" s="16">
        <v>0</v>
      </c>
      <c r="AM19" s="16">
        <v>0</v>
      </c>
      <c r="AN19" s="16">
        <v>0</v>
      </c>
      <c r="AO19" s="16">
        <v>3.1914893617021302E-2</v>
      </c>
      <c r="AP19" s="16">
        <v>2.3041474654377898E-2</v>
      </c>
      <c r="AQ19" s="16">
        <v>0</v>
      </c>
      <c r="AR19" s="16"/>
      <c r="AS19" s="16">
        <v>4.7872340425531901E-2</v>
      </c>
      <c r="AT19" s="16">
        <v>2.6548672566371698E-3</v>
      </c>
      <c r="AU19" s="16"/>
      <c r="AV19" s="16">
        <v>1.26582278481013E-2</v>
      </c>
      <c r="AW19" s="16">
        <v>7.10900473933649E-3</v>
      </c>
      <c r="AX19" s="16"/>
      <c r="AY19" s="16">
        <v>0</v>
      </c>
      <c r="AZ19" s="16">
        <v>2.4489795918367301E-2</v>
      </c>
      <c r="BA19" s="16"/>
      <c r="BB19" s="16">
        <v>1.6591251885369501E-2</v>
      </c>
      <c r="BC19" s="16">
        <v>1.5267175572519099E-3</v>
      </c>
      <c r="BD19" s="16"/>
      <c r="BE19" s="16">
        <v>0</v>
      </c>
      <c r="BF19" s="16">
        <v>2.9585798816567999E-3</v>
      </c>
      <c r="BG19" s="16">
        <v>3.4602076124567501E-3</v>
      </c>
      <c r="BH19" s="16">
        <v>3.8297872340425497E-2</v>
      </c>
    </row>
    <row r="20" spans="2:60" x14ac:dyDescent="0.25">
      <c r="B20" s="17" t="s">
        <v>105</v>
      </c>
      <c r="C20" s="18">
        <v>0.174506828528073</v>
      </c>
      <c r="D20" s="18">
        <v>0.24806201550387599</v>
      </c>
      <c r="E20" s="18">
        <v>0.21678321678321699</v>
      </c>
      <c r="F20" s="18">
        <v>0.17894736842105299</v>
      </c>
      <c r="G20" s="18">
        <v>0.20689655172413801</v>
      </c>
      <c r="H20" s="18">
        <v>0.266666666666667</v>
      </c>
      <c r="I20" s="18">
        <v>0.161904761904762</v>
      </c>
      <c r="J20" s="18">
        <v>0.26315789473684198</v>
      </c>
      <c r="K20" s="18">
        <v>0.17808219178082199</v>
      </c>
      <c r="L20" s="18">
        <v>0.2</v>
      </c>
      <c r="M20" s="18">
        <v>9.0909090909090898E-2</v>
      </c>
      <c r="N20" s="18">
        <v>0.18627450980392199</v>
      </c>
      <c r="O20" s="18">
        <v>0.2</v>
      </c>
      <c r="P20" s="18">
        <v>0.16666666666666699</v>
      </c>
      <c r="Q20" s="18">
        <v>9.3023255813953501E-2</v>
      </c>
      <c r="R20" s="18">
        <v>7.4074074074074098E-2</v>
      </c>
      <c r="S20" s="18">
        <v>0.13186813186813201</v>
      </c>
      <c r="T20" s="18">
        <v>0.15384615384615399</v>
      </c>
      <c r="U20" s="18"/>
      <c r="V20" s="18">
        <v>0.14763231197771601</v>
      </c>
      <c r="W20" s="18">
        <v>0.21621621621621601</v>
      </c>
      <c r="X20" s="18">
        <v>0.183098591549296</v>
      </c>
      <c r="Y20" s="18">
        <v>0.17346938775510201</v>
      </c>
      <c r="Z20" s="18"/>
      <c r="AA20" s="18">
        <v>0.10498687664042</v>
      </c>
      <c r="AB20" s="18">
        <v>0.134146341463415</v>
      </c>
      <c r="AC20" s="18">
        <v>6.25E-2</v>
      </c>
      <c r="AD20" s="18">
        <v>0.10077519379845</v>
      </c>
      <c r="AE20" s="18">
        <v>0.13445378151260501</v>
      </c>
      <c r="AF20" s="18">
        <v>8.5106382978723402E-2</v>
      </c>
      <c r="AG20" s="18">
        <v>5.2083333333333301E-2</v>
      </c>
      <c r="AH20" s="18">
        <v>0.18292682926829301</v>
      </c>
      <c r="AI20" s="18">
        <v>0.21698113207547201</v>
      </c>
      <c r="AJ20" s="18"/>
      <c r="AK20" s="18">
        <v>0.12690355329949199</v>
      </c>
      <c r="AL20" s="18">
        <v>0.106796116504854</v>
      </c>
      <c r="AM20" s="18">
        <v>9.9009900990099001E-2</v>
      </c>
      <c r="AN20" s="18">
        <v>0.218430034129693</v>
      </c>
      <c r="AO20" s="18">
        <v>0.111702127659574</v>
      </c>
      <c r="AP20" s="18">
        <v>0.115207373271889</v>
      </c>
      <c r="AQ20" s="18">
        <v>0.17333333333333301</v>
      </c>
      <c r="AR20" s="18"/>
      <c r="AS20" s="18">
        <v>6.9148936170212796E-2</v>
      </c>
      <c r="AT20" s="18">
        <v>0.192035398230088</v>
      </c>
      <c r="AU20" s="18"/>
      <c r="AV20" s="18">
        <v>0.19198312236286899</v>
      </c>
      <c r="AW20" s="18">
        <v>0.16469194312796201</v>
      </c>
      <c r="AX20" s="18"/>
      <c r="AY20" s="18">
        <v>0.17512077294685999</v>
      </c>
      <c r="AZ20" s="18">
        <v>0.17346938775510201</v>
      </c>
      <c r="BA20" s="18"/>
      <c r="BB20" s="18">
        <v>0.12669683257918599</v>
      </c>
      <c r="BC20" s="18">
        <v>0.22290076335877901</v>
      </c>
      <c r="BD20" s="18"/>
      <c r="BE20" s="18">
        <v>0.27878787878787897</v>
      </c>
      <c r="BF20" s="18">
        <v>0.230769230769231</v>
      </c>
      <c r="BG20" s="18">
        <v>0.15397923875432501</v>
      </c>
      <c r="BH20" s="18">
        <v>7.2340425531914901E-2</v>
      </c>
    </row>
    <row r="21" spans="2:60" x14ac:dyDescent="0.25">
      <c r="B21" s="15"/>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247</v>
      </c>
      <c r="C8" s="16">
        <v>0.43778452200303503</v>
      </c>
      <c r="D8" s="16">
        <v>0.53488372093023295</v>
      </c>
      <c r="E8" s="16">
        <v>0.38461538461538503</v>
      </c>
      <c r="F8" s="16">
        <v>0.42105263157894701</v>
      </c>
      <c r="G8" s="16">
        <v>0.31034482758620702</v>
      </c>
      <c r="H8" s="16">
        <v>0.36666666666666697</v>
      </c>
      <c r="I8" s="16">
        <v>0.46666666666666701</v>
      </c>
      <c r="J8" s="16">
        <v>0.36842105263157898</v>
      </c>
      <c r="K8" s="16">
        <v>0.50684931506849296</v>
      </c>
      <c r="L8" s="16">
        <v>0.3</v>
      </c>
      <c r="M8" s="16">
        <v>0.52272727272727304</v>
      </c>
      <c r="N8" s="16">
        <v>0.29411764705882398</v>
      </c>
      <c r="O8" s="16">
        <v>0.36666666666666697</v>
      </c>
      <c r="P8" s="16">
        <v>0.36666666666666697</v>
      </c>
      <c r="Q8" s="16">
        <v>0.55813953488372103</v>
      </c>
      <c r="R8" s="16">
        <v>0.48148148148148101</v>
      </c>
      <c r="S8" s="16">
        <v>0.47252747252747301</v>
      </c>
      <c r="T8" s="16">
        <v>0.480769230769231</v>
      </c>
      <c r="U8" s="16"/>
      <c r="V8" s="16">
        <v>0.32033426183843999</v>
      </c>
      <c r="W8" s="16">
        <v>0.43243243243243201</v>
      </c>
      <c r="X8" s="16">
        <v>0.41901408450704197</v>
      </c>
      <c r="Y8" s="16">
        <v>0.53673469387755102</v>
      </c>
      <c r="Z8" s="16"/>
      <c r="AA8" s="16">
        <v>0.34645669291338599</v>
      </c>
      <c r="AB8" s="16">
        <v>0.41463414634146301</v>
      </c>
      <c r="AC8" s="16">
        <v>0.47321428571428598</v>
      </c>
      <c r="AD8" s="16">
        <v>0.418604651162791</v>
      </c>
      <c r="AE8" s="16">
        <v>0.495798319327731</v>
      </c>
      <c r="AF8" s="16">
        <v>0.54255319148936199</v>
      </c>
      <c r="AG8" s="16">
        <v>0.51041666666666696</v>
      </c>
      <c r="AH8" s="16">
        <v>0.48780487804877998</v>
      </c>
      <c r="AI8" s="16">
        <v>0.64150943396226401</v>
      </c>
      <c r="AJ8" s="16"/>
      <c r="AK8" s="16">
        <v>0.390862944162437</v>
      </c>
      <c r="AL8" s="16">
        <v>0.35922330097087402</v>
      </c>
      <c r="AM8" s="16">
        <v>0.33663366336633699</v>
      </c>
      <c r="AN8" s="16">
        <v>0.34470989761092202</v>
      </c>
      <c r="AO8" s="16">
        <v>0.5</v>
      </c>
      <c r="AP8" s="16">
        <v>0.53917050691244195</v>
      </c>
      <c r="AQ8" s="16">
        <v>0.6</v>
      </c>
      <c r="AR8" s="16"/>
      <c r="AS8" s="16">
        <v>0.58510638297872297</v>
      </c>
      <c r="AT8" s="16">
        <v>0.41327433628318599</v>
      </c>
      <c r="AU8" s="16"/>
      <c r="AV8" s="16">
        <v>0.41983122362869202</v>
      </c>
      <c r="AW8" s="16">
        <v>0.44786729857819901</v>
      </c>
      <c r="AX8" s="16"/>
      <c r="AY8" s="16">
        <v>0.37922705314009703</v>
      </c>
      <c r="AZ8" s="16">
        <v>0.53673469387755102</v>
      </c>
      <c r="BA8" s="16"/>
      <c r="BB8" s="16">
        <v>0.579185520361991</v>
      </c>
      <c r="BC8" s="16">
        <v>0.29465648854961801</v>
      </c>
      <c r="BD8" s="16"/>
      <c r="BE8" s="16">
        <v>0.16969696969697001</v>
      </c>
      <c r="BF8" s="16">
        <v>0.34023668639053301</v>
      </c>
      <c r="BG8" s="16">
        <v>0.50173010380622796</v>
      </c>
      <c r="BH8" s="16">
        <v>0.61276595744680895</v>
      </c>
    </row>
    <row r="9" spans="2:60" x14ac:dyDescent="0.25">
      <c r="B9" s="17" t="s">
        <v>248</v>
      </c>
      <c r="C9" s="16">
        <v>0.36494688922610002</v>
      </c>
      <c r="D9" s="16">
        <v>0.32558139534883701</v>
      </c>
      <c r="E9" s="16">
        <v>0.34965034965035002</v>
      </c>
      <c r="F9" s="16">
        <v>0.27368421052631597</v>
      </c>
      <c r="G9" s="16">
        <v>0.36206896551724099</v>
      </c>
      <c r="H9" s="16">
        <v>0.43333333333333302</v>
      </c>
      <c r="I9" s="16">
        <v>0.39047619047618998</v>
      </c>
      <c r="J9" s="16">
        <v>0.57894736842105299</v>
      </c>
      <c r="K9" s="16">
        <v>0.43835616438356201</v>
      </c>
      <c r="L9" s="16">
        <v>0.4</v>
      </c>
      <c r="M9" s="16">
        <v>0.375</v>
      </c>
      <c r="N9" s="16">
        <v>0.5</v>
      </c>
      <c r="O9" s="16">
        <v>0.46666666666666701</v>
      </c>
      <c r="P9" s="16">
        <v>0.4</v>
      </c>
      <c r="Q9" s="16">
        <v>0.209302325581395</v>
      </c>
      <c r="R9" s="16">
        <v>0.37037037037037002</v>
      </c>
      <c r="S9" s="16">
        <v>0.31868131868131899</v>
      </c>
      <c r="T9" s="16">
        <v>0.32692307692307698</v>
      </c>
      <c r="U9" s="16"/>
      <c r="V9" s="16">
        <v>0.35376044568245102</v>
      </c>
      <c r="W9" s="16">
        <v>0.34594594594594602</v>
      </c>
      <c r="X9" s="16">
        <v>0.411971830985915</v>
      </c>
      <c r="Y9" s="16">
        <v>0.35306122448979599</v>
      </c>
      <c r="Z9" s="16"/>
      <c r="AA9" s="16">
        <v>0.36482939632545902</v>
      </c>
      <c r="AB9" s="16">
        <v>0.36585365853658502</v>
      </c>
      <c r="AC9" s="16">
        <v>0.33928571428571402</v>
      </c>
      <c r="AD9" s="16">
        <v>0.39534883720930197</v>
      </c>
      <c r="AE9" s="16">
        <v>0.369747899159664</v>
      </c>
      <c r="AF9" s="16">
        <v>0.329787234042553</v>
      </c>
      <c r="AG9" s="16">
        <v>0.38541666666666702</v>
      </c>
      <c r="AH9" s="16">
        <v>0.42682926829268297</v>
      </c>
      <c r="AI9" s="16">
        <v>0.31132075471698101</v>
      </c>
      <c r="AJ9" s="16"/>
      <c r="AK9" s="16">
        <v>0.30964467005076102</v>
      </c>
      <c r="AL9" s="16">
        <v>0.466019417475728</v>
      </c>
      <c r="AM9" s="16">
        <v>0.45544554455445502</v>
      </c>
      <c r="AN9" s="16">
        <v>0.35153583617747403</v>
      </c>
      <c r="AO9" s="16">
        <v>0.37234042553191499</v>
      </c>
      <c r="AP9" s="16">
        <v>0.38709677419354799</v>
      </c>
      <c r="AQ9" s="16">
        <v>0.32</v>
      </c>
      <c r="AR9" s="16"/>
      <c r="AS9" s="16">
        <v>0.32446808510638298</v>
      </c>
      <c r="AT9" s="16">
        <v>0.37168141592920401</v>
      </c>
      <c r="AU9" s="16"/>
      <c r="AV9" s="16">
        <v>0.36919831223628702</v>
      </c>
      <c r="AW9" s="16">
        <v>0.362559241706161</v>
      </c>
      <c r="AX9" s="16"/>
      <c r="AY9" s="16">
        <v>0.37198067632850201</v>
      </c>
      <c r="AZ9" s="16">
        <v>0.35306122448979599</v>
      </c>
      <c r="BA9" s="16"/>
      <c r="BB9" s="16">
        <v>0.30165912518853699</v>
      </c>
      <c r="BC9" s="16">
        <v>0.42900763358778599</v>
      </c>
      <c r="BD9" s="16"/>
      <c r="BE9" s="16">
        <v>0.33939393939393903</v>
      </c>
      <c r="BF9" s="16">
        <v>0.39349112426035499</v>
      </c>
      <c r="BG9" s="16">
        <v>0.37197231833909999</v>
      </c>
      <c r="BH9" s="16">
        <v>0.319148936170213</v>
      </c>
    </row>
    <row r="10" spans="2:60" x14ac:dyDescent="0.25">
      <c r="B10" s="17" t="s">
        <v>249</v>
      </c>
      <c r="C10" s="16">
        <v>0.168437025796662</v>
      </c>
      <c r="D10" s="16">
        <v>9.3023255813953501E-2</v>
      </c>
      <c r="E10" s="16">
        <v>0.21678321678321699</v>
      </c>
      <c r="F10" s="16">
        <v>0.26315789473684198</v>
      </c>
      <c r="G10" s="16">
        <v>0.25862068965517199</v>
      </c>
      <c r="H10" s="16">
        <v>0.2</v>
      </c>
      <c r="I10" s="16">
        <v>0.104761904761905</v>
      </c>
      <c r="J10" s="16">
        <v>5.2631578947368397E-2</v>
      </c>
      <c r="K10" s="16">
        <v>4.1095890410958902E-2</v>
      </c>
      <c r="L10" s="16">
        <v>0.266666666666667</v>
      </c>
      <c r="M10" s="16">
        <v>0.102272727272727</v>
      </c>
      <c r="N10" s="16">
        <v>0.19607843137254899</v>
      </c>
      <c r="O10" s="16">
        <v>0.133333333333333</v>
      </c>
      <c r="P10" s="16">
        <v>0.21666666666666701</v>
      </c>
      <c r="Q10" s="16">
        <v>0.232558139534884</v>
      </c>
      <c r="R10" s="16">
        <v>0.11111111111111099</v>
      </c>
      <c r="S10" s="16">
        <v>0.18681318681318701</v>
      </c>
      <c r="T10" s="16">
        <v>0.16346153846153799</v>
      </c>
      <c r="U10" s="16"/>
      <c r="V10" s="16">
        <v>0.27855153203342597</v>
      </c>
      <c r="W10" s="16">
        <v>0.19459459459459499</v>
      </c>
      <c r="X10" s="16">
        <v>0.140845070422535</v>
      </c>
      <c r="Y10" s="16">
        <v>9.3877551020408206E-2</v>
      </c>
      <c r="Z10" s="16"/>
      <c r="AA10" s="16">
        <v>0.249343832020997</v>
      </c>
      <c r="AB10" s="16">
        <v>0.19512195121951201</v>
      </c>
      <c r="AC10" s="16">
        <v>0.17857142857142899</v>
      </c>
      <c r="AD10" s="16">
        <v>0.170542635658915</v>
      </c>
      <c r="AE10" s="16">
        <v>0.109243697478992</v>
      </c>
      <c r="AF10" s="16">
        <v>0.117021276595745</v>
      </c>
      <c r="AG10" s="16">
        <v>9.375E-2</v>
      </c>
      <c r="AH10" s="16">
        <v>7.3170731707317097E-2</v>
      </c>
      <c r="AI10" s="16">
        <v>2.83018867924528E-2</v>
      </c>
      <c r="AJ10" s="16"/>
      <c r="AK10" s="16">
        <v>0.22335025380710699</v>
      </c>
      <c r="AL10" s="16">
        <v>0.15533980582524301</v>
      </c>
      <c r="AM10" s="16">
        <v>0.198019801980198</v>
      </c>
      <c r="AN10" s="16">
        <v>0.283276450511945</v>
      </c>
      <c r="AO10" s="16">
        <v>0.10106382978723399</v>
      </c>
      <c r="AP10" s="16">
        <v>6.9124423963133605E-2</v>
      </c>
      <c r="AQ10" s="16">
        <v>0.08</v>
      </c>
      <c r="AR10" s="16"/>
      <c r="AS10" s="16">
        <v>8.5106382978723402E-2</v>
      </c>
      <c r="AT10" s="16">
        <v>0.182300884955752</v>
      </c>
      <c r="AU10" s="16"/>
      <c r="AV10" s="16">
        <v>0.17299578059071699</v>
      </c>
      <c r="AW10" s="16">
        <v>0.16587677725118499</v>
      </c>
      <c r="AX10" s="16"/>
      <c r="AY10" s="16">
        <v>0.21256038647343001</v>
      </c>
      <c r="AZ10" s="16">
        <v>9.3877551020408206E-2</v>
      </c>
      <c r="BA10" s="16"/>
      <c r="BB10" s="16">
        <v>0.10105580693816001</v>
      </c>
      <c r="BC10" s="16">
        <v>0.236641221374046</v>
      </c>
      <c r="BD10" s="16"/>
      <c r="BE10" s="16">
        <v>0.4</v>
      </c>
      <c r="BF10" s="16">
        <v>0.224852071005917</v>
      </c>
      <c r="BG10" s="16">
        <v>0.110726643598616</v>
      </c>
      <c r="BH10" s="16">
        <v>6.8085106382978697E-2</v>
      </c>
    </row>
    <row r="11" spans="2:60" x14ac:dyDescent="0.25">
      <c r="B11" s="17" t="s">
        <v>250</v>
      </c>
      <c r="C11" s="16">
        <v>9.8634294385432503E-3</v>
      </c>
      <c r="D11" s="16">
        <v>7.7519379844961196E-3</v>
      </c>
      <c r="E11" s="16">
        <v>1.3986013986014E-2</v>
      </c>
      <c r="F11" s="16">
        <v>1.05263157894737E-2</v>
      </c>
      <c r="G11" s="16">
        <v>1.72413793103448E-2</v>
      </c>
      <c r="H11" s="16">
        <v>0</v>
      </c>
      <c r="I11" s="16">
        <v>2.8571428571428598E-2</v>
      </c>
      <c r="J11" s="16">
        <v>0</v>
      </c>
      <c r="K11" s="16">
        <v>0</v>
      </c>
      <c r="L11" s="16">
        <v>3.3333333333333298E-2</v>
      </c>
      <c r="M11" s="16">
        <v>0</v>
      </c>
      <c r="N11" s="16">
        <v>9.8039215686274508E-3</v>
      </c>
      <c r="O11" s="16">
        <v>0</v>
      </c>
      <c r="P11" s="16">
        <v>0</v>
      </c>
      <c r="Q11" s="16">
        <v>0</v>
      </c>
      <c r="R11" s="16">
        <v>3.7037037037037E-2</v>
      </c>
      <c r="S11" s="16">
        <v>5.4945054945054897E-3</v>
      </c>
      <c r="T11" s="16">
        <v>9.6153846153846194E-3</v>
      </c>
      <c r="U11" s="16"/>
      <c r="V11" s="16">
        <v>1.39275766016713E-2</v>
      </c>
      <c r="W11" s="16">
        <v>5.40540540540541E-3</v>
      </c>
      <c r="X11" s="16">
        <v>1.7605633802816899E-2</v>
      </c>
      <c r="Y11" s="16">
        <v>4.0816326530612197E-3</v>
      </c>
      <c r="Z11" s="16"/>
      <c r="AA11" s="16">
        <v>1.31233595800525E-2</v>
      </c>
      <c r="AB11" s="16">
        <v>0</v>
      </c>
      <c r="AC11" s="16">
        <v>8.9285714285714298E-3</v>
      </c>
      <c r="AD11" s="16">
        <v>7.7519379844961196E-3</v>
      </c>
      <c r="AE11" s="16">
        <v>1.6806722689075598E-2</v>
      </c>
      <c r="AF11" s="16">
        <v>0</v>
      </c>
      <c r="AG11" s="16">
        <v>1.0416666666666701E-2</v>
      </c>
      <c r="AH11" s="16">
        <v>0</v>
      </c>
      <c r="AI11" s="16">
        <v>9.4339622641509396E-3</v>
      </c>
      <c r="AJ11" s="16"/>
      <c r="AK11" s="16">
        <v>2.5380710659898501E-2</v>
      </c>
      <c r="AL11" s="16">
        <v>0</v>
      </c>
      <c r="AM11" s="16">
        <v>0</v>
      </c>
      <c r="AN11" s="16">
        <v>1.36518771331058E-2</v>
      </c>
      <c r="AO11" s="16">
        <v>2.1276595744680899E-2</v>
      </c>
      <c r="AP11" s="16">
        <v>0</v>
      </c>
      <c r="AQ11" s="16">
        <v>0</v>
      </c>
      <c r="AR11" s="16"/>
      <c r="AS11" s="16">
        <v>0</v>
      </c>
      <c r="AT11" s="16">
        <v>1.15044247787611E-2</v>
      </c>
      <c r="AU11" s="16"/>
      <c r="AV11" s="16">
        <v>1.05485232067511E-2</v>
      </c>
      <c r="AW11" s="16">
        <v>9.4786729857819895E-3</v>
      </c>
      <c r="AX11" s="16"/>
      <c r="AY11" s="16">
        <v>1.32850241545894E-2</v>
      </c>
      <c r="AZ11" s="16">
        <v>4.0816326530612197E-3</v>
      </c>
      <c r="BA11" s="16"/>
      <c r="BB11" s="16">
        <v>7.5414781297134196E-3</v>
      </c>
      <c r="BC11" s="16">
        <v>1.22137404580153E-2</v>
      </c>
      <c r="BD11" s="16"/>
      <c r="BE11" s="16">
        <v>3.03030303030303E-2</v>
      </c>
      <c r="BF11" s="16">
        <v>8.8757396449704092E-3</v>
      </c>
      <c r="BG11" s="16">
        <v>8.6505190311418692E-3</v>
      </c>
      <c r="BH11" s="16">
        <v>0</v>
      </c>
    </row>
    <row r="12" spans="2:60" x14ac:dyDescent="0.25">
      <c r="B12" s="17" t="s">
        <v>251</v>
      </c>
      <c r="C12" s="16">
        <v>6.8285280728376304E-3</v>
      </c>
      <c r="D12" s="16">
        <v>2.32558139534884E-2</v>
      </c>
      <c r="E12" s="16">
        <v>1.3986013986014E-2</v>
      </c>
      <c r="F12" s="16">
        <v>1.05263157894737E-2</v>
      </c>
      <c r="G12" s="16">
        <v>0</v>
      </c>
      <c r="H12" s="16">
        <v>0</v>
      </c>
      <c r="I12" s="16">
        <v>9.5238095238095195E-3</v>
      </c>
      <c r="J12" s="16">
        <v>0</v>
      </c>
      <c r="K12" s="16">
        <v>0</v>
      </c>
      <c r="L12" s="16">
        <v>0</v>
      </c>
      <c r="M12" s="16">
        <v>0</v>
      </c>
      <c r="N12" s="16">
        <v>0</v>
      </c>
      <c r="O12" s="16">
        <v>0</v>
      </c>
      <c r="P12" s="16">
        <v>0</v>
      </c>
      <c r="Q12" s="16">
        <v>0</v>
      </c>
      <c r="R12" s="16">
        <v>0</v>
      </c>
      <c r="S12" s="16">
        <v>5.4945054945054897E-3</v>
      </c>
      <c r="T12" s="16">
        <v>9.6153846153846194E-3</v>
      </c>
      <c r="U12" s="16"/>
      <c r="V12" s="16">
        <v>1.1142061281337001E-2</v>
      </c>
      <c r="W12" s="16">
        <v>1.0810810810810799E-2</v>
      </c>
      <c r="X12" s="16">
        <v>7.0422535211267599E-3</v>
      </c>
      <c r="Y12" s="16">
        <v>2.0408163265306098E-3</v>
      </c>
      <c r="Z12" s="16"/>
      <c r="AA12" s="16">
        <v>1.31233595800525E-2</v>
      </c>
      <c r="AB12" s="16">
        <v>1.21951219512195E-2</v>
      </c>
      <c r="AC12" s="16">
        <v>0</v>
      </c>
      <c r="AD12" s="16">
        <v>7.7519379844961196E-3</v>
      </c>
      <c r="AE12" s="16">
        <v>0</v>
      </c>
      <c r="AF12" s="16">
        <v>1.0638297872340399E-2</v>
      </c>
      <c r="AG12" s="16">
        <v>0</v>
      </c>
      <c r="AH12" s="16">
        <v>0</v>
      </c>
      <c r="AI12" s="16">
        <v>0</v>
      </c>
      <c r="AJ12" s="16"/>
      <c r="AK12" s="16">
        <v>2.0304568527918801E-2</v>
      </c>
      <c r="AL12" s="16">
        <v>9.7087378640776708E-3</v>
      </c>
      <c r="AM12" s="16">
        <v>0</v>
      </c>
      <c r="AN12" s="16">
        <v>3.4129692832764501E-3</v>
      </c>
      <c r="AO12" s="16">
        <v>5.31914893617021E-3</v>
      </c>
      <c r="AP12" s="16">
        <v>0</v>
      </c>
      <c r="AQ12" s="16">
        <v>0</v>
      </c>
      <c r="AR12" s="16"/>
      <c r="AS12" s="16">
        <v>5.31914893617021E-3</v>
      </c>
      <c r="AT12" s="16">
        <v>7.0796460176991097E-3</v>
      </c>
      <c r="AU12" s="16"/>
      <c r="AV12" s="16">
        <v>1.26582278481013E-2</v>
      </c>
      <c r="AW12" s="16">
        <v>3.5545023696682502E-3</v>
      </c>
      <c r="AX12" s="16"/>
      <c r="AY12" s="16">
        <v>9.6618357487922701E-3</v>
      </c>
      <c r="AZ12" s="16">
        <v>2.0408163265306098E-3</v>
      </c>
      <c r="BA12" s="16"/>
      <c r="BB12" s="16">
        <v>3.0165912518853701E-3</v>
      </c>
      <c r="BC12" s="16">
        <v>1.0687022900763401E-2</v>
      </c>
      <c r="BD12" s="16"/>
      <c r="BE12" s="16">
        <v>3.03030303030303E-2</v>
      </c>
      <c r="BF12" s="16">
        <v>8.8757396449704092E-3</v>
      </c>
      <c r="BG12" s="16">
        <v>1.7301038062283701E-3</v>
      </c>
      <c r="BH12" s="16">
        <v>0</v>
      </c>
    </row>
    <row r="13" spans="2:60" x14ac:dyDescent="0.25">
      <c r="B13" s="17" t="s">
        <v>77</v>
      </c>
      <c r="C13" s="18">
        <v>1.21396054628225E-2</v>
      </c>
      <c r="D13" s="18">
        <v>1.5503875968992199E-2</v>
      </c>
      <c r="E13" s="18">
        <v>2.0979020979021001E-2</v>
      </c>
      <c r="F13" s="18">
        <v>2.1052631578947399E-2</v>
      </c>
      <c r="G13" s="18">
        <v>5.1724137931034503E-2</v>
      </c>
      <c r="H13" s="18">
        <v>0</v>
      </c>
      <c r="I13" s="18">
        <v>0</v>
      </c>
      <c r="J13" s="18">
        <v>0</v>
      </c>
      <c r="K13" s="18">
        <v>1.3698630136986301E-2</v>
      </c>
      <c r="L13" s="18">
        <v>0</v>
      </c>
      <c r="M13" s="18">
        <v>0</v>
      </c>
      <c r="N13" s="18">
        <v>0</v>
      </c>
      <c r="O13" s="18">
        <v>3.3333333333333298E-2</v>
      </c>
      <c r="P13" s="18">
        <v>1.6666666666666701E-2</v>
      </c>
      <c r="Q13" s="18">
        <v>0</v>
      </c>
      <c r="R13" s="18">
        <v>0</v>
      </c>
      <c r="S13" s="18">
        <v>1.0989010989011E-2</v>
      </c>
      <c r="T13" s="18">
        <v>9.6153846153846194E-3</v>
      </c>
      <c r="U13" s="18"/>
      <c r="V13" s="18">
        <v>2.2284122562674102E-2</v>
      </c>
      <c r="W13" s="18">
        <v>1.0810810810810799E-2</v>
      </c>
      <c r="X13" s="18">
        <v>3.5211267605633799E-3</v>
      </c>
      <c r="Y13" s="18">
        <v>1.02040816326531E-2</v>
      </c>
      <c r="Z13" s="18"/>
      <c r="AA13" s="18">
        <v>1.31233595800525E-2</v>
      </c>
      <c r="AB13" s="18">
        <v>1.21951219512195E-2</v>
      </c>
      <c r="AC13" s="18">
        <v>0</v>
      </c>
      <c r="AD13" s="18">
        <v>0</v>
      </c>
      <c r="AE13" s="18">
        <v>8.4033613445378096E-3</v>
      </c>
      <c r="AF13" s="18">
        <v>0</v>
      </c>
      <c r="AG13" s="18">
        <v>0</v>
      </c>
      <c r="AH13" s="18">
        <v>1.21951219512195E-2</v>
      </c>
      <c r="AI13" s="18">
        <v>9.4339622641509396E-3</v>
      </c>
      <c r="AJ13" s="18"/>
      <c r="AK13" s="18">
        <v>3.0456852791878201E-2</v>
      </c>
      <c r="AL13" s="18">
        <v>9.7087378640776708E-3</v>
      </c>
      <c r="AM13" s="18">
        <v>9.9009900990098994E-3</v>
      </c>
      <c r="AN13" s="18">
        <v>3.4129692832764501E-3</v>
      </c>
      <c r="AO13" s="18">
        <v>0</v>
      </c>
      <c r="AP13" s="18">
        <v>4.6082949308755804E-3</v>
      </c>
      <c r="AQ13" s="18">
        <v>0</v>
      </c>
      <c r="AR13" s="18"/>
      <c r="AS13" s="18">
        <v>0</v>
      </c>
      <c r="AT13" s="18">
        <v>1.41592920353982E-2</v>
      </c>
      <c r="AU13" s="18"/>
      <c r="AV13" s="18">
        <v>1.4767932489451499E-2</v>
      </c>
      <c r="AW13" s="18">
        <v>1.06635071090047E-2</v>
      </c>
      <c r="AX13" s="18"/>
      <c r="AY13" s="18">
        <v>1.32850241545894E-2</v>
      </c>
      <c r="AZ13" s="18">
        <v>1.02040816326531E-2</v>
      </c>
      <c r="BA13" s="18"/>
      <c r="BB13" s="18">
        <v>7.5414781297134196E-3</v>
      </c>
      <c r="BC13" s="18">
        <v>1.6793893129771E-2</v>
      </c>
      <c r="BD13" s="18"/>
      <c r="BE13" s="18">
        <v>3.03030303030303E-2</v>
      </c>
      <c r="BF13" s="18">
        <v>2.3668639053254399E-2</v>
      </c>
      <c r="BG13" s="18">
        <v>5.19031141868512E-3</v>
      </c>
      <c r="BH13" s="18">
        <v>0</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45" x14ac:dyDescent="0.25">
      <c r="B8" s="17" t="s">
        <v>253</v>
      </c>
      <c r="C8" s="16">
        <v>0.63884673748103205</v>
      </c>
      <c r="D8" s="16">
        <v>0.66666666666666696</v>
      </c>
      <c r="E8" s="16">
        <v>0.56643356643356602</v>
      </c>
      <c r="F8" s="16">
        <v>0.56842105263157905</v>
      </c>
      <c r="G8" s="16">
        <v>0.58620689655172398</v>
      </c>
      <c r="H8" s="16">
        <v>0.53333333333333299</v>
      </c>
      <c r="I8" s="16">
        <v>0.68571428571428605</v>
      </c>
      <c r="J8" s="16">
        <v>0.42105263157894701</v>
      </c>
      <c r="K8" s="16">
        <v>0.67123287671232901</v>
      </c>
      <c r="L8" s="16">
        <v>0.6</v>
      </c>
      <c r="M8" s="16">
        <v>0.75</v>
      </c>
      <c r="N8" s="16">
        <v>0.63725490196078405</v>
      </c>
      <c r="O8" s="16">
        <v>0.63333333333333297</v>
      </c>
      <c r="P8" s="16">
        <v>0.63333333333333297</v>
      </c>
      <c r="Q8" s="16">
        <v>0.72093023255813904</v>
      </c>
      <c r="R8" s="16">
        <v>0.62962962962962998</v>
      </c>
      <c r="S8" s="16">
        <v>0.66483516483516503</v>
      </c>
      <c r="T8" s="16">
        <v>0.64423076923076905</v>
      </c>
      <c r="U8" s="16"/>
      <c r="V8" s="16">
        <v>0.50696378830083599</v>
      </c>
      <c r="W8" s="16">
        <v>0.61621621621621603</v>
      </c>
      <c r="X8" s="16">
        <v>0.65140845070422504</v>
      </c>
      <c r="Y8" s="16">
        <v>0.73673469387755097</v>
      </c>
      <c r="Z8" s="16"/>
      <c r="AA8" s="16">
        <v>0.54330708661417304</v>
      </c>
      <c r="AB8" s="16">
        <v>0.58536585365853699</v>
      </c>
      <c r="AC8" s="16">
        <v>0.65178571428571397</v>
      </c>
      <c r="AD8" s="16">
        <v>0.62790697674418605</v>
      </c>
      <c r="AE8" s="16">
        <v>0.72268907563025198</v>
      </c>
      <c r="AF8" s="16">
        <v>0.69148936170212805</v>
      </c>
      <c r="AG8" s="16">
        <v>0.77083333333333304</v>
      </c>
      <c r="AH8" s="16">
        <v>0.792682926829268</v>
      </c>
      <c r="AI8" s="16">
        <v>0.80188679245283001</v>
      </c>
      <c r="AJ8" s="16"/>
      <c r="AK8" s="16">
        <v>0.59390862944162404</v>
      </c>
      <c r="AL8" s="16">
        <v>0.65048543689320404</v>
      </c>
      <c r="AM8" s="16">
        <v>0.60396039603960405</v>
      </c>
      <c r="AN8" s="16">
        <v>0.54266211604095604</v>
      </c>
      <c r="AO8" s="16">
        <v>0.70744680851063801</v>
      </c>
      <c r="AP8" s="16">
        <v>0.74193548387096797</v>
      </c>
      <c r="AQ8" s="16">
        <v>0.75333333333333297</v>
      </c>
      <c r="AR8" s="16"/>
      <c r="AS8" s="16">
        <v>0.74468085106382997</v>
      </c>
      <c r="AT8" s="16">
        <v>0.62123893805309705</v>
      </c>
      <c r="AU8" s="16"/>
      <c r="AV8" s="16">
        <v>0.59071729957805896</v>
      </c>
      <c r="AW8" s="16">
        <v>0.66587677725118499</v>
      </c>
      <c r="AX8" s="16"/>
      <c r="AY8" s="16">
        <v>0.58091787439613496</v>
      </c>
      <c r="AZ8" s="16">
        <v>0.73673469387755097</v>
      </c>
      <c r="BA8" s="16"/>
      <c r="BB8" s="16">
        <v>0.74811463046757198</v>
      </c>
      <c r="BC8" s="16">
        <v>0.52824427480916003</v>
      </c>
      <c r="BD8" s="16"/>
      <c r="BE8" s="16">
        <v>0.33939393939393903</v>
      </c>
      <c r="BF8" s="16">
        <v>0.53550295857988195</v>
      </c>
      <c r="BG8" s="16">
        <v>0.72145328719723201</v>
      </c>
      <c r="BH8" s="16">
        <v>0.8</v>
      </c>
    </row>
    <row r="9" spans="2:60" ht="45" x14ac:dyDescent="0.25">
      <c r="B9" s="17" t="s">
        <v>254</v>
      </c>
      <c r="C9" s="16">
        <v>0.30955993930197301</v>
      </c>
      <c r="D9" s="16">
        <v>0.26356589147286802</v>
      </c>
      <c r="E9" s="16">
        <v>0.38461538461538503</v>
      </c>
      <c r="F9" s="16">
        <v>0.37894736842105298</v>
      </c>
      <c r="G9" s="16">
        <v>0.34482758620689702</v>
      </c>
      <c r="H9" s="16">
        <v>0.33333333333333298</v>
      </c>
      <c r="I9" s="16">
        <v>0.27619047619047599</v>
      </c>
      <c r="J9" s="16">
        <v>0.42105263157894701</v>
      </c>
      <c r="K9" s="16">
        <v>0.26027397260273999</v>
      </c>
      <c r="L9" s="16">
        <v>0.36666666666666697</v>
      </c>
      <c r="M9" s="16">
        <v>0.204545454545455</v>
      </c>
      <c r="N9" s="16">
        <v>0.31372549019607798</v>
      </c>
      <c r="O9" s="16">
        <v>0.233333333333333</v>
      </c>
      <c r="P9" s="16">
        <v>0.31666666666666698</v>
      </c>
      <c r="Q9" s="16">
        <v>0.25581395348837199</v>
      </c>
      <c r="R9" s="16">
        <v>0.33333333333333298</v>
      </c>
      <c r="S9" s="16">
        <v>0.30769230769230799</v>
      </c>
      <c r="T9" s="16">
        <v>0.32692307692307698</v>
      </c>
      <c r="U9" s="16"/>
      <c r="V9" s="16">
        <v>0.40111420612813398</v>
      </c>
      <c r="W9" s="16">
        <v>0.33513513513513499</v>
      </c>
      <c r="X9" s="16">
        <v>0.309859154929577</v>
      </c>
      <c r="Y9" s="16">
        <v>0.23265306122449</v>
      </c>
      <c r="Z9" s="16"/>
      <c r="AA9" s="16">
        <v>0.383202099737533</v>
      </c>
      <c r="AB9" s="16">
        <v>0.353658536585366</v>
      </c>
      <c r="AC9" s="16">
        <v>0.33035714285714302</v>
      </c>
      <c r="AD9" s="16">
        <v>0.34108527131782901</v>
      </c>
      <c r="AE9" s="16">
        <v>0.24369747899159699</v>
      </c>
      <c r="AF9" s="16">
        <v>0.28723404255319201</v>
      </c>
      <c r="AG9" s="16">
        <v>0.19791666666666699</v>
      </c>
      <c r="AH9" s="16">
        <v>0.19512195121951201</v>
      </c>
      <c r="AI9" s="16">
        <v>0.169811320754717</v>
      </c>
      <c r="AJ9" s="16"/>
      <c r="AK9" s="16">
        <v>0.31979695431472099</v>
      </c>
      <c r="AL9" s="16">
        <v>0.32038834951456302</v>
      </c>
      <c r="AM9" s="16">
        <v>0.34653465346534701</v>
      </c>
      <c r="AN9" s="16">
        <v>0.39931740614334499</v>
      </c>
      <c r="AO9" s="16">
        <v>0.28191489361702099</v>
      </c>
      <c r="AP9" s="16">
        <v>0.244239631336406</v>
      </c>
      <c r="AQ9" s="16">
        <v>0.22</v>
      </c>
      <c r="AR9" s="16"/>
      <c r="AS9" s="16">
        <v>0.23936170212766</v>
      </c>
      <c r="AT9" s="16">
        <v>0.321238938053097</v>
      </c>
      <c r="AU9" s="16"/>
      <c r="AV9" s="16">
        <v>0.34388185654008402</v>
      </c>
      <c r="AW9" s="16">
        <v>0.29028436018957299</v>
      </c>
      <c r="AX9" s="16"/>
      <c r="AY9" s="16">
        <v>0.35507246376811602</v>
      </c>
      <c r="AZ9" s="16">
        <v>0.23265306122449</v>
      </c>
      <c r="BA9" s="16"/>
      <c r="BB9" s="16">
        <v>0.22775263951734501</v>
      </c>
      <c r="BC9" s="16">
        <v>0.39236641221374002</v>
      </c>
      <c r="BD9" s="16"/>
      <c r="BE9" s="16">
        <v>0.46666666666666701</v>
      </c>
      <c r="BF9" s="16">
        <v>0.41124260355029602</v>
      </c>
      <c r="BG9" s="16">
        <v>0.25259515570934299</v>
      </c>
      <c r="BH9" s="16">
        <v>0.18723404255319101</v>
      </c>
    </row>
    <row r="10" spans="2:60" ht="45" x14ac:dyDescent="0.25">
      <c r="B10" s="17" t="s">
        <v>255</v>
      </c>
      <c r="C10" s="16">
        <v>6.0698027314112302E-3</v>
      </c>
      <c r="D10" s="16">
        <v>7.7519379844961196E-3</v>
      </c>
      <c r="E10" s="16">
        <v>1.3986013986014E-2</v>
      </c>
      <c r="F10" s="16">
        <v>1.05263157894737E-2</v>
      </c>
      <c r="G10" s="16">
        <v>1.72413793103448E-2</v>
      </c>
      <c r="H10" s="16">
        <v>3.3333333333333298E-2</v>
      </c>
      <c r="I10" s="16">
        <v>0</v>
      </c>
      <c r="J10" s="16">
        <v>0</v>
      </c>
      <c r="K10" s="16">
        <v>0</v>
      </c>
      <c r="L10" s="16">
        <v>0</v>
      </c>
      <c r="M10" s="16">
        <v>0</v>
      </c>
      <c r="N10" s="16">
        <v>9.8039215686274508E-3</v>
      </c>
      <c r="O10" s="16">
        <v>0</v>
      </c>
      <c r="P10" s="16">
        <v>0</v>
      </c>
      <c r="Q10" s="16">
        <v>0</v>
      </c>
      <c r="R10" s="16">
        <v>0</v>
      </c>
      <c r="S10" s="16">
        <v>0</v>
      </c>
      <c r="T10" s="16">
        <v>9.6153846153846194E-3</v>
      </c>
      <c r="U10" s="16"/>
      <c r="V10" s="16">
        <v>1.1142061281337001E-2</v>
      </c>
      <c r="W10" s="16">
        <v>1.0810810810810799E-2</v>
      </c>
      <c r="X10" s="16">
        <v>3.5211267605633799E-3</v>
      </c>
      <c r="Y10" s="16">
        <v>2.0408163265306098E-3</v>
      </c>
      <c r="Z10" s="16"/>
      <c r="AA10" s="16">
        <v>1.0498687664042E-2</v>
      </c>
      <c r="AB10" s="16">
        <v>1.21951219512195E-2</v>
      </c>
      <c r="AC10" s="16">
        <v>0</v>
      </c>
      <c r="AD10" s="16">
        <v>7.7519379844961196E-3</v>
      </c>
      <c r="AE10" s="16">
        <v>1.6806722689075598E-2</v>
      </c>
      <c r="AF10" s="16">
        <v>0</v>
      </c>
      <c r="AG10" s="16">
        <v>0</v>
      </c>
      <c r="AH10" s="16">
        <v>0</v>
      </c>
      <c r="AI10" s="16">
        <v>0</v>
      </c>
      <c r="AJ10" s="16"/>
      <c r="AK10" s="16">
        <v>3.0456852791878201E-2</v>
      </c>
      <c r="AL10" s="16">
        <v>9.7087378640776708E-3</v>
      </c>
      <c r="AM10" s="16">
        <v>0</v>
      </c>
      <c r="AN10" s="16">
        <v>0</v>
      </c>
      <c r="AO10" s="16">
        <v>0</v>
      </c>
      <c r="AP10" s="16">
        <v>0</v>
      </c>
      <c r="AQ10" s="16">
        <v>6.6666666666666697E-3</v>
      </c>
      <c r="AR10" s="16"/>
      <c r="AS10" s="16">
        <v>0</v>
      </c>
      <c r="AT10" s="16">
        <v>7.0796460176991097E-3</v>
      </c>
      <c r="AU10" s="16"/>
      <c r="AV10" s="16">
        <v>1.26582278481013E-2</v>
      </c>
      <c r="AW10" s="16">
        <v>2.3696682464455E-3</v>
      </c>
      <c r="AX10" s="16"/>
      <c r="AY10" s="16">
        <v>8.4541062801932396E-3</v>
      </c>
      <c r="AZ10" s="16">
        <v>2.0408163265306098E-3</v>
      </c>
      <c r="BA10" s="16"/>
      <c r="BB10" s="16">
        <v>3.0165912518853701E-3</v>
      </c>
      <c r="BC10" s="16">
        <v>9.1603053435114507E-3</v>
      </c>
      <c r="BD10" s="16"/>
      <c r="BE10" s="16">
        <v>1.21212121212121E-2</v>
      </c>
      <c r="BF10" s="16">
        <v>8.8757396449704092E-3</v>
      </c>
      <c r="BG10" s="16">
        <v>3.4602076124567501E-3</v>
      </c>
      <c r="BH10" s="16">
        <v>4.2553191489361703E-3</v>
      </c>
    </row>
    <row r="11" spans="2:60" x14ac:dyDescent="0.25">
      <c r="B11" s="17" t="s">
        <v>98</v>
      </c>
      <c r="C11" s="18">
        <v>4.5523520485584203E-2</v>
      </c>
      <c r="D11" s="18">
        <v>6.2015503875968998E-2</v>
      </c>
      <c r="E11" s="18">
        <v>3.4965034965035002E-2</v>
      </c>
      <c r="F11" s="18">
        <v>4.2105263157894701E-2</v>
      </c>
      <c r="G11" s="18">
        <v>5.1724137931034503E-2</v>
      </c>
      <c r="H11" s="18">
        <v>0.1</v>
      </c>
      <c r="I11" s="18">
        <v>3.8095238095238099E-2</v>
      </c>
      <c r="J11" s="18">
        <v>0.157894736842105</v>
      </c>
      <c r="K11" s="18">
        <v>6.8493150684931503E-2</v>
      </c>
      <c r="L11" s="18">
        <v>3.3333333333333298E-2</v>
      </c>
      <c r="M11" s="18">
        <v>4.5454545454545497E-2</v>
      </c>
      <c r="N11" s="18">
        <v>3.9215686274509803E-2</v>
      </c>
      <c r="O11" s="18">
        <v>0.133333333333333</v>
      </c>
      <c r="P11" s="18">
        <v>0.05</v>
      </c>
      <c r="Q11" s="18">
        <v>2.32558139534884E-2</v>
      </c>
      <c r="R11" s="18">
        <v>3.7037037037037E-2</v>
      </c>
      <c r="S11" s="18">
        <v>2.74725274725275E-2</v>
      </c>
      <c r="T11" s="18">
        <v>1.9230769230769201E-2</v>
      </c>
      <c r="U11" s="18"/>
      <c r="V11" s="18">
        <v>8.0779944289693595E-2</v>
      </c>
      <c r="W11" s="18">
        <v>3.7837837837837798E-2</v>
      </c>
      <c r="X11" s="18">
        <v>3.5211267605633798E-2</v>
      </c>
      <c r="Y11" s="18">
        <v>2.8571428571428598E-2</v>
      </c>
      <c r="Z11" s="18"/>
      <c r="AA11" s="18">
        <v>6.2992125984251995E-2</v>
      </c>
      <c r="AB11" s="18">
        <v>4.8780487804878099E-2</v>
      </c>
      <c r="AC11" s="18">
        <v>1.7857142857142901E-2</v>
      </c>
      <c r="AD11" s="18">
        <v>2.32558139534884E-2</v>
      </c>
      <c r="AE11" s="18">
        <v>1.6806722689075598E-2</v>
      </c>
      <c r="AF11" s="18">
        <v>2.1276595744680899E-2</v>
      </c>
      <c r="AG11" s="18">
        <v>3.125E-2</v>
      </c>
      <c r="AH11" s="18">
        <v>1.21951219512195E-2</v>
      </c>
      <c r="AI11" s="18">
        <v>2.83018867924528E-2</v>
      </c>
      <c r="AJ11" s="18"/>
      <c r="AK11" s="18">
        <v>5.5837563451776699E-2</v>
      </c>
      <c r="AL11" s="18">
        <v>1.94174757281553E-2</v>
      </c>
      <c r="AM11" s="18">
        <v>4.95049504950495E-2</v>
      </c>
      <c r="AN11" s="18">
        <v>5.8020477815699703E-2</v>
      </c>
      <c r="AO11" s="18">
        <v>1.0638297872340399E-2</v>
      </c>
      <c r="AP11" s="18">
        <v>1.3824884792626699E-2</v>
      </c>
      <c r="AQ11" s="18">
        <v>0.02</v>
      </c>
      <c r="AR11" s="18"/>
      <c r="AS11" s="18">
        <v>1.5957446808510599E-2</v>
      </c>
      <c r="AT11" s="18">
        <v>5.0442477876106201E-2</v>
      </c>
      <c r="AU11" s="18"/>
      <c r="AV11" s="18">
        <v>5.2742616033755303E-2</v>
      </c>
      <c r="AW11" s="18">
        <v>4.14691943127962E-2</v>
      </c>
      <c r="AX11" s="18"/>
      <c r="AY11" s="18">
        <v>5.5555555555555601E-2</v>
      </c>
      <c r="AZ11" s="18">
        <v>2.8571428571428598E-2</v>
      </c>
      <c r="BA11" s="18"/>
      <c r="BB11" s="18">
        <v>2.1116138763197598E-2</v>
      </c>
      <c r="BC11" s="18">
        <v>7.0229007633587803E-2</v>
      </c>
      <c r="BD11" s="18"/>
      <c r="BE11" s="18">
        <v>0.18181818181818199</v>
      </c>
      <c r="BF11" s="18">
        <v>4.4378698224852103E-2</v>
      </c>
      <c r="BG11" s="18">
        <v>2.2491349480968901E-2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257</v>
      </c>
      <c r="C8" s="16">
        <v>0.53338391502276195</v>
      </c>
      <c r="D8" s="16">
        <v>0.52713178294573604</v>
      </c>
      <c r="E8" s="16">
        <v>0.53146853146853101</v>
      </c>
      <c r="F8" s="16">
        <v>0.56842105263157905</v>
      </c>
      <c r="G8" s="16">
        <v>0.48275862068965503</v>
      </c>
      <c r="H8" s="16">
        <v>0.5</v>
      </c>
      <c r="I8" s="16">
        <v>0.57142857142857095</v>
      </c>
      <c r="J8" s="16">
        <v>0.52631578947368396</v>
      </c>
      <c r="K8" s="16">
        <v>0.534246575342466</v>
      </c>
      <c r="L8" s="16">
        <v>0.6</v>
      </c>
      <c r="M8" s="16">
        <v>0.55681818181818199</v>
      </c>
      <c r="N8" s="16">
        <v>0.441176470588235</v>
      </c>
      <c r="O8" s="16">
        <v>0.36666666666666697</v>
      </c>
      <c r="P8" s="16">
        <v>0.46666666666666701</v>
      </c>
      <c r="Q8" s="16">
        <v>0.60465116279069797</v>
      </c>
      <c r="R8" s="16">
        <v>0.51851851851851805</v>
      </c>
      <c r="S8" s="16">
        <v>0.54945054945054905</v>
      </c>
      <c r="T8" s="16">
        <v>0.59615384615384603</v>
      </c>
      <c r="U8" s="16"/>
      <c r="V8" s="16">
        <v>0.53760445682451297</v>
      </c>
      <c r="W8" s="16">
        <v>0.49729729729729699</v>
      </c>
      <c r="X8" s="16">
        <v>0.55633802816901401</v>
      </c>
      <c r="Y8" s="16">
        <v>0.530612244897959</v>
      </c>
      <c r="Z8" s="16"/>
      <c r="AA8" s="16">
        <v>0.52755905511810997</v>
      </c>
      <c r="AB8" s="16">
        <v>0.51219512195121997</v>
      </c>
      <c r="AC8" s="16">
        <v>0.50892857142857095</v>
      </c>
      <c r="AD8" s="16">
        <v>0.62015503875969002</v>
      </c>
      <c r="AE8" s="16">
        <v>0.54621848739495804</v>
      </c>
      <c r="AF8" s="16">
        <v>0.54255319148936199</v>
      </c>
      <c r="AG8" s="16">
        <v>0.48958333333333298</v>
      </c>
      <c r="AH8" s="16">
        <v>0.53658536585365901</v>
      </c>
      <c r="AI8" s="16">
        <v>0.56603773584905703</v>
      </c>
      <c r="AJ8" s="16"/>
      <c r="AK8" s="16">
        <v>0.53299492385786795</v>
      </c>
      <c r="AL8" s="16">
        <v>0.495145631067961</v>
      </c>
      <c r="AM8" s="16">
        <v>0.53465346534653502</v>
      </c>
      <c r="AN8" s="16">
        <v>0.52559726962457298</v>
      </c>
      <c r="AO8" s="16">
        <v>0.590425531914894</v>
      </c>
      <c r="AP8" s="16">
        <v>0.51152073732718895</v>
      </c>
      <c r="AQ8" s="16">
        <v>0.54666666666666697</v>
      </c>
      <c r="AR8" s="16"/>
      <c r="AS8" s="16">
        <v>0.55319148936170204</v>
      </c>
      <c r="AT8" s="16">
        <v>0.53008849557522097</v>
      </c>
      <c r="AU8" s="16"/>
      <c r="AV8" s="16">
        <v>0.56540084388185696</v>
      </c>
      <c r="AW8" s="16">
        <v>0.51540284360189603</v>
      </c>
      <c r="AX8" s="16"/>
      <c r="AY8" s="16">
        <v>0.53502415458937203</v>
      </c>
      <c r="AZ8" s="16">
        <v>0.530612244897959</v>
      </c>
      <c r="BA8" s="16"/>
      <c r="BB8" s="16">
        <v>0.53544494720965297</v>
      </c>
      <c r="BC8" s="16">
        <v>0.53129770992366399</v>
      </c>
      <c r="BD8" s="16"/>
      <c r="BE8" s="16">
        <v>0.41818181818181799</v>
      </c>
      <c r="BF8" s="16">
        <v>0.52662721893491105</v>
      </c>
      <c r="BG8" s="16">
        <v>0.56920415224913501</v>
      </c>
      <c r="BH8" s="16">
        <v>0.54042553191489395</v>
      </c>
    </row>
    <row r="9" spans="2:60" x14ac:dyDescent="0.25">
      <c r="B9" s="17" t="s">
        <v>258</v>
      </c>
      <c r="C9" s="16">
        <v>0.506069802731411</v>
      </c>
      <c r="D9" s="16">
        <v>0.52713178294573604</v>
      </c>
      <c r="E9" s="16">
        <v>0.48951048951048998</v>
      </c>
      <c r="F9" s="16">
        <v>0.557894736842105</v>
      </c>
      <c r="G9" s="16">
        <v>0.5</v>
      </c>
      <c r="H9" s="16">
        <v>0.4</v>
      </c>
      <c r="I9" s="16">
        <v>0.6</v>
      </c>
      <c r="J9" s="16">
        <v>0.47368421052631599</v>
      </c>
      <c r="K9" s="16">
        <v>0.43835616438356201</v>
      </c>
      <c r="L9" s="16">
        <v>0.56666666666666698</v>
      </c>
      <c r="M9" s="16">
        <v>0.56818181818181801</v>
      </c>
      <c r="N9" s="16">
        <v>0.35294117647058798</v>
      </c>
      <c r="O9" s="16">
        <v>0.36666666666666697</v>
      </c>
      <c r="P9" s="16">
        <v>0.43333333333333302</v>
      </c>
      <c r="Q9" s="16">
        <v>0.48837209302325602</v>
      </c>
      <c r="R9" s="16">
        <v>0.407407407407407</v>
      </c>
      <c r="S9" s="16">
        <v>0.55494505494505497</v>
      </c>
      <c r="T9" s="16">
        <v>0.55769230769230804</v>
      </c>
      <c r="U9" s="16"/>
      <c r="V9" s="16">
        <v>0.42618384401114201</v>
      </c>
      <c r="W9" s="16">
        <v>0.52972972972972998</v>
      </c>
      <c r="X9" s="16">
        <v>0.50704225352112697</v>
      </c>
      <c r="Y9" s="16">
        <v>0.55510204081632697</v>
      </c>
      <c r="Z9" s="16"/>
      <c r="AA9" s="16">
        <v>0.44881889763779498</v>
      </c>
      <c r="AB9" s="16">
        <v>0.52439024390243905</v>
      </c>
      <c r="AC9" s="16">
        <v>0.52678571428571397</v>
      </c>
      <c r="AD9" s="16">
        <v>0.55038759689922501</v>
      </c>
      <c r="AE9" s="16">
        <v>0.41176470588235298</v>
      </c>
      <c r="AF9" s="16">
        <v>0.58510638297872297</v>
      </c>
      <c r="AG9" s="16">
        <v>0.48958333333333298</v>
      </c>
      <c r="AH9" s="16">
        <v>0.54878048780487798</v>
      </c>
      <c r="AI9" s="16">
        <v>0.65094339622641495</v>
      </c>
      <c r="AJ9" s="16"/>
      <c r="AK9" s="16">
        <v>0.416243654822335</v>
      </c>
      <c r="AL9" s="16">
        <v>0.466019417475728</v>
      </c>
      <c r="AM9" s="16">
        <v>0.48514851485148502</v>
      </c>
      <c r="AN9" s="16">
        <v>0.53242320819112599</v>
      </c>
      <c r="AO9" s="16">
        <v>0.55851063829787195</v>
      </c>
      <c r="AP9" s="16">
        <v>0.52995391705069095</v>
      </c>
      <c r="AQ9" s="16">
        <v>0.54</v>
      </c>
      <c r="AR9" s="16"/>
      <c r="AS9" s="16">
        <v>0.680851063829787</v>
      </c>
      <c r="AT9" s="16">
        <v>0.47699115044247797</v>
      </c>
      <c r="AU9" s="16"/>
      <c r="AV9" s="16">
        <v>0.48523206751054898</v>
      </c>
      <c r="AW9" s="16">
        <v>0.51777251184834105</v>
      </c>
      <c r="AX9" s="16"/>
      <c r="AY9" s="16">
        <v>0.47705314009661798</v>
      </c>
      <c r="AZ9" s="16">
        <v>0.55510204081632697</v>
      </c>
      <c r="BA9" s="16"/>
      <c r="BB9" s="16">
        <v>0.55203619909502299</v>
      </c>
      <c r="BC9" s="16">
        <v>0.45954198473282398</v>
      </c>
      <c r="BD9" s="16"/>
      <c r="BE9" s="16">
        <v>0.4</v>
      </c>
      <c r="BF9" s="16">
        <v>0.41715976331360899</v>
      </c>
      <c r="BG9" s="16">
        <v>0.55363321799307996</v>
      </c>
      <c r="BH9" s="16">
        <v>0.59574468085106402</v>
      </c>
    </row>
    <row r="10" spans="2:60" ht="30" x14ac:dyDescent="0.25">
      <c r="B10" s="17" t="s">
        <v>259</v>
      </c>
      <c r="C10" s="16">
        <v>0.472685887708649</v>
      </c>
      <c r="D10" s="16">
        <v>0.51162790697674398</v>
      </c>
      <c r="E10" s="16">
        <v>0.44055944055944102</v>
      </c>
      <c r="F10" s="16">
        <v>0.51578947368421102</v>
      </c>
      <c r="G10" s="16">
        <v>0.41379310344827602</v>
      </c>
      <c r="H10" s="16">
        <v>0.46666666666666701</v>
      </c>
      <c r="I10" s="16">
        <v>0.46666666666666701</v>
      </c>
      <c r="J10" s="16">
        <v>0.57894736842105299</v>
      </c>
      <c r="K10" s="16">
        <v>0.534246575342466</v>
      </c>
      <c r="L10" s="16">
        <v>0.53333333333333299</v>
      </c>
      <c r="M10" s="16">
        <v>0.48863636363636398</v>
      </c>
      <c r="N10" s="16">
        <v>0.37254901960784298</v>
      </c>
      <c r="O10" s="16">
        <v>0.5</v>
      </c>
      <c r="P10" s="16">
        <v>0.33333333333333298</v>
      </c>
      <c r="Q10" s="16">
        <v>0.53488372093023295</v>
      </c>
      <c r="R10" s="16">
        <v>0.48148148148148101</v>
      </c>
      <c r="S10" s="16">
        <v>0.5</v>
      </c>
      <c r="T10" s="16">
        <v>0.47115384615384598</v>
      </c>
      <c r="U10" s="16"/>
      <c r="V10" s="16">
        <v>0.311977715877437</v>
      </c>
      <c r="W10" s="16">
        <v>0.481081081081081</v>
      </c>
      <c r="X10" s="16">
        <v>0.50352112676056304</v>
      </c>
      <c r="Y10" s="16">
        <v>0.56938775510204098</v>
      </c>
      <c r="Z10" s="16"/>
      <c r="AA10" s="16">
        <v>0.34383202099737498</v>
      </c>
      <c r="AB10" s="16">
        <v>0.51219512195121997</v>
      </c>
      <c r="AC10" s="16">
        <v>0.51785714285714302</v>
      </c>
      <c r="AD10" s="16">
        <v>0.44186046511627902</v>
      </c>
      <c r="AE10" s="16">
        <v>0.47899159663865498</v>
      </c>
      <c r="AF10" s="16">
        <v>0.63829787234042601</v>
      </c>
      <c r="AG10" s="16">
        <v>0.48958333333333298</v>
      </c>
      <c r="AH10" s="16">
        <v>0.56097560975609795</v>
      </c>
      <c r="AI10" s="16">
        <v>0.66981132075471705</v>
      </c>
      <c r="AJ10" s="16"/>
      <c r="AK10" s="16">
        <v>0.40101522842639598</v>
      </c>
      <c r="AL10" s="16">
        <v>0.456310679611651</v>
      </c>
      <c r="AM10" s="16">
        <v>0.46534653465346498</v>
      </c>
      <c r="AN10" s="16">
        <v>0.436860068259386</v>
      </c>
      <c r="AO10" s="16">
        <v>0.53723404255319196</v>
      </c>
      <c r="AP10" s="16">
        <v>0.52995391705069095</v>
      </c>
      <c r="AQ10" s="16">
        <v>0.51333333333333298</v>
      </c>
      <c r="AR10" s="16"/>
      <c r="AS10" s="16">
        <v>0.61702127659574502</v>
      </c>
      <c r="AT10" s="16">
        <v>0.44867256637168101</v>
      </c>
      <c r="AU10" s="16"/>
      <c r="AV10" s="16">
        <v>0.45147679324894502</v>
      </c>
      <c r="AW10" s="16">
        <v>0.48459715639810402</v>
      </c>
      <c r="AX10" s="16"/>
      <c r="AY10" s="16">
        <v>0.41545893719806798</v>
      </c>
      <c r="AZ10" s="16">
        <v>0.56938775510204098</v>
      </c>
      <c r="BA10" s="16"/>
      <c r="BB10" s="16">
        <v>0.51734539969834104</v>
      </c>
      <c r="BC10" s="16">
        <v>0.42748091603053401</v>
      </c>
      <c r="BD10" s="16"/>
      <c r="BE10" s="16">
        <v>0.206060606060606</v>
      </c>
      <c r="BF10" s="16">
        <v>0.42011834319526598</v>
      </c>
      <c r="BG10" s="16">
        <v>0.55709342560553599</v>
      </c>
      <c r="BH10" s="16">
        <v>0.53191489361702105</v>
      </c>
    </row>
    <row r="11" spans="2:60" ht="60" x14ac:dyDescent="0.25">
      <c r="B11" s="17" t="s">
        <v>260</v>
      </c>
      <c r="C11" s="16">
        <v>0.463581183611533</v>
      </c>
      <c r="D11" s="16">
        <v>0.54263565891472898</v>
      </c>
      <c r="E11" s="16">
        <v>0.50349650349650399</v>
      </c>
      <c r="F11" s="16">
        <v>0.46315789473684199</v>
      </c>
      <c r="G11" s="16">
        <v>0.37931034482758602</v>
      </c>
      <c r="H11" s="16">
        <v>0.33333333333333298</v>
      </c>
      <c r="I11" s="16">
        <v>0.51428571428571401</v>
      </c>
      <c r="J11" s="16">
        <v>0.52631578947368396</v>
      </c>
      <c r="K11" s="16">
        <v>0.45205479452054798</v>
      </c>
      <c r="L11" s="16">
        <v>0.46666666666666701</v>
      </c>
      <c r="M11" s="16">
        <v>0.54545454545454497</v>
      </c>
      <c r="N11" s="16">
        <v>0.36274509803921601</v>
      </c>
      <c r="O11" s="16">
        <v>0.4</v>
      </c>
      <c r="P11" s="16">
        <v>0.4</v>
      </c>
      <c r="Q11" s="16">
        <v>0.372093023255814</v>
      </c>
      <c r="R11" s="16">
        <v>0.33333333333333298</v>
      </c>
      <c r="S11" s="16">
        <v>0.46703296703296698</v>
      </c>
      <c r="T11" s="16">
        <v>0.49038461538461497</v>
      </c>
      <c r="U11" s="16"/>
      <c r="V11" s="16">
        <v>0.41225626740947102</v>
      </c>
      <c r="W11" s="16">
        <v>0.40540540540540498</v>
      </c>
      <c r="X11" s="16">
        <v>0.45070422535211302</v>
      </c>
      <c r="Y11" s="16">
        <v>0.530612244897959</v>
      </c>
      <c r="Z11" s="16"/>
      <c r="AA11" s="16">
        <v>0.41994750656168001</v>
      </c>
      <c r="AB11" s="16">
        <v>0.5</v>
      </c>
      <c r="AC11" s="16">
        <v>0.4375</v>
      </c>
      <c r="AD11" s="16">
        <v>0.387596899224806</v>
      </c>
      <c r="AE11" s="16">
        <v>0.369747899159664</v>
      </c>
      <c r="AF11" s="16">
        <v>0.47872340425531901</v>
      </c>
      <c r="AG11" s="16">
        <v>0.57291666666666696</v>
      </c>
      <c r="AH11" s="16">
        <v>0.54878048780487798</v>
      </c>
      <c r="AI11" s="16">
        <v>0.58490566037735803</v>
      </c>
      <c r="AJ11" s="16"/>
      <c r="AK11" s="16">
        <v>0.416243654822335</v>
      </c>
      <c r="AL11" s="16">
        <v>0.41747572815534001</v>
      </c>
      <c r="AM11" s="16">
        <v>0.396039603960396</v>
      </c>
      <c r="AN11" s="16">
        <v>0.46075085324232101</v>
      </c>
      <c r="AO11" s="16">
        <v>0.45212765957446799</v>
      </c>
      <c r="AP11" s="16">
        <v>0.488479262672811</v>
      </c>
      <c r="AQ11" s="16">
        <v>0.57333333333333303</v>
      </c>
      <c r="AR11" s="16"/>
      <c r="AS11" s="16">
        <v>0.52659574468085102</v>
      </c>
      <c r="AT11" s="16">
        <v>0.45309734513274302</v>
      </c>
      <c r="AU11" s="16"/>
      <c r="AV11" s="16">
        <v>0.462025316455696</v>
      </c>
      <c r="AW11" s="16">
        <v>0.464454976303318</v>
      </c>
      <c r="AX11" s="16"/>
      <c r="AY11" s="16">
        <v>0.42391304347826098</v>
      </c>
      <c r="AZ11" s="16">
        <v>0.530612244897959</v>
      </c>
      <c r="BA11" s="16"/>
      <c r="BB11" s="16">
        <v>0.487179487179487</v>
      </c>
      <c r="BC11" s="16">
        <v>0.43969465648855</v>
      </c>
      <c r="BD11" s="16"/>
      <c r="BE11" s="16">
        <v>0.4</v>
      </c>
      <c r="BF11" s="16">
        <v>0.42307692307692302</v>
      </c>
      <c r="BG11" s="16">
        <v>0.48615916955017302</v>
      </c>
      <c r="BH11" s="16">
        <v>0.50638297872340399</v>
      </c>
    </row>
    <row r="12" spans="2:60" ht="30" x14ac:dyDescent="0.25">
      <c r="B12" s="17" t="s">
        <v>261</v>
      </c>
      <c r="C12" s="16">
        <v>0.463581183611533</v>
      </c>
      <c r="D12" s="16">
        <v>0.52713178294573604</v>
      </c>
      <c r="E12" s="16">
        <v>0.482517482517482</v>
      </c>
      <c r="F12" s="16">
        <v>0.43157894736842101</v>
      </c>
      <c r="G12" s="16">
        <v>0.46551724137931</v>
      </c>
      <c r="H12" s="16">
        <v>0.53333333333333299</v>
      </c>
      <c r="I12" s="16">
        <v>0.48571428571428599</v>
      </c>
      <c r="J12" s="16">
        <v>0.42105263157894701</v>
      </c>
      <c r="K12" s="16">
        <v>0.43835616438356201</v>
      </c>
      <c r="L12" s="16">
        <v>0.53333333333333299</v>
      </c>
      <c r="M12" s="16">
        <v>0.52272727272727304</v>
      </c>
      <c r="N12" s="16">
        <v>0.45098039215686297</v>
      </c>
      <c r="O12" s="16">
        <v>0.36666666666666697</v>
      </c>
      <c r="P12" s="16">
        <v>0.41666666666666702</v>
      </c>
      <c r="Q12" s="16">
        <v>0.44186046511627902</v>
      </c>
      <c r="R12" s="16">
        <v>0.51851851851851805</v>
      </c>
      <c r="S12" s="16">
        <v>0.379120879120879</v>
      </c>
      <c r="T12" s="16">
        <v>0.50961538461538503</v>
      </c>
      <c r="U12" s="16"/>
      <c r="V12" s="16">
        <v>0.40668523676880203</v>
      </c>
      <c r="W12" s="16">
        <v>0.49189189189189197</v>
      </c>
      <c r="X12" s="16">
        <v>0.42957746478873199</v>
      </c>
      <c r="Y12" s="16">
        <v>0.51428571428571401</v>
      </c>
      <c r="Z12" s="16"/>
      <c r="AA12" s="16">
        <v>0.41469816272965898</v>
      </c>
      <c r="AB12" s="16">
        <v>0.5</v>
      </c>
      <c r="AC12" s="16">
        <v>0.49107142857142899</v>
      </c>
      <c r="AD12" s="16">
        <v>0.45736434108527102</v>
      </c>
      <c r="AE12" s="16">
        <v>0.42857142857142899</v>
      </c>
      <c r="AF12" s="16">
        <v>0.44680851063829802</v>
      </c>
      <c r="AG12" s="16">
        <v>0.51041666666666696</v>
      </c>
      <c r="AH12" s="16">
        <v>0.45121951219512202</v>
      </c>
      <c r="AI12" s="16">
        <v>0.61320754716981096</v>
      </c>
      <c r="AJ12" s="16"/>
      <c r="AK12" s="16">
        <v>0.365482233502538</v>
      </c>
      <c r="AL12" s="16">
        <v>0.53398058252427205</v>
      </c>
      <c r="AM12" s="16">
        <v>0.366336633663366</v>
      </c>
      <c r="AN12" s="16">
        <v>0.433447098976109</v>
      </c>
      <c r="AO12" s="16">
        <v>0.51063829787234005</v>
      </c>
      <c r="AP12" s="16">
        <v>0.50691244239631295</v>
      </c>
      <c r="AQ12" s="16">
        <v>0.54</v>
      </c>
      <c r="AR12" s="16"/>
      <c r="AS12" s="16">
        <v>0.54255319148936199</v>
      </c>
      <c r="AT12" s="16">
        <v>0.45044247787610597</v>
      </c>
      <c r="AU12" s="16"/>
      <c r="AV12" s="16">
        <v>0.436708860759494</v>
      </c>
      <c r="AW12" s="16">
        <v>0.47867298578199102</v>
      </c>
      <c r="AX12" s="16"/>
      <c r="AY12" s="16">
        <v>0.43357487922705301</v>
      </c>
      <c r="AZ12" s="16">
        <v>0.51428571428571401</v>
      </c>
      <c r="BA12" s="16"/>
      <c r="BB12" s="16">
        <v>0.50527903469079904</v>
      </c>
      <c r="BC12" s="16">
        <v>0.42137404580152699</v>
      </c>
      <c r="BD12" s="16"/>
      <c r="BE12" s="16">
        <v>0.38787878787878799</v>
      </c>
      <c r="BF12" s="16">
        <v>0.41124260355029602</v>
      </c>
      <c r="BG12" s="16">
        <v>0.47750865051903102</v>
      </c>
      <c r="BH12" s="16">
        <v>0.55744680851063799</v>
      </c>
    </row>
    <row r="13" spans="2:60" x14ac:dyDescent="0.25">
      <c r="B13" s="17" t="s">
        <v>262</v>
      </c>
      <c r="C13" s="16">
        <v>0.44688922610015203</v>
      </c>
      <c r="D13" s="16">
        <v>0.49612403100775199</v>
      </c>
      <c r="E13" s="16">
        <v>0.55944055944055904</v>
      </c>
      <c r="F13" s="16">
        <v>0.51578947368421102</v>
      </c>
      <c r="G13" s="16">
        <v>0.31034482758620702</v>
      </c>
      <c r="H13" s="16">
        <v>0.4</v>
      </c>
      <c r="I13" s="16">
        <v>0.42857142857142899</v>
      </c>
      <c r="J13" s="16">
        <v>0.26315789473684198</v>
      </c>
      <c r="K13" s="16">
        <v>0.465753424657534</v>
      </c>
      <c r="L13" s="16">
        <v>0.56666666666666698</v>
      </c>
      <c r="M13" s="16">
        <v>0.5</v>
      </c>
      <c r="N13" s="16">
        <v>0.32352941176470601</v>
      </c>
      <c r="O13" s="16">
        <v>0.4</v>
      </c>
      <c r="P13" s="16">
        <v>0.36666666666666697</v>
      </c>
      <c r="Q13" s="16">
        <v>0.39534883720930197</v>
      </c>
      <c r="R13" s="16">
        <v>0.48148148148148101</v>
      </c>
      <c r="S13" s="16">
        <v>0.43406593406593402</v>
      </c>
      <c r="T13" s="16">
        <v>0.43269230769230799</v>
      </c>
      <c r="U13" s="16"/>
      <c r="V13" s="16">
        <v>0.501392757660167</v>
      </c>
      <c r="W13" s="16">
        <v>0.43243243243243201</v>
      </c>
      <c r="X13" s="16">
        <v>0.43309859154929597</v>
      </c>
      <c r="Y13" s="16">
        <v>0.420408163265306</v>
      </c>
      <c r="Z13" s="16"/>
      <c r="AA13" s="16">
        <v>0.49343832020997402</v>
      </c>
      <c r="AB13" s="16">
        <v>0.51219512195121997</v>
      </c>
      <c r="AC13" s="16">
        <v>0.41964285714285698</v>
      </c>
      <c r="AD13" s="16">
        <v>0.41085271317829503</v>
      </c>
      <c r="AE13" s="16">
        <v>0.41176470588235298</v>
      </c>
      <c r="AF13" s="16">
        <v>0.44680851063829802</v>
      </c>
      <c r="AG13" s="16">
        <v>0.44791666666666702</v>
      </c>
      <c r="AH13" s="16">
        <v>0.42682926829268297</v>
      </c>
      <c r="AI13" s="16">
        <v>0.48113207547169801</v>
      </c>
      <c r="AJ13" s="16"/>
      <c r="AK13" s="16">
        <v>0.43654822335025401</v>
      </c>
      <c r="AL13" s="16">
        <v>0.485436893203884</v>
      </c>
      <c r="AM13" s="16">
        <v>0.32673267326732702</v>
      </c>
      <c r="AN13" s="16">
        <v>0.40273037542662099</v>
      </c>
      <c r="AO13" s="16">
        <v>0.52127659574468099</v>
      </c>
      <c r="AP13" s="16">
        <v>0.497695852534562</v>
      </c>
      <c r="AQ13" s="16">
        <v>0.46666666666666701</v>
      </c>
      <c r="AR13" s="16"/>
      <c r="AS13" s="16">
        <v>0.51595744680851097</v>
      </c>
      <c r="AT13" s="16">
        <v>0.43539823008849599</v>
      </c>
      <c r="AU13" s="16"/>
      <c r="AV13" s="16">
        <v>0.487341772151899</v>
      </c>
      <c r="AW13" s="16">
        <v>0.42417061611374401</v>
      </c>
      <c r="AX13" s="16"/>
      <c r="AY13" s="16">
        <v>0.46256038647343001</v>
      </c>
      <c r="AZ13" s="16">
        <v>0.420408163265306</v>
      </c>
      <c r="BA13" s="16"/>
      <c r="BB13" s="16">
        <v>0.44947209653092002</v>
      </c>
      <c r="BC13" s="16">
        <v>0.44427480916030498</v>
      </c>
      <c r="BD13" s="16"/>
      <c r="BE13" s="16">
        <v>0.36969696969697002</v>
      </c>
      <c r="BF13" s="16">
        <v>0.45266272189349099</v>
      </c>
      <c r="BG13" s="16">
        <v>0.44463667820069203</v>
      </c>
      <c r="BH13" s="16">
        <v>0.49361702127659601</v>
      </c>
    </row>
    <row r="14" spans="2:60" ht="45" x14ac:dyDescent="0.25">
      <c r="B14" s="17" t="s">
        <v>263</v>
      </c>
      <c r="C14" s="16">
        <v>0.40212443095599398</v>
      </c>
      <c r="D14" s="16">
        <v>0.48062015503875999</v>
      </c>
      <c r="E14" s="16">
        <v>0.39860139860139898</v>
      </c>
      <c r="F14" s="16">
        <v>0.38947368421052603</v>
      </c>
      <c r="G14" s="16">
        <v>0.34482758620689702</v>
      </c>
      <c r="H14" s="16">
        <v>0.5</v>
      </c>
      <c r="I14" s="16">
        <v>0.38095238095238099</v>
      </c>
      <c r="J14" s="16">
        <v>0.42105263157894701</v>
      </c>
      <c r="K14" s="16">
        <v>0.465753424657534</v>
      </c>
      <c r="L14" s="16">
        <v>0.33333333333333298</v>
      </c>
      <c r="M14" s="16">
        <v>0.51136363636363602</v>
      </c>
      <c r="N14" s="16">
        <v>0.32352941176470601</v>
      </c>
      <c r="O14" s="16">
        <v>0.36666666666666697</v>
      </c>
      <c r="P14" s="16">
        <v>0.36666666666666697</v>
      </c>
      <c r="Q14" s="16">
        <v>0.372093023255814</v>
      </c>
      <c r="R14" s="16">
        <v>0.33333333333333298</v>
      </c>
      <c r="S14" s="16">
        <v>0.35164835164835201</v>
      </c>
      <c r="T14" s="16">
        <v>0.45192307692307698</v>
      </c>
      <c r="U14" s="16"/>
      <c r="V14" s="16">
        <v>0.29526462395543202</v>
      </c>
      <c r="W14" s="16">
        <v>0.38918918918918899</v>
      </c>
      <c r="X14" s="16">
        <v>0.41549295774647899</v>
      </c>
      <c r="Y14" s="16">
        <v>0.477551020408163</v>
      </c>
      <c r="Z14" s="16"/>
      <c r="AA14" s="16">
        <v>0.31496062992126</v>
      </c>
      <c r="AB14" s="16">
        <v>0.31707317073170699</v>
      </c>
      <c r="AC14" s="16">
        <v>0.40178571428571402</v>
      </c>
      <c r="AD14" s="16">
        <v>0.50387596899224796</v>
      </c>
      <c r="AE14" s="16">
        <v>0.31932773109243701</v>
      </c>
      <c r="AF14" s="16">
        <v>0.51063829787234005</v>
      </c>
      <c r="AG14" s="16">
        <v>0.40625</v>
      </c>
      <c r="AH14" s="16">
        <v>0.439024390243902</v>
      </c>
      <c r="AI14" s="16">
        <v>0.57547169811320797</v>
      </c>
      <c r="AJ14" s="16"/>
      <c r="AK14" s="16">
        <v>0.32487309644669998</v>
      </c>
      <c r="AL14" s="16">
        <v>0.33980582524271802</v>
      </c>
      <c r="AM14" s="16">
        <v>0.49504950495049499</v>
      </c>
      <c r="AN14" s="16">
        <v>0.37883959044368598</v>
      </c>
      <c r="AO14" s="16">
        <v>0.37765957446808501</v>
      </c>
      <c r="AP14" s="16">
        <v>0.42857142857142899</v>
      </c>
      <c r="AQ14" s="16">
        <v>0.48666666666666702</v>
      </c>
      <c r="AR14" s="16"/>
      <c r="AS14" s="16">
        <v>0.54787234042553201</v>
      </c>
      <c r="AT14" s="16">
        <v>0.37787610619468998</v>
      </c>
      <c r="AU14" s="16"/>
      <c r="AV14" s="16">
        <v>0.38818565400843902</v>
      </c>
      <c r="AW14" s="16">
        <v>0.40995260663507099</v>
      </c>
      <c r="AX14" s="16"/>
      <c r="AY14" s="16">
        <v>0.35748792270531399</v>
      </c>
      <c r="AZ14" s="16">
        <v>0.477551020408163</v>
      </c>
      <c r="BA14" s="16"/>
      <c r="BB14" s="16">
        <v>0.45248868778280499</v>
      </c>
      <c r="BC14" s="16">
        <v>0.35114503816793902</v>
      </c>
      <c r="BD14" s="16"/>
      <c r="BE14" s="16">
        <v>0.22424242424242399</v>
      </c>
      <c r="BF14" s="16">
        <v>0.31952662721893499</v>
      </c>
      <c r="BG14" s="16">
        <v>0.44809688581314899</v>
      </c>
      <c r="BH14" s="16">
        <v>0.536170212765957</v>
      </c>
    </row>
    <row r="15" spans="2:60" ht="45" x14ac:dyDescent="0.25">
      <c r="B15" s="17" t="s">
        <v>264</v>
      </c>
      <c r="C15" s="16">
        <v>0.339150227617602</v>
      </c>
      <c r="D15" s="16">
        <v>0.418604651162791</v>
      </c>
      <c r="E15" s="16">
        <v>0.27972027972028002</v>
      </c>
      <c r="F15" s="16">
        <v>0.326315789473684</v>
      </c>
      <c r="G15" s="16">
        <v>0.22413793103448301</v>
      </c>
      <c r="H15" s="16">
        <v>0.4</v>
      </c>
      <c r="I15" s="16">
        <v>0.39047619047618998</v>
      </c>
      <c r="J15" s="16">
        <v>0.26315789473684198</v>
      </c>
      <c r="K15" s="16">
        <v>0.301369863013699</v>
      </c>
      <c r="L15" s="16">
        <v>0.3</v>
      </c>
      <c r="M15" s="16">
        <v>0.40909090909090901</v>
      </c>
      <c r="N15" s="16">
        <v>0.30392156862745101</v>
      </c>
      <c r="O15" s="16">
        <v>0.266666666666667</v>
      </c>
      <c r="P15" s="16">
        <v>0.33333333333333298</v>
      </c>
      <c r="Q15" s="16">
        <v>0.25581395348837199</v>
      </c>
      <c r="R15" s="16">
        <v>0.25925925925925902</v>
      </c>
      <c r="S15" s="16">
        <v>0.37362637362637402</v>
      </c>
      <c r="T15" s="16">
        <v>0.375</v>
      </c>
      <c r="U15" s="16"/>
      <c r="V15" s="16">
        <v>0.214484679665738</v>
      </c>
      <c r="W15" s="16">
        <v>0.31351351351351398</v>
      </c>
      <c r="X15" s="16">
        <v>0.36619718309859201</v>
      </c>
      <c r="Y15" s="16">
        <v>0.424489795918367</v>
      </c>
      <c r="Z15" s="16"/>
      <c r="AA15" s="16">
        <v>0.24671916010498701</v>
      </c>
      <c r="AB15" s="16">
        <v>0.30487804878048802</v>
      </c>
      <c r="AC15" s="16">
        <v>0.375</v>
      </c>
      <c r="AD15" s="16">
        <v>0.32558139534883701</v>
      </c>
      <c r="AE15" s="16">
        <v>0.31932773109243701</v>
      </c>
      <c r="AF15" s="16">
        <v>0.37234042553191499</v>
      </c>
      <c r="AG15" s="16">
        <v>0.34375</v>
      </c>
      <c r="AH15" s="16">
        <v>0.48780487804877998</v>
      </c>
      <c r="AI15" s="16">
        <v>0.59433962264150897</v>
      </c>
      <c r="AJ15" s="16"/>
      <c r="AK15" s="16">
        <v>0.29949238578680198</v>
      </c>
      <c r="AL15" s="16">
        <v>0.28155339805825202</v>
      </c>
      <c r="AM15" s="16">
        <v>0.316831683168317</v>
      </c>
      <c r="AN15" s="16">
        <v>0.296928327645051</v>
      </c>
      <c r="AO15" s="16">
        <v>0.38829787234042601</v>
      </c>
      <c r="AP15" s="16">
        <v>0.38709677419354799</v>
      </c>
      <c r="AQ15" s="16">
        <v>0.46</v>
      </c>
      <c r="AR15" s="16"/>
      <c r="AS15" s="16">
        <v>0.45744680851063801</v>
      </c>
      <c r="AT15" s="16">
        <v>0.31946902654867299</v>
      </c>
      <c r="AU15" s="16"/>
      <c r="AV15" s="16">
        <v>0.31856540084388202</v>
      </c>
      <c r="AW15" s="16">
        <v>0.350710900473934</v>
      </c>
      <c r="AX15" s="16"/>
      <c r="AY15" s="16">
        <v>0.28864734299516898</v>
      </c>
      <c r="AZ15" s="16">
        <v>0.424489795918367</v>
      </c>
      <c r="BA15" s="16"/>
      <c r="BB15" s="16">
        <v>0.420814479638009</v>
      </c>
      <c r="BC15" s="16">
        <v>0.25648854961832102</v>
      </c>
      <c r="BD15" s="16"/>
      <c r="BE15" s="16">
        <v>0.15757575757575801</v>
      </c>
      <c r="BF15" s="16">
        <v>0.26035502958579898</v>
      </c>
      <c r="BG15" s="16">
        <v>0.38408304498269902</v>
      </c>
      <c r="BH15" s="16">
        <v>0.46808510638297901</v>
      </c>
    </row>
    <row r="16" spans="2:60" x14ac:dyDescent="0.25">
      <c r="B16" s="17" t="s">
        <v>115</v>
      </c>
      <c r="C16" s="18">
        <v>3.0349013657056102E-2</v>
      </c>
      <c r="D16" s="18">
        <v>2.32558139534884E-2</v>
      </c>
      <c r="E16" s="18">
        <v>2.7972027972028E-2</v>
      </c>
      <c r="F16" s="18">
        <v>3.1578947368421102E-2</v>
      </c>
      <c r="G16" s="18">
        <v>6.8965517241379296E-2</v>
      </c>
      <c r="H16" s="18">
        <v>6.6666666666666693E-2</v>
      </c>
      <c r="I16" s="18">
        <v>1.9047619047619001E-2</v>
      </c>
      <c r="J16" s="18">
        <v>0</v>
      </c>
      <c r="K16" s="18">
        <v>5.4794520547945202E-2</v>
      </c>
      <c r="L16" s="18">
        <v>6.6666666666666693E-2</v>
      </c>
      <c r="M16" s="18">
        <v>4.5454545454545497E-2</v>
      </c>
      <c r="N16" s="18">
        <v>4.9019607843137303E-2</v>
      </c>
      <c r="O16" s="18">
        <v>3.3333333333333298E-2</v>
      </c>
      <c r="P16" s="18">
        <v>6.6666666666666693E-2</v>
      </c>
      <c r="Q16" s="18">
        <v>2.32558139534884E-2</v>
      </c>
      <c r="R16" s="18">
        <v>3.7037037037037E-2</v>
      </c>
      <c r="S16" s="18">
        <v>0</v>
      </c>
      <c r="T16" s="18">
        <v>0</v>
      </c>
      <c r="U16" s="18"/>
      <c r="V16" s="18">
        <v>7.2423398328690797E-2</v>
      </c>
      <c r="W16" s="18">
        <v>5.40540540540541E-3</v>
      </c>
      <c r="X16" s="18">
        <v>1.7605633802816899E-2</v>
      </c>
      <c r="Y16" s="18">
        <v>1.6326530612244899E-2</v>
      </c>
      <c r="Z16" s="18"/>
      <c r="AA16" s="18">
        <v>5.2493438320210001E-2</v>
      </c>
      <c r="AB16" s="18">
        <v>1.21951219512195E-2</v>
      </c>
      <c r="AC16" s="18">
        <v>0</v>
      </c>
      <c r="AD16" s="18">
        <v>2.32558139534884E-2</v>
      </c>
      <c r="AE16" s="18">
        <v>1.6806722689075598E-2</v>
      </c>
      <c r="AF16" s="18">
        <v>2.1276595744680899E-2</v>
      </c>
      <c r="AG16" s="18">
        <v>2.0833333333333301E-2</v>
      </c>
      <c r="AH16" s="18">
        <v>1.21951219512195E-2</v>
      </c>
      <c r="AI16" s="18">
        <v>1.88679245283019E-2</v>
      </c>
      <c r="AJ16" s="18"/>
      <c r="AK16" s="18">
        <v>6.5989847715736002E-2</v>
      </c>
      <c r="AL16" s="18">
        <v>3.8834951456310697E-2</v>
      </c>
      <c r="AM16" s="18">
        <v>9.9009900990098994E-3</v>
      </c>
      <c r="AN16" s="18">
        <v>3.4129692832764499E-2</v>
      </c>
      <c r="AO16" s="18">
        <v>1.5957446808510599E-2</v>
      </c>
      <c r="AP16" s="18">
        <v>4.6082949308755804E-3</v>
      </c>
      <c r="AQ16" s="18">
        <v>6.6666666666666697E-3</v>
      </c>
      <c r="AR16" s="18"/>
      <c r="AS16" s="18">
        <v>0</v>
      </c>
      <c r="AT16" s="18">
        <v>3.5398230088495602E-2</v>
      </c>
      <c r="AU16" s="18"/>
      <c r="AV16" s="18">
        <v>3.37552742616034E-2</v>
      </c>
      <c r="AW16" s="18">
        <v>2.8436018957346001E-2</v>
      </c>
      <c r="AX16" s="18"/>
      <c r="AY16" s="18">
        <v>3.8647342995169101E-2</v>
      </c>
      <c r="AZ16" s="18">
        <v>1.6326530612244899E-2</v>
      </c>
      <c r="BA16" s="18"/>
      <c r="BB16" s="18">
        <v>1.8099547511312201E-2</v>
      </c>
      <c r="BC16" s="18">
        <v>4.2748091603053401E-2</v>
      </c>
      <c r="BD16" s="18"/>
      <c r="BE16" s="18">
        <v>0.13939393939393899</v>
      </c>
      <c r="BF16" s="18">
        <v>3.5502958579881699E-2</v>
      </c>
      <c r="BG16" s="18">
        <v>6.9204152249135002E-3</v>
      </c>
      <c r="BH16" s="18">
        <v>4.2553191489361703E-3</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266</v>
      </c>
      <c r="C8" s="16">
        <v>0.31942336874051602</v>
      </c>
      <c r="D8" s="16">
        <v>0.39534883720930197</v>
      </c>
      <c r="E8" s="16">
        <v>0.29370629370629397</v>
      </c>
      <c r="F8" s="16">
        <v>0.38947368421052603</v>
      </c>
      <c r="G8" s="16">
        <v>0.29310344827586199</v>
      </c>
      <c r="H8" s="16">
        <v>0.16666666666666699</v>
      </c>
      <c r="I8" s="16">
        <v>0.33333333333333298</v>
      </c>
      <c r="J8" s="16">
        <v>0.26315789473684198</v>
      </c>
      <c r="K8" s="16">
        <v>0.26027397260273999</v>
      </c>
      <c r="L8" s="16">
        <v>0.4</v>
      </c>
      <c r="M8" s="16">
        <v>0.31818181818181801</v>
      </c>
      <c r="N8" s="16">
        <v>0.29411764705882398</v>
      </c>
      <c r="O8" s="16">
        <v>0.2</v>
      </c>
      <c r="P8" s="16">
        <v>0.28333333333333299</v>
      </c>
      <c r="Q8" s="16">
        <v>0.51162790697674398</v>
      </c>
      <c r="R8" s="16">
        <v>0.22222222222222199</v>
      </c>
      <c r="S8" s="16">
        <v>0.27472527472527503</v>
      </c>
      <c r="T8" s="16">
        <v>0.375</v>
      </c>
      <c r="U8" s="16"/>
      <c r="V8" s="16">
        <v>0.33147632311977698</v>
      </c>
      <c r="W8" s="16">
        <v>0.32972972972973003</v>
      </c>
      <c r="X8" s="16">
        <v>0.31338028169014098</v>
      </c>
      <c r="Y8" s="16">
        <v>0.31020408163265301</v>
      </c>
      <c r="Z8" s="16"/>
      <c r="AA8" s="16">
        <v>0.31233595800524899</v>
      </c>
      <c r="AB8" s="16">
        <v>0.36585365853658502</v>
      </c>
      <c r="AC8" s="16">
        <v>0.30357142857142899</v>
      </c>
      <c r="AD8" s="16">
        <v>0.33333333333333298</v>
      </c>
      <c r="AE8" s="16">
        <v>0.32773109243697501</v>
      </c>
      <c r="AF8" s="16">
        <v>0.38297872340425498</v>
      </c>
      <c r="AG8" s="16">
        <v>0.35416666666666702</v>
      </c>
      <c r="AH8" s="16">
        <v>0.24390243902438999</v>
      </c>
      <c r="AI8" s="16">
        <v>0.28301886792452802</v>
      </c>
      <c r="AJ8" s="16"/>
      <c r="AK8" s="16">
        <v>0.35025380710659898</v>
      </c>
      <c r="AL8" s="16">
        <v>0.39805825242718401</v>
      </c>
      <c r="AM8" s="16">
        <v>0.40594059405940602</v>
      </c>
      <c r="AN8" s="16">
        <v>0.296928327645051</v>
      </c>
      <c r="AO8" s="16">
        <v>0.30851063829787201</v>
      </c>
      <c r="AP8" s="16">
        <v>0.28571428571428598</v>
      </c>
      <c r="AQ8" s="16">
        <v>0.27333333333333298</v>
      </c>
      <c r="AR8" s="16"/>
      <c r="AS8" s="16">
        <v>0.28723404255319201</v>
      </c>
      <c r="AT8" s="16">
        <v>0.32477876106194697</v>
      </c>
      <c r="AU8" s="16"/>
      <c r="AV8" s="16">
        <v>0.360759493670886</v>
      </c>
      <c r="AW8" s="16">
        <v>0.29620853080568699</v>
      </c>
      <c r="AX8" s="16"/>
      <c r="AY8" s="16">
        <v>0.32487922705313999</v>
      </c>
      <c r="AZ8" s="16">
        <v>0.31020408163265301</v>
      </c>
      <c r="BA8" s="16"/>
      <c r="BB8" s="16">
        <v>0.27752639517345401</v>
      </c>
      <c r="BC8" s="16">
        <v>0.36183206106870203</v>
      </c>
      <c r="BD8" s="16"/>
      <c r="BE8" s="16">
        <v>0.29696969696969699</v>
      </c>
      <c r="BF8" s="16">
        <v>0.32544378698224902</v>
      </c>
      <c r="BG8" s="16">
        <v>0.347750865051903</v>
      </c>
      <c r="BH8" s="16">
        <v>0.25531914893617003</v>
      </c>
    </row>
    <row r="9" spans="2:60" ht="30" x14ac:dyDescent="0.25">
      <c r="B9" s="17" t="s">
        <v>267</v>
      </c>
      <c r="C9" s="16">
        <v>0.24962063732928699</v>
      </c>
      <c r="D9" s="16">
        <v>0.30232558139534899</v>
      </c>
      <c r="E9" s="16">
        <v>0.15384615384615399</v>
      </c>
      <c r="F9" s="16">
        <v>0.30526315789473701</v>
      </c>
      <c r="G9" s="16">
        <v>0.24137931034482801</v>
      </c>
      <c r="H9" s="16">
        <v>0.233333333333333</v>
      </c>
      <c r="I9" s="16">
        <v>0.34285714285714303</v>
      </c>
      <c r="J9" s="16">
        <v>0.42105263157894701</v>
      </c>
      <c r="K9" s="16">
        <v>0.13698630136986301</v>
      </c>
      <c r="L9" s="16">
        <v>0.133333333333333</v>
      </c>
      <c r="M9" s="16">
        <v>0.28409090909090901</v>
      </c>
      <c r="N9" s="16">
        <v>0.22549019607843099</v>
      </c>
      <c r="O9" s="16">
        <v>0.16666666666666699</v>
      </c>
      <c r="P9" s="16">
        <v>0.18333333333333299</v>
      </c>
      <c r="Q9" s="16">
        <v>0.209302325581395</v>
      </c>
      <c r="R9" s="16">
        <v>0.18518518518518501</v>
      </c>
      <c r="S9" s="16">
        <v>0.30769230769230799</v>
      </c>
      <c r="T9" s="16">
        <v>0.25</v>
      </c>
      <c r="U9" s="16"/>
      <c r="V9" s="16">
        <v>0.15041782729805001</v>
      </c>
      <c r="W9" s="16">
        <v>0.21621621621621601</v>
      </c>
      <c r="X9" s="16">
        <v>0.28521126760563398</v>
      </c>
      <c r="Y9" s="16">
        <v>0.314285714285714</v>
      </c>
      <c r="Z9" s="16"/>
      <c r="AA9" s="16">
        <v>0.181102362204724</v>
      </c>
      <c r="AB9" s="16">
        <v>0.146341463414634</v>
      </c>
      <c r="AC9" s="16">
        <v>0.3125</v>
      </c>
      <c r="AD9" s="16">
        <v>0.186046511627907</v>
      </c>
      <c r="AE9" s="16">
        <v>0.26890756302521002</v>
      </c>
      <c r="AF9" s="16">
        <v>0.340425531914894</v>
      </c>
      <c r="AG9" s="16">
        <v>0.33333333333333298</v>
      </c>
      <c r="AH9" s="16">
        <v>0.36585365853658502</v>
      </c>
      <c r="AI9" s="16">
        <v>0.34905660377358499</v>
      </c>
      <c r="AJ9" s="16"/>
      <c r="AK9" s="16">
        <v>0.20304568527918801</v>
      </c>
      <c r="AL9" s="16">
        <v>0.29126213592233002</v>
      </c>
      <c r="AM9" s="16">
        <v>0.25742574257425699</v>
      </c>
      <c r="AN9" s="16">
        <v>0.218430034129693</v>
      </c>
      <c r="AO9" s="16">
        <v>0.29787234042553201</v>
      </c>
      <c r="AP9" s="16">
        <v>0.25806451612903197</v>
      </c>
      <c r="AQ9" s="16">
        <v>0.293333333333333</v>
      </c>
      <c r="AR9" s="16"/>
      <c r="AS9" s="16">
        <v>0.35106382978723399</v>
      </c>
      <c r="AT9" s="16">
        <v>0.23274336283185801</v>
      </c>
      <c r="AU9" s="16"/>
      <c r="AV9" s="16">
        <v>0.20042194092827001</v>
      </c>
      <c r="AW9" s="16">
        <v>0.27725118483412298</v>
      </c>
      <c r="AX9" s="16"/>
      <c r="AY9" s="16">
        <v>0.211352657004831</v>
      </c>
      <c r="AZ9" s="16">
        <v>0.314285714285714</v>
      </c>
      <c r="BA9" s="16"/>
      <c r="BB9" s="16">
        <v>0.250377073906486</v>
      </c>
      <c r="BC9" s="16">
        <v>0.24885496183206099</v>
      </c>
      <c r="BD9" s="16"/>
      <c r="BE9" s="16">
        <v>0.133333333333333</v>
      </c>
      <c r="BF9" s="16">
        <v>0.218934911242604</v>
      </c>
      <c r="BG9" s="16">
        <v>0.29065743944636702</v>
      </c>
      <c r="BH9" s="16">
        <v>0.27234042553191501</v>
      </c>
    </row>
    <row r="10" spans="2:60" ht="30" x14ac:dyDescent="0.25">
      <c r="B10" s="17" t="s">
        <v>268</v>
      </c>
      <c r="C10" s="16">
        <v>0.23748103186646399</v>
      </c>
      <c r="D10" s="16">
        <v>0.24806201550387599</v>
      </c>
      <c r="E10" s="16">
        <v>0.29370629370629397</v>
      </c>
      <c r="F10" s="16">
        <v>0.24210526315789499</v>
      </c>
      <c r="G10" s="16">
        <v>0.31034482758620702</v>
      </c>
      <c r="H10" s="16">
        <v>0.266666666666667</v>
      </c>
      <c r="I10" s="16">
        <v>0.266666666666667</v>
      </c>
      <c r="J10" s="16">
        <v>0.26315789473684198</v>
      </c>
      <c r="K10" s="16">
        <v>0.24657534246575299</v>
      </c>
      <c r="L10" s="16">
        <v>0.133333333333333</v>
      </c>
      <c r="M10" s="16">
        <v>0.18181818181818199</v>
      </c>
      <c r="N10" s="16">
        <v>0.25490196078431399</v>
      </c>
      <c r="O10" s="16">
        <v>0.233333333333333</v>
      </c>
      <c r="P10" s="16">
        <v>0.15</v>
      </c>
      <c r="Q10" s="16">
        <v>0.162790697674419</v>
      </c>
      <c r="R10" s="16">
        <v>0.11111111111111099</v>
      </c>
      <c r="S10" s="16">
        <v>0.269230769230769</v>
      </c>
      <c r="T10" s="16">
        <v>0.17307692307692299</v>
      </c>
      <c r="U10" s="16"/>
      <c r="V10" s="16">
        <v>0.27298050139275798</v>
      </c>
      <c r="W10" s="16">
        <v>0.232432432432432</v>
      </c>
      <c r="X10" s="16">
        <v>0.22887323943662</v>
      </c>
      <c r="Y10" s="16">
        <v>0.21836734693877599</v>
      </c>
      <c r="Z10" s="16"/>
      <c r="AA10" s="16">
        <v>0.278215223097113</v>
      </c>
      <c r="AB10" s="16">
        <v>0.24390243902438999</v>
      </c>
      <c r="AC10" s="16">
        <v>0.223214285714286</v>
      </c>
      <c r="AD10" s="16">
        <v>0.24806201550387599</v>
      </c>
      <c r="AE10" s="16">
        <v>0.19327731092437</v>
      </c>
      <c r="AF10" s="16">
        <v>0.19148936170212799</v>
      </c>
      <c r="AG10" s="16">
        <v>0.20833333333333301</v>
      </c>
      <c r="AH10" s="16">
        <v>0.18292682926829301</v>
      </c>
      <c r="AI10" s="16">
        <v>0.179245283018868</v>
      </c>
      <c r="AJ10" s="16"/>
      <c r="AK10" s="16">
        <v>0.233502538071066</v>
      </c>
      <c r="AL10" s="16">
        <v>0.27184466019417503</v>
      </c>
      <c r="AM10" s="16">
        <v>0.21782178217821799</v>
      </c>
      <c r="AN10" s="16">
        <v>0.293515358361775</v>
      </c>
      <c r="AO10" s="16">
        <v>0.21276595744680901</v>
      </c>
      <c r="AP10" s="16">
        <v>0.207373271889401</v>
      </c>
      <c r="AQ10" s="16">
        <v>0.16</v>
      </c>
      <c r="AR10" s="16"/>
      <c r="AS10" s="16">
        <v>0.175531914893617</v>
      </c>
      <c r="AT10" s="16">
        <v>0.247787610619469</v>
      </c>
      <c r="AU10" s="16"/>
      <c r="AV10" s="16">
        <v>0.25105485232067498</v>
      </c>
      <c r="AW10" s="16">
        <v>0.22985781990521301</v>
      </c>
      <c r="AX10" s="16"/>
      <c r="AY10" s="16">
        <v>0.24879227053140099</v>
      </c>
      <c r="AZ10" s="16">
        <v>0.21836734693877599</v>
      </c>
      <c r="BA10" s="16"/>
      <c r="BB10" s="16">
        <v>0.194570135746606</v>
      </c>
      <c r="BC10" s="16">
        <v>0.28091603053435099</v>
      </c>
      <c r="BD10" s="16"/>
      <c r="BE10" s="16">
        <v>0.24242424242424199</v>
      </c>
      <c r="BF10" s="16">
        <v>0.281065088757396</v>
      </c>
      <c r="BG10" s="16">
        <v>0.228373702422145</v>
      </c>
      <c r="BH10" s="16">
        <v>0.195744680851064</v>
      </c>
    </row>
    <row r="11" spans="2:60" ht="30" x14ac:dyDescent="0.25">
      <c r="B11" s="17" t="s">
        <v>269</v>
      </c>
      <c r="C11" s="16">
        <v>0.22154779969651001</v>
      </c>
      <c r="D11" s="16">
        <v>0.28682170542635699</v>
      </c>
      <c r="E11" s="16">
        <v>0.15384615384615399</v>
      </c>
      <c r="F11" s="16">
        <v>0.26315789473684198</v>
      </c>
      <c r="G11" s="16">
        <v>0.24137931034482801</v>
      </c>
      <c r="H11" s="16">
        <v>0.266666666666667</v>
      </c>
      <c r="I11" s="16">
        <v>0.28571428571428598</v>
      </c>
      <c r="J11" s="16">
        <v>0.26315789473684198</v>
      </c>
      <c r="K11" s="16">
        <v>0.32876712328767099</v>
      </c>
      <c r="L11" s="16">
        <v>0.16666666666666699</v>
      </c>
      <c r="M11" s="16">
        <v>0.204545454545455</v>
      </c>
      <c r="N11" s="16">
        <v>0.16666666666666699</v>
      </c>
      <c r="O11" s="16">
        <v>0.16666666666666699</v>
      </c>
      <c r="P11" s="16">
        <v>0.3</v>
      </c>
      <c r="Q11" s="16">
        <v>0.186046511627907</v>
      </c>
      <c r="R11" s="16">
        <v>0.25925925925925902</v>
      </c>
      <c r="S11" s="16">
        <v>0.164835164835165</v>
      </c>
      <c r="T11" s="16">
        <v>0.18269230769230799</v>
      </c>
      <c r="U11" s="16"/>
      <c r="V11" s="16">
        <v>0.18105849582172701</v>
      </c>
      <c r="W11" s="16">
        <v>0.22702702702702701</v>
      </c>
      <c r="X11" s="16">
        <v>0.25352112676056299</v>
      </c>
      <c r="Y11" s="16">
        <v>0.23061224489795901</v>
      </c>
      <c r="Z11" s="16"/>
      <c r="AA11" s="16">
        <v>0.167979002624672</v>
      </c>
      <c r="AB11" s="16">
        <v>0.24390243902438999</v>
      </c>
      <c r="AC11" s="16">
        <v>0.19642857142857101</v>
      </c>
      <c r="AD11" s="16">
        <v>0.28682170542635699</v>
      </c>
      <c r="AE11" s="16">
        <v>0.22689075630252101</v>
      </c>
      <c r="AF11" s="16">
        <v>0.26595744680851102</v>
      </c>
      <c r="AG11" s="16">
        <v>0.29166666666666702</v>
      </c>
      <c r="AH11" s="16">
        <v>0.18292682926829301</v>
      </c>
      <c r="AI11" s="16">
        <v>0.235849056603774</v>
      </c>
      <c r="AJ11" s="16"/>
      <c r="AK11" s="16">
        <v>0.182741116751269</v>
      </c>
      <c r="AL11" s="16">
        <v>0.20388349514563101</v>
      </c>
      <c r="AM11" s="16">
        <v>0.32673267326732702</v>
      </c>
      <c r="AN11" s="16">
        <v>0.221843003412969</v>
      </c>
      <c r="AO11" s="16">
        <v>0.20212765957446799</v>
      </c>
      <c r="AP11" s="16">
        <v>0.25806451612903197</v>
      </c>
      <c r="AQ11" s="16">
        <v>0.2</v>
      </c>
      <c r="AR11" s="16"/>
      <c r="AS11" s="16">
        <v>0.22340425531914901</v>
      </c>
      <c r="AT11" s="16">
        <v>0.221238938053097</v>
      </c>
      <c r="AU11" s="16"/>
      <c r="AV11" s="16">
        <v>0.18776371308016901</v>
      </c>
      <c r="AW11" s="16">
        <v>0.24052132701421799</v>
      </c>
      <c r="AX11" s="16"/>
      <c r="AY11" s="16">
        <v>0.21618357487922699</v>
      </c>
      <c r="AZ11" s="16">
        <v>0.23061224489795901</v>
      </c>
      <c r="BA11" s="16"/>
      <c r="BB11" s="16">
        <v>0.20211161387632001</v>
      </c>
      <c r="BC11" s="16">
        <v>0.24122137404580199</v>
      </c>
      <c r="BD11" s="16"/>
      <c r="BE11" s="16">
        <v>0.2</v>
      </c>
      <c r="BF11" s="16">
        <v>0.21005917159763299</v>
      </c>
      <c r="BG11" s="16">
        <v>0.23875432525951601</v>
      </c>
      <c r="BH11" s="16">
        <v>0.21276595744680901</v>
      </c>
    </row>
    <row r="12" spans="2:60" ht="45" x14ac:dyDescent="0.25">
      <c r="B12" s="17" t="s">
        <v>270</v>
      </c>
      <c r="C12" s="16">
        <v>0.20789074355083501</v>
      </c>
      <c r="D12" s="16">
        <v>0.186046511627907</v>
      </c>
      <c r="E12" s="16">
        <v>0.111888111888112</v>
      </c>
      <c r="F12" s="16">
        <v>0.17894736842105299</v>
      </c>
      <c r="G12" s="16">
        <v>0.20689655172413801</v>
      </c>
      <c r="H12" s="16">
        <v>0.1</v>
      </c>
      <c r="I12" s="16">
        <v>0.133333333333333</v>
      </c>
      <c r="J12" s="16">
        <v>0.42105263157894701</v>
      </c>
      <c r="K12" s="16">
        <v>0.20547945205479501</v>
      </c>
      <c r="L12" s="16">
        <v>0.1</v>
      </c>
      <c r="M12" s="16">
        <v>0.30681818181818199</v>
      </c>
      <c r="N12" s="16">
        <v>0.20588235294117599</v>
      </c>
      <c r="O12" s="16">
        <v>0.16666666666666699</v>
      </c>
      <c r="P12" s="16">
        <v>0.1</v>
      </c>
      <c r="Q12" s="16">
        <v>0.25581395348837199</v>
      </c>
      <c r="R12" s="16">
        <v>0.296296296296296</v>
      </c>
      <c r="S12" s="16">
        <v>0.28021978021978</v>
      </c>
      <c r="T12" s="16">
        <v>0.31730769230769201</v>
      </c>
      <c r="U12" s="16"/>
      <c r="V12" s="16">
        <v>0.125348189415042</v>
      </c>
      <c r="W12" s="16">
        <v>0.21081081081081099</v>
      </c>
      <c r="X12" s="16">
        <v>0.21478873239436599</v>
      </c>
      <c r="Y12" s="16">
        <v>0.26326530612244903</v>
      </c>
      <c r="Z12" s="16"/>
      <c r="AA12" s="16">
        <v>0.16010498687663999</v>
      </c>
      <c r="AB12" s="16">
        <v>0.18292682926829301</v>
      </c>
      <c r="AC12" s="16">
        <v>0.23214285714285701</v>
      </c>
      <c r="AD12" s="16">
        <v>0.27131782945736399</v>
      </c>
      <c r="AE12" s="16">
        <v>0.16806722689075601</v>
      </c>
      <c r="AF12" s="16">
        <v>0.22340425531914901</v>
      </c>
      <c r="AG12" s="16">
        <v>0.36458333333333298</v>
      </c>
      <c r="AH12" s="16">
        <v>0.17073170731707299</v>
      </c>
      <c r="AI12" s="16">
        <v>0.28301886792452802</v>
      </c>
      <c r="AJ12" s="16"/>
      <c r="AK12" s="16">
        <v>0.15228426395939099</v>
      </c>
      <c r="AL12" s="16">
        <v>0.233009708737864</v>
      </c>
      <c r="AM12" s="16">
        <v>0.20792079207920799</v>
      </c>
      <c r="AN12" s="16">
        <v>0.17064846416382301</v>
      </c>
      <c r="AO12" s="16">
        <v>0.26595744680851102</v>
      </c>
      <c r="AP12" s="16">
        <v>0.23963133640553</v>
      </c>
      <c r="AQ12" s="16">
        <v>0.26</v>
      </c>
      <c r="AR12" s="16"/>
      <c r="AS12" s="16">
        <v>0.35106382978723399</v>
      </c>
      <c r="AT12" s="16">
        <v>0.18407079646017699</v>
      </c>
      <c r="AU12" s="16"/>
      <c r="AV12" s="16">
        <v>0.19409282700421901</v>
      </c>
      <c r="AW12" s="16">
        <v>0.21563981042654001</v>
      </c>
      <c r="AX12" s="16"/>
      <c r="AY12" s="16">
        <v>0.17512077294685999</v>
      </c>
      <c r="AZ12" s="16">
        <v>0.26326530612244903</v>
      </c>
      <c r="BA12" s="16"/>
      <c r="BB12" s="16">
        <v>0.23227752639517299</v>
      </c>
      <c r="BC12" s="16">
        <v>0.18320610687022901</v>
      </c>
      <c r="BD12" s="16"/>
      <c r="BE12" s="16">
        <v>8.4848484848484895E-2</v>
      </c>
      <c r="BF12" s="16">
        <v>0.14792899408283999</v>
      </c>
      <c r="BG12" s="16">
        <v>0.24740484429065701</v>
      </c>
      <c r="BH12" s="16">
        <v>0.28510638297872298</v>
      </c>
    </row>
    <row r="13" spans="2:60" ht="45" x14ac:dyDescent="0.25">
      <c r="B13" s="17" t="s">
        <v>271</v>
      </c>
      <c r="C13" s="16">
        <v>0.19650986342943899</v>
      </c>
      <c r="D13" s="16">
        <v>0.170542635658915</v>
      </c>
      <c r="E13" s="16">
        <v>0.27272727272727298</v>
      </c>
      <c r="F13" s="16">
        <v>0.231578947368421</v>
      </c>
      <c r="G13" s="16">
        <v>0.22413793103448301</v>
      </c>
      <c r="H13" s="16">
        <v>0.266666666666667</v>
      </c>
      <c r="I13" s="16">
        <v>0.180952380952381</v>
      </c>
      <c r="J13" s="16">
        <v>0.157894736842105</v>
      </c>
      <c r="K13" s="16">
        <v>0.164383561643836</v>
      </c>
      <c r="L13" s="16">
        <v>0.1</v>
      </c>
      <c r="M13" s="16">
        <v>0.13636363636363599</v>
      </c>
      <c r="N13" s="16">
        <v>0.23529411764705899</v>
      </c>
      <c r="O13" s="16">
        <v>0.133333333333333</v>
      </c>
      <c r="P13" s="16">
        <v>0.133333333333333</v>
      </c>
      <c r="Q13" s="16">
        <v>6.9767441860465101E-2</v>
      </c>
      <c r="R13" s="16">
        <v>0.148148148148148</v>
      </c>
      <c r="S13" s="16">
        <v>0.21978021978022</v>
      </c>
      <c r="T13" s="16">
        <v>0.22115384615384601</v>
      </c>
      <c r="U13" s="16"/>
      <c r="V13" s="16">
        <v>0.26462395543175499</v>
      </c>
      <c r="W13" s="16">
        <v>0.16756756756756799</v>
      </c>
      <c r="X13" s="16">
        <v>0.20422535211267601</v>
      </c>
      <c r="Y13" s="16">
        <v>0.15306122448979601</v>
      </c>
      <c r="Z13" s="16"/>
      <c r="AA13" s="16">
        <v>0.22309711286089201</v>
      </c>
      <c r="AB13" s="16">
        <v>0.18292682926829301</v>
      </c>
      <c r="AC13" s="16">
        <v>0.23214285714285701</v>
      </c>
      <c r="AD13" s="16">
        <v>0.178294573643411</v>
      </c>
      <c r="AE13" s="16">
        <v>0.184873949579832</v>
      </c>
      <c r="AF13" s="16">
        <v>0.117021276595745</v>
      </c>
      <c r="AG13" s="16">
        <v>0.14583333333333301</v>
      </c>
      <c r="AH13" s="16">
        <v>0.207317073170732</v>
      </c>
      <c r="AI13" s="16">
        <v>0.18867924528301899</v>
      </c>
      <c r="AJ13" s="16"/>
      <c r="AK13" s="16">
        <v>0.25380710659898498</v>
      </c>
      <c r="AL13" s="16">
        <v>0.27184466019417503</v>
      </c>
      <c r="AM13" s="16">
        <v>0.29702970297029702</v>
      </c>
      <c r="AN13" s="16">
        <v>0.17064846416382301</v>
      </c>
      <c r="AO13" s="16">
        <v>0.14893617021276601</v>
      </c>
      <c r="AP13" s="16">
        <v>0.14746543778801799</v>
      </c>
      <c r="AQ13" s="16">
        <v>0.18666666666666701</v>
      </c>
      <c r="AR13" s="16"/>
      <c r="AS13" s="16">
        <v>0.180851063829787</v>
      </c>
      <c r="AT13" s="16">
        <v>0.199115044247788</v>
      </c>
      <c r="AU13" s="16"/>
      <c r="AV13" s="16">
        <v>0.189873417721519</v>
      </c>
      <c r="AW13" s="16">
        <v>0.20023696682464501</v>
      </c>
      <c r="AX13" s="16"/>
      <c r="AY13" s="16">
        <v>0.22222222222222199</v>
      </c>
      <c r="AZ13" s="16">
        <v>0.15306122448979601</v>
      </c>
      <c r="BA13" s="16"/>
      <c r="BB13" s="16">
        <v>0.167420814479638</v>
      </c>
      <c r="BC13" s="16">
        <v>0.22595419847328199</v>
      </c>
      <c r="BD13" s="16"/>
      <c r="BE13" s="16">
        <v>0.28484848484848502</v>
      </c>
      <c r="BF13" s="16">
        <v>0.230769230769231</v>
      </c>
      <c r="BG13" s="16">
        <v>0.160899653979239</v>
      </c>
      <c r="BH13" s="16">
        <v>0.170212765957447</v>
      </c>
    </row>
    <row r="14" spans="2:60" ht="30" x14ac:dyDescent="0.25">
      <c r="B14" s="17" t="s">
        <v>272</v>
      </c>
      <c r="C14" s="16">
        <v>0.19044006069802699</v>
      </c>
      <c r="D14" s="16">
        <v>0.24806201550387599</v>
      </c>
      <c r="E14" s="16">
        <v>0.16783216783216801</v>
      </c>
      <c r="F14" s="16">
        <v>0.21052631578947401</v>
      </c>
      <c r="G14" s="16">
        <v>0.15517241379310301</v>
      </c>
      <c r="H14" s="16">
        <v>0.233333333333333</v>
      </c>
      <c r="I14" s="16">
        <v>0.2</v>
      </c>
      <c r="J14" s="16">
        <v>0.105263157894737</v>
      </c>
      <c r="K14" s="16">
        <v>0.232876712328767</v>
      </c>
      <c r="L14" s="16">
        <v>0.2</v>
      </c>
      <c r="M14" s="16">
        <v>0.102272727272727</v>
      </c>
      <c r="N14" s="16">
        <v>0.18627450980392199</v>
      </c>
      <c r="O14" s="16">
        <v>0.133333333333333</v>
      </c>
      <c r="P14" s="16">
        <v>0.18333333333333299</v>
      </c>
      <c r="Q14" s="16">
        <v>0.232558139534884</v>
      </c>
      <c r="R14" s="16">
        <v>0.25925925925925902</v>
      </c>
      <c r="S14" s="16">
        <v>0.15384615384615399</v>
      </c>
      <c r="T14" s="16">
        <v>0.240384615384615</v>
      </c>
      <c r="U14" s="16"/>
      <c r="V14" s="16">
        <v>0.14484679665738201</v>
      </c>
      <c r="W14" s="16">
        <v>0.18918918918918901</v>
      </c>
      <c r="X14" s="16">
        <v>0.18661971830985899</v>
      </c>
      <c r="Y14" s="16">
        <v>0.22653061224489801</v>
      </c>
      <c r="Z14" s="16"/>
      <c r="AA14" s="16">
        <v>0.162729658792651</v>
      </c>
      <c r="AB14" s="16">
        <v>0.219512195121951</v>
      </c>
      <c r="AC14" s="16">
        <v>0.214285714285714</v>
      </c>
      <c r="AD14" s="16">
        <v>0.162790697674419</v>
      </c>
      <c r="AE14" s="16">
        <v>0.23529411764705899</v>
      </c>
      <c r="AF14" s="16">
        <v>0.180851063829787</v>
      </c>
      <c r="AG14" s="16">
        <v>0.26041666666666702</v>
      </c>
      <c r="AH14" s="16">
        <v>0.24390243902438999</v>
      </c>
      <c r="AI14" s="16">
        <v>0.21698113207547201</v>
      </c>
      <c r="AJ14" s="16"/>
      <c r="AK14" s="16">
        <v>0.22335025380710699</v>
      </c>
      <c r="AL14" s="16">
        <v>0.242718446601942</v>
      </c>
      <c r="AM14" s="16">
        <v>0.18811881188118801</v>
      </c>
      <c r="AN14" s="16">
        <v>0.133105802047782</v>
      </c>
      <c r="AO14" s="16">
        <v>0.21808510638297901</v>
      </c>
      <c r="AP14" s="16">
        <v>0.19815668202764999</v>
      </c>
      <c r="AQ14" s="16">
        <v>0.22666666666666699</v>
      </c>
      <c r="AR14" s="16"/>
      <c r="AS14" s="16">
        <v>0.24468085106383</v>
      </c>
      <c r="AT14" s="16">
        <v>0.18141592920353999</v>
      </c>
      <c r="AU14" s="16"/>
      <c r="AV14" s="16">
        <v>0.16033755274261599</v>
      </c>
      <c r="AW14" s="16">
        <v>0.20734597156398099</v>
      </c>
      <c r="AX14" s="16"/>
      <c r="AY14" s="16">
        <v>0.16908212560386501</v>
      </c>
      <c r="AZ14" s="16">
        <v>0.22653061224489801</v>
      </c>
      <c r="BA14" s="16"/>
      <c r="BB14" s="16">
        <v>0.19909502262443399</v>
      </c>
      <c r="BC14" s="16">
        <v>0.181679389312977</v>
      </c>
      <c r="BD14" s="16"/>
      <c r="BE14" s="16">
        <v>0.12727272727272701</v>
      </c>
      <c r="BF14" s="16">
        <v>0.15680473372781101</v>
      </c>
      <c r="BG14" s="16">
        <v>0.20934256055363301</v>
      </c>
      <c r="BH14" s="16">
        <v>0.23829787234042599</v>
      </c>
    </row>
    <row r="15" spans="2:60" ht="30" x14ac:dyDescent="0.25">
      <c r="B15" s="17" t="s">
        <v>273</v>
      </c>
      <c r="C15" s="16">
        <v>0.13125948406676799</v>
      </c>
      <c r="D15" s="16">
        <v>0.15503875968992201</v>
      </c>
      <c r="E15" s="16">
        <v>0.14685314685314699</v>
      </c>
      <c r="F15" s="16">
        <v>0.168421052631579</v>
      </c>
      <c r="G15" s="16">
        <v>0.15517241379310301</v>
      </c>
      <c r="H15" s="16">
        <v>0.1</v>
      </c>
      <c r="I15" s="16">
        <v>0.133333333333333</v>
      </c>
      <c r="J15" s="16">
        <v>0.26315789473684198</v>
      </c>
      <c r="K15" s="16">
        <v>8.2191780821917804E-2</v>
      </c>
      <c r="L15" s="16">
        <v>0.1</v>
      </c>
      <c r="M15" s="16">
        <v>0.11363636363636399</v>
      </c>
      <c r="N15" s="16">
        <v>7.8431372549019607E-2</v>
      </c>
      <c r="O15" s="16">
        <v>0.2</v>
      </c>
      <c r="P15" s="16">
        <v>0.1</v>
      </c>
      <c r="Q15" s="16">
        <v>0.13953488372093001</v>
      </c>
      <c r="R15" s="16">
        <v>0.18518518518518501</v>
      </c>
      <c r="S15" s="16">
        <v>0.12637362637362601</v>
      </c>
      <c r="T15" s="16">
        <v>0.115384615384615</v>
      </c>
      <c r="U15" s="16"/>
      <c r="V15" s="16">
        <v>0.13091922005570999</v>
      </c>
      <c r="W15" s="16">
        <v>8.6486486486486505E-2</v>
      </c>
      <c r="X15" s="16">
        <v>0.14436619718309901</v>
      </c>
      <c r="Y15" s="16">
        <v>0.14081632653061199</v>
      </c>
      <c r="Z15" s="16"/>
      <c r="AA15" s="16">
        <v>0.118110236220472</v>
      </c>
      <c r="AB15" s="16">
        <v>0.134146341463415</v>
      </c>
      <c r="AC15" s="16">
        <v>0.151785714285714</v>
      </c>
      <c r="AD15" s="16">
        <v>0.108527131782946</v>
      </c>
      <c r="AE15" s="16">
        <v>0.11764705882352899</v>
      </c>
      <c r="AF15" s="16">
        <v>0.180851063829787</v>
      </c>
      <c r="AG15" s="16">
        <v>0.19791666666666699</v>
      </c>
      <c r="AH15" s="16">
        <v>9.7560975609756101E-2</v>
      </c>
      <c r="AI15" s="16">
        <v>0.14150943396226401</v>
      </c>
      <c r="AJ15" s="16"/>
      <c r="AK15" s="16">
        <v>0.12690355329949199</v>
      </c>
      <c r="AL15" s="16">
        <v>9.7087378640776698E-2</v>
      </c>
      <c r="AM15" s="16">
        <v>0.158415841584158</v>
      </c>
      <c r="AN15" s="16">
        <v>0.133105802047782</v>
      </c>
      <c r="AO15" s="16">
        <v>0.122340425531915</v>
      </c>
      <c r="AP15" s="16">
        <v>0.15668202764976999</v>
      </c>
      <c r="AQ15" s="16">
        <v>0.12666666666666701</v>
      </c>
      <c r="AR15" s="16"/>
      <c r="AS15" s="16">
        <v>0.20744680851063799</v>
      </c>
      <c r="AT15" s="16">
        <v>0.11858407079645999</v>
      </c>
      <c r="AU15" s="16"/>
      <c r="AV15" s="16">
        <v>0.139240506329114</v>
      </c>
      <c r="AW15" s="16">
        <v>0.12677725118483399</v>
      </c>
      <c r="AX15" s="16"/>
      <c r="AY15" s="16">
        <v>0.12560386473429999</v>
      </c>
      <c r="AZ15" s="16">
        <v>0.14081632653061199</v>
      </c>
      <c r="BA15" s="16"/>
      <c r="BB15" s="16">
        <v>0.13725490196078399</v>
      </c>
      <c r="BC15" s="16">
        <v>0.125190839694656</v>
      </c>
      <c r="BD15" s="16"/>
      <c r="BE15" s="16">
        <v>0.109090909090909</v>
      </c>
      <c r="BF15" s="16">
        <v>0.13609467455621299</v>
      </c>
      <c r="BG15" s="16">
        <v>0.13321799307958501</v>
      </c>
      <c r="BH15" s="16">
        <v>0.136170212765957</v>
      </c>
    </row>
    <row r="16" spans="2:60" x14ac:dyDescent="0.25">
      <c r="B16" s="17" t="s">
        <v>115</v>
      </c>
      <c r="C16" s="18">
        <v>0.132018209408194</v>
      </c>
      <c r="D16" s="18">
        <v>0.108527131782946</v>
      </c>
      <c r="E16" s="18">
        <v>0.17482517482517501</v>
      </c>
      <c r="F16" s="18">
        <v>9.4736842105263203E-2</v>
      </c>
      <c r="G16" s="18">
        <v>0.12068965517241401</v>
      </c>
      <c r="H16" s="18">
        <v>0.133333333333333</v>
      </c>
      <c r="I16" s="18">
        <v>6.6666666666666693E-2</v>
      </c>
      <c r="J16" s="18">
        <v>0</v>
      </c>
      <c r="K16" s="18">
        <v>0.13698630136986301</v>
      </c>
      <c r="L16" s="18">
        <v>0.233333333333333</v>
      </c>
      <c r="M16" s="18">
        <v>0.15909090909090901</v>
      </c>
      <c r="N16" s="18">
        <v>0.12745098039215699</v>
      </c>
      <c r="O16" s="18">
        <v>0.266666666666667</v>
      </c>
      <c r="P16" s="18">
        <v>0.25</v>
      </c>
      <c r="Q16" s="18">
        <v>9.3023255813953501E-2</v>
      </c>
      <c r="R16" s="18">
        <v>0.11111111111111099</v>
      </c>
      <c r="S16" s="18">
        <v>0.10989010989011</v>
      </c>
      <c r="T16" s="18">
        <v>0.134615384615385</v>
      </c>
      <c r="U16" s="18"/>
      <c r="V16" s="18">
        <v>0.14763231197771601</v>
      </c>
      <c r="W16" s="18">
        <v>0.14054054054054099</v>
      </c>
      <c r="X16" s="18">
        <v>0.11267605633802801</v>
      </c>
      <c r="Y16" s="18">
        <v>0.128571428571429</v>
      </c>
      <c r="Z16" s="18"/>
      <c r="AA16" s="18">
        <v>0.139107611548556</v>
      </c>
      <c r="AB16" s="18">
        <v>0.109756097560976</v>
      </c>
      <c r="AC16" s="18">
        <v>0.11607142857142901</v>
      </c>
      <c r="AD16" s="18">
        <v>0.116279069767442</v>
      </c>
      <c r="AE16" s="18">
        <v>0.13445378151260501</v>
      </c>
      <c r="AF16" s="18">
        <v>0.12765957446808501</v>
      </c>
      <c r="AG16" s="18">
        <v>7.2916666666666699E-2</v>
      </c>
      <c r="AH16" s="18">
        <v>0.12195121951219499</v>
      </c>
      <c r="AI16" s="18">
        <v>0.13207547169811301</v>
      </c>
      <c r="AJ16" s="18"/>
      <c r="AK16" s="18">
        <v>0.14213197969543101</v>
      </c>
      <c r="AL16" s="18">
        <v>4.85436893203883E-2</v>
      </c>
      <c r="AM16" s="18">
        <v>2.9702970297029702E-2</v>
      </c>
      <c r="AN16" s="18">
        <v>0.12627986348122899</v>
      </c>
      <c r="AO16" s="18">
        <v>0.170212765957447</v>
      </c>
      <c r="AP16" s="18">
        <v>0.124423963133641</v>
      </c>
      <c r="AQ16" s="18">
        <v>0.17333333333333301</v>
      </c>
      <c r="AR16" s="18"/>
      <c r="AS16" s="18">
        <v>0.14361702127659601</v>
      </c>
      <c r="AT16" s="18">
        <v>0.13008849557522101</v>
      </c>
      <c r="AU16" s="18"/>
      <c r="AV16" s="18">
        <v>0.13080168776371301</v>
      </c>
      <c r="AW16" s="18">
        <v>0.13270142180094799</v>
      </c>
      <c r="AX16" s="18"/>
      <c r="AY16" s="18">
        <v>0.13405797101449299</v>
      </c>
      <c r="AZ16" s="18">
        <v>0.128571428571429</v>
      </c>
      <c r="BA16" s="18"/>
      <c r="BB16" s="18">
        <v>0.15686274509803899</v>
      </c>
      <c r="BC16" s="18">
        <v>0.106870229007634</v>
      </c>
      <c r="BD16" s="18"/>
      <c r="BE16" s="18">
        <v>0.218181818181818</v>
      </c>
      <c r="BF16" s="18">
        <v>0.121301775147929</v>
      </c>
      <c r="BG16" s="18">
        <v>0.110726643598616</v>
      </c>
      <c r="BH16" s="18">
        <v>0.14042553191489399</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286</v>
      </c>
      <c r="E2" s="25"/>
      <c r="F2" s="25"/>
      <c r="G2" s="25"/>
      <c r="H2" s="25"/>
      <c r="I2" s="25"/>
      <c r="J2" s="25"/>
      <c r="K2" s="25"/>
    </row>
    <row r="6" spans="2:11" ht="50.1" customHeight="1" x14ac:dyDescent="0.25">
      <c r="B6" s="22" t="s">
        <v>15</v>
      </c>
      <c r="C6" s="22" t="s">
        <v>275</v>
      </c>
      <c r="D6" s="22" t="s">
        <v>276</v>
      </c>
      <c r="E6" s="22" t="s">
        <v>277</v>
      </c>
      <c r="F6" s="22" t="s">
        <v>278</v>
      </c>
      <c r="G6" s="22" t="s">
        <v>279</v>
      </c>
      <c r="H6" s="22" t="s">
        <v>280</v>
      </c>
      <c r="I6" s="22" t="s">
        <v>281</v>
      </c>
      <c r="J6" s="22" t="s">
        <v>282</v>
      </c>
    </row>
    <row r="7" spans="2:11" ht="30" x14ac:dyDescent="0.25">
      <c r="B7" s="17" t="s">
        <v>283</v>
      </c>
      <c r="C7" s="16">
        <v>0.119878603945372</v>
      </c>
      <c r="D7" s="16">
        <v>9.0288315629742003E-2</v>
      </c>
      <c r="E7" s="16">
        <v>0.109256449165402</v>
      </c>
      <c r="F7" s="16">
        <v>9.78755690440061E-2</v>
      </c>
      <c r="G7" s="16">
        <v>0.16919575113808799</v>
      </c>
      <c r="H7" s="16">
        <v>0.18968133535660101</v>
      </c>
      <c r="I7" s="16">
        <v>0.101669195751138</v>
      </c>
      <c r="J7" s="16">
        <v>0.15553869499241299</v>
      </c>
    </row>
    <row r="8" spans="2:11" ht="30" x14ac:dyDescent="0.25">
      <c r="B8" s="17" t="s">
        <v>284</v>
      </c>
      <c r="C8" s="16">
        <v>0.74810318664643405</v>
      </c>
      <c r="D8" s="16">
        <v>0.76176024279210897</v>
      </c>
      <c r="E8" s="16">
        <v>0.72610015174506803</v>
      </c>
      <c r="F8" s="16">
        <v>0.71244309559939301</v>
      </c>
      <c r="G8" s="16">
        <v>0.63884673748103205</v>
      </c>
      <c r="H8" s="16">
        <v>0.67981790591805802</v>
      </c>
      <c r="I8" s="16">
        <v>0.78755690440060699</v>
      </c>
      <c r="J8" s="16">
        <v>0.67374810318664602</v>
      </c>
    </row>
    <row r="9" spans="2:11" x14ac:dyDescent="0.25">
      <c r="B9" s="17" t="s">
        <v>285</v>
      </c>
      <c r="C9" s="16">
        <v>0.106980273141123</v>
      </c>
      <c r="D9" s="16">
        <v>0.119878603945372</v>
      </c>
      <c r="E9" s="16">
        <v>0.127465857359636</v>
      </c>
      <c r="F9" s="16">
        <v>0.15705614567526599</v>
      </c>
      <c r="G9" s="16">
        <v>0.15553869499241299</v>
      </c>
      <c r="H9" s="16">
        <v>9.8634294385432503E-2</v>
      </c>
      <c r="I9" s="16">
        <v>8.3459787556904405E-2</v>
      </c>
      <c r="J9" s="16">
        <v>0.12974203338391499</v>
      </c>
    </row>
    <row r="10" spans="2:11" x14ac:dyDescent="0.25">
      <c r="B10" s="17" t="s">
        <v>77</v>
      </c>
      <c r="C10" s="16">
        <v>2.5037936267071299E-2</v>
      </c>
      <c r="D10" s="16">
        <v>2.80728376327769E-2</v>
      </c>
      <c r="E10" s="16">
        <v>3.71775417298938E-2</v>
      </c>
      <c r="F10" s="16">
        <v>3.2625189681335397E-2</v>
      </c>
      <c r="G10" s="16">
        <v>3.6418816388467397E-2</v>
      </c>
      <c r="H10" s="16">
        <v>3.1866464339909001E-2</v>
      </c>
      <c r="I10" s="16">
        <v>2.7314112291350501E-2</v>
      </c>
      <c r="J10" s="16">
        <v>4.09711684370258E-2</v>
      </c>
    </row>
    <row r="11" spans="2:11" x14ac:dyDescent="0.25">
      <c r="B11" s="15"/>
      <c r="C11" s="15"/>
      <c r="D11" s="15"/>
      <c r="E11" s="15"/>
      <c r="F11" s="15"/>
      <c r="G11" s="15"/>
      <c r="H11" s="15"/>
      <c r="I11" s="15"/>
      <c r="J11" s="15"/>
    </row>
    <row r="12" spans="2:11" x14ac:dyDescent="0.25">
      <c r="B12" t="s">
        <v>80</v>
      </c>
    </row>
    <row r="13" spans="2:11" x14ac:dyDescent="0.25">
      <c r="B13" t="s">
        <v>81</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0.119878603945372</v>
      </c>
      <c r="D8" s="16">
        <v>0.10077519379845</v>
      </c>
      <c r="E8" s="16">
        <v>0.160839160839161</v>
      </c>
      <c r="F8" s="16">
        <v>0.115789473684211</v>
      </c>
      <c r="G8" s="16">
        <v>8.6206896551724102E-2</v>
      </c>
      <c r="H8" s="16">
        <v>0.133333333333333</v>
      </c>
      <c r="I8" s="16">
        <v>0.180952380952381</v>
      </c>
      <c r="J8" s="16">
        <v>0.157894736842105</v>
      </c>
      <c r="K8" s="16">
        <v>0.123287671232877</v>
      </c>
      <c r="L8" s="16">
        <v>3.3333333333333298E-2</v>
      </c>
      <c r="M8" s="16">
        <v>0.125</v>
      </c>
      <c r="N8" s="16">
        <v>9.8039215686274495E-2</v>
      </c>
      <c r="O8" s="16">
        <v>0.16666666666666699</v>
      </c>
      <c r="P8" s="16">
        <v>0.1</v>
      </c>
      <c r="Q8" s="16">
        <v>6.9767441860465101E-2</v>
      </c>
      <c r="R8" s="16">
        <v>3.7037037037037E-2</v>
      </c>
      <c r="S8" s="16">
        <v>0.13736263736263701</v>
      </c>
      <c r="T8" s="16">
        <v>8.6538461538461495E-2</v>
      </c>
      <c r="U8" s="16"/>
      <c r="V8" s="16">
        <v>0.14484679665738201</v>
      </c>
      <c r="W8" s="16">
        <v>0.102702702702703</v>
      </c>
      <c r="X8" s="16">
        <v>0.102112676056338</v>
      </c>
      <c r="Y8" s="16">
        <v>0.118367346938776</v>
      </c>
      <c r="Z8" s="16"/>
      <c r="AA8" s="16">
        <v>0.144356955380577</v>
      </c>
      <c r="AB8" s="16">
        <v>6.0975609756097601E-2</v>
      </c>
      <c r="AC8" s="16">
        <v>0.125</v>
      </c>
      <c r="AD8" s="16">
        <v>8.5271317829457405E-2</v>
      </c>
      <c r="AE8" s="16">
        <v>0.151260504201681</v>
      </c>
      <c r="AF8" s="16">
        <v>0.10638297872340401</v>
      </c>
      <c r="AG8" s="16">
        <v>0.14583333333333301</v>
      </c>
      <c r="AH8" s="16">
        <v>0.12195121951219499</v>
      </c>
      <c r="AI8" s="16">
        <v>8.4905660377358499E-2</v>
      </c>
      <c r="AJ8" s="16"/>
      <c r="AK8" s="16">
        <v>0.16751269035533001</v>
      </c>
      <c r="AL8" s="16">
        <v>0.18446601941747601</v>
      </c>
      <c r="AM8" s="16">
        <v>0.13861386138613899</v>
      </c>
      <c r="AN8" s="16">
        <v>0.10580204778157</v>
      </c>
      <c r="AO8" s="16">
        <v>0.10638297872340401</v>
      </c>
      <c r="AP8" s="16">
        <v>5.5299539170506902E-2</v>
      </c>
      <c r="AQ8" s="16">
        <v>0.12666666666666701</v>
      </c>
      <c r="AR8" s="16"/>
      <c r="AS8" s="16">
        <v>9.0425531914893595E-2</v>
      </c>
      <c r="AT8" s="16">
        <v>0.12477876106194701</v>
      </c>
      <c r="AU8" s="16"/>
      <c r="AV8" s="16">
        <v>0.107594936708861</v>
      </c>
      <c r="AW8" s="16">
        <v>0.12677725118483399</v>
      </c>
      <c r="AX8" s="16"/>
      <c r="AY8" s="16">
        <v>0.120772946859903</v>
      </c>
      <c r="AZ8" s="16">
        <v>0.118367346938776</v>
      </c>
      <c r="BA8" s="16"/>
      <c r="BB8" s="16">
        <v>0.104072398190045</v>
      </c>
      <c r="BC8" s="16">
        <v>0.13587786259542001</v>
      </c>
      <c r="BD8" s="16"/>
      <c r="BE8" s="16">
        <v>0.23030303030303001</v>
      </c>
      <c r="BF8" s="16">
        <v>0.15384615384615399</v>
      </c>
      <c r="BG8" s="16">
        <v>9.1695501730103796E-2</v>
      </c>
      <c r="BH8" s="16">
        <v>6.3829787234042507E-2</v>
      </c>
    </row>
    <row r="9" spans="2:60" ht="30" x14ac:dyDescent="0.25">
      <c r="B9" s="17" t="s">
        <v>284</v>
      </c>
      <c r="C9" s="16">
        <v>0.74810318664643405</v>
      </c>
      <c r="D9" s="16">
        <v>0.79069767441860495</v>
      </c>
      <c r="E9" s="16">
        <v>0.70629370629370603</v>
      </c>
      <c r="F9" s="16">
        <v>0.77894736842105305</v>
      </c>
      <c r="G9" s="16">
        <v>0.72413793103448298</v>
      </c>
      <c r="H9" s="16">
        <v>0.66666666666666696</v>
      </c>
      <c r="I9" s="16">
        <v>0.69523809523809499</v>
      </c>
      <c r="J9" s="16">
        <v>0.68421052631578905</v>
      </c>
      <c r="K9" s="16">
        <v>0.78082191780821897</v>
      </c>
      <c r="L9" s="16">
        <v>0.83333333333333304</v>
      </c>
      <c r="M9" s="16">
        <v>0.80681818181818199</v>
      </c>
      <c r="N9" s="16">
        <v>0.70588235294117696</v>
      </c>
      <c r="O9" s="16">
        <v>0.6</v>
      </c>
      <c r="P9" s="16">
        <v>0.73333333333333295</v>
      </c>
      <c r="Q9" s="16">
        <v>0.72093023255813904</v>
      </c>
      <c r="R9" s="16">
        <v>0.77777777777777801</v>
      </c>
      <c r="S9" s="16">
        <v>0.78021978021978</v>
      </c>
      <c r="T9" s="16">
        <v>0.76923076923076905</v>
      </c>
      <c r="U9" s="16"/>
      <c r="V9" s="16">
        <v>0.629526462395543</v>
      </c>
      <c r="W9" s="16">
        <v>0.74594594594594599</v>
      </c>
      <c r="X9" s="16">
        <v>0.78873239436619702</v>
      </c>
      <c r="Y9" s="16">
        <v>0.81224489795918398</v>
      </c>
      <c r="Z9" s="16"/>
      <c r="AA9" s="16">
        <v>0.674540682414698</v>
      </c>
      <c r="AB9" s="16">
        <v>0.85365853658536595</v>
      </c>
      <c r="AC9" s="16">
        <v>0.75892857142857095</v>
      </c>
      <c r="AD9" s="16">
        <v>0.79844961240310097</v>
      </c>
      <c r="AE9" s="16">
        <v>0.747899159663866</v>
      </c>
      <c r="AF9" s="16">
        <v>0.80851063829787195</v>
      </c>
      <c r="AG9" s="16">
        <v>0.78125</v>
      </c>
      <c r="AH9" s="16">
        <v>0.78048780487804903</v>
      </c>
      <c r="AI9" s="16">
        <v>0.88679245283018904</v>
      </c>
      <c r="AJ9" s="16"/>
      <c r="AK9" s="16">
        <v>0.62436548223350297</v>
      </c>
      <c r="AL9" s="16">
        <v>0.71844660194174803</v>
      </c>
      <c r="AM9" s="16">
        <v>0.78217821782178198</v>
      </c>
      <c r="AN9" s="16">
        <v>0.726962457337884</v>
      </c>
      <c r="AO9" s="16">
        <v>0.819148936170213</v>
      </c>
      <c r="AP9" s="16">
        <v>0.87096774193548399</v>
      </c>
      <c r="AQ9" s="16">
        <v>0.78666666666666696</v>
      </c>
      <c r="AR9" s="16"/>
      <c r="AS9" s="16">
        <v>0.87234042553191504</v>
      </c>
      <c r="AT9" s="16">
        <v>0.72743362831858405</v>
      </c>
      <c r="AU9" s="16"/>
      <c r="AV9" s="16">
        <v>0.75527426160337596</v>
      </c>
      <c r="AW9" s="16">
        <v>0.74407582938388594</v>
      </c>
      <c r="AX9" s="16"/>
      <c r="AY9" s="16">
        <v>0.71014492753623204</v>
      </c>
      <c r="AZ9" s="16">
        <v>0.81224489795918398</v>
      </c>
      <c r="BA9" s="16"/>
      <c r="BB9" s="16">
        <v>0.81297134238310698</v>
      </c>
      <c r="BC9" s="16">
        <v>0.68244274809160299</v>
      </c>
      <c r="BD9" s="16"/>
      <c r="BE9" s="16">
        <v>0.33939393939393903</v>
      </c>
      <c r="BF9" s="16">
        <v>0.67751479289940797</v>
      </c>
      <c r="BG9" s="16">
        <v>0.839100346020761</v>
      </c>
      <c r="BH9" s="16">
        <v>0.91063829787233996</v>
      </c>
    </row>
    <row r="10" spans="2:60" x14ac:dyDescent="0.25">
      <c r="B10" s="17" t="s">
        <v>285</v>
      </c>
      <c r="C10" s="16">
        <v>0.106980273141123</v>
      </c>
      <c r="D10" s="16">
        <v>9.3023255813953501E-2</v>
      </c>
      <c r="E10" s="16">
        <v>0.111888111888112</v>
      </c>
      <c r="F10" s="16">
        <v>9.4736842105263203E-2</v>
      </c>
      <c r="G10" s="16">
        <v>0.13793103448275901</v>
      </c>
      <c r="H10" s="16">
        <v>0.16666666666666699</v>
      </c>
      <c r="I10" s="16">
        <v>0.12380952380952399</v>
      </c>
      <c r="J10" s="16">
        <v>0.157894736842105</v>
      </c>
      <c r="K10" s="16">
        <v>6.8493150684931503E-2</v>
      </c>
      <c r="L10" s="16">
        <v>6.6666666666666693E-2</v>
      </c>
      <c r="M10" s="16">
        <v>5.6818181818181802E-2</v>
      </c>
      <c r="N10" s="16">
        <v>0.15686274509803899</v>
      </c>
      <c r="O10" s="16">
        <v>0.133333333333333</v>
      </c>
      <c r="P10" s="16">
        <v>0.15</v>
      </c>
      <c r="Q10" s="16">
        <v>9.3023255813953501E-2</v>
      </c>
      <c r="R10" s="16">
        <v>0.148148148148148</v>
      </c>
      <c r="S10" s="16">
        <v>7.69230769230769E-2</v>
      </c>
      <c r="T10" s="16">
        <v>0.115384615384615</v>
      </c>
      <c r="U10" s="16"/>
      <c r="V10" s="16">
        <v>0.20055710306406699</v>
      </c>
      <c r="W10" s="16">
        <v>0.11891891891891899</v>
      </c>
      <c r="X10" s="16">
        <v>8.0985915492957694E-2</v>
      </c>
      <c r="Y10" s="16">
        <v>4.8979591836734698E-2</v>
      </c>
      <c r="Z10" s="16"/>
      <c r="AA10" s="16">
        <v>0.15485564304461899</v>
      </c>
      <c r="AB10" s="16">
        <v>4.8780487804878099E-2</v>
      </c>
      <c r="AC10" s="16">
        <v>0.107142857142857</v>
      </c>
      <c r="AD10" s="16">
        <v>0.10077519379845</v>
      </c>
      <c r="AE10" s="16">
        <v>8.40336134453782E-2</v>
      </c>
      <c r="AF10" s="16">
        <v>7.4468085106383003E-2</v>
      </c>
      <c r="AG10" s="16">
        <v>6.25E-2</v>
      </c>
      <c r="AH10" s="16">
        <v>6.0975609756097601E-2</v>
      </c>
      <c r="AI10" s="16">
        <v>9.4339622641509396E-3</v>
      </c>
      <c r="AJ10" s="16"/>
      <c r="AK10" s="16">
        <v>0.19289340101522801</v>
      </c>
      <c r="AL10" s="16">
        <v>7.7669902912621394E-2</v>
      </c>
      <c r="AM10" s="16">
        <v>5.9405940594059403E-2</v>
      </c>
      <c r="AN10" s="16">
        <v>0.136518771331058</v>
      </c>
      <c r="AO10" s="16">
        <v>6.9148936170212796E-2</v>
      </c>
      <c r="AP10" s="16">
        <v>6.9124423963133605E-2</v>
      </c>
      <c r="AQ10" s="16">
        <v>5.3333333333333302E-2</v>
      </c>
      <c r="AR10" s="16"/>
      <c r="AS10" s="16">
        <v>3.1914893617021302E-2</v>
      </c>
      <c r="AT10" s="16">
        <v>0.119469026548673</v>
      </c>
      <c r="AU10" s="16"/>
      <c r="AV10" s="16">
        <v>0.10337552742616</v>
      </c>
      <c r="AW10" s="16">
        <v>0.109004739336493</v>
      </c>
      <c r="AX10" s="16"/>
      <c r="AY10" s="16">
        <v>0.141304347826087</v>
      </c>
      <c r="AZ10" s="16">
        <v>4.8979591836734698E-2</v>
      </c>
      <c r="BA10" s="16"/>
      <c r="BB10" s="16">
        <v>6.9381598793363503E-2</v>
      </c>
      <c r="BC10" s="16">
        <v>0.14503816793893101</v>
      </c>
      <c r="BD10" s="16"/>
      <c r="BE10" s="16">
        <v>0.34545454545454501</v>
      </c>
      <c r="BF10" s="16">
        <v>0.133136094674556</v>
      </c>
      <c r="BG10" s="16">
        <v>6.0553633217993098E-2</v>
      </c>
      <c r="BH10" s="16">
        <v>1.7021276595744698E-2</v>
      </c>
    </row>
    <row r="11" spans="2:60" x14ac:dyDescent="0.25">
      <c r="B11" s="17" t="s">
        <v>77</v>
      </c>
      <c r="C11" s="18">
        <v>2.5037936267071299E-2</v>
      </c>
      <c r="D11" s="18">
        <v>1.5503875968992199E-2</v>
      </c>
      <c r="E11" s="18">
        <v>2.0979020979021001E-2</v>
      </c>
      <c r="F11" s="18">
        <v>1.05263157894737E-2</v>
      </c>
      <c r="G11" s="18">
        <v>5.1724137931034503E-2</v>
      </c>
      <c r="H11" s="18">
        <v>3.3333333333333298E-2</v>
      </c>
      <c r="I11" s="18">
        <v>0</v>
      </c>
      <c r="J11" s="18">
        <v>0</v>
      </c>
      <c r="K11" s="18">
        <v>2.7397260273972601E-2</v>
      </c>
      <c r="L11" s="18">
        <v>6.6666666666666693E-2</v>
      </c>
      <c r="M11" s="18">
        <v>1.13636363636364E-2</v>
      </c>
      <c r="N11" s="18">
        <v>3.9215686274509803E-2</v>
      </c>
      <c r="O11" s="18">
        <v>0.1</v>
      </c>
      <c r="P11" s="18">
        <v>1.6666666666666701E-2</v>
      </c>
      <c r="Q11" s="18">
        <v>0.116279069767442</v>
      </c>
      <c r="R11" s="18">
        <v>3.7037037037037E-2</v>
      </c>
      <c r="S11" s="18">
        <v>5.4945054945054897E-3</v>
      </c>
      <c r="T11" s="18">
        <v>2.8846153846153799E-2</v>
      </c>
      <c r="U11" s="18"/>
      <c r="V11" s="18">
        <v>2.5069637883008401E-2</v>
      </c>
      <c r="W11" s="18">
        <v>3.24324324324324E-2</v>
      </c>
      <c r="X11" s="18">
        <v>2.8169014084507001E-2</v>
      </c>
      <c r="Y11" s="18">
        <v>2.04081632653061E-2</v>
      </c>
      <c r="Z11" s="18"/>
      <c r="AA11" s="18">
        <v>2.6246719160105E-2</v>
      </c>
      <c r="AB11" s="18">
        <v>3.65853658536585E-2</v>
      </c>
      <c r="AC11" s="18">
        <v>8.9285714285714298E-3</v>
      </c>
      <c r="AD11" s="18">
        <v>1.5503875968992199E-2</v>
      </c>
      <c r="AE11" s="18">
        <v>1.6806722689075598E-2</v>
      </c>
      <c r="AF11" s="18">
        <v>1.0638297872340399E-2</v>
      </c>
      <c r="AG11" s="18">
        <v>1.0416666666666701E-2</v>
      </c>
      <c r="AH11" s="18">
        <v>3.65853658536585E-2</v>
      </c>
      <c r="AI11" s="18">
        <v>1.88679245283019E-2</v>
      </c>
      <c r="AJ11" s="18"/>
      <c r="AK11" s="18">
        <v>1.5228426395939101E-2</v>
      </c>
      <c r="AL11" s="18">
        <v>1.94174757281553E-2</v>
      </c>
      <c r="AM11" s="18">
        <v>1.9801980198019799E-2</v>
      </c>
      <c r="AN11" s="18">
        <v>3.0716723549488099E-2</v>
      </c>
      <c r="AO11" s="18">
        <v>5.31914893617021E-3</v>
      </c>
      <c r="AP11" s="18">
        <v>4.6082949308755804E-3</v>
      </c>
      <c r="AQ11" s="18">
        <v>3.3333333333333298E-2</v>
      </c>
      <c r="AR11" s="18"/>
      <c r="AS11" s="18">
        <v>5.31914893617021E-3</v>
      </c>
      <c r="AT11" s="18">
        <v>2.8318584070796501E-2</v>
      </c>
      <c r="AU11" s="18"/>
      <c r="AV11" s="18">
        <v>3.37552742616034E-2</v>
      </c>
      <c r="AW11" s="18">
        <v>2.0142180094786698E-2</v>
      </c>
      <c r="AX11" s="18"/>
      <c r="AY11" s="18">
        <v>2.7777777777777801E-2</v>
      </c>
      <c r="AZ11" s="18">
        <v>2.04081632653061E-2</v>
      </c>
      <c r="BA11" s="18"/>
      <c r="BB11" s="18">
        <v>1.35746606334842E-2</v>
      </c>
      <c r="BC11" s="18">
        <v>3.6641221374045803E-2</v>
      </c>
      <c r="BD11" s="18"/>
      <c r="BE11" s="18">
        <v>8.4848484848484895E-2</v>
      </c>
      <c r="BF11" s="18">
        <v>3.5502958579881699E-2</v>
      </c>
      <c r="BG11" s="18">
        <v>8.6505190311418692E-3</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9.0288315629742003E-2</v>
      </c>
      <c r="D8" s="16">
        <v>0.108527131782946</v>
      </c>
      <c r="E8" s="16">
        <v>6.2937062937062901E-2</v>
      </c>
      <c r="F8" s="16">
        <v>0.12631578947368399</v>
      </c>
      <c r="G8" s="16">
        <v>6.8965517241379296E-2</v>
      </c>
      <c r="H8" s="16">
        <v>3.3333333333333298E-2</v>
      </c>
      <c r="I8" s="16">
        <v>8.5714285714285701E-2</v>
      </c>
      <c r="J8" s="16">
        <v>0.105263157894737</v>
      </c>
      <c r="K8" s="16">
        <v>0.164383561643836</v>
      </c>
      <c r="L8" s="16">
        <v>6.6666666666666693E-2</v>
      </c>
      <c r="M8" s="16">
        <v>7.9545454545454503E-2</v>
      </c>
      <c r="N8" s="16">
        <v>9.8039215686274495E-2</v>
      </c>
      <c r="O8" s="16">
        <v>6.6666666666666693E-2</v>
      </c>
      <c r="P8" s="16">
        <v>8.3333333333333301E-2</v>
      </c>
      <c r="Q8" s="16">
        <v>0.13953488372093001</v>
      </c>
      <c r="R8" s="16">
        <v>0.11111111111111099</v>
      </c>
      <c r="S8" s="16">
        <v>6.0439560439560398E-2</v>
      </c>
      <c r="T8" s="16">
        <v>9.6153846153846201E-2</v>
      </c>
      <c r="U8" s="16"/>
      <c r="V8" s="16">
        <v>0.10306406685236801</v>
      </c>
      <c r="W8" s="16">
        <v>0.108108108108108</v>
      </c>
      <c r="X8" s="16">
        <v>7.0422535211267595E-2</v>
      </c>
      <c r="Y8" s="16">
        <v>8.5714285714285701E-2</v>
      </c>
      <c r="Z8" s="16"/>
      <c r="AA8" s="16">
        <v>9.4488188976377993E-2</v>
      </c>
      <c r="AB8" s="16">
        <v>6.0975609756097601E-2</v>
      </c>
      <c r="AC8" s="16">
        <v>8.0357142857142905E-2</v>
      </c>
      <c r="AD8" s="16">
        <v>9.3023255813953501E-2</v>
      </c>
      <c r="AE8" s="16">
        <v>0.109243697478992</v>
      </c>
      <c r="AF8" s="16">
        <v>9.5744680851063801E-2</v>
      </c>
      <c r="AG8" s="16">
        <v>0.114583333333333</v>
      </c>
      <c r="AH8" s="16">
        <v>8.5365853658536606E-2</v>
      </c>
      <c r="AI8" s="16">
        <v>5.6603773584905703E-2</v>
      </c>
      <c r="AJ8" s="16"/>
      <c r="AK8" s="16">
        <v>8.1218274111675107E-2</v>
      </c>
      <c r="AL8" s="16">
        <v>0.106796116504854</v>
      </c>
      <c r="AM8" s="16">
        <v>0.118811881188119</v>
      </c>
      <c r="AN8" s="16">
        <v>7.8498293515358405E-2</v>
      </c>
      <c r="AO8" s="16">
        <v>9.0425531914893595E-2</v>
      </c>
      <c r="AP8" s="16">
        <v>0.101382488479263</v>
      </c>
      <c r="AQ8" s="16">
        <v>8.6666666666666697E-2</v>
      </c>
      <c r="AR8" s="16"/>
      <c r="AS8" s="16">
        <v>5.85106382978723E-2</v>
      </c>
      <c r="AT8" s="16">
        <v>9.5575221238938093E-2</v>
      </c>
      <c r="AU8" s="16"/>
      <c r="AV8" s="16">
        <v>8.4388185654008394E-2</v>
      </c>
      <c r="AW8" s="16">
        <v>9.3601895734597207E-2</v>
      </c>
      <c r="AX8" s="16"/>
      <c r="AY8" s="16">
        <v>9.2995169082125601E-2</v>
      </c>
      <c r="AZ8" s="16">
        <v>8.5714285714285701E-2</v>
      </c>
      <c r="BA8" s="16"/>
      <c r="BB8" s="16">
        <v>6.0331825037707398E-2</v>
      </c>
      <c r="BC8" s="16">
        <v>0.12061068702290099</v>
      </c>
      <c r="BD8" s="16"/>
      <c r="BE8" s="16">
        <v>0.13939393939393899</v>
      </c>
      <c r="BF8" s="16">
        <v>0.112426035502959</v>
      </c>
      <c r="BG8" s="16">
        <v>8.4775086505190306E-2</v>
      </c>
      <c r="BH8" s="16">
        <v>3.8297872340425497E-2</v>
      </c>
    </row>
    <row r="9" spans="2:60" ht="30" x14ac:dyDescent="0.25">
      <c r="B9" s="17" t="s">
        <v>284</v>
      </c>
      <c r="C9" s="16">
        <v>0.76176024279210897</v>
      </c>
      <c r="D9" s="16">
        <v>0.78294573643410803</v>
      </c>
      <c r="E9" s="16">
        <v>0.81118881118881103</v>
      </c>
      <c r="F9" s="16">
        <v>0.73684210526315796</v>
      </c>
      <c r="G9" s="16">
        <v>0.72413793103448298</v>
      </c>
      <c r="H9" s="16">
        <v>0.76666666666666705</v>
      </c>
      <c r="I9" s="16">
        <v>0.71428571428571397</v>
      </c>
      <c r="J9" s="16">
        <v>0.68421052631578905</v>
      </c>
      <c r="K9" s="16">
        <v>0.72602739726027399</v>
      </c>
      <c r="L9" s="16">
        <v>0.8</v>
      </c>
      <c r="M9" s="16">
        <v>0.80681818181818199</v>
      </c>
      <c r="N9" s="16">
        <v>0.72549019607843102</v>
      </c>
      <c r="O9" s="16">
        <v>0.76666666666666705</v>
      </c>
      <c r="P9" s="16">
        <v>0.66666666666666696</v>
      </c>
      <c r="Q9" s="16">
        <v>0.69767441860465096</v>
      </c>
      <c r="R9" s="16">
        <v>0.74074074074074103</v>
      </c>
      <c r="S9" s="16">
        <v>0.81868131868131899</v>
      </c>
      <c r="T9" s="16">
        <v>0.76923076923076905</v>
      </c>
      <c r="U9" s="16"/>
      <c r="V9" s="16">
        <v>0.64623955431754898</v>
      </c>
      <c r="W9" s="16">
        <v>0.75675675675675702</v>
      </c>
      <c r="X9" s="16">
        <v>0.81690140845070403</v>
      </c>
      <c r="Y9" s="16">
        <v>0.81632653061224503</v>
      </c>
      <c r="Z9" s="16"/>
      <c r="AA9" s="16">
        <v>0.70866141732283505</v>
      </c>
      <c r="AB9" s="16">
        <v>0.81707317073170704</v>
      </c>
      <c r="AC9" s="16">
        <v>0.79464285714285698</v>
      </c>
      <c r="AD9" s="16">
        <v>0.806201550387597</v>
      </c>
      <c r="AE9" s="16">
        <v>0.78991596638655504</v>
      </c>
      <c r="AF9" s="16">
        <v>0.86170212765957399</v>
      </c>
      <c r="AG9" s="16">
        <v>0.78125</v>
      </c>
      <c r="AH9" s="16">
        <v>0.78048780487804903</v>
      </c>
      <c r="AI9" s="16">
        <v>0.87735849056603799</v>
      </c>
      <c r="AJ9" s="16"/>
      <c r="AK9" s="16">
        <v>0.68020304568527901</v>
      </c>
      <c r="AL9" s="16">
        <v>0.75728155339805803</v>
      </c>
      <c r="AM9" s="16">
        <v>0.78217821782178198</v>
      </c>
      <c r="AN9" s="16">
        <v>0.720136518771331</v>
      </c>
      <c r="AO9" s="16">
        <v>0.82978723404255295</v>
      </c>
      <c r="AP9" s="16">
        <v>0.84331797235022998</v>
      </c>
      <c r="AQ9" s="16">
        <v>0.81333333333333302</v>
      </c>
      <c r="AR9" s="16"/>
      <c r="AS9" s="16">
        <v>0.86170212765957399</v>
      </c>
      <c r="AT9" s="16">
        <v>0.74513274336283197</v>
      </c>
      <c r="AU9" s="16"/>
      <c r="AV9" s="16">
        <v>0.77004219409282704</v>
      </c>
      <c r="AW9" s="16">
        <v>0.75710900473933695</v>
      </c>
      <c r="AX9" s="16"/>
      <c r="AY9" s="16">
        <v>0.729468599033816</v>
      </c>
      <c r="AZ9" s="16">
        <v>0.81632653061224503</v>
      </c>
      <c r="BA9" s="16"/>
      <c r="BB9" s="16">
        <v>0.83107088989441902</v>
      </c>
      <c r="BC9" s="16">
        <v>0.69160305343511497</v>
      </c>
      <c r="BD9" s="16"/>
      <c r="BE9" s="16">
        <v>0.442424242424242</v>
      </c>
      <c r="BF9" s="16">
        <v>0.68934911242603503</v>
      </c>
      <c r="BG9" s="16">
        <v>0.83391003460207602</v>
      </c>
      <c r="BH9" s="16">
        <v>0.91063829787233996</v>
      </c>
    </row>
    <row r="10" spans="2:60" x14ac:dyDescent="0.25">
      <c r="B10" s="17" t="s">
        <v>285</v>
      </c>
      <c r="C10" s="16">
        <v>0.119878603945372</v>
      </c>
      <c r="D10" s="16">
        <v>6.9767441860465101E-2</v>
      </c>
      <c r="E10" s="16">
        <v>0.111888111888112</v>
      </c>
      <c r="F10" s="16">
        <v>0.13684210526315799</v>
      </c>
      <c r="G10" s="16">
        <v>0.17241379310344801</v>
      </c>
      <c r="H10" s="16">
        <v>0.133333333333333</v>
      </c>
      <c r="I10" s="16">
        <v>0.161904761904762</v>
      </c>
      <c r="J10" s="16">
        <v>0.157894736842105</v>
      </c>
      <c r="K10" s="16">
        <v>6.8493150684931503E-2</v>
      </c>
      <c r="L10" s="16">
        <v>0.1</v>
      </c>
      <c r="M10" s="16">
        <v>9.0909090909090898E-2</v>
      </c>
      <c r="N10" s="16">
        <v>0.14705882352941199</v>
      </c>
      <c r="O10" s="16">
        <v>0.1</v>
      </c>
      <c r="P10" s="16">
        <v>0.21666666666666701</v>
      </c>
      <c r="Q10" s="16">
        <v>6.9767441860465101E-2</v>
      </c>
      <c r="R10" s="16">
        <v>0.148148148148148</v>
      </c>
      <c r="S10" s="16">
        <v>0.10989010989011</v>
      </c>
      <c r="T10" s="16">
        <v>0.115384615384615</v>
      </c>
      <c r="U10" s="16"/>
      <c r="V10" s="16">
        <v>0.22562674094707499</v>
      </c>
      <c r="W10" s="16">
        <v>0.11891891891891899</v>
      </c>
      <c r="X10" s="16">
        <v>7.3943661971830998E-2</v>
      </c>
      <c r="Y10" s="16">
        <v>6.9387755102040802E-2</v>
      </c>
      <c r="Z10" s="16"/>
      <c r="AA10" s="16">
        <v>0.181102362204724</v>
      </c>
      <c r="AB10" s="16">
        <v>7.3170731707317097E-2</v>
      </c>
      <c r="AC10" s="16">
        <v>0.107142857142857</v>
      </c>
      <c r="AD10" s="16">
        <v>9.3023255813953501E-2</v>
      </c>
      <c r="AE10" s="16">
        <v>8.40336134453782E-2</v>
      </c>
      <c r="AF10" s="16">
        <v>4.2553191489361701E-2</v>
      </c>
      <c r="AG10" s="16">
        <v>6.25E-2</v>
      </c>
      <c r="AH10" s="16">
        <v>7.3170731707317097E-2</v>
      </c>
      <c r="AI10" s="16">
        <v>3.77358490566038E-2</v>
      </c>
      <c r="AJ10" s="16"/>
      <c r="AK10" s="16">
        <v>0.21319796954314699</v>
      </c>
      <c r="AL10" s="16">
        <v>0.116504854368932</v>
      </c>
      <c r="AM10" s="16">
        <v>6.9306930693069299E-2</v>
      </c>
      <c r="AN10" s="16">
        <v>0.18088737201365199</v>
      </c>
      <c r="AO10" s="16">
        <v>7.4468085106383003E-2</v>
      </c>
      <c r="AP10" s="16">
        <v>4.6082949308755797E-2</v>
      </c>
      <c r="AQ10" s="16">
        <v>0.06</v>
      </c>
      <c r="AR10" s="16"/>
      <c r="AS10" s="16">
        <v>5.85106382978723E-2</v>
      </c>
      <c r="AT10" s="16">
        <v>0.13008849557522101</v>
      </c>
      <c r="AU10" s="16"/>
      <c r="AV10" s="16">
        <v>0.109704641350211</v>
      </c>
      <c r="AW10" s="16">
        <v>0.12559241706161101</v>
      </c>
      <c r="AX10" s="16"/>
      <c r="AY10" s="16">
        <v>0.14975845410628</v>
      </c>
      <c r="AZ10" s="16">
        <v>6.9387755102040802E-2</v>
      </c>
      <c r="BA10" s="16"/>
      <c r="BB10" s="16">
        <v>8.8989441930618404E-2</v>
      </c>
      <c r="BC10" s="16">
        <v>0.15114503816793901</v>
      </c>
      <c r="BD10" s="16"/>
      <c r="BE10" s="16">
        <v>0.33333333333333298</v>
      </c>
      <c r="BF10" s="16">
        <v>0.15680473372781101</v>
      </c>
      <c r="BG10" s="16">
        <v>7.2664359861591699E-2</v>
      </c>
      <c r="BH10" s="16">
        <v>3.4042553191489397E-2</v>
      </c>
    </row>
    <row r="11" spans="2:60" x14ac:dyDescent="0.25">
      <c r="B11" s="17" t="s">
        <v>77</v>
      </c>
      <c r="C11" s="18">
        <v>2.80728376327769E-2</v>
      </c>
      <c r="D11" s="18">
        <v>3.8759689922480599E-2</v>
      </c>
      <c r="E11" s="18">
        <v>1.3986013986014E-2</v>
      </c>
      <c r="F11" s="18">
        <v>0</v>
      </c>
      <c r="G11" s="18">
        <v>3.4482758620689703E-2</v>
      </c>
      <c r="H11" s="18">
        <v>6.6666666666666693E-2</v>
      </c>
      <c r="I11" s="18">
        <v>3.8095238095238099E-2</v>
      </c>
      <c r="J11" s="18">
        <v>5.2631578947368397E-2</v>
      </c>
      <c r="K11" s="18">
        <v>4.1095890410958902E-2</v>
      </c>
      <c r="L11" s="18">
        <v>3.3333333333333298E-2</v>
      </c>
      <c r="M11" s="18">
        <v>2.27272727272727E-2</v>
      </c>
      <c r="N11" s="18">
        <v>2.9411764705882401E-2</v>
      </c>
      <c r="O11" s="18">
        <v>6.6666666666666693E-2</v>
      </c>
      <c r="P11" s="18">
        <v>3.3333333333333298E-2</v>
      </c>
      <c r="Q11" s="18">
        <v>9.3023255813953501E-2</v>
      </c>
      <c r="R11" s="18">
        <v>0</v>
      </c>
      <c r="S11" s="18">
        <v>1.0989010989011E-2</v>
      </c>
      <c r="T11" s="18">
        <v>1.9230769230769201E-2</v>
      </c>
      <c r="U11" s="18"/>
      <c r="V11" s="18">
        <v>2.5069637883008401E-2</v>
      </c>
      <c r="W11" s="18">
        <v>1.62162162162162E-2</v>
      </c>
      <c r="X11" s="18">
        <v>3.8732394366197201E-2</v>
      </c>
      <c r="Y11" s="18">
        <v>2.8571428571428598E-2</v>
      </c>
      <c r="Z11" s="18"/>
      <c r="AA11" s="18">
        <v>1.5748031496062999E-2</v>
      </c>
      <c r="AB11" s="18">
        <v>4.8780487804878099E-2</v>
      </c>
      <c r="AC11" s="18">
        <v>1.7857142857142901E-2</v>
      </c>
      <c r="AD11" s="18">
        <v>7.7519379844961196E-3</v>
      </c>
      <c r="AE11" s="18">
        <v>1.6806722689075598E-2</v>
      </c>
      <c r="AF11" s="18">
        <v>0</v>
      </c>
      <c r="AG11" s="18">
        <v>4.1666666666666699E-2</v>
      </c>
      <c r="AH11" s="18">
        <v>6.0975609756097601E-2</v>
      </c>
      <c r="AI11" s="18">
        <v>2.83018867924528E-2</v>
      </c>
      <c r="AJ11" s="18"/>
      <c r="AK11" s="18">
        <v>2.5380710659898501E-2</v>
      </c>
      <c r="AL11" s="18">
        <v>1.94174757281553E-2</v>
      </c>
      <c r="AM11" s="18">
        <v>2.9702970297029702E-2</v>
      </c>
      <c r="AN11" s="18">
        <v>2.0477815699658699E-2</v>
      </c>
      <c r="AO11" s="18">
        <v>5.31914893617021E-3</v>
      </c>
      <c r="AP11" s="18">
        <v>9.2165898617511503E-3</v>
      </c>
      <c r="AQ11" s="18">
        <v>0.04</v>
      </c>
      <c r="AR11" s="18"/>
      <c r="AS11" s="18">
        <v>2.1276595744680899E-2</v>
      </c>
      <c r="AT11" s="18">
        <v>2.9203539823008801E-2</v>
      </c>
      <c r="AU11" s="18"/>
      <c r="AV11" s="18">
        <v>3.58649789029536E-2</v>
      </c>
      <c r="AW11" s="18">
        <v>2.3696682464454999E-2</v>
      </c>
      <c r="AX11" s="18"/>
      <c r="AY11" s="18">
        <v>2.7777777777777801E-2</v>
      </c>
      <c r="AZ11" s="18">
        <v>2.8571428571428598E-2</v>
      </c>
      <c r="BA11" s="18"/>
      <c r="BB11" s="18">
        <v>1.9607843137254902E-2</v>
      </c>
      <c r="BC11" s="18">
        <v>3.6641221374045803E-2</v>
      </c>
      <c r="BD11" s="18"/>
      <c r="BE11" s="18">
        <v>8.4848484848484895E-2</v>
      </c>
      <c r="BF11" s="18">
        <v>4.1420118343195297E-2</v>
      </c>
      <c r="BG11" s="18">
        <v>8.6505190311418692E-3</v>
      </c>
      <c r="BH11" s="18">
        <v>1.7021276595744698E-2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0.109256449165402</v>
      </c>
      <c r="D8" s="16">
        <v>0.124031007751938</v>
      </c>
      <c r="E8" s="16">
        <v>0.111888111888112</v>
      </c>
      <c r="F8" s="16">
        <v>0.17894736842105299</v>
      </c>
      <c r="G8" s="16">
        <v>0.13793103448275901</v>
      </c>
      <c r="H8" s="16">
        <v>3.3333333333333298E-2</v>
      </c>
      <c r="I8" s="16">
        <v>0.12380952380952399</v>
      </c>
      <c r="J8" s="16">
        <v>0.26315789473684198</v>
      </c>
      <c r="K8" s="16">
        <v>0.123287671232877</v>
      </c>
      <c r="L8" s="16">
        <v>6.6666666666666693E-2</v>
      </c>
      <c r="M8" s="16">
        <v>0.11363636363636399</v>
      </c>
      <c r="N8" s="16">
        <v>0.10784313725490199</v>
      </c>
      <c r="O8" s="16">
        <v>6.6666666666666693E-2</v>
      </c>
      <c r="P8" s="16">
        <v>6.6666666666666693E-2</v>
      </c>
      <c r="Q8" s="16">
        <v>6.9767441860465101E-2</v>
      </c>
      <c r="R8" s="16">
        <v>3.7037037037037E-2</v>
      </c>
      <c r="S8" s="16">
        <v>7.1428571428571397E-2</v>
      </c>
      <c r="T8" s="16">
        <v>0.125</v>
      </c>
      <c r="U8" s="16"/>
      <c r="V8" s="16">
        <v>0.122562674094708</v>
      </c>
      <c r="W8" s="16">
        <v>9.7297297297297303E-2</v>
      </c>
      <c r="X8" s="16">
        <v>0.11619718309859201</v>
      </c>
      <c r="Y8" s="16">
        <v>0.1</v>
      </c>
      <c r="Z8" s="16"/>
      <c r="AA8" s="16">
        <v>0.13123359580052499</v>
      </c>
      <c r="AB8" s="16">
        <v>9.7560975609756101E-2</v>
      </c>
      <c r="AC8" s="16">
        <v>0.107142857142857</v>
      </c>
      <c r="AD8" s="16">
        <v>9.3023255813953501E-2</v>
      </c>
      <c r="AE8" s="16">
        <v>0.10084033613445401</v>
      </c>
      <c r="AF8" s="16">
        <v>0.117021276595745</v>
      </c>
      <c r="AG8" s="16">
        <v>0.13541666666666699</v>
      </c>
      <c r="AH8" s="16">
        <v>0.12195121951219499</v>
      </c>
      <c r="AI8" s="16">
        <v>4.71698113207547E-2</v>
      </c>
      <c r="AJ8" s="16"/>
      <c r="AK8" s="16">
        <v>0.121827411167513</v>
      </c>
      <c r="AL8" s="16">
        <v>0.14563106796116501</v>
      </c>
      <c r="AM8" s="16">
        <v>0.16831683168316799</v>
      </c>
      <c r="AN8" s="16">
        <v>0.12286689419795201</v>
      </c>
      <c r="AO8" s="16">
        <v>9.5744680851063801E-2</v>
      </c>
      <c r="AP8" s="16">
        <v>7.83410138248848E-2</v>
      </c>
      <c r="AQ8" s="16">
        <v>9.3333333333333296E-2</v>
      </c>
      <c r="AR8" s="16"/>
      <c r="AS8" s="16">
        <v>0.10638297872340401</v>
      </c>
      <c r="AT8" s="16">
        <v>0.109734513274336</v>
      </c>
      <c r="AU8" s="16"/>
      <c r="AV8" s="16">
        <v>7.8059071729957796E-2</v>
      </c>
      <c r="AW8" s="16">
        <v>0.12677725118483399</v>
      </c>
      <c r="AX8" s="16"/>
      <c r="AY8" s="16">
        <v>0.114734299516908</v>
      </c>
      <c r="AZ8" s="16">
        <v>0.1</v>
      </c>
      <c r="BA8" s="16"/>
      <c r="BB8" s="16">
        <v>9.0497737556561098E-2</v>
      </c>
      <c r="BC8" s="16">
        <v>0.12824427480916001</v>
      </c>
      <c r="BD8" s="16"/>
      <c r="BE8" s="16">
        <v>0.16969696969697001</v>
      </c>
      <c r="BF8" s="16">
        <v>0.124260355029586</v>
      </c>
      <c r="BG8" s="16">
        <v>0.10726643598615899</v>
      </c>
      <c r="BH8" s="16">
        <v>5.1063829787233998E-2</v>
      </c>
    </row>
    <row r="9" spans="2:60" ht="30" x14ac:dyDescent="0.25">
      <c r="B9" s="17" t="s">
        <v>284</v>
      </c>
      <c r="C9" s="16">
        <v>0.72610015174506803</v>
      </c>
      <c r="D9" s="16">
        <v>0.72868217054263595</v>
      </c>
      <c r="E9" s="16">
        <v>0.74825174825174801</v>
      </c>
      <c r="F9" s="16">
        <v>0.70526315789473704</v>
      </c>
      <c r="G9" s="16">
        <v>0.70689655172413801</v>
      </c>
      <c r="H9" s="16">
        <v>0.7</v>
      </c>
      <c r="I9" s="16">
        <v>0.69523809523809499</v>
      </c>
      <c r="J9" s="16">
        <v>0.47368421052631599</v>
      </c>
      <c r="K9" s="16">
        <v>0.72602739726027399</v>
      </c>
      <c r="L9" s="16">
        <v>0.73333333333333295</v>
      </c>
      <c r="M9" s="16">
        <v>0.73863636363636398</v>
      </c>
      <c r="N9" s="16">
        <v>0.74509803921568596</v>
      </c>
      <c r="O9" s="16">
        <v>0.6</v>
      </c>
      <c r="P9" s="16">
        <v>0.7</v>
      </c>
      <c r="Q9" s="16">
        <v>0.74418604651162801</v>
      </c>
      <c r="R9" s="16">
        <v>0.77777777777777801</v>
      </c>
      <c r="S9" s="16">
        <v>0.79670329670329698</v>
      </c>
      <c r="T9" s="16">
        <v>0.68269230769230804</v>
      </c>
      <c r="U9" s="16"/>
      <c r="V9" s="16">
        <v>0.61838440111420601</v>
      </c>
      <c r="W9" s="16">
        <v>0.78378378378378399</v>
      </c>
      <c r="X9" s="16">
        <v>0.73239436619718301</v>
      </c>
      <c r="Y9" s="16">
        <v>0.77959183673469401</v>
      </c>
      <c r="Z9" s="16"/>
      <c r="AA9" s="16">
        <v>0.65616797900262502</v>
      </c>
      <c r="AB9" s="16">
        <v>0.76829268292682895</v>
      </c>
      <c r="AC9" s="16">
        <v>0.75</v>
      </c>
      <c r="AD9" s="16">
        <v>0.78294573643410803</v>
      </c>
      <c r="AE9" s="16">
        <v>0.77310924369747902</v>
      </c>
      <c r="AF9" s="16">
        <v>0.77659574468085102</v>
      </c>
      <c r="AG9" s="16">
        <v>0.75</v>
      </c>
      <c r="AH9" s="16">
        <v>0.71951219512195097</v>
      </c>
      <c r="AI9" s="16">
        <v>0.86792452830188704</v>
      </c>
      <c r="AJ9" s="16"/>
      <c r="AK9" s="16">
        <v>0.63959390862944199</v>
      </c>
      <c r="AL9" s="16">
        <v>0.64077669902912604</v>
      </c>
      <c r="AM9" s="16">
        <v>0.73267326732673299</v>
      </c>
      <c r="AN9" s="16">
        <v>0.68600682593856699</v>
      </c>
      <c r="AO9" s="16">
        <v>0.78191489361702105</v>
      </c>
      <c r="AP9" s="16">
        <v>0.83410138248847898</v>
      </c>
      <c r="AQ9" s="16">
        <v>0.78666666666666696</v>
      </c>
      <c r="AR9" s="16"/>
      <c r="AS9" s="16">
        <v>0.78191489361702105</v>
      </c>
      <c r="AT9" s="16">
        <v>0.71681415929203496</v>
      </c>
      <c r="AU9" s="16"/>
      <c r="AV9" s="16">
        <v>0.734177215189873</v>
      </c>
      <c r="AW9" s="16">
        <v>0.72156398104265396</v>
      </c>
      <c r="AX9" s="16"/>
      <c r="AY9" s="16">
        <v>0.69444444444444398</v>
      </c>
      <c r="AZ9" s="16">
        <v>0.77959183673469401</v>
      </c>
      <c r="BA9" s="16"/>
      <c r="BB9" s="16">
        <v>0.79185520361990902</v>
      </c>
      <c r="BC9" s="16">
        <v>0.65954198473282399</v>
      </c>
      <c r="BD9" s="16"/>
      <c r="BE9" s="16">
        <v>0.41818181818181799</v>
      </c>
      <c r="BF9" s="16">
        <v>0.67455621301775104</v>
      </c>
      <c r="BG9" s="16">
        <v>0.76643598615916997</v>
      </c>
      <c r="BH9" s="16">
        <v>0.91489361702127703</v>
      </c>
    </row>
    <row r="10" spans="2:60" x14ac:dyDescent="0.25">
      <c r="B10" s="17" t="s">
        <v>285</v>
      </c>
      <c r="C10" s="16">
        <v>0.127465857359636</v>
      </c>
      <c r="D10" s="16">
        <v>9.3023255813953501E-2</v>
      </c>
      <c r="E10" s="16">
        <v>0.125874125874126</v>
      </c>
      <c r="F10" s="16">
        <v>0.115789473684211</v>
      </c>
      <c r="G10" s="16">
        <v>0.12068965517241401</v>
      </c>
      <c r="H10" s="16">
        <v>0.233333333333333</v>
      </c>
      <c r="I10" s="16">
        <v>0.133333333333333</v>
      </c>
      <c r="J10" s="16">
        <v>0.21052631578947401</v>
      </c>
      <c r="K10" s="16">
        <v>0.123287671232877</v>
      </c>
      <c r="L10" s="16">
        <v>0.2</v>
      </c>
      <c r="M10" s="16">
        <v>0.11363636363636399</v>
      </c>
      <c r="N10" s="16">
        <v>0.10784313725490199</v>
      </c>
      <c r="O10" s="16">
        <v>0.233333333333333</v>
      </c>
      <c r="P10" s="16">
        <v>0.2</v>
      </c>
      <c r="Q10" s="16">
        <v>6.9767441860465101E-2</v>
      </c>
      <c r="R10" s="16">
        <v>0.148148148148148</v>
      </c>
      <c r="S10" s="16">
        <v>0.104395604395604</v>
      </c>
      <c r="T10" s="16">
        <v>0.134615384615385</v>
      </c>
      <c r="U10" s="16"/>
      <c r="V10" s="16">
        <v>0.22562674094707499</v>
      </c>
      <c r="W10" s="16">
        <v>8.6486486486486505E-2</v>
      </c>
      <c r="X10" s="16">
        <v>0.11971830985915501</v>
      </c>
      <c r="Y10" s="16">
        <v>7.5510204081632698E-2</v>
      </c>
      <c r="Z10" s="16"/>
      <c r="AA10" s="16">
        <v>0.181102362204724</v>
      </c>
      <c r="AB10" s="16">
        <v>0.109756097560976</v>
      </c>
      <c r="AC10" s="16">
        <v>0.125</v>
      </c>
      <c r="AD10" s="16">
        <v>0.116279069767442</v>
      </c>
      <c r="AE10" s="16">
        <v>9.2436974789915999E-2</v>
      </c>
      <c r="AF10" s="16">
        <v>8.5106382978723402E-2</v>
      </c>
      <c r="AG10" s="16">
        <v>9.375E-2</v>
      </c>
      <c r="AH10" s="16">
        <v>0.109756097560976</v>
      </c>
      <c r="AI10" s="16">
        <v>1.88679245283019E-2</v>
      </c>
      <c r="AJ10" s="16"/>
      <c r="AK10" s="16">
        <v>0.19796954314720799</v>
      </c>
      <c r="AL10" s="16">
        <v>0.20388349514563101</v>
      </c>
      <c r="AM10" s="16">
        <v>7.9207920792079195E-2</v>
      </c>
      <c r="AN10" s="16">
        <v>0.17064846416382301</v>
      </c>
      <c r="AO10" s="16">
        <v>8.5106382978723402E-2</v>
      </c>
      <c r="AP10" s="16">
        <v>6.4516129032258104E-2</v>
      </c>
      <c r="AQ10" s="16">
        <v>7.3333333333333306E-2</v>
      </c>
      <c r="AR10" s="16"/>
      <c r="AS10" s="16">
        <v>7.4468085106383003E-2</v>
      </c>
      <c r="AT10" s="16">
        <v>0.136283185840708</v>
      </c>
      <c r="AU10" s="16"/>
      <c r="AV10" s="16">
        <v>0.13502109704641299</v>
      </c>
      <c r="AW10" s="16">
        <v>0.123222748815166</v>
      </c>
      <c r="AX10" s="16"/>
      <c r="AY10" s="16">
        <v>0.15821256038647299</v>
      </c>
      <c r="AZ10" s="16">
        <v>7.5510204081632698E-2</v>
      </c>
      <c r="BA10" s="16"/>
      <c r="BB10" s="16">
        <v>8.8989441930618404E-2</v>
      </c>
      <c r="BC10" s="16">
        <v>0.166412213740458</v>
      </c>
      <c r="BD10" s="16"/>
      <c r="BE10" s="16">
        <v>0.33333333333333298</v>
      </c>
      <c r="BF10" s="16">
        <v>0.15976331360946699</v>
      </c>
      <c r="BG10" s="16">
        <v>9.8615916955017299E-2</v>
      </c>
      <c r="BH10" s="16">
        <v>8.5106382978723406E-3</v>
      </c>
    </row>
    <row r="11" spans="2:60" x14ac:dyDescent="0.25">
      <c r="B11" s="17" t="s">
        <v>77</v>
      </c>
      <c r="C11" s="18">
        <v>3.71775417298938E-2</v>
      </c>
      <c r="D11" s="18">
        <v>5.4263565891472902E-2</v>
      </c>
      <c r="E11" s="18">
        <v>1.3986013986014E-2</v>
      </c>
      <c r="F11" s="18">
        <v>0</v>
      </c>
      <c r="G11" s="18">
        <v>3.4482758620689703E-2</v>
      </c>
      <c r="H11" s="18">
        <v>3.3333333333333298E-2</v>
      </c>
      <c r="I11" s="18">
        <v>4.7619047619047603E-2</v>
      </c>
      <c r="J11" s="18">
        <v>5.2631578947368397E-2</v>
      </c>
      <c r="K11" s="18">
        <v>2.7397260273972601E-2</v>
      </c>
      <c r="L11" s="18">
        <v>0</v>
      </c>
      <c r="M11" s="18">
        <v>3.4090909090909102E-2</v>
      </c>
      <c r="N11" s="18">
        <v>3.9215686274509803E-2</v>
      </c>
      <c r="O11" s="18">
        <v>0.1</v>
      </c>
      <c r="P11" s="18">
        <v>3.3333333333333298E-2</v>
      </c>
      <c r="Q11" s="18">
        <v>0.116279069767442</v>
      </c>
      <c r="R11" s="18">
        <v>3.7037037037037E-2</v>
      </c>
      <c r="S11" s="18">
        <v>2.74725274725275E-2</v>
      </c>
      <c r="T11" s="18">
        <v>5.7692307692307702E-2</v>
      </c>
      <c r="U11" s="18"/>
      <c r="V11" s="18">
        <v>3.3426183844011102E-2</v>
      </c>
      <c r="W11" s="18">
        <v>3.24324324324324E-2</v>
      </c>
      <c r="X11" s="18">
        <v>3.1690140845070401E-2</v>
      </c>
      <c r="Y11" s="18">
        <v>4.4897959183673501E-2</v>
      </c>
      <c r="Z11" s="18"/>
      <c r="AA11" s="18">
        <v>3.1496062992125998E-2</v>
      </c>
      <c r="AB11" s="18">
        <v>2.4390243902439001E-2</v>
      </c>
      <c r="AC11" s="18">
        <v>1.7857142857142901E-2</v>
      </c>
      <c r="AD11" s="18">
        <v>7.7519379844961196E-3</v>
      </c>
      <c r="AE11" s="18">
        <v>3.3613445378151301E-2</v>
      </c>
      <c r="AF11" s="18">
        <v>2.1276595744680899E-2</v>
      </c>
      <c r="AG11" s="18">
        <v>2.0833333333333301E-2</v>
      </c>
      <c r="AH11" s="18">
        <v>4.8780487804878099E-2</v>
      </c>
      <c r="AI11" s="18">
        <v>6.6037735849056603E-2</v>
      </c>
      <c r="AJ11" s="18"/>
      <c r="AK11" s="18">
        <v>4.0609137055837602E-2</v>
      </c>
      <c r="AL11" s="18">
        <v>9.7087378640776708E-3</v>
      </c>
      <c r="AM11" s="18">
        <v>1.9801980198019799E-2</v>
      </c>
      <c r="AN11" s="18">
        <v>2.0477815699658699E-2</v>
      </c>
      <c r="AO11" s="18">
        <v>3.7234042553191501E-2</v>
      </c>
      <c r="AP11" s="18">
        <v>2.3041474654377898E-2</v>
      </c>
      <c r="AQ11" s="18">
        <v>4.6666666666666697E-2</v>
      </c>
      <c r="AR11" s="18"/>
      <c r="AS11" s="18">
        <v>3.7234042553191501E-2</v>
      </c>
      <c r="AT11" s="18">
        <v>3.7168141592920402E-2</v>
      </c>
      <c r="AU11" s="18"/>
      <c r="AV11" s="18">
        <v>5.2742616033755303E-2</v>
      </c>
      <c r="AW11" s="18">
        <v>2.8436018957346001E-2</v>
      </c>
      <c r="AX11" s="18"/>
      <c r="AY11" s="18">
        <v>3.2608695652173898E-2</v>
      </c>
      <c r="AZ11" s="18">
        <v>4.4897959183673501E-2</v>
      </c>
      <c r="BA11" s="18"/>
      <c r="BB11" s="18">
        <v>2.8657616892910999E-2</v>
      </c>
      <c r="BC11" s="18">
        <v>4.58015267175573E-2</v>
      </c>
      <c r="BD11" s="18"/>
      <c r="BE11" s="18">
        <v>7.8787878787878796E-2</v>
      </c>
      <c r="BF11" s="18">
        <v>4.1420118343195297E-2</v>
      </c>
      <c r="BG11" s="18">
        <v>2.7681660899654001E-2</v>
      </c>
      <c r="BH11" s="18">
        <v>2.5531914893616999E-2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9.78755690440061E-2</v>
      </c>
      <c r="D8" s="16">
        <v>6.2015503875968998E-2</v>
      </c>
      <c r="E8" s="16">
        <v>0.13986013986014001</v>
      </c>
      <c r="F8" s="16">
        <v>8.42105263157895E-2</v>
      </c>
      <c r="G8" s="16">
        <v>0.13793103448275901</v>
      </c>
      <c r="H8" s="16">
        <v>3.3333333333333298E-2</v>
      </c>
      <c r="I8" s="16">
        <v>0.104761904761905</v>
      </c>
      <c r="J8" s="16">
        <v>0.21052631578947401</v>
      </c>
      <c r="K8" s="16">
        <v>0.10958904109589</v>
      </c>
      <c r="L8" s="16">
        <v>3.3333333333333298E-2</v>
      </c>
      <c r="M8" s="16">
        <v>6.8181818181818205E-2</v>
      </c>
      <c r="N8" s="16">
        <v>0.10784313725490199</v>
      </c>
      <c r="O8" s="16">
        <v>6.6666666666666693E-2</v>
      </c>
      <c r="P8" s="16">
        <v>1.6666666666666701E-2</v>
      </c>
      <c r="Q8" s="16">
        <v>0.116279069767442</v>
      </c>
      <c r="R8" s="16">
        <v>0.18518518518518501</v>
      </c>
      <c r="S8" s="16">
        <v>0.104395604395604</v>
      </c>
      <c r="T8" s="16">
        <v>0.105769230769231</v>
      </c>
      <c r="U8" s="16"/>
      <c r="V8" s="16">
        <v>0.13649025069637899</v>
      </c>
      <c r="W8" s="16">
        <v>9.7297297297297303E-2</v>
      </c>
      <c r="X8" s="16">
        <v>8.8028169014084501E-2</v>
      </c>
      <c r="Y8" s="16">
        <v>7.5510204081632698E-2</v>
      </c>
      <c r="Z8" s="16"/>
      <c r="AA8" s="16">
        <v>0.10761154855643</v>
      </c>
      <c r="AB8" s="16">
        <v>0.12195121951219499</v>
      </c>
      <c r="AC8" s="16">
        <v>0.11607142857142901</v>
      </c>
      <c r="AD8" s="16">
        <v>7.7519379844961198E-2</v>
      </c>
      <c r="AE8" s="16">
        <v>0.109243697478992</v>
      </c>
      <c r="AF8" s="16">
        <v>0.13829787234042601</v>
      </c>
      <c r="AG8" s="16">
        <v>0.104166666666667</v>
      </c>
      <c r="AH8" s="16">
        <v>3.65853658536585E-2</v>
      </c>
      <c r="AI8" s="16">
        <v>4.71698113207547E-2</v>
      </c>
      <c r="AJ8" s="16"/>
      <c r="AK8" s="16">
        <v>0.101522842639594</v>
      </c>
      <c r="AL8" s="16">
        <v>8.7378640776699004E-2</v>
      </c>
      <c r="AM8" s="16">
        <v>0.14851485148514901</v>
      </c>
      <c r="AN8" s="16">
        <v>9.5563139931740607E-2</v>
      </c>
      <c r="AO8" s="16">
        <v>0.10106382978723399</v>
      </c>
      <c r="AP8" s="16">
        <v>8.2949308755760398E-2</v>
      </c>
      <c r="AQ8" s="16">
        <v>9.3333333333333296E-2</v>
      </c>
      <c r="AR8" s="16"/>
      <c r="AS8" s="16">
        <v>8.5106382978723402E-2</v>
      </c>
      <c r="AT8" s="16">
        <v>0.1</v>
      </c>
      <c r="AU8" s="16"/>
      <c r="AV8" s="16">
        <v>8.2278481012658194E-2</v>
      </c>
      <c r="AW8" s="16">
        <v>0.106635071090047</v>
      </c>
      <c r="AX8" s="16"/>
      <c r="AY8" s="16">
        <v>0.11111111111111099</v>
      </c>
      <c r="AZ8" s="16">
        <v>7.5510204081632698E-2</v>
      </c>
      <c r="BA8" s="16"/>
      <c r="BB8" s="16">
        <v>9.0497737556561098E-2</v>
      </c>
      <c r="BC8" s="16">
        <v>0.105343511450382</v>
      </c>
      <c r="BD8" s="16"/>
      <c r="BE8" s="16">
        <v>0.15757575757575801</v>
      </c>
      <c r="BF8" s="16">
        <v>0.13905325443787001</v>
      </c>
      <c r="BG8" s="16">
        <v>7.9584775086505202E-2</v>
      </c>
      <c r="BH8" s="16">
        <v>4.2553191489361701E-2</v>
      </c>
    </row>
    <row r="9" spans="2:60" ht="30" x14ac:dyDescent="0.25">
      <c r="B9" s="17" t="s">
        <v>284</v>
      </c>
      <c r="C9" s="16">
        <v>0.71244309559939301</v>
      </c>
      <c r="D9" s="16">
        <v>0.79069767441860495</v>
      </c>
      <c r="E9" s="16">
        <v>0.65734265734265696</v>
      </c>
      <c r="F9" s="16">
        <v>0.673684210526316</v>
      </c>
      <c r="G9" s="16">
        <v>0.67241379310344795</v>
      </c>
      <c r="H9" s="16">
        <v>0.7</v>
      </c>
      <c r="I9" s="16">
        <v>0.72380952380952401</v>
      </c>
      <c r="J9" s="16">
        <v>0.36842105263157898</v>
      </c>
      <c r="K9" s="16">
        <v>0.67123287671232901</v>
      </c>
      <c r="L9" s="16">
        <v>0.7</v>
      </c>
      <c r="M9" s="16">
        <v>0.77272727272727304</v>
      </c>
      <c r="N9" s="16">
        <v>0.73529411764705899</v>
      </c>
      <c r="O9" s="16">
        <v>0.73333333333333295</v>
      </c>
      <c r="P9" s="16">
        <v>0.7</v>
      </c>
      <c r="Q9" s="16">
        <v>0.62790697674418605</v>
      </c>
      <c r="R9" s="16">
        <v>0.592592592592593</v>
      </c>
      <c r="S9" s="16">
        <v>0.78571428571428603</v>
      </c>
      <c r="T9" s="16">
        <v>0.70192307692307698</v>
      </c>
      <c r="U9" s="16"/>
      <c r="V9" s="16">
        <v>0.47910863509749302</v>
      </c>
      <c r="W9" s="16">
        <v>0.67567567567567599</v>
      </c>
      <c r="X9" s="16">
        <v>0.79225352112676095</v>
      </c>
      <c r="Y9" s="16">
        <v>0.85102040816326496</v>
      </c>
      <c r="Z9" s="16"/>
      <c r="AA9" s="16">
        <v>0.54855643044619395</v>
      </c>
      <c r="AB9" s="16">
        <v>0.71951219512195097</v>
      </c>
      <c r="AC9" s="16">
        <v>0.77678571428571397</v>
      </c>
      <c r="AD9" s="16">
        <v>0.75193798449612403</v>
      </c>
      <c r="AE9" s="16">
        <v>0.80672268907563005</v>
      </c>
      <c r="AF9" s="16">
        <v>0.79787234042553201</v>
      </c>
      <c r="AG9" s="16">
        <v>0.84375</v>
      </c>
      <c r="AH9" s="16">
        <v>0.87804878048780499</v>
      </c>
      <c r="AI9" s="16">
        <v>0.89622641509433998</v>
      </c>
      <c r="AJ9" s="16"/>
      <c r="AK9" s="16">
        <v>0.60406091370558401</v>
      </c>
      <c r="AL9" s="16">
        <v>0.65048543689320404</v>
      </c>
      <c r="AM9" s="16">
        <v>0.71287128712871295</v>
      </c>
      <c r="AN9" s="16">
        <v>0.69624573378839605</v>
      </c>
      <c r="AO9" s="16">
        <v>0.81382978723404298</v>
      </c>
      <c r="AP9" s="16">
        <v>0.81105990783410098</v>
      </c>
      <c r="AQ9" s="16">
        <v>0.74</v>
      </c>
      <c r="AR9" s="16"/>
      <c r="AS9" s="16">
        <v>0.84574468085106402</v>
      </c>
      <c r="AT9" s="16">
        <v>0.69026548672566401</v>
      </c>
      <c r="AU9" s="16"/>
      <c r="AV9" s="16">
        <v>0.677215189873418</v>
      </c>
      <c r="AW9" s="16">
        <v>0.73222748815165895</v>
      </c>
      <c r="AX9" s="16"/>
      <c r="AY9" s="16">
        <v>0.63043478260869601</v>
      </c>
      <c r="AZ9" s="16">
        <v>0.85102040816326496</v>
      </c>
      <c r="BA9" s="16"/>
      <c r="BB9" s="16">
        <v>0.78129713423831104</v>
      </c>
      <c r="BC9" s="16">
        <v>0.64274809160305302</v>
      </c>
      <c r="BD9" s="16"/>
      <c r="BE9" s="16">
        <v>0.30303030303030298</v>
      </c>
      <c r="BF9" s="16">
        <v>0.58875739644970404</v>
      </c>
      <c r="BG9" s="16">
        <v>0.813148788927336</v>
      </c>
      <c r="BH9" s="16">
        <v>0.927659574468085</v>
      </c>
    </row>
    <row r="10" spans="2:60" x14ac:dyDescent="0.25">
      <c r="B10" s="17" t="s">
        <v>285</v>
      </c>
      <c r="C10" s="16">
        <v>0.15705614567526599</v>
      </c>
      <c r="D10" s="16">
        <v>0.116279069767442</v>
      </c>
      <c r="E10" s="16">
        <v>0.195804195804196</v>
      </c>
      <c r="F10" s="16">
        <v>0.21052631578947401</v>
      </c>
      <c r="G10" s="16">
        <v>0.15517241379310301</v>
      </c>
      <c r="H10" s="16">
        <v>0.2</v>
      </c>
      <c r="I10" s="16">
        <v>0.161904761904762</v>
      </c>
      <c r="J10" s="16">
        <v>0.42105263157894701</v>
      </c>
      <c r="K10" s="16">
        <v>0.17808219178082199</v>
      </c>
      <c r="L10" s="16">
        <v>0.16666666666666699</v>
      </c>
      <c r="M10" s="16">
        <v>7.9545454545454503E-2</v>
      </c>
      <c r="N10" s="16">
        <v>0.13725490196078399</v>
      </c>
      <c r="O10" s="16">
        <v>0.1</v>
      </c>
      <c r="P10" s="16">
        <v>0.266666666666667</v>
      </c>
      <c r="Q10" s="16">
        <v>0.116279069767442</v>
      </c>
      <c r="R10" s="16">
        <v>0.22222222222222199</v>
      </c>
      <c r="S10" s="16">
        <v>9.3406593406593394E-2</v>
      </c>
      <c r="T10" s="16">
        <v>0.17307692307692299</v>
      </c>
      <c r="U10" s="16"/>
      <c r="V10" s="16">
        <v>0.33983286908077998</v>
      </c>
      <c r="W10" s="16">
        <v>0.18918918918918901</v>
      </c>
      <c r="X10" s="16">
        <v>9.5070422535211294E-2</v>
      </c>
      <c r="Y10" s="16">
        <v>4.6938775510204103E-2</v>
      </c>
      <c r="Z10" s="16"/>
      <c r="AA10" s="16">
        <v>0.30708661417322802</v>
      </c>
      <c r="AB10" s="16">
        <v>0.146341463414634</v>
      </c>
      <c r="AC10" s="16">
        <v>0.107142857142857</v>
      </c>
      <c r="AD10" s="16">
        <v>0.15503875968992201</v>
      </c>
      <c r="AE10" s="16">
        <v>6.7226890756302504E-2</v>
      </c>
      <c r="AF10" s="16">
        <v>3.1914893617021302E-2</v>
      </c>
      <c r="AG10" s="16">
        <v>3.125E-2</v>
      </c>
      <c r="AH10" s="16">
        <v>4.8780487804878099E-2</v>
      </c>
      <c r="AI10" s="16">
        <v>1.88679245283019E-2</v>
      </c>
      <c r="AJ10" s="16"/>
      <c r="AK10" s="16">
        <v>0.269035532994924</v>
      </c>
      <c r="AL10" s="16">
        <v>0.20388349514563101</v>
      </c>
      <c r="AM10" s="16">
        <v>0.10891089108910899</v>
      </c>
      <c r="AN10" s="16">
        <v>0.18771331058020499</v>
      </c>
      <c r="AO10" s="16">
        <v>6.9148936170212796E-2</v>
      </c>
      <c r="AP10" s="16">
        <v>8.2949308755760398E-2</v>
      </c>
      <c r="AQ10" s="16">
        <v>0.14000000000000001</v>
      </c>
      <c r="AR10" s="16"/>
      <c r="AS10" s="16">
        <v>5.31914893617021E-2</v>
      </c>
      <c r="AT10" s="16">
        <v>0.17433628318584099</v>
      </c>
      <c r="AU10" s="16"/>
      <c r="AV10" s="16">
        <v>0.19831223628691999</v>
      </c>
      <c r="AW10" s="16">
        <v>0.133886255924171</v>
      </c>
      <c r="AX10" s="16"/>
      <c r="AY10" s="16">
        <v>0.22222222222222199</v>
      </c>
      <c r="AZ10" s="16">
        <v>4.6938775510204103E-2</v>
      </c>
      <c r="BA10" s="16"/>
      <c r="BB10" s="16">
        <v>0.110105580693816</v>
      </c>
      <c r="BC10" s="16">
        <v>0.204580152671756</v>
      </c>
      <c r="BD10" s="16"/>
      <c r="BE10" s="16">
        <v>0.44848484848484799</v>
      </c>
      <c r="BF10" s="16">
        <v>0.230769230769231</v>
      </c>
      <c r="BG10" s="16">
        <v>8.6505190311418706E-2</v>
      </c>
      <c r="BH10" s="16">
        <v>2.1276595744680899E-2</v>
      </c>
    </row>
    <row r="11" spans="2:60" x14ac:dyDescent="0.25">
      <c r="B11" s="17" t="s">
        <v>77</v>
      </c>
      <c r="C11" s="18">
        <v>3.2625189681335397E-2</v>
      </c>
      <c r="D11" s="18">
        <v>3.1007751937984499E-2</v>
      </c>
      <c r="E11" s="18">
        <v>6.9930069930069904E-3</v>
      </c>
      <c r="F11" s="18">
        <v>3.1578947368421102E-2</v>
      </c>
      <c r="G11" s="18">
        <v>3.4482758620689703E-2</v>
      </c>
      <c r="H11" s="18">
        <v>6.6666666666666693E-2</v>
      </c>
      <c r="I11" s="18">
        <v>9.5238095238095195E-3</v>
      </c>
      <c r="J11" s="18">
        <v>0</v>
      </c>
      <c r="K11" s="18">
        <v>4.1095890410958902E-2</v>
      </c>
      <c r="L11" s="18">
        <v>0.1</v>
      </c>
      <c r="M11" s="18">
        <v>7.9545454545454503E-2</v>
      </c>
      <c r="N11" s="18">
        <v>1.9607843137254902E-2</v>
      </c>
      <c r="O11" s="18">
        <v>0.1</v>
      </c>
      <c r="P11" s="18">
        <v>1.6666666666666701E-2</v>
      </c>
      <c r="Q11" s="18">
        <v>0.13953488372093001</v>
      </c>
      <c r="R11" s="18">
        <v>0</v>
      </c>
      <c r="S11" s="18">
        <v>1.6483516483516501E-2</v>
      </c>
      <c r="T11" s="18">
        <v>1.9230769230769201E-2</v>
      </c>
      <c r="U11" s="18"/>
      <c r="V11" s="18">
        <v>4.4568245125348203E-2</v>
      </c>
      <c r="W11" s="18">
        <v>3.7837837837837798E-2</v>
      </c>
      <c r="X11" s="18">
        <v>2.4647887323943699E-2</v>
      </c>
      <c r="Y11" s="18">
        <v>2.6530612244898E-2</v>
      </c>
      <c r="Z11" s="18"/>
      <c r="AA11" s="18">
        <v>3.6745406824147002E-2</v>
      </c>
      <c r="AB11" s="18">
        <v>1.21951219512195E-2</v>
      </c>
      <c r="AC11" s="18">
        <v>0</v>
      </c>
      <c r="AD11" s="18">
        <v>1.5503875968992199E-2</v>
      </c>
      <c r="AE11" s="18">
        <v>1.6806722689075598E-2</v>
      </c>
      <c r="AF11" s="18">
        <v>3.1914893617021302E-2</v>
      </c>
      <c r="AG11" s="18">
        <v>2.0833333333333301E-2</v>
      </c>
      <c r="AH11" s="18">
        <v>3.65853658536585E-2</v>
      </c>
      <c r="AI11" s="18">
        <v>3.77358490566038E-2</v>
      </c>
      <c r="AJ11" s="18"/>
      <c r="AK11" s="18">
        <v>2.5380710659898501E-2</v>
      </c>
      <c r="AL11" s="18">
        <v>5.8252427184466E-2</v>
      </c>
      <c r="AM11" s="18">
        <v>2.9702970297029702E-2</v>
      </c>
      <c r="AN11" s="18">
        <v>2.0477815699658699E-2</v>
      </c>
      <c r="AO11" s="18">
        <v>1.5957446808510599E-2</v>
      </c>
      <c r="AP11" s="18">
        <v>2.3041474654377898E-2</v>
      </c>
      <c r="AQ11" s="18">
        <v>2.66666666666667E-2</v>
      </c>
      <c r="AR11" s="18"/>
      <c r="AS11" s="18">
        <v>1.5957446808510599E-2</v>
      </c>
      <c r="AT11" s="18">
        <v>3.5398230088495602E-2</v>
      </c>
      <c r="AU11" s="18"/>
      <c r="AV11" s="18">
        <v>4.2194092827004197E-2</v>
      </c>
      <c r="AW11" s="18">
        <v>2.7251184834123199E-2</v>
      </c>
      <c r="AX11" s="18"/>
      <c r="AY11" s="18">
        <v>3.6231884057971002E-2</v>
      </c>
      <c r="AZ11" s="18">
        <v>2.6530612244898E-2</v>
      </c>
      <c r="BA11" s="18"/>
      <c r="BB11" s="18">
        <v>1.8099547511312201E-2</v>
      </c>
      <c r="BC11" s="18">
        <v>4.7328244274809202E-2</v>
      </c>
      <c r="BD11" s="18"/>
      <c r="BE11" s="18">
        <v>9.0909090909090898E-2</v>
      </c>
      <c r="BF11" s="18">
        <v>4.1420118343195297E-2</v>
      </c>
      <c r="BG11" s="18">
        <v>2.0761245674740501E-2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0.16919575113808799</v>
      </c>
      <c r="D8" s="16">
        <v>0.186046511627907</v>
      </c>
      <c r="E8" s="16">
        <v>0.14685314685314699</v>
      </c>
      <c r="F8" s="16">
        <v>0.18947368421052599</v>
      </c>
      <c r="G8" s="16">
        <v>0.15517241379310301</v>
      </c>
      <c r="H8" s="16">
        <v>0.1</v>
      </c>
      <c r="I8" s="16">
        <v>0.180952380952381</v>
      </c>
      <c r="J8" s="16">
        <v>0.157894736842105</v>
      </c>
      <c r="K8" s="16">
        <v>0.28767123287671198</v>
      </c>
      <c r="L8" s="16">
        <v>0.133333333333333</v>
      </c>
      <c r="M8" s="16">
        <v>0.170454545454545</v>
      </c>
      <c r="N8" s="16">
        <v>8.8235294117647106E-2</v>
      </c>
      <c r="O8" s="16">
        <v>6.6666666666666693E-2</v>
      </c>
      <c r="P8" s="16">
        <v>0.1</v>
      </c>
      <c r="Q8" s="16">
        <v>0.13953488372093001</v>
      </c>
      <c r="R8" s="16">
        <v>0.18518518518518501</v>
      </c>
      <c r="S8" s="16">
        <v>0.20329670329670299</v>
      </c>
      <c r="T8" s="16">
        <v>0.20192307692307701</v>
      </c>
      <c r="U8" s="16"/>
      <c r="V8" s="16">
        <v>0.220055710306407</v>
      </c>
      <c r="W8" s="16">
        <v>0.17297297297297301</v>
      </c>
      <c r="X8" s="16">
        <v>0.17253521126760599</v>
      </c>
      <c r="Y8" s="16">
        <v>0.128571428571429</v>
      </c>
      <c r="Z8" s="16"/>
      <c r="AA8" s="16">
        <v>0.18897637795275599</v>
      </c>
      <c r="AB8" s="16">
        <v>0.19512195121951201</v>
      </c>
      <c r="AC8" s="16">
        <v>0.16964285714285701</v>
      </c>
      <c r="AD8" s="16">
        <v>0.162790697674419</v>
      </c>
      <c r="AE8" s="16">
        <v>0.20168067226890801</v>
      </c>
      <c r="AF8" s="16">
        <v>0.21276595744680901</v>
      </c>
      <c r="AG8" s="16">
        <v>0.1875</v>
      </c>
      <c r="AH8" s="16">
        <v>8.5365853658536606E-2</v>
      </c>
      <c r="AI8" s="16">
        <v>9.4339622641509399E-2</v>
      </c>
      <c r="AJ8" s="16"/>
      <c r="AK8" s="16">
        <v>0.17258883248731</v>
      </c>
      <c r="AL8" s="16">
        <v>0.13592233009708701</v>
      </c>
      <c r="AM8" s="16">
        <v>0.21782178217821799</v>
      </c>
      <c r="AN8" s="16">
        <v>0.15699658703071701</v>
      </c>
      <c r="AO8" s="16">
        <v>0.21276595744680901</v>
      </c>
      <c r="AP8" s="16">
        <v>0.15668202764976999</v>
      </c>
      <c r="AQ8" s="16">
        <v>0.18</v>
      </c>
      <c r="AR8" s="16"/>
      <c r="AS8" s="16">
        <v>0.14361702127659601</v>
      </c>
      <c r="AT8" s="16">
        <v>0.17345132743362801</v>
      </c>
      <c r="AU8" s="16"/>
      <c r="AV8" s="16">
        <v>0.13713080168776401</v>
      </c>
      <c r="AW8" s="16">
        <v>0.187203791469194</v>
      </c>
      <c r="AX8" s="16"/>
      <c r="AY8" s="16">
        <v>0.19323671497584499</v>
      </c>
      <c r="AZ8" s="16">
        <v>0.128571428571429</v>
      </c>
      <c r="BA8" s="16"/>
      <c r="BB8" s="16">
        <v>0.15535444947209701</v>
      </c>
      <c r="BC8" s="16">
        <v>0.18320610687022901</v>
      </c>
      <c r="BD8" s="16"/>
      <c r="BE8" s="16">
        <v>0.23030303030303001</v>
      </c>
      <c r="BF8" s="16">
        <v>0.224852071005917</v>
      </c>
      <c r="BG8" s="16">
        <v>0.157439446366782</v>
      </c>
      <c r="BH8" s="16">
        <v>7.6595744680851105E-2</v>
      </c>
    </row>
    <row r="9" spans="2:60" ht="30" x14ac:dyDescent="0.25">
      <c r="B9" s="17" t="s">
        <v>284</v>
      </c>
      <c r="C9" s="16">
        <v>0.63884673748103205</v>
      </c>
      <c r="D9" s="16">
        <v>0.65891472868217005</v>
      </c>
      <c r="E9" s="16">
        <v>0.678321678321678</v>
      </c>
      <c r="F9" s="16">
        <v>0.63157894736842102</v>
      </c>
      <c r="G9" s="16">
        <v>0.65517241379310298</v>
      </c>
      <c r="H9" s="16">
        <v>0.6</v>
      </c>
      <c r="I9" s="16">
        <v>0.6</v>
      </c>
      <c r="J9" s="16">
        <v>0.68421052631578905</v>
      </c>
      <c r="K9" s="16">
        <v>0.52054794520547898</v>
      </c>
      <c r="L9" s="16">
        <v>0.76666666666666705</v>
      </c>
      <c r="M9" s="16">
        <v>0.63636363636363602</v>
      </c>
      <c r="N9" s="16">
        <v>0.63725490196078405</v>
      </c>
      <c r="O9" s="16">
        <v>0.46666666666666701</v>
      </c>
      <c r="P9" s="16">
        <v>0.7</v>
      </c>
      <c r="Q9" s="16">
        <v>0.581395348837209</v>
      </c>
      <c r="R9" s="16">
        <v>0.62962962962962998</v>
      </c>
      <c r="S9" s="16">
        <v>0.67032967032966995</v>
      </c>
      <c r="T9" s="16">
        <v>0.63461538461538503</v>
      </c>
      <c r="U9" s="16"/>
      <c r="V9" s="16">
        <v>0.41782729805013902</v>
      </c>
      <c r="W9" s="16">
        <v>0.63243243243243197</v>
      </c>
      <c r="X9" s="16">
        <v>0.67957746478873204</v>
      </c>
      <c r="Y9" s="16">
        <v>0.77959183673469401</v>
      </c>
      <c r="Z9" s="16"/>
      <c r="AA9" s="16">
        <v>0.48556430446194199</v>
      </c>
      <c r="AB9" s="16">
        <v>0.57317073170731703</v>
      </c>
      <c r="AC9" s="16">
        <v>0.70535714285714302</v>
      </c>
      <c r="AD9" s="16">
        <v>0.72093023255813904</v>
      </c>
      <c r="AE9" s="16">
        <v>0.65546218487395003</v>
      </c>
      <c r="AF9" s="16">
        <v>0.71276595744680804</v>
      </c>
      <c r="AG9" s="16">
        <v>0.73958333333333304</v>
      </c>
      <c r="AH9" s="16">
        <v>0.78048780487804903</v>
      </c>
      <c r="AI9" s="16">
        <v>0.820754716981132</v>
      </c>
      <c r="AJ9" s="16"/>
      <c r="AK9" s="16">
        <v>0.55329949238578702</v>
      </c>
      <c r="AL9" s="16">
        <v>0.65048543689320404</v>
      </c>
      <c r="AM9" s="16">
        <v>0.633663366336634</v>
      </c>
      <c r="AN9" s="16">
        <v>0.61774744027303796</v>
      </c>
      <c r="AO9" s="16">
        <v>0.67553191489361697</v>
      </c>
      <c r="AP9" s="16">
        <v>0.71889400921658997</v>
      </c>
      <c r="AQ9" s="16">
        <v>0.65333333333333299</v>
      </c>
      <c r="AR9" s="16"/>
      <c r="AS9" s="16">
        <v>0.79787234042553201</v>
      </c>
      <c r="AT9" s="16">
        <v>0.61238938053097303</v>
      </c>
      <c r="AU9" s="16"/>
      <c r="AV9" s="16">
        <v>0.63713080168776404</v>
      </c>
      <c r="AW9" s="16">
        <v>0.63981042654028397</v>
      </c>
      <c r="AX9" s="16"/>
      <c r="AY9" s="16">
        <v>0.55555555555555602</v>
      </c>
      <c r="AZ9" s="16">
        <v>0.77959183673469401</v>
      </c>
      <c r="BA9" s="16"/>
      <c r="BB9" s="16">
        <v>0.69683257918552</v>
      </c>
      <c r="BC9" s="16">
        <v>0.58015267175572505</v>
      </c>
      <c r="BD9" s="16"/>
      <c r="BE9" s="16">
        <v>0.27878787878787897</v>
      </c>
      <c r="BF9" s="16">
        <v>0.51479289940828399</v>
      </c>
      <c r="BG9" s="16">
        <v>0.71626297577854703</v>
      </c>
      <c r="BH9" s="16">
        <v>0.88085106382978695</v>
      </c>
    </row>
    <row r="10" spans="2:60" x14ac:dyDescent="0.25">
      <c r="B10" s="17" t="s">
        <v>285</v>
      </c>
      <c r="C10" s="16">
        <v>0.15553869499241299</v>
      </c>
      <c r="D10" s="16">
        <v>0.13178294573643401</v>
      </c>
      <c r="E10" s="16">
        <v>0.160839160839161</v>
      </c>
      <c r="F10" s="16">
        <v>0.168421052631579</v>
      </c>
      <c r="G10" s="16">
        <v>0.15517241379310301</v>
      </c>
      <c r="H10" s="16">
        <v>0.3</v>
      </c>
      <c r="I10" s="16">
        <v>0.180952380952381</v>
      </c>
      <c r="J10" s="16">
        <v>5.2631578947368397E-2</v>
      </c>
      <c r="K10" s="16">
        <v>0.150684931506849</v>
      </c>
      <c r="L10" s="16">
        <v>0.1</v>
      </c>
      <c r="M10" s="16">
        <v>0.14772727272727301</v>
      </c>
      <c r="N10" s="16">
        <v>0.16666666666666699</v>
      </c>
      <c r="O10" s="16">
        <v>0.3</v>
      </c>
      <c r="P10" s="16">
        <v>0.18333333333333299</v>
      </c>
      <c r="Q10" s="16">
        <v>0.162790697674419</v>
      </c>
      <c r="R10" s="16">
        <v>0.18518518518518501</v>
      </c>
      <c r="S10" s="16">
        <v>0.115384615384615</v>
      </c>
      <c r="T10" s="16">
        <v>0.134615384615385</v>
      </c>
      <c r="U10" s="16"/>
      <c r="V10" s="16">
        <v>0.314763231197772</v>
      </c>
      <c r="W10" s="16">
        <v>0.178378378378378</v>
      </c>
      <c r="X10" s="16">
        <v>0.105633802816901</v>
      </c>
      <c r="Y10" s="16">
        <v>5.9183673469387799E-2</v>
      </c>
      <c r="Z10" s="16"/>
      <c r="AA10" s="16">
        <v>0.28871391076115499</v>
      </c>
      <c r="AB10" s="16">
        <v>0.146341463414634</v>
      </c>
      <c r="AC10" s="16">
        <v>0.11607142857142901</v>
      </c>
      <c r="AD10" s="16">
        <v>0.108527131782946</v>
      </c>
      <c r="AE10" s="16">
        <v>9.2436974789915999E-2</v>
      </c>
      <c r="AF10" s="16">
        <v>7.4468085106383003E-2</v>
      </c>
      <c r="AG10" s="16">
        <v>5.2083333333333301E-2</v>
      </c>
      <c r="AH10" s="16">
        <v>7.3170731707317097E-2</v>
      </c>
      <c r="AI10" s="16">
        <v>5.6603773584905703E-2</v>
      </c>
      <c r="AJ10" s="16"/>
      <c r="AK10" s="16">
        <v>0.243654822335025</v>
      </c>
      <c r="AL10" s="16">
        <v>0.19417475728155301</v>
      </c>
      <c r="AM10" s="16">
        <v>0.118811881188119</v>
      </c>
      <c r="AN10" s="16">
        <v>0.204778156996587</v>
      </c>
      <c r="AO10" s="16">
        <v>8.5106382978723402E-2</v>
      </c>
      <c r="AP10" s="16">
        <v>0.105990783410138</v>
      </c>
      <c r="AQ10" s="16">
        <v>8.6666666666666697E-2</v>
      </c>
      <c r="AR10" s="16"/>
      <c r="AS10" s="16">
        <v>5.85106382978723E-2</v>
      </c>
      <c r="AT10" s="16">
        <v>0.171681415929204</v>
      </c>
      <c r="AU10" s="16"/>
      <c r="AV10" s="16">
        <v>0.183544303797468</v>
      </c>
      <c r="AW10" s="16">
        <v>0.139810426540284</v>
      </c>
      <c r="AX10" s="16"/>
      <c r="AY10" s="16">
        <v>0.21256038647343001</v>
      </c>
      <c r="AZ10" s="16">
        <v>5.9183673469387799E-2</v>
      </c>
      <c r="BA10" s="16"/>
      <c r="BB10" s="16">
        <v>0.128205128205128</v>
      </c>
      <c r="BC10" s="16">
        <v>0.18320610687022901</v>
      </c>
      <c r="BD10" s="16"/>
      <c r="BE10" s="16">
        <v>0.4</v>
      </c>
      <c r="BF10" s="16">
        <v>0.207100591715976</v>
      </c>
      <c r="BG10" s="16">
        <v>0.10726643598615899</v>
      </c>
      <c r="BH10" s="16">
        <v>2.97872340425532E-2</v>
      </c>
    </row>
    <row r="11" spans="2:60" x14ac:dyDescent="0.25">
      <c r="B11" s="17" t="s">
        <v>77</v>
      </c>
      <c r="C11" s="18">
        <v>3.6418816388467397E-2</v>
      </c>
      <c r="D11" s="18">
        <v>2.32558139534884E-2</v>
      </c>
      <c r="E11" s="18">
        <v>1.3986013986014E-2</v>
      </c>
      <c r="F11" s="18">
        <v>1.05263157894737E-2</v>
      </c>
      <c r="G11" s="18">
        <v>3.4482758620689703E-2</v>
      </c>
      <c r="H11" s="18">
        <v>0</v>
      </c>
      <c r="I11" s="18">
        <v>3.8095238095238099E-2</v>
      </c>
      <c r="J11" s="18">
        <v>0.105263157894737</v>
      </c>
      <c r="K11" s="18">
        <v>4.1095890410958902E-2</v>
      </c>
      <c r="L11" s="18">
        <v>0</v>
      </c>
      <c r="M11" s="18">
        <v>4.5454545454545497E-2</v>
      </c>
      <c r="N11" s="18">
        <v>0.10784313725490199</v>
      </c>
      <c r="O11" s="18">
        <v>0.16666666666666699</v>
      </c>
      <c r="P11" s="18">
        <v>1.6666666666666701E-2</v>
      </c>
      <c r="Q11" s="18">
        <v>0.116279069767442</v>
      </c>
      <c r="R11" s="18">
        <v>0</v>
      </c>
      <c r="S11" s="18">
        <v>1.0989010989011E-2</v>
      </c>
      <c r="T11" s="18">
        <v>2.8846153846153799E-2</v>
      </c>
      <c r="U11" s="18"/>
      <c r="V11" s="18">
        <v>4.73537604456825E-2</v>
      </c>
      <c r="W11" s="18">
        <v>1.62162162162162E-2</v>
      </c>
      <c r="X11" s="18">
        <v>4.2253521126760597E-2</v>
      </c>
      <c r="Y11" s="18">
        <v>3.2653061224489799E-2</v>
      </c>
      <c r="Z11" s="18"/>
      <c r="AA11" s="18">
        <v>3.6745406824147002E-2</v>
      </c>
      <c r="AB11" s="18">
        <v>8.5365853658536606E-2</v>
      </c>
      <c r="AC11" s="18">
        <v>8.9285714285714298E-3</v>
      </c>
      <c r="AD11" s="18">
        <v>7.7519379844961196E-3</v>
      </c>
      <c r="AE11" s="18">
        <v>5.0420168067226899E-2</v>
      </c>
      <c r="AF11" s="18">
        <v>0</v>
      </c>
      <c r="AG11" s="18">
        <v>2.0833333333333301E-2</v>
      </c>
      <c r="AH11" s="18">
        <v>6.0975609756097601E-2</v>
      </c>
      <c r="AI11" s="18">
        <v>2.83018867924528E-2</v>
      </c>
      <c r="AJ11" s="18"/>
      <c r="AK11" s="18">
        <v>3.0456852791878201E-2</v>
      </c>
      <c r="AL11" s="18">
        <v>1.94174757281553E-2</v>
      </c>
      <c r="AM11" s="18">
        <v>2.9702970297029702E-2</v>
      </c>
      <c r="AN11" s="18">
        <v>2.0477815699658699E-2</v>
      </c>
      <c r="AO11" s="18">
        <v>2.6595744680851099E-2</v>
      </c>
      <c r="AP11" s="18">
        <v>1.8433179723502301E-2</v>
      </c>
      <c r="AQ11" s="18">
        <v>0.08</v>
      </c>
      <c r="AR11" s="18"/>
      <c r="AS11" s="18">
        <v>0</v>
      </c>
      <c r="AT11" s="18">
        <v>4.2477876106194697E-2</v>
      </c>
      <c r="AU11" s="18"/>
      <c r="AV11" s="18">
        <v>4.2194092827004197E-2</v>
      </c>
      <c r="AW11" s="18">
        <v>3.3175355450236997E-2</v>
      </c>
      <c r="AX11" s="18"/>
      <c r="AY11" s="18">
        <v>3.8647342995169101E-2</v>
      </c>
      <c r="AZ11" s="18">
        <v>3.2653061224489799E-2</v>
      </c>
      <c r="BA11" s="18"/>
      <c r="BB11" s="18">
        <v>1.9607843137254902E-2</v>
      </c>
      <c r="BC11" s="18">
        <v>5.34351145038168E-2</v>
      </c>
      <c r="BD11" s="18"/>
      <c r="BE11" s="18">
        <v>9.0909090909090898E-2</v>
      </c>
      <c r="BF11" s="18">
        <v>5.32544378698225E-2</v>
      </c>
      <c r="BG11" s="18">
        <v>1.90311418685121E-2</v>
      </c>
      <c r="BH11" s="18">
        <v>1.27659574468085E-2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0.18968133535660101</v>
      </c>
      <c r="D8" s="16">
        <v>0.108527131782946</v>
      </c>
      <c r="E8" s="16">
        <v>0.188811188811189</v>
      </c>
      <c r="F8" s="16">
        <v>0.24210526315789499</v>
      </c>
      <c r="G8" s="16">
        <v>0.22413793103448301</v>
      </c>
      <c r="H8" s="16">
        <v>0.16666666666666699</v>
      </c>
      <c r="I8" s="16">
        <v>0.2</v>
      </c>
      <c r="J8" s="16">
        <v>0</v>
      </c>
      <c r="K8" s="16">
        <v>0.26027397260273999</v>
      </c>
      <c r="L8" s="16">
        <v>0.1</v>
      </c>
      <c r="M8" s="16">
        <v>0.21590909090909099</v>
      </c>
      <c r="N8" s="16">
        <v>0.17647058823529399</v>
      </c>
      <c r="O8" s="16">
        <v>0.266666666666667</v>
      </c>
      <c r="P8" s="16">
        <v>0.15</v>
      </c>
      <c r="Q8" s="16">
        <v>0.186046511627907</v>
      </c>
      <c r="R8" s="16">
        <v>0.11111111111111099</v>
      </c>
      <c r="S8" s="16">
        <v>0.17032967032967</v>
      </c>
      <c r="T8" s="16">
        <v>0.27884615384615402</v>
      </c>
      <c r="U8" s="16"/>
      <c r="V8" s="16">
        <v>0.27019498607242298</v>
      </c>
      <c r="W8" s="16">
        <v>0.18378378378378399</v>
      </c>
      <c r="X8" s="16">
        <v>0.20774647887323899</v>
      </c>
      <c r="Y8" s="16">
        <v>0.122448979591837</v>
      </c>
      <c r="Z8" s="16"/>
      <c r="AA8" s="16">
        <v>0.238845144356955</v>
      </c>
      <c r="AB8" s="16">
        <v>0.19512195121951201</v>
      </c>
      <c r="AC8" s="16">
        <v>0.20535714285714299</v>
      </c>
      <c r="AD8" s="16">
        <v>0.201550387596899</v>
      </c>
      <c r="AE8" s="16">
        <v>0.17647058823529399</v>
      </c>
      <c r="AF8" s="16">
        <v>0.19148936170212799</v>
      </c>
      <c r="AG8" s="16">
        <v>0.1875</v>
      </c>
      <c r="AH8" s="16">
        <v>0.146341463414634</v>
      </c>
      <c r="AI8" s="16">
        <v>9.4339622641509399E-2</v>
      </c>
      <c r="AJ8" s="16"/>
      <c r="AK8" s="16">
        <v>0.243654822335025</v>
      </c>
      <c r="AL8" s="16">
        <v>0.14563106796116501</v>
      </c>
      <c r="AM8" s="16">
        <v>0.25742574257425699</v>
      </c>
      <c r="AN8" s="16">
        <v>0.18430034129692799</v>
      </c>
      <c r="AO8" s="16">
        <v>0.175531914893617</v>
      </c>
      <c r="AP8" s="16">
        <v>0.17050691244239599</v>
      </c>
      <c r="AQ8" s="16">
        <v>0.16666666666666699</v>
      </c>
      <c r="AR8" s="16"/>
      <c r="AS8" s="16">
        <v>0.117021276595745</v>
      </c>
      <c r="AT8" s="16">
        <v>0.201769911504425</v>
      </c>
      <c r="AU8" s="16"/>
      <c r="AV8" s="16">
        <v>0.14978902953586501</v>
      </c>
      <c r="AW8" s="16">
        <v>0.21208530805687201</v>
      </c>
      <c r="AX8" s="16"/>
      <c r="AY8" s="16">
        <v>0.229468599033816</v>
      </c>
      <c r="AZ8" s="16">
        <v>0.122448979591837</v>
      </c>
      <c r="BA8" s="16"/>
      <c r="BB8" s="16">
        <v>0.15384615384615399</v>
      </c>
      <c r="BC8" s="16">
        <v>0.22595419847328199</v>
      </c>
      <c r="BD8" s="16"/>
      <c r="BE8" s="16">
        <v>0.30303030303030298</v>
      </c>
      <c r="BF8" s="16">
        <v>0.281065088757396</v>
      </c>
      <c r="BG8" s="16">
        <v>0.15397923875432501</v>
      </c>
      <c r="BH8" s="16">
        <v>6.8085106382978697E-2</v>
      </c>
    </row>
    <row r="9" spans="2:60" ht="30" x14ac:dyDescent="0.25">
      <c r="B9" s="17" t="s">
        <v>284</v>
      </c>
      <c r="C9" s="16">
        <v>0.67981790591805802</v>
      </c>
      <c r="D9" s="16">
        <v>0.806201550387597</v>
      </c>
      <c r="E9" s="16">
        <v>0.678321678321678</v>
      </c>
      <c r="F9" s="16">
        <v>0.54736842105263195</v>
      </c>
      <c r="G9" s="16">
        <v>0.63793103448275901</v>
      </c>
      <c r="H9" s="16">
        <v>0.7</v>
      </c>
      <c r="I9" s="16">
        <v>0.68571428571428605</v>
      </c>
      <c r="J9" s="16">
        <v>0.89473684210526305</v>
      </c>
      <c r="K9" s="16">
        <v>0.602739726027397</v>
      </c>
      <c r="L9" s="16">
        <v>0.7</v>
      </c>
      <c r="M9" s="16">
        <v>0.71590909090909105</v>
      </c>
      <c r="N9" s="16">
        <v>0.60784313725490202</v>
      </c>
      <c r="O9" s="16">
        <v>0.5</v>
      </c>
      <c r="P9" s="16">
        <v>0.66666666666666696</v>
      </c>
      <c r="Q9" s="16">
        <v>0.67441860465116299</v>
      </c>
      <c r="R9" s="16">
        <v>0.62962962962962998</v>
      </c>
      <c r="S9" s="16">
        <v>0.78021978021978</v>
      </c>
      <c r="T9" s="16">
        <v>0.60576923076923095</v>
      </c>
      <c r="U9" s="16"/>
      <c r="V9" s="16">
        <v>0.437325905292479</v>
      </c>
      <c r="W9" s="16">
        <v>0.69189189189189204</v>
      </c>
      <c r="X9" s="16">
        <v>0.71126760563380298</v>
      </c>
      <c r="Y9" s="16">
        <v>0.83469387755101998</v>
      </c>
      <c r="Z9" s="16"/>
      <c r="AA9" s="16">
        <v>0.52230971128608905</v>
      </c>
      <c r="AB9" s="16">
        <v>0.69512195121951204</v>
      </c>
      <c r="AC9" s="16">
        <v>0.73214285714285698</v>
      </c>
      <c r="AD9" s="16">
        <v>0.73643410852713198</v>
      </c>
      <c r="AE9" s="16">
        <v>0.71428571428571397</v>
      </c>
      <c r="AF9" s="16">
        <v>0.75531914893617003</v>
      </c>
      <c r="AG9" s="16">
        <v>0.77083333333333304</v>
      </c>
      <c r="AH9" s="16">
        <v>0.80487804878048796</v>
      </c>
      <c r="AI9" s="16">
        <v>0.85849056603773599</v>
      </c>
      <c r="AJ9" s="16"/>
      <c r="AK9" s="16">
        <v>0.52791878172588802</v>
      </c>
      <c r="AL9" s="16">
        <v>0.67961165048543704</v>
      </c>
      <c r="AM9" s="16">
        <v>0.57425742574257399</v>
      </c>
      <c r="AN9" s="16">
        <v>0.68941979522184305</v>
      </c>
      <c r="AO9" s="16">
        <v>0.77127659574468099</v>
      </c>
      <c r="AP9" s="16">
        <v>0.78801843317972398</v>
      </c>
      <c r="AQ9" s="16">
        <v>0.72</v>
      </c>
      <c r="AR9" s="16"/>
      <c r="AS9" s="16">
        <v>0.85638297872340396</v>
      </c>
      <c r="AT9" s="16">
        <v>0.65044247787610598</v>
      </c>
      <c r="AU9" s="16"/>
      <c r="AV9" s="16">
        <v>0.683544303797468</v>
      </c>
      <c r="AW9" s="16">
        <v>0.67772511848341199</v>
      </c>
      <c r="AX9" s="16"/>
      <c r="AY9" s="16">
        <v>0.58816425120772897</v>
      </c>
      <c r="AZ9" s="16">
        <v>0.83469387755101998</v>
      </c>
      <c r="BA9" s="16"/>
      <c r="BB9" s="16">
        <v>0.76621417797888403</v>
      </c>
      <c r="BC9" s="16">
        <v>0.59236641221373998</v>
      </c>
      <c r="BD9" s="16"/>
      <c r="BE9" s="16">
        <v>0.218181818181818</v>
      </c>
      <c r="BF9" s="16">
        <v>0.55029585798816605</v>
      </c>
      <c r="BG9" s="16">
        <v>0.79757785467127995</v>
      </c>
      <c r="BH9" s="16">
        <v>0.90212765957446805</v>
      </c>
    </row>
    <row r="10" spans="2:60" x14ac:dyDescent="0.25">
      <c r="B10" s="17" t="s">
        <v>285</v>
      </c>
      <c r="C10" s="16">
        <v>9.8634294385432503E-2</v>
      </c>
      <c r="D10" s="16">
        <v>6.2015503875968998E-2</v>
      </c>
      <c r="E10" s="16">
        <v>0.111888111888112</v>
      </c>
      <c r="F10" s="16">
        <v>0.17894736842105299</v>
      </c>
      <c r="G10" s="16">
        <v>0.10344827586206901</v>
      </c>
      <c r="H10" s="16">
        <v>0.1</v>
      </c>
      <c r="I10" s="16">
        <v>9.5238095238095205E-2</v>
      </c>
      <c r="J10" s="16">
        <v>5.2631578947368397E-2</v>
      </c>
      <c r="K10" s="16">
        <v>0.123287671232877</v>
      </c>
      <c r="L10" s="16">
        <v>0.16666666666666699</v>
      </c>
      <c r="M10" s="16">
        <v>4.5454545454545497E-2</v>
      </c>
      <c r="N10" s="16">
        <v>0.12745098039215699</v>
      </c>
      <c r="O10" s="16">
        <v>0.133333333333333</v>
      </c>
      <c r="P10" s="16">
        <v>0.16666666666666699</v>
      </c>
      <c r="Q10" s="16">
        <v>4.6511627906976702E-2</v>
      </c>
      <c r="R10" s="16">
        <v>0.22222222222222199</v>
      </c>
      <c r="S10" s="16">
        <v>4.94505494505494E-2</v>
      </c>
      <c r="T10" s="16">
        <v>6.7307692307692304E-2</v>
      </c>
      <c r="U10" s="16"/>
      <c r="V10" s="16">
        <v>0.250696378830084</v>
      </c>
      <c r="W10" s="16">
        <v>8.6486486486486505E-2</v>
      </c>
      <c r="X10" s="16">
        <v>4.5774647887323897E-2</v>
      </c>
      <c r="Y10" s="16">
        <v>2.2448979591836699E-2</v>
      </c>
      <c r="Z10" s="16"/>
      <c r="AA10" s="16">
        <v>0.20209973753280799</v>
      </c>
      <c r="AB10" s="16">
        <v>7.3170731707317097E-2</v>
      </c>
      <c r="AC10" s="16">
        <v>5.3571428571428603E-2</v>
      </c>
      <c r="AD10" s="16">
        <v>5.4263565891472902E-2</v>
      </c>
      <c r="AE10" s="16">
        <v>5.8823529411764698E-2</v>
      </c>
      <c r="AF10" s="16">
        <v>5.31914893617021E-2</v>
      </c>
      <c r="AG10" s="16">
        <v>3.125E-2</v>
      </c>
      <c r="AH10" s="16">
        <v>1.21951219512195E-2</v>
      </c>
      <c r="AI10" s="16">
        <v>2.83018867924528E-2</v>
      </c>
      <c r="AJ10" s="16"/>
      <c r="AK10" s="16">
        <v>0.19289340101522801</v>
      </c>
      <c r="AL10" s="16">
        <v>0.14563106796116501</v>
      </c>
      <c r="AM10" s="16">
        <v>0.13861386138613899</v>
      </c>
      <c r="AN10" s="16">
        <v>0.10580204778157</v>
      </c>
      <c r="AO10" s="16">
        <v>3.7234042553191501E-2</v>
      </c>
      <c r="AP10" s="16">
        <v>3.6866359447004601E-2</v>
      </c>
      <c r="AQ10" s="16">
        <v>0.06</v>
      </c>
      <c r="AR10" s="16"/>
      <c r="AS10" s="16">
        <v>2.6595744680851099E-2</v>
      </c>
      <c r="AT10" s="16">
        <v>0.110619469026549</v>
      </c>
      <c r="AU10" s="16"/>
      <c r="AV10" s="16">
        <v>0.12869198312236299</v>
      </c>
      <c r="AW10" s="16">
        <v>8.1753554502369694E-2</v>
      </c>
      <c r="AX10" s="16"/>
      <c r="AY10" s="16">
        <v>0.143719806763285</v>
      </c>
      <c r="AZ10" s="16">
        <v>2.2448979591836699E-2</v>
      </c>
      <c r="BA10" s="16"/>
      <c r="BB10" s="16">
        <v>6.3348416289592799E-2</v>
      </c>
      <c r="BC10" s="16">
        <v>0.134351145038168</v>
      </c>
      <c r="BD10" s="16"/>
      <c r="BE10" s="16">
        <v>0.36969696969697002</v>
      </c>
      <c r="BF10" s="16">
        <v>0.127218934911243</v>
      </c>
      <c r="BG10" s="16">
        <v>3.6332179930795801E-2</v>
      </c>
      <c r="BH10" s="16">
        <v>2.1276595744680899E-2</v>
      </c>
    </row>
    <row r="11" spans="2:60" x14ac:dyDescent="0.25">
      <c r="B11" s="17" t="s">
        <v>77</v>
      </c>
      <c r="C11" s="18">
        <v>3.1866464339909001E-2</v>
      </c>
      <c r="D11" s="18">
        <v>2.32558139534884E-2</v>
      </c>
      <c r="E11" s="18">
        <v>2.0979020979021001E-2</v>
      </c>
      <c r="F11" s="18">
        <v>3.1578947368421102E-2</v>
      </c>
      <c r="G11" s="18">
        <v>3.4482758620689703E-2</v>
      </c>
      <c r="H11" s="18">
        <v>3.3333333333333298E-2</v>
      </c>
      <c r="I11" s="18">
        <v>1.9047619047619001E-2</v>
      </c>
      <c r="J11" s="18">
        <v>5.2631578947368397E-2</v>
      </c>
      <c r="K11" s="18">
        <v>1.3698630136986301E-2</v>
      </c>
      <c r="L11" s="18">
        <v>3.3333333333333298E-2</v>
      </c>
      <c r="M11" s="18">
        <v>2.27272727272727E-2</v>
      </c>
      <c r="N11" s="18">
        <v>8.8235294117647106E-2</v>
      </c>
      <c r="O11" s="18">
        <v>0.1</v>
      </c>
      <c r="P11" s="18">
        <v>1.6666666666666701E-2</v>
      </c>
      <c r="Q11" s="18">
        <v>9.3023255813953501E-2</v>
      </c>
      <c r="R11" s="18">
        <v>3.7037037037037E-2</v>
      </c>
      <c r="S11" s="18">
        <v>0</v>
      </c>
      <c r="T11" s="18">
        <v>4.80769230769231E-2</v>
      </c>
      <c r="U11" s="18"/>
      <c r="V11" s="18">
        <v>4.17827298050139E-2</v>
      </c>
      <c r="W11" s="18">
        <v>3.7837837837837798E-2</v>
      </c>
      <c r="X11" s="18">
        <v>3.5211267605633798E-2</v>
      </c>
      <c r="Y11" s="18">
        <v>2.04081632653061E-2</v>
      </c>
      <c r="Z11" s="18"/>
      <c r="AA11" s="18">
        <v>3.6745406824147002E-2</v>
      </c>
      <c r="AB11" s="18">
        <v>3.65853658536585E-2</v>
      </c>
      <c r="AC11" s="18">
        <v>8.9285714285714298E-3</v>
      </c>
      <c r="AD11" s="18">
        <v>7.7519379844961196E-3</v>
      </c>
      <c r="AE11" s="18">
        <v>5.0420168067226899E-2</v>
      </c>
      <c r="AF11" s="18">
        <v>0</v>
      </c>
      <c r="AG11" s="18">
        <v>1.0416666666666701E-2</v>
      </c>
      <c r="AH11" s="18">
        <v>3.65853658536585E-2</v>
      </c>
      <c r="AI11" s="18">
        <v>1.88679245283019E-2</v>
      </c>
      <c r="AJ11" s="18"/>
      <c r="AK11" s="18">
        <v>3.5532994923857898E-2</v>
      </c>
      <c r="AL11" s="18">
        <v>2.9126213592233E-2</v>
      </c>
      <c r="AM11" s="18">
        <v>2.9702970297029702E-2</v>
      </c>
      <c r="AN11" s="18">
        <v>2.0477815699658699E-2</v>
      </c>
      <c r="AO11" s="18">
        <v>1.5957446808510599E-2</v>
      </c>
      <c r="AP11" s="18">
        <v>4.6082949308755804E-3</v>
      </c>
      <c r="AQ11" s="18">
        <v>5.3333333333333302E-2</v>
      </c>
      <c r="AR11" s="18"/>
      <c r="AS11" s="18">
        <v>0</v>
      </c>
      <c r="AT11" s="18">
        <v>3.7168141592920402E-2</v>
      </c>
      <c r="AU11" s="18"/>
      <c r="AV11" s="18">
        <v>3.7974683544303799E-2</v>
      </c>
      <c r="AW11" s="18">
        <v>2.8436018957346001E-2</v>
      </c>
      <c r="AX11" s="18"/>
      <c r="AY11" s="18">
        <v>3.8647342995169101E-2</v>
      </c>
      <c r="AZ11" s="18">
        <v>2.04081632653061E-2</v>
      </c>
      <c r="BA11" s="18"/>
      <c r="BB11" s="18">
        <v>1.6591251885369501E-2</v>
      </c>
      <c r="BC11" s="18">
        <v>4.7328244274809202E-2</v>
      </c>
      <c r="BD11" s="18"/>
      <c r="BE11" s="18">
        <v>0.109090909090909</v>
      </c>
      <c r="BF11" s="18">
        <v>4.1420118343195297E-2</v>
      </c>
      <c r="BG11" s="18">
        <v>1.21107266435986E-2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0.101669195751138</v>
      </c>
      <c r="D8" s="16">
        <v>0.108527131782946</v>
      </c>
      <c r="E8" s="16">
        <v>9.7902097902097904E-2</v>
      </c>
      <c r="F8" s="16">
        <v>0.14736842105263201</v>
      </c>
      <c r="G8" s="16">
        <v>0.15517241379310301</v>
      </c>
      <c r="H8" s="16">
        <v>6.6666666666666693E-2</v>
      </c>
      <c r="I8" s="16">
        <v>8.5714285714285701E-2</v>
      </c>
      <c r="J8" s="16">
        <v>0.105263157894737</v>
      </c>
      <c r="K8" s="16">
        <v>0.10958904109589</v>
      </c>
      <c r="L8" s="16">
        <v>6.6666666666666693E-2</v>
      </c>
      <c r="M8" s="16">
        <v>0.11363636363636399</v>
      </c>
      <c r="N8" s="16">
        <v>8.8235294117647106E-2</v>
      </c>
      <c r="O8" s="16">
        <v>6.6666666666666693E-2</v>
      </c>
      <c r="P8" s="16">
        <v>0.05</v>
      </c>
      <c r="Q8" s="16">
        <v>9.3023255813953501E-2</v>
      </c>
      <c r="R8" s="16">
        <v>7.4074074074074098E-2</v>
      </c>
      <c r="S8" s="16">
        <v>0.10989010989011</v>
      </c>
      <c r="T8" s="16">
        <v>9.6153846153846201E-2</v>
      </c>
      <c r="U8" s="16"/>
      <c r="V8" s="16">
        <v>0.14484679665738201</v>
      </c>
      <c r="W8" s="16">
        <v>0.11891891891891899</v>
      </c>
      <c r="X8" s="16">
        <v>9.5070422535211294E-2</v>
      </c>
      <c r="Y8" s="16">
        <v>6.7346938775510207E-2</v>
      </c>
      <c r="Z8" s="16"/>
      <c r="AA8" s="16">
        <v>0.139107611548556</v>
      </c>
      <c r="AB8" s="16">
        <v>0.109756097560976</v>
      </c>
      <c r="AC8" s="16">
        <v>6.25E-2</v>
      </c>
      <c r="AD8" s="16">
        <v>7.7519379844961198E-2</v>
      </c>
      <c r="AE8" s="16">
        <v>0.11764705882352899</v>
      </c>
      <c r="AF8" s="16">
        <v>7.4468085106383003E-2</v>
      </c>
      <c r="AG8" s="16">
        <v>0.114583333333333</v>
      </c>
      <c r="AH8" s="16">
        <v>7.3170731707317097E-2</v>
      </c>
      <c r="AI8" s="16">
        <v>3.77358490566038E-2</v>
      </c>
      <c r="AJ8" s="16"/>
      <c r="AK8" s="16">
        <v>0.12690355329949199</v>
      </c>
      <c r="AL8" s="16">
        <v>9.7087378640776698E-2</v>
      </c>
      <c r="AM8" s="16">
        <v>0.12871287128712899</v>
      </c>
      <c r="AN8" s="16">
        <v>9.8976109215017094E-2</v>
      </c>
      <c r="AO8" s="16">
        <v>6.9148936170212796E-2</v>
      </c>
      <c r="AP8" s="16">
        <v>8.7557603686635899E-2</v>
      </c>
      <c r="AQ8" s="16">
        <v>0.11333333333333299</v>
      </c>
      <c r="AR8" s="16"/>
      <c r="AS8" s="16">
        <v>5.85106382978723E-2</v>
      </c>
      <c r="AT8" s="16">
        <v>0.108849557522124</v>
      </c>
      <c r="AU8" s="16"/>
      <c r="AV8" s="16">
        <v>7.5949367088607597E-2</v>
      </c>
      <c r="AW8" s="16">
        <v>0.116113744075829</v>
      </c>
      <c r="AX8" s="16"/>
      <c r="AY8" s="16">
        <v>0.121980676328502</v>
      </c>
      <c r="AZ8" s="16">
        <v>6.7346938775510207E-2</v>
      </c>
      <c r="BA8" s="16"/>
      <c r="BB8" s="16">
        <v>8.7481146304675697E-2</v>
      </c>
      <c r="BC8" s="16">
        <v>0.11603053435114501</v>
      </c>
      <c r="BD8" s="16"/>
      <c r="BE8" s="16">
        <v>0.19393939393939399</v>
      </c>
      <c r="BF8" s="16">
        <v>0.17455621301775101</v>
      </c>
      <c r="BG8" s="16">
        <v>6.5743944636678195E-2</v>
      </c>
      <c r="BH8" s="16">
        <v>2.1276595744680899E-2</v>
      </c>
    </row>
    <row r="9" spans="2:60" ht="30" x14ac:dyDescent="0.25">
      <c r="B9" s="17" t="s">
        <v>284</v>
      </c>
      <c r="C9" s="16">
        <v>0.78755690440060699</v>
      </c>
      <c r="D9" s="16">
        <v>0.837209302325581</v>
      </c>
      <c r="E9" s="16">
        <v>0.79020979020978999</v>
      </c>
      <c r="F9" s="16">
        <v>0.68421052631578905</v>
      </c>
      <c r="G9" s="16">
        <v>0.70689655172413801</v>
      </c>
      <c r="H9" s="16">
        <v>0.76666666666666705</v>
      </c>
      <c r="I9" s="16">
        <v>0.81904761904761902</v>
      </c>
      <c r="J9" s="16">
        <v>0.73684210526315796</v>
      </c>
      <c r="K9" s="16">
        <v>0.73972602739726001</v>
      </c>
      <c r="L9" s="16">
        <v>0.73333333333333295</v>
      </c>
      <c r="M9" s="16">
        <v>0.84090909090909105</v>
      </c>
      <c r="N9" s="16">
        <v>0.80392156862745101</v>
      </c>
      <c r="O9" s="16">
        <v>0.73333333333333295</v>
      </c>
      <c r="P9" s="16">
        <v>0.73333333333333295</v>
      </c>
      <c r="Q9" s="16">
        <v>0.74418604651162801</v>
      </c>
      <c r="R9" s="16">
        <v>0.81481481481481499</v>
      </c>
      <c r="S9" s="16">
        <v>0.840659340659341</v>
      </c>
      <c r="T9" s="16">
        <v>0.79807692307692302</v>
      </c>
      <c r="U9" s="16"/>
      <c r="V9" s="16">
        <v>0.623955431754875</v>
      </c>
      <c r="W9" s="16">
        <v>0.78918918918918901</v>
      </c>
      <c r="X9" s="16">
        <v>0.82746478873239404</v>
      </c>
      <c r="Y9" s="16">
        <v>0.88367346938775504</v>
      </c>
      <c r="Z9" s="16"/>
      <c r="AA9" s="16">
        <v>0.66929133858267698</v>
      </c>
      <c r="AB9" s="16">
        <v>0.81707317073170704</v>
      </c>
      <c r="AC9" s="16">
        <v>0.83928571428571397</v>
      </c>
      <c r="AD9" s="16">
        <v>0.85271317829457405</v>
      </c>
      <c r="AE9" s="16">
        <v>0.83193277310924396</v>
      </c>
      <c r="AF9" s="16">
        <v>0.89361702127659604</v>
      </c>
      <c r="AG9" s="16">
        <v>0.83333333333333304</v>
      </c>
      <c r="AH9" s="16">
        <v>0.85365853658536595</v>
      </c>
      <c r="AI9" s="16">
        <v>0.91509433962264197</v>
      </c>
      <c r="AJ9" s="16"/>
      <c r="AK9" s="16">
        <v>0.66497461928933999</v>
      </c>
      <c r="AL9" s="16">
        <v>0.79611650485436902</v>
      </c>
      <c r="AM9" s="16">
        <v>0.79207920792079201</v>
      </c>
      <c r="AN9" s="16">
        <v>0.75767918088737196</v>
      </c>
      <c r="AO9" s="16">
        <v>0.88829787234042601</v>
      </c>
      <c r="AP9" s="16">
        <v>0.87096774193548399</v>
      </c>
      <c r="AQ9" s="16">
        <v>0.8</v>
      </c>
      <c r="AR9" s="16"/>
      <c r="AS9" s="16">
        <v>0.92021276595744705</v>
      </c>
      <c r="AT9" s="16">
        <v>0.765486725663717</v>
      </c>
      <c r="AU9" s="16"/>
      <c r="AV9" s="16">
        <v>0.79535864978902904</v>
      </c>
      <c r="AW9" s="16">
        <v>0.78317535545023698</v>
      </c>
      <c r="AX9" s="16"/>
      <c r="AY9" s="16">
        <v>0.73067632850241504</v>
      </c>
      <c r="AZ9" s="16">
        <v>0.88367346938775504</v>
      </c>
      <c r="BA9" s="16"/>
      <c r="BB9" s="16">
        <v>0.84766214177978905</v>
      </c>
      <c r="BC9" s="16">
        <v>0.72671755725190801</v>
      </c>
      <c r="BD9" s="16"/>
      <c r="BE9" s="16">
        <v>0.39393939393939398</v>
      </c>
      <c r="BF9" s="16">
        <v>0.69822485207100604</v>
      </c>
      <c r="BG9" s="16">
        <v>0.88062283737024205</v>
      </c>
      <c r="BH9" s="16">
        <v>0.96170212765957397</v>
      </c>
    </row>
    <row r="10" spans="2:60" x14ac:dyDescent="0.25">
      <c r="B10" s="17" t="s">
        <v>285</v>
      </c>
      <c r="C10" s="16">
        <v>8.3459787556904405E-2</v>
      </c>
      <c r="D10" s="16">
        <v>3.1007751937984499E-2</v>
      </c>
      <c r="E10" s="16">
        <v>9.7902097902097904E-2</v>
      </c>
      <c r="F10" s="16">
        <v>0.168421052631579</v>
      </c>
      <c r="G10" s="16">
        <v>0.10344827586206901</v>
      </c>
      <c r="H10" s="16">
        <v>0.133333333333333</v>
      </c>
      <c r="I10" s="16">
        <v>8.5714285714285701E-2</v>
      </c>
      <c r="J10" s="16">
        <v>0.105263157894737</v>
      </c>
      <c r="K10" s="16">
        <v>8.2191780821917804E-2</v>
      </c>
      <c r="L10" s="16">
        <v>0.133333333333333</v>
      </c>
      <c r="M10" s="16">
        <v>2.27272727272727E-2</v>
      </c>
      <c r="N10" s="16">
        <v>8.8235294117647106E-2</v>
      </c>
      <c r="O10" s="16">
        <v>0.1</v>
      </c>
      <c r="P10" s="16">
        <v>0.16666666666666699</v>
      </c>
      <c r="Q10" s="16">
        <v>6.9767441860465101E-2</v>
      </c>
      <c r="R10" s="16">
        <v>0.11111111111111099</v>
      </c>
      <c r="S10" s="16">
        <v>4.94505494505494E-2</v>
      </c>
      <c r="T10" s="16">
        <v>5.7692307692307702E-2</v>
      </c>
      <c r="U10" s="16"/>
      <c r="V10" s="16">
        <v>0.192200557103064</v>
      </c>
      <c r="W10" s="16">
        <v>7.0270270270270302E-2</v>
      </c>
      <c r="X10" s="16">
        <v>5.2816901408450703E-2</v>
      </c>
      <c r="Y10" s="16">
        <v>2.6530612244898E-2</v>
      </c>
      <c r="Z10" s="16"/>
      <c r="AA10" s="16">
        <v>0.15485564304461899</v>
      </c>
      <c r="AB10" s="16">
        <v>6.0975609756097601E-2</v>
      </c>
      <c r="AC10" s="16">
        <v>8.0357142857142905E-2</v>
      </c>
      <c r="AD10" s="16">
        <v>5.4263565891472902E-2</v>
      </c>
      <c r="AE10" s="16">
        <v>4.20168067226891E-2</v>
      </c>
      <c r="AF10" s="16">
        <v>2.1276595744680899E-2</v>
      </c>
      <c r="AG10" s="16">
        <v>4.1666666666666699E-2</v>
      </c>
      <c r="AH10" s="16">
        <v>2.4390243902439001E-2</v>
      </c>
      <c r="AI10" s="16">
        <v>2.83018867924528E-2</v>
      </c>
      <c r="AJ10" s="16"/>
      <c r="AK10" s="16">
        <v>0.182741116751269</v>
      </c>
      <c r="AL10" s="16">
        <v>0.106796116504854</v>
      </c>
      <c r="AM10" s="16">
        <v>4.95049504950495E-2</v>
      </c>
      <c r="AN10" s="16">
        <v>0.116040955631399</v>
      </c>
      <c r="AO10" s="16">
        <v>1.5957446808510599E-2</v>
      </c>
      <c r="AP10" s="16">
        <v>2.76497695852535E-2</v>
      </c>
      <c r="AQ10" s="16">
        <v>0.06</v>
      </c>
      <c r="AR10" s="16"/>
      <c r="AS10" s="16">
        <v>2.1276595744680899E-2</v>
      </c>
      <c r="AT10" s="16">
        <v>9.3805309734513301E-2</v>
      </c>
      <c r="AU10" s="16"/>
      <c r="AV10" s="16">
        <v>9.49367088607595E-2</v>
      </c>
      <c r="AW10" s="16">
        <v>7.7014218009478705E-2</v>
      </c>
      <c r="AX10" s="16"/>
      <c r="AY10" s="16">
        <v>0.117149758454106</v>
      </c>
      <c r="AZ10" s="16">
        <v>2.6530612244898E-2</v>
      </c>
      <c r="BA10" s="16"/>
      <c r="BB10" s="16">
        <v>5.4298642533936702E-2</v>
      </c>
      <c r="BC10" s="16">
        <v>0.112977099236641</v>
      </c>
      <c r="BD10" s="16"/>
      <c r="BE10" s="16">
        <v>0.32727272727272699</v>
      </c>
      <c r="BF10" s="16">
        <v>9.1715976331360902E-2</v>
      </c>
      <c r="BG10" s="16">
        <v>3.9792387543252601E-2</v>
      </c>
      <c r="BH10" s="16">
        <v>8.5106382978723406E-3</v>
      </c>
    </row>
    <row r="11" spans="2:60" x14ac:dyDescent="0.25">
      <c r="B11" s="17" t="s">
        <v>77</v>
      </c>
      <c r="C11" s="18">
        <v>2.7314112291350501E-2</v>
      </c>
      <c r="D11" s="18">
        <v>2.32558139534884E-2</v>
      </c>
      <c r="E11" s="18">
        <v>1.3986013986014E-2</v>
      </c>
      <c r="F11" s="18">
        <v>0</v>
      </c>
      <c r="G11" s="18">
        <v>3.4482758620689703E-2</v>
      </c>
      <c r="H11" s="18">
        <v>3.3333333333333298E-2</v>
      </c>
      <c r="I11" s="18">
        <v>9.5238095238095195E-3</v>
      </c>
      <c r="J11" s="18">
        <v>5.2631578947368397E-2</v>
      </c>
      <c r="K11" s="18">
        <v>6.8493150684931503E-2</v>
      </c>
      <c r="L11" s="18">
        <v>6.6666666666666693E-2</v>
      </c>
      <c r="M11" s="18">
        <v>2.27272727272727E-2</v>
      </c>
      <c r="N11" s="18">
        <v>1.9607843137254902E-2</v>
      </c>
      <c r="O11" s="18">
        <v>0.1</v>
      </c>
      <c r="P11" s="18">
        <v>0.05</v>
      </c>
      <c r="Q11" s="18">
        <v>9.3023255813953501E-2</v>
      </c>
      <c r="R11" s="18">
        <v>0</v>
      </c>
      <c r="S11" s="18">
        <v>0</v>
      </c>
      <c r="T11" s="18">
        <v>4.80769230769231E-2</v>
      </c>
      <c r="U11" s="18"/>
      <c r="V11" s="18">
        <v>3.8997214484679701E-2</v>
      </c>
      <c r="W11" s="18">
        <v>2.1621621621621599E-2</v>
      </c>
      <c r="X11" s="18">
        <v>2.4647887323943699E-2</v>
      </c>
      <c r="Y11" s="18">
        <v>2.2448979591836699E-2</v>
      </c>
      <c r="Z11" s="18"/>
      <c r="AA11" s="18">
        <v>3.6745406824147002E-2</v>
      </c>
      <c r="AB11" s="18">
        <v>1.21951219512195E-2</v>
      </c>
      <c r="AC11" s="18">
        <v>1.7857142857142901E-2</v>
      </c>
      <c r="AD11" s="18">
        <v>1.5503875968992199E-2</v>
      </c>
      <c r="AE11" s="18">
        <v>8.4033613445378096E-3</v>
      </c>
      <c r="AF11" s="18">
        <v>1.0638297872340399E-2</v>
      </c>
      <c r="AG11" s="18">
        <v>1.0416666666666701E-2</v>
      </c>
      <c r="AH11" s="18">
        <v>4.8780487804878099E-2</v>
      </c>
      <c r="AI11" s="18">
        <v>1.88679245283019E-2</v>
      </c>
      <c r="AJ11" s="18"/>
      <c r="AK11" s="18">
        <v>2.5380710659898501E-2</v>
      </c>
      <c r="AL11" s="18">
        <v>0</v>
      </c>
      <c r="AM11" s="18">
        <v>2.9702970297029702E-2</v>
      </c>
      <c r="AN11" s="18">
        <v>2.7303754266211601E-2</v>
      </c>
      <c r="AO11" s="18">
        <v>2.6595744680851099E-2</v>
      </c>
      <c r="AP11" s="18">
        <v>1.3824884792626699E-2</v>
      </c>
      <c r="AQ11" s="18">
        <v>2.66666666666667E-2</v>
      </c>
      <c r="AR11" s="18"/>
      <c r="AS11" s="18">
        <v>0</v>
      </c>
      <c r="AT11" s="18">
        <v>3.1858407079646003E-2</v>
      </c>
      <c r="AU11" s="18"/>
      <c r="AV11" s="18">
        <v>3.37552742616034E-2</v>
      </c>
      <c r="AW11" s="18">
        <v>2.3696682464454999E-2</v>
      </c>
      <c r="AX11" s="18"/>
      <c r="AY11" s="18">
        <v>3.0193236714975799E-2</v>
      </c>
      <c r="AZ11" s="18">
        <v>2.2448979591836699E-2</v>
      </c>
      <c r="BA11" s="18"/>
      <c r="BB11" s="18">
        <v>1.0558069381598799E-2</v>
      </c>
      <c r="BC11" s="18">
        <v>4.4274809160305302E-2</v>
      </c>
      <c r="BD11" s="18"/>
      <c r="BE11" s="18">
        <v>8.4848484848484895E-2</v>
      </c>
      <c r="BF11" s="18">
        <v>3.5502958579881699E-2</v>
      </c>
      <c r="BG11" s="18">
        <v>1.3840830449827E-2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294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283</v>
      </c>
      <c r="C8" s="16">
        <v>0.15553869499241299</v>
      </c>
      <c r="D8" s="16">
        <v>0.13178294573643401</v>
      </c>
      <c r="E8" s="16">
        <v>0.21678321678321699</v>
      </c>
      <c r="F8" s="16">
        <v>0.17894736842105299</v>
      </c>
      <c r="G8" s="16">
        <v>0.20689655172413801</v>
      </c>
      <c r="H8" s="16">
        <v>6.6666666666666693E-2</v>
      </c>
      <c r="I8" s="16">
        <v>0.114285714285714</v>
      </c>
      <c r="J8" s="16">
        <v>0</v>
      </c>
      <c r="K8" s="16">
        <v>0.17808219178082199</v>
      </c>
      <c r="L8" s="16">
        <v>0.1</v>
      </c>
      <c r="M8" s="16">
        <v>0.15909090909090901</v>
      </c>
      <c r="N8" s="16">
        <v>0.13725490196078399</v>
      </c>
      <c r="O8" s="16">
        <v>0.133333333333333</v>
      </c>
      <c r="P8" s="16">
        <v>8.3333333333333301E-2</v>
      </c>
      <c r="Q8" s="16">
        <v>0.116279069767442</v>
      </c>
      <c r="R8" s="16">
        <v>7.4074074074074098E-2</v>
      </c>
      <c r="S8" s="16">
        <v>0.19230769230769201</v>
      </c>
      <c r="T8" s="16">
        <v>0.18269230769230799</v>
      </c>
      <c r="U8" s="16"/>
      <c r="V8" s="16">
        <v>0.18941504178273</v>
      </c>
      <c r="W8" s="16">
        <v>0.17297297297297301</v>
      </c>
      <c r="X8" s="16">
        <v>0.15845070422535201</v>
      </c>
      <c r="Y8" s="16">
        <v>0.122448979591837</v>
      </c>
      <c r="Z8" s="16"/>
      <c r="AA8" s="16">
        <v>0.162729658792651</v>
      </c>
      <c r="AB8" s="16">
        <v>0.17073170731707299</v>
      </c>
      <c r="AC8" s="16">
        <v>0.19642857142857101</v>
      </c>
      <c r="AD8" s="16">
        <v>0.209302325581395</v>
      </c>
      <c r="AE8" s="16">
        <v>0.159663865546218</v>
      </c>
      <c r="AF8" s="16">
        <v>0.117021276595745</v>
      </c>
      <c r="AG8" s="16">
        <v>0.14583333333333301</v>
      </c>
      <c r="AH8" s="16">
        <v>0.134146341463415</v>
      </c>
      <c r="AI8" s="16">
        <v>0.113207547169811</v>
      </c>
      <c r="AJ8" s="16"/>
      <c r="AK8" s="16">
        <v>0.182741116751269</v>
      </c>
      <c r="AL8" s="16">
        <v>0.12621359223301001</v>
      </c>
      <c r="AM8" s="16">
        <v>0.24752475247524799</v>
      </c>
      <c r="AN8" s="16">
        <v>0.12286689419795201</v>
      </c>
      <c r="AO8" s="16">
        <v>0.154255319148936</v>
      </c>
      <c r="AP8" s="16">
        <v>0.18894009216589899</v>
      </c>
      <c r="AQ8" s="16">
        <v>0.146666666666667</v>
      </c>
      <c r="AR8" s="16"/>
      <c r="AS8" s="16">
        <v>0.10106382978723399</v>
      </c>
      <c r="AT8" s="16">
        <v>0.16460176991150399</v>
      </c>
      <c r="AU8" s="16"/>
      <c r="AV8" s="16">
        <v>0.111814345991561</v>
      </c>
      <c r="AW8" s="16">
        <v>0.18009478672985799</v>
      </c>
      <c r="AX8" s="16"/>
      <c r="AY8" s="16">
        <v>0.17512077294685999</v>
      </c>
      <c r="AZ8" s="16">
        <v>0.122448979591837</v>
      </c>
      <c r="BA8" s="16"/>
      <c r="BB8" s="16">
        <v>0.131221719457014</v>
      </c>
      <c r="BC8" s="16">
        <v>0.180152671755725</v>
      </c>
      <c r="BD8" s="16"/>
      <c r="BE8" s="16">
        <v>0.18181818181818199</v>
      </c>
      <c r="BF8" s="16">
        <v>0.230769230769231</v>
      </c>
      <c r="BG8" s="16">
        <v>0.131487889273356</v>
      </c>
      <c r="BH8" s="16">
        <v>8.9361702127659606E-2</v>
      </c>
    </row>
    <row r="9" spans="2:60" ht="30" x14ac:dyDescent="0.25">
      <c r="B9" s="17" t="s">
        <v>284</v>
      </c>
      <c r="C9" s="16">
        <v>0.67374810318664602</v>
      </c>
      <c r="D9" s="16">
        <v>0.70542635658914699</v>
      </c>
      <c r="E9" s="16">
        <v>0.58741258741258695</v>
      </c>
      <c r="F9" s="16">
        <v>0.58947368421052604</v>
      </c>
      <c r="G9" s="16">
        <v>0.55172413793103403</v>
      </c>
      <c r="H9" s="16">
        <v>0.7</v>
      </c>
      <c r="I9" s="16">
        <v>0.74285714285714299</v>
      </c>
      <c r="J9" s="16">
        <v>0.78947368421052599</v>
      </c>
      <c r="K9" s="16">
        <v>0.65753424657534199</v>
      </c>
      <c r="L9" s="16">
        <v>0.63333333333333297</v>
      </c>
      <c r="M9" s="16">
        <v>0.70454545454545503</v>
      </c>
      <c r="N9" s="16">
        <v>0.71568627450980404</v>
      </c>
      <c r="O9" s="16">
        <v>0.66666666666666696</v>
      </c>
      <c r="P9" s="16">
        <v>0.68333333333333302</v>
      </c>
      <c r="Q9" s="16">
        <v>0.65116279069767402</v>
      </c>
      <c r="R9" s="16">
        <v>0.70370370370370405</v>
      </c>
      <c r="S9" s="16">
        <v>0.71978021978022</v>
      </c>
      <c r="T9" s="16">
        <v>0.67307692307692302</v>
      </c>
      <c r="U9" s="16"/>
      <c r="V9" s="16">
        <v>0.46239554317548698</v>
      </c>
      <c r="W9" s="16">
        <v>0.63783783783783798</v>
      </c>
      <c r="X9" s="16">
        <v>0.71830985915492995</v>
      </c>
      <c r="Y9" s="16">
        <v>0.81632653061224503</v>
      </c>
      <c r="Z9" s="16"/>
      <c r="AA9" s="16">
        <v>0.53280839895013099</v>
      </c>
      <c r="AB9" s="16">
        <v>0.65853658536585402</v>
      </c>
      <c r="AC9" s="16">
        <v>0.65178571428571397</v>
      </c>
      <c r="AD9" s="16">
        <v>0.65891472868217005</v>
      </c>
      <c r="AE9" s="16">
        <v>0.76470588235294101</v>
      </c>
      <c r="AF9" s="16">
        <v>0.82978723404255295</v>
      </c>
      <c r="AG9" s="16">
        <v>0.77083333333333304</v>
      </c>
      <c r="AH9" s="16">
        <v>0.78048780487804903</v>
      </c>
      <c r="AI9" s="16">
        <v>0.85849056603773599</v>
      </c>
      <c r="AJ9" s="16"/>
      <c r="AK9" s="16">
        <v>0.54314720812182704</v>
      </c>
      <c r="AL9" s="16">
        <v>0.69902912621359203</v>
      </c>
      <c r="AM9" s="16">
        <v>0.62376237623762398</v>
      </c>
      <c r="AN9" s="16">
        <v>0.65187713310580198</v>
      </c>
      <c r="AO9" s="16">
        <v>0.76063829787234005</v>
      </c>
      <c r="AP9" s="16">
        <v>0.72811059907834097</v>
      </c>
      <c r="AQ9" s="16">
        <v>0.71333333333333304</v>
      </c>
      <c r="AR9" s="16"/>
      <c r="AS9" s="16">
        <v>0.840425531914894</v>
      </c>
      <c r="AT9" s="16">
        <v>0.64601769911504403</v>
      </c>
      <c r="AU9" s="16"/>
      <c r="AV9" s="16">
        <v>0.66244725738396604</v>
      </c>
      <c r="AW9" s="16">
        <v>0.68009478672985801</v>
      </c>
      <c r="AX9" s="16"/>
      <c r="AY9" s="16">
        <v>0.58937198067632801</v>
      </c>
      <c r="AZ9" s="16">
        <v>0.81632653061224503</v>
      </c>
      <c r="BA9" s="16"/>
      <c r="BB9" s="16">
        <v>0.763197586726998</v>
      </c>
      <c r="BC9" s="16">
        <v>0.583206106870229</v>
      </c>
      <c r="BD9" s="16"/>
      <c r="BE9" s="16">
        <v>0.266666666666667</v>
      </c>
      <c r="BF9" s="16">
        <v>0.54142011834319503</v>
      </c>
      <c r="BG9" s="16">
        <v>0.78200692041522502</v>
      </c>
      <c r="BH9" s="16">
        <v>0.88085106382978695</v>
      </c>
    </row>
    <row r="10" spans="2:60" x14ac:dyDescent="0.25">
      <c r="B10" s="17" t="s">
        <v>285</v>
      </c>
      <c r="C10" s="16">
        <v>0.12974203338391499</v>
      </c>
      <c r="D10" s="16">
        <v>0.116279069767442</v>
      </c>
      <c r="E10" s="16">
        <v>0.14685314685314699</v>
      </c>
      <c r="F10" s="16">
        <v>0.21052631578947401</v>
      </c>
      <c r="G10" s="16">
        <v>0.18965517241379301</v>
      </c>
      <c r="H10" s="16">
        <v>0.16666666666666699</v>
      </c>
      <c r="I10" s="16">
        <v>0.133333333333333</v>
      </c>
      <c r="J10" s="16">
        <v>0.21052631578947401</v>
      </c>
      <c r="K10" s="16">
        <v>0.13698630136986301</v>
      </c>
      <c r="L10" s="16">
        <v>0.2</v>
      </c>
      <c r="M10" s="16">
        <v>0.102272727272727</v>
      </c>
      <c r="N10" s="16">
        <v>9.8039215686274495E-2</v>
      </c>
      <c r="O10" s="16">
        <v>0.133333333333333</v>
      </c>
      <c r="P10" s="16">
        <v>0.2</v>
      </c>
      <c r="Q10" s="16">
        <v>9.3023255813953501E-2</v>
      </c>
      <c r="R10" s="16">
        <v>0.18518518518518501</v>
      </c>
      <c r="S10" s="16">
        <v>6.0439560439560398E-2</v>
      </c>
      <c r="T10" s="16">
        <v>9.6153846153846201E-2</v>
      </c>
      <c r="U10" s="16"/>
      <c r="V10" s="16">
        <v>0.28690807799442902</v>
      </c>
      <c r="W10" s="16">
        <v>0.14594594594594601</v>
      </c>
      <c r="X10" s="16">
        <v>9.5070422535211294E-2</v>
      </c>
      <c r="Y10" s="16">
        <v>2.8571428571428598E-2</v>
      </c>
      <c r="Z10" s="16"/>
      <c r="AA10" s="16">
        <v>0.267716535433071</v>
      </c>
      <c r="AB10" s="16">
        <v>0.109756097560976</v>
      </c>
      <c r="AC10" s="16">
        <v>9.8214285714285698E-2</v>
      </c>
      <c r="AD10" s="16">
        <v>0.116279069767442</v>
      </c>
      <c r="AE10" s="16">
        <v>5.0420168067226899E-2</v>
      </c>
      <c r="AF10" s="16">
        <v>4.2553191489361701E-2</v>
      </c>
      <c r="AG10" s="16">
        <v>8.3333333333333301E-2</v>
      </c>
      <c r="AH10" s="16">
        <v>2.4390243902439001E-2</v>
      </c>
      <c r="AI10" s="16">
        <v>0</v>
      </c>
      <c r="AJ10" s="16"/>
      <c r="AK10" s="16">
        <v>0.21319796954314699</v>
      </c>
      <c r="AL10" s="16">
        <v>0.15533980582524301</v>
      </c>
      <c r="AM10" s="16">
        <v>0.10891089108910899</v>
      </c>
      <c r="AN10" s="16">
        <v>0.17747440273037501</v>
      </c>
      <c r="AO10" s="16">
        <v>4.7872340425531901E-2</v>
      </c>
      <c r="AP10" s="16">
        <v>7.3732718894009203E-2</v>
      </c>
      <c r="AQ10" s="16">
        <v>0.1</v>
      </c>
      <c r="AR10" s="16"/>
      <c r="AS10" s="16">
        <v>4.2553191489361701E-2</v>
      </c>
      <c r="AT10" s="16">
        <v>0.14424778761061899</v>
      </c>
      <c r="AU10" s="16"/>
      <c r="AV10" s="16">
        <v>0.16877637130801701</v>
      </c>
      <c r="AW10" s="16">
        <v>0.10781990521327001</v>
      </c>
      <c r="AX10" s="16"/>
      <c r="AY10" s="16">
        <v>0.18961352657004801</v>
      </c>
      <c r="AZ10" s="16">
        <v>2.8571428571428598E-2</v>
      </c>
      <c r="BA10" s="16"/>
      <c r="BB10" s="16">
        <v>7.3906485671191596E-2</v>
      </c>
      <c r="BC10" s="16">
        <v>0.18625954198473299</v>
      </c>
      <c r="BD10" s="16"/>
      <c r="BE10" s="16">
        <v>0.43030303030303002</v>
      </c>
      <c r="BF10" s="16">
        <v>0.177514792899408</v>
      </c>
      <c r="BG10" s="16">
        <v>6.2283737024221401E-2</v>
      </c>
      <c r="BH10" s="16">
        <v>1.7021276595744698E-2</v>
      </c>
    </row>
    <row r="11" spans="2:60" x14ac:dyDescent="0.25">
      <c r="B11" s="17" t="s">
        <v>77</v>
      </c>
      <c r="C11" s="18">
        <v>4.09711684370258E-2</v>
      </c>
      <c r="D11" s="18">
        <v>4.6511627906976702E-2</v>
      </c>
      <c r="E11" s="18">
        <v>4.8951048951049E-2</v>
      </c>
      <c r="F11" s="18">
        <v>2.1052631578947399E-2</v>
      </c>
      <c r="G11" s="18">
        <v>5.1724137931034503E-2</v>
      </c>
      <c r="H11" s="18">
        <v>6.6666666666666693E-2</v>
      </c>
      <c r="I11" s="18">
        <v>9.5238095238095195E-3</v>
      </c>
      <c r="J11" s="18">
        <v>0</v>
      </c>
      <c r="K11" s="18">
        <v>2.7397260273972601E-2</v>
      </c>
      <c r="L11" s="18">
        <v>6.6666666666666693E-2</v>
      </c>
      <c r="M11" s="18">
        <v>3.4090909090909102E-2</v>
      </c>
      <c r="N11" s="18">
        <v>4.9019607843137303E-2</v>
      </c>
      <c r="O11" s="18">
        <v>6.6666666666666693E-2</v>
      </c>
      <c r="P11" s="18">
        <v>3.3333333333333298E-2</v>
      </c>
      <c r="Q11" s="18">
        <v>0.13953488372093001</v>
      </c>
      <c r="R11" s="18">
        <v>3.7037037037037E-2</v>
      </c>
      <c r="S11" s="18">
        <v>2.74725274725275E-2</v>
      </c>
      <c r="T11" s="18">
        <v>4.80769230769231E-2</v>
      </c>
      <c r="U11" s="18"/>
      <c r="V11" s="18">
        <v>6.12813370473538E-2</v>
      </c>
      <c r="W11" s="18">
        <v>4.3243243243243197E-2</v>
      </c>
      <c r="X11" s="18">
        <v>2.8169014084507001E-2</v>
      </c>
      <c r="Y11" s="18">
        <v>3.2653061224489799E-2</v>
      </c>
      <c r="Z11" s="18"/>
      <c r="AA11" s="18">
        <v>3.6745406824147002E-2</v>
      </c>
      <c r="AB11" s="18">
        <v>6.0975609756097601E-2</v>
      </c>
      <c r="AC11" s="18">
        <v>5.3571428571428603E-2</v>
      </c>
      <c r="AD11" s="18">
        <v>1.5503875968992199E-2</v>
      </c>
      <c r="AE11" s="18">
        <v>2.5210084033613401E-2</v>
      </c>
      <c r="AF11" s="18">
        <v>1.0638297872340399E-2</v>
      </c>
      <c r="AG11" s="18">
        <v>0</v>
      </c>
      <c r="AH11" s="18">
        <v>6.0975609756097601E-2</v>
      </c>
      <c r="AI11" s="18">
        <v>2.83018867924528E-2</v>
      </c>
      <c r="AJ11" s="18"/>
      <c r="AK11" s="18">
        <v>6.0913705583756299E-2</v>
      </c>
      <c r="AL11" s="18">
        <v>1.94174757281553E-2</v>
      </c>
      <c r="AM11" s="18">
        <v>1.9801980198019799E-2</v>
      </c>
      <c r="AN11" s="18">
        <v>4.7781569965870303E-2</v>
      </c>
      <c r="AO11" s="18">
        <v>3.7234042553191501E-2</v>
      </c>
      <c r="AP11" s="18">
        <v>9.2165898617511503E-3</v>
      </c>
      <c r="AQ11" s="18">
        <v>0.04</v>
      </c>
      <c r="AR11" s="18"/>
      <c r="AS11" s="18">
        <v>1.5957446808510599E-2</v>
      </c>
      <c r="AT11" s="18">
        <v>4.5132743362831899E-2</v>
      </c>
      <c r="AU11" s="18"/>
      <c r="AV11" s="18">
        <v>5.6962025316455701E-2</v>
      </c>
      <c r="AW11" s="18">
        <v>3.1990521327014201E-2</v>
      </c>
      <c r="AX11" s="18"/>
      <c r="AY11" s="18">
        <v>4.5893719806763301E-2</v>
      </c>
      <c r="AZ11" s="18">
        <v>3.2653061224489799E-2</v>
      </c>
      <c r="BA11" s="18"/>
      <c r="BB11" s="18">
        <v>3.1674208144796399E-2</v>
      </c>
      <c r="BC11" s="18">
        <v>5.0381679389312997E-2</v>
      </c>
      <c r="BD11" s="18"/>
      <c r="BE11" s="18">
        <v>0.12121212121212099</v>
      </c>
      <c r="BF11" s="18">
        <v>5.0295857988165701E-2</v>
      </c>
      <c r="BG11" s="18">
        <v>2.42214532871972E-2</v>
      </c>
      <c r="BH11" s="18">
        <v>1.27659574468085E-2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H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295</v>
      </c>
      <c r="C8" s="16">
        <v>0.18361153262519</v>
      </c>
      <c r="D8" s="16">
        <v>0.15503875968992201</v>
      </c>
      <c r="E8" s="16">
        <v>0.24475524475524499</v>
      </c>
      <c r="F8" s="16">
        <v>0.25263157894736799</v>
      </c>
      <c r="G8" s="16">
        <v>0.24137931034482801</v>
      </c>
      <c r="H8" s="16">
        <v>0.133333333333333</v>
      </c>
      <c r="I8" s="16">
        <v>0.2</v>
      </c>
      <c r="J8" s="16">
        <v>0.21052631578947401</v>
      </c>
      <c r="K8" s="16">
        <v>0.164383561643836</v>
      </c>
      <c r="L8" s="16">
        <v>0.133333333333333</v>
      </c>
      <c r="M8" s="16">
        <v>0.14772727272727301</v>
      </c>
      <c r="N8" s="16">
        <v>0.17647058823529399</v>
      </c>
      <c r="O8" s="16">
        <v>0.233333333333333</v>
      </c>
      <c r="P8" s="16">
        <v>0.233333333333333</v>
      </c>
      <c r="Q8" s="16">
        <v>0.116279069767442</v>
      </c>
      <c r="R8" s="16">
        <v>0.148148148148148</v>
      </c>
      <c r="S8" s="16">
        <v>0.164835164835165</v>
      </c>
      <c r="T8" s="16">
        <v>0.125</v>
      </c>
      <c r="U8" s="16"/>
      <c r="V8" s="16">
        <v>0.314763231197772</v>
      </c>
      <c r="W8" s="16">
        <v>0.17297297297297301</v>
      </c>
      <c r="X8" s="16">
        <v>0.176056338028169</v>
      </c>
      <c r="Y8" s="16">
        <v>9.5918367346938802E-2</v>
      </c>
      <c r="Z8" s="16"/>
      <c r="AA8" s="16">
        <v>0.249343832020997</v>
      </c>
      <c r="AB8" s="16">
        <v>0.15853658536585399</v>
      </c>
      <c r="AC8" s="16">
        <v>9.8214285714285698E-2</v>
      </c>
      <c r="AD8" s="16">
        <v>0.178294573643411</v>
      </c>
      <c r="AE8" s="16">
        <v>0.16806722689075601</v>
      </c>
      <c r="AF8" s="16">
        <v>0.19148936170212799</v>
      </c>
      <c r="AG8" s="16">
        <v>0.16666666666666699</v>
      </c>
      <c r="AH8" s="16">
        <v>0.17073170731707299</v>
      </c>
      <c r="AI8" s="16">
        <v>9.4339622641509399E-2</v>
      </c>
      <c r="AJ8" s="16"/>
      <c r="AK8" s="16">
        <v>0.26395939086294401</v>
      </c>
      <c r="AL8" s="16">
        <v>0.19417475728155301</v>
      </c>
      <c r="AM8" s="16">
        <v>0.16831683168316799</v>
      </c>
      <c r="AN8" s="16">
        <v>0.221843003412969</v>
      </c>
      <c r="AO8" s="16">
        <v>0.13297872340425501</v>
      </c>
      <c r="AP8" s="16">
        <v>0.119815668202765</v>
      </c>
      <c r="AQ8" s="16">
        <v>0.146666666666667</v>
      </c>
      <c r="AR8" s="16"/>
      <c r="AS8" s="16">
        <v>7.4468085106383003E-2</v>
      </c>
      <c r="AT8" s="16">
        <v>0.201769911504425</v>
      </c>
      <c r="AU8" s="16"/>
      <c r="AV8" s="16">
        <v>0.16877637130801701</v>
      </c>
      <c r="AW8" s="16">
        <v>0.19194312796208499</v>
      </c>
      <c r="AX8" s="16"/>
      <c r="AY8" s="16">
        <v>0.235507246376812</v>
      </c>
      <c r="AZ8" s="16">
        <v>9.5918367346938802E-2</v>
      </c>
      <c r="BA8" s="16"/>
      <c r="BB8" s="16">
        <v>0.1236802413273</v>
      </c>
      <c r="BC8" s="16">
        <v>0.244274809160305</v>
      </c>
      <c r="BD8" s="16"/>
      <c r="BE8" s="16">
        <v>0.46060606060606102</v>
      </c>
      <c r="BF8" s="16">
        <v>0.27218934911242598</v>
      </c>
      <c r="BG8" s="16">
        <v>0.103806228373702</v>
      </c>
      <c r="BH8" s="16">
        <v>5.5319148936170202E-2</v>
      </c>
    </row>
    <row r="9" spans="2:60" x14ac:dyDescent="0.25">
      <c r="B9" s="17" t="s">
        <v>296</v>
      </c>
      <c r="C9" s="16">
        <v>0.25189681335356601</v>
      </c>
      <c r="D9" s="16">
        <v>0.224806201550388</v>
      </c>
      <c r="E9" s="16">
        <v>0.20979020979021001</v>
      </c>
      <c r="F9" s="16">
        <v>0.27368421052631597</v>
      </c>
      <c r="G9" s="16">
        <v>0.12068965517241401</v>
      </c>
      <c r="H9" s="16">
        <v>0.2</v>
      </c>
      <c r="I9" s="16">
        <v>0.25714285714285701</v>
      </c>
      <c r="J9" s="16">
        <v>0.157894736842105</v>
      </c>
      <c r="K9" s="16">
        <v>0.301369863013699</v>
      </c>
      <c r="L9" s="16">
        <v>0.233333333333333</v>
      </c>
      <c r="M9" s="16">
        <v>0.29545454545454503</v>
      </c>
      <c r="N9" s="16">
        <v>0.32352941176470601</v>
      </c>
      <c r="O9" s="16">
        <v>0.266666666666667</v>
      </c>
      <c r="P9" s="16">
        <v>0.233333333333333</v>
      </c>
      <c r="Q9" s="16">
        <v>0.34883720930232598</v>
      </c>
      <c r="R9" s="16">
        <v>0.37037037037037002</v>
      </c>
      <c r="S9" s="16">
        <v>0.23626373626373601</v>
      </c>
      <c r="T9" s="16">
        <v>0.25</v>
      </c>
      <c r="U9" s="16"/>
      <c r="V9" s="16">
        <v>0.214484679665738</v>
      </c>
      <c r="W9" s="16">
        <v>0.340540540540541</v>
      </c>
      <c r="X9" s="16">
        <v>0.235915492957746</v>
      </c>
      <c r="Y9" s="16">
        <v>0.25510204081632698</v>
      </c>
      <c r="Z9" s="16"/>
      <c r="AA9" s="16">
        <v>0.25721784776902901</v>
      </c>
      <c r="AB9" s="16">
        <v>0.24390243902438999</v>
      </c>
      <c r="AC9" s="16">
        <v>0.27678571428571402</v>
      </c>
      <c r="AD9" s="16">
        <v>0.217054263565891</v>
      </c>
      <c r="AE9" s="16">
        <v>0.24369747899159699</v>
      </c>
      <c r="AF9" s="16">
        <v>0.24468085106383</v>
      </c>
      <c r="AG9" s="16">
        <v>0.33333333333333298</v>
      </c>
      <c r="AH9" s="16">
        <v>0.219512195121951</v>
      </c>
      <c r="AI9" s="16">
        <v>0.34905660377358499</v>
      </c>
      <c r="AJ9" s="16"/>
      <c r="AK9" s="16">
        <v>0.27918781725888298</v>
      </c>
      <c r="AL9" s="16">
        <v>0.30097087378640802</v>
      </c>
      <c r="AM9" s="16">
        <v>0.237623762376238</v>
      </c>
      <c r="AN9" s="16">
        <v>0.25938566552900999</v>
      </c>
      <c r="AO9" s="16">
        <v>0.29787234042553201</v>
      </c>
      <c r="AP9" s="16">
        <v>0.211981566820276</v>
      </c>
      <c r="AQ9" s="16">
        <v>0.24666666666666701</v>
      </c>
      <c r="AR9" s="16"/>
      <c r="AS9" s="16">
        <v>0.20212765957446799</v>
      </c>
      <c r="AT9" s="16">
        <v>0.26017699115044202</v>
      </c>
      <c r="AU9" s="16"/>
      <c r="AV9" s="16">
        <v>0.26793248945147702</v>
      </c>
      <c r="AW9" s="16">
        <v>0.24289099526066399</v>
      </c>
      <c r="AX9" s="16"/>
      <c r="AY9" s="16">
        <v>0.25</v>
      </c>
      <c r="AZ9" s="16">
        <v>0.25510204081632698</v>
      </c>
      <c r="BA9" s="16"/>
      <c r="BB9" s="16">
        <v>0.239819004524887</v>
      </c>
      <c r="BC9" s="16">
        <v>0.26412213740458002</v>
      </c>
      <c r="BD9" s="16"/>
      <c r="BE9" s="16">
        <v>0.133333333333333</v>
      </c>
      <c r="BF9" s="16">
        <v>0.23668639053254401</v>
      </c>
      <c r="BG9" s="16">
        <v>0.29930795847750902</v>
      </c>
      <c r="BH9" s="16">
        <v>0.242553191489362</v>
      </c>
    </row>
    <row r="10" spans="2:60" x14ac:dyDescent="0.25">
      <c r="B10" s="17" t="s">
        <v>297</v>
      </c>
      <c r="C10" s="16">
        <v>0.20030349013657101</v>
      </c>
      <c r="D10" s="16">
        <v>0.25581395348837199</v>
      </c>
      <c r="E10" s="16">
        <v>0.18181818181818199</v>
      </c>
      <c r="F10" s="16">
        <v>0.2</v>
      </c>
      <c r="G10" s="16">
        <v>0.24137931034482801</v>
      </c>
      <c r="H10" s="16">
        <v>0.1</v>
      </c>
      <c r="I10" s="16">
        <v>0.17142857142857101</v>
      </c>
      <c r="J10" s="16">
        <v>0.157894736842105</v>
      </c>
      <c r="K10" s="16">
        <v>0.232876712328767</v>
      </c>
      <c r="L10" s="16">
        <v>0.3</v>
      </c>
      <c r="M10" s="16">
        <v>0.204545454545455</v>
      </c>
      <c r="N10" s="16">
        <v>0.14705882352941199</v>
      </c>
      <c r="O10" s="16">
        <v>0.2</v>
      </c>
      <c r="P10" s="16">
        <v>0.2</v>
      </c>
      <c r="Q10" s="16">
        <v>0.209302325581395</v>
      </c>
      <c r="R10" s="16">
        <v>0.18518518518518501</v>
      </c>
      <c r="S10" s="16">
        <v>0.19230769230769201</v>
      </c>
      <c r="T10" s="16">
        <v>0.21153846153846201</v>
      </c>
      <c r="U10" s="16"/>
      <c r="V10" s="16">
        <v>7.7994428969359306E-2</v>
      </c>
      <c r="W10" s="16">
        <v>0.22702702702702701</v>
      </c>
      <c r="X10" s="16">
        <v>0.20422535211267601</v>
      </c>
      <c r="Y10" s="16">
        <v>0.27755102040816299</v>
      </c>
      <c r="Z10" s="16"/>
      <c r="AA10" s="16">
        <v>9.1863517060367494E-2</v>
      </c>
      <c r="AB10" s="16">
        <v>0.26829268292682901</v>
      </c>
      <c r="AC10" s="16">
        <v>0.25892857142857101</v>
      </c>
      <c r="AD10" s="16">
        <v>0.232558139534884</v>
      </c>
      <c r="AE10" s="16">
        <v>0.30252100840336099</v>
      </c>
      <c r="AF10" s="16">
        <v>0.25531914893617003</v>
      </c>
      <c r="AG10" s="16">
        <v>0.19791666666666699</v>
      </c>
      <c r="AH10" s="16">
        <v>0.31707317073170699</v>
      </c>
      <c r="AI10" s="16">
        <v>0.22641509433962301</v>
      </c>
      <c r="AJ10" s="16"/>
      <c r="AK10" s="16">
        <v>0.131979695431472</v>
      </c>
      <c r="AL10" s="16">
        <v>0.19417475728155301</v>
      </c>
      <c r="AM10" s="16">
        <v>0.22772277227722801</v>
      </c>
      <c r="AN10" s="16">
        <v>0.16382252559727001</v>
      </c>
      <c r="AO10" s="16">
        <v>0.24468085106383</v>
      </c>
      <c r="AP10" s="16">
        <v>0.216589861751152</v>
      </c>
      <c r="AQ10" s="16">
        <v>0.293333333333333</v>
      </c>
      <c r="AR10" s="16"/>
      <c r="AS10" s="16">
        <v>0.30319148936170198</v>
      </c>
      <c r="AT10" s="16">
        <v>0.18318584070796501</v>
      </c>
      <c r="AU10" s="16"/>
      <c r="AV10" s="16">
        <v>0.18776371308016901</v>
      </c>
      <c r="AW10" s="16">
        <v>0.20734597156398099</v>
      </c>
      <c r="AX10" s="16"/>
      <c r="AY10" s="16">
        <v>0.15458937198067599</v>
      </c>
      <c r="AZ10" s="16">
        <v>0.27755102040816299</v>
      </c>
      <c r="BA10" s="16"/>
      <c r="BB10" s="16">
        <v>0.236802413273001</v>
      </c>
      <c r="BC10" s="16">
        <v>0.16335877862595399</v>
      </c>
      <c r="BD10" s="16"/>
      <c r="BE10" s="16">
        <v>6.6666666666666693E-2</v>
      </c>
      <c r="BF10" s="16">
        <v>0.15088757396449701</v>
      </c>
      <c r="BG10" s="16">
        <v>0.24048442906574399</v>
      </c>
      <c r="BH10" s="16">
        <v>0.26382978723404299</v>
      </c>
    </row>
    <row r="11" spans="2:60" x14ac:dyDescent="0.25">
      <c r="B11" s="17" t="s">
        <v>298</v>
      </c>
      <c r="C11" s="16">
        <v>0.16919575113808799</v>
      </c>
      <c r="D11" s="16">
        <v>0.217054263565891</v>
      </c>
      <c r="E11" s="16">
        <v>0.14685314685314699</v>
      </c>
      <c r="F11" s="16">
        <v>0.13684210526315799</v>
      </c>
      <c r="G11" s="16">
        <v>0.17241379310344801</v>
      </c>
      <c r="H11" s="16">
        <v>0.2</v>
      </c>
      <c r="I11" s="16">
        <v>0.15238095238095201</v>
      </c>
      <c r="J11" s="16">
        <v>0.105263157894737</v>
      </c>
      <c r="K11" s="16">
        <v>0.164383561643836</v>
      </c>
      <c r="L11" s="16">
        <v>6.6666666666666693E-2</v>
      </c>
      <c r="M11" s="16">
        <v>0.18181818181818199</v>
      </c>
      <c r="N11" s="16">
        <v>0.17647058823529399</v>
      </c>
      <c r="O11" s="16">
        <v>0.133333333333333</v>
      </c>
      <c r="P11" s="16">
        <v>0.18333333333333299</v>
      </c>
      <c r="Q11" s="16">
        <v>0.162790697674419</v>
      </c>
      <c r="R11" s="16">
        <v>0.11111111111111099</v>
      </c>
      <c r="S11" s="16">
        <v>0.19780219780219799</v>
      </c>
      <c r="T11" s="16">
        <v>0.17307692307692299</v>
      </c>
      <c r="U11" s="16"/>
      <c r="V11" s="16">
        <v>0.108635097493036</v>
      </c>
      <c r="W11" s="16">
        <v>0.135135135135135</v>
      </c>
      <c r="X11" s="16">
        <v>0.20774647887323899</v>
      </c>
      <c r="Y11" s="16">
        <v>0.20408163265306101</v>
      </c>
      <c r="Z11" s="16"/>
      <c r="AA11" s="16">
        <v>0.15485564304461899</v>
      </c>
      <c r="AB11" s="16">
        <v>0.17073170731707299</v>
      </c>
      <c r="AC11" s="16">
        <v>0.23214285714285701</v>
      </c>
      <c r="AD11" s="16">
        <v>0.193798449612403</v>
      </c>
      <c r="AE11" s="16">
        <v>0.20168067226890801</v>
      </c>
      <c r="AF11" s="16">
        <v>0.180851063829787</v>
      </c>
      <c r="AG11" s="16">
        <v>0.1875</v>
      </c>
      <c r="AH11" s="16">
        <v>0.146341463414634</v>
      </c>
      <c r="AI11" s="16">
        <v>0.179245283018868</v>
      </c>
      <c r="AJ11" s="16"/>
      <c r="AK11" s="16">
        <v>0.131979695431472</v>
      </c>
      <c r="AL11" s="16">
        <v>0.18446601941747601</v>
      </c>
      <c r="AM11" s="16">
        <v>0.20792079207920799</v>
      </c>
      <c r="AN11" s="16">
        <v>0.112627986348123</v>
      </c>
      <c r="AO11" s="16">
        <v>0.21276595744680901</v>
      </c>
      <c r="AP11" s="16">
        <v>0.25345622119815697</v>
      </c>
      <c r="AQ11" s="16">
        <v>0.16666666666666699</v>
      </c>
      <c r="AR11" s="16"/>
      <c r="AS11" s="16">
        <v>0.30851063829787201</v>
      </c>
      <c r="AT11" s="16">
        <v>0.146017699115044</v>
      </c>
      <c r="AU11" s="16"/>
      <c r="AV11" s="16">
        <v>0.14978902953586501</v>
      </c>
      <c r="AW11" s="16">
        <v>0.18009478672985799</v>
      </c>
      <c r="AX11" s="16"/>
      <c r="AY11" s="16">
        <v>0.14855072463768099</v>
      </c>
      <c r="AZ11" s="16">
        <v>0.20408163265306101</v>
      </c>
      <c r="BA11" s="16"/>
      <c r="BB11" s="16">
        <v>0.22926093514328799</v>
      </c>
      <c r="BC11" s="16">
        <v>0.10839694656488499</v>
      </c>
      <c r="BD11" s="16"/>
      <c r="BE11" s="16">
        <v>2.4242424242424201E-2</v>
      </c>
      <c r="BF11" s="16">
        <v>0.100591715976331</v>
      </c>
      <c r="BG11" s="16">
        <v>0.18512110726643599</v>
      </c>
      <c r="BH11" s="16">
        <v>0.33191489361702098</v>
      </c>
    </row>
    <row r="12" spans="2:60" x14ac:dyDescent="0.25">
      <c r="B12" s="17" t="s">
        <v>299</v>
      </c>
      <c r="C12" s="16">
        <v>6.3732928679817905E-2</v>
      </c>
      <c r="D12" s="16">
        <v>4.6511627906976702E-2</v>
      </c>
      <c r="E12" s="16">
        <v>4.8951048951049E-2</v>
      </c>
      <c r="F12" s="16">
        <v>4.2105263157894701E-2</v>
      </c>
      <c r="G12" s="16">
        <v>8.6206896551724102E-2</v>
      </c>
      <c r="H12" s="16">
        <v>6.6666666666666693E-2</v>
      </c>
      <c r="I12" s="16">
        <v>4.7619047619047603E-2</v>
      </c>
      <c r="J12" s="16">
        <v>5.2631578947368397E-2</v>
      </c>
      <c r="K12" s="16">
        <v>2.7397260273972601E-2</v>
      </c>
      <c r="L12" s="16">
        <v>0.1</v>
      </c>
      <c r="M12" s="16">
        <v>3.4090909090909102E-2</v>
      </c>
      <c r="N12" s="16">
        <v>4.9019607843137303E-2</v>
      </c>
      <c r="O12" s="16">
        <v>3.3333333333333298E-2</v>
      </c>
      <c r="P12" s="16">
        <v>0.05</v>
      </c>
      <c r="Q12" s="16">
        <v>4.6511627906976702E-2</v>
      </c>
      <c r="R12" s="16">
        <v>0.148148148148148</v>
      </c>
      <c r="S12" s="16">
        <v>0.120879120879121</v>
      </c>
      <c r="T12" s="16">
        <v>8.6538461538461495E-2</v>
      </c>
      <c r="U12" s="16"/>
      <c r="V12" s="16">
        <v>7.2423398328690797E-2</v>
      </c>
      <c r="W12" s="16">
        <v>4.86486486486487E-2</v>
      </c>
      <c r="X12" s="16">
        <v>7.0422535211267595E-2</v>
      </c>
      <c r="Y12" s="16">
        <v>5.9183673469387799E-2</v>
      </c>
      <c r="Z12" s="16"/>
      <c r="AA12" s="16">
        <v>6.2992125984251995E-2</v>
      </c>
      <c r="AB12" s="16">
        <v>8.5365853658536606E-2</v>
      </c>
      <c r="AC12" s="16">
        <v>5.3571428571428603E-2</v>
      </c>
      <c r="AD12" s="16">
        <v>0.124031007751938</v>
      </c>
      <c r="AE12" s="16">
        <v>5.0420168067226899E-2</v>
      </c>
      <c r="AF12" s="16">
        <v>7.4468085106383003E-2</v>
      </c>
      <c r="AG12" s="16">
        <v>5.2083333333333301E-2</v>
      </c>
      <c r="AH12" s="16">
        <v>4.8780487804878099E-2</v>
      </c>
      <c r="AI12" s="16">
        <v>4.71698113207547E-2</v>
      </c>
      <c r="AJ12" s="16"/>
      <c r="AK12" s="16">
        <v>5.5837563451776699E-2</v>
      </c>
      <c r="AL12" s="16">
        <v>3.8834951456310697E-2</v>
      </c>
      <c r="AM12" s="16">
        <v>5.9405940594059403E-2</v>
      </c>
      <c r="AN12" s="16">
        <v>6.8259385665528999E-2</v>
      </c>
      <c r="AO12" s="16">
        <v>4.7872340425531901E-2</v>
      </c>
      <c r="AP12" s="16">
        <v>0.115207373271889</v>
      </c>
      <c r="AQ12" s="16">
        <v>3.3333333333333298E-2</v>
      </c>
      <c r="AR12" s="16"/>
      <c r="AS12" s="16">
        <v>3.7234042553191501E-2</v>
      </c>
      <c r="AT12" s="16">
        <v>6.8141592920354002E-2</v>
      </c>
      <c r="AU12" s="16"/>
      <c r="AV12" s="16">
        <v>7.3839662447257398E-2</v>
      </c>
      <c r="AW12" s="16">
        <v>5.8056872037914702E-2</v>
      </c>
      <c r="AX12" s="16"/>
      <c r="AY12" s="16">
        <v>6.6425120772946905E-2</v>
      </c>
      <c r="AZ12" s="16">
        <v>5.9183673469387799E-2</v>
      </c>
      <c r="BA12" s="16"/>
      <c r="BB12" s="16">
        <v>6.9381598793363503E-2</v>
      </c>
      <c r="BC12" s="16">
        <v>5.8015267175572503E-2</v>
      </c>
      <c r="BD12" s="16"/>
      <c r="BE12" s="16">
        <v>1.8181818181818198E-2</v>
      </c>
      <c r="BF12" s="16">
        <v>3.8461538461538498E-2</v>
      </c>
      <c r="BG12" s="16">
        <v>9.5155709342560596E-2</v>
      </c>
      <c r="BH12" s="16">
        <v>5.5319148936170202E-2</v>
      </c>
    </row>
    <row r="13" spans="2:60" x14ac:dyDescent="0.25">
      <c r="B13" s="17" t="s">
        <v>300</v>
      </c>
      <c r="C13" s="16">
        <v>3.4142640364188202E-2</v>
      </c>
      <c r="D13" s="16">
        <v>2.32558139534884E-2</v>
      </c>
      <c r="E13" s="16">
        <v>6.9930069930069894E-2</v>
      </c>
      <c r="F13" s="16">
        <v>1.05263157894737E-2</v>
      </c>
      <c r="G13" s="16">
        <v>0</v>
      </c>
      <c r="H13" s="16">
        <v>0.1</v>
      </c>
      <c r="I13" s="16">
        <v>5.7142857142857099E-2</v>
      </c>
      <c r="J13" s="16">
        <v>0</v>
      </c>
      <c r="K13" s="16">
        <v>4.1095890410958902E-2</v>
      </c>
      <c r="L13" s="16">
        <v>6.6666666666666693E-2</v>
      </c>
      <c r="M13" s="16">
        <v>2.27272727272727E-2</v>
      </c>
      <c r="N13" s="16">
        <v>9.8039215686274508E-3</v>
      </c>
      <c r="O13" s="16">
        <v>0</v>
      </c>
      <c r="P13" s="16">
        <v>0.05</v>
      </c>
      <c r="Q13" s="16">
        <v>2.32558139534884E-2</v>
      </c>
      <c r="R13" s="16">
        <v>0</v>
      </c>
      <c r="S13" s="16">
        <v>3.8461538461538498E-2</v>
      </c>
      <c r="T13" s="16">
        <v>2.8846153846153799E-2</v>
      </c>
      <c r="U13" s="16"/>
      <c r="V13" s="16">
        <v>8.0779944289693595E-2</v>
      </c>
      <c r="W13" s="16">
        <v>1.0810810810810799E-2</v>
      </c>
      <c r="X13" s="16">
        <v>2.8169014084507001E-2</v>
      </c>
      <c r="Y13" s="16">
        <v>1.2244897959183701E-2</v>
      </c>
      <c r="Z13" s="16"/>
      <c r="AA13" s="16">
        <v>7.3490813648294004E-2</v>
      </c>
      <c r="AB13" s="16">
        <v>1.21951219512195E-2</v>
      </c>
      <c r="AC13" s="16">
        <v>1.7857142857142901E-2</v>
      </c>
      <c r="AD13" s="16">
        <v>1.5503875968992199E-2</v>
      </c>
      <c r="AE13" s="16">
        <v>0</v>
      </c>
      <c r="AF13" s="16">
        <v>2.1276595744680899E-2</v>
      </c>
      <c r="AG13" s="16">
        <v>4.1666666666666699E-2</v>
      </c>
      <c r="AH13" s="16">
        <v>2.4390243902439001E-2</v>
      </c>
      <c r="AI13" s="16">
        <v>9.4339622641509396E-3</v>
      </c>
      <c r="AJ13" s="16"/>
      <c r="AK13" s="16">
        <v>4.5685279187817299E-2</v>
      </c>
      <c r="AL13" s="16">
        <v>9.7087378640776708E-3</v>
      </c>
      <c r="AM13" s="16">
        <v>2.9702970297029702E-2</v>
      </c>
      <c r="AN13" s="16">
        <v>5.1194539249146798E-2</v>
      </c>
      <c r="AO13" s="16">
        <v>1.5957446808510599E-2</v>
      </c>
      <c r="AP13" s="16">
        <v>3.2258064516128997E-2</v>
      </c>
      <c r="AQ13" s="16">
        <v>4.6666666666666697E-2</v>
      </c>
      <c r="AR13" s="16"/>
      <c r="AS13" s="16">
        <v>4.2553191489361701E-2</v>
      </c>
      <c r="AT13" s="16">
        <v>3.27433628318584E-2</v>
      </c>
      <c r="AU13" s="16"/>
      <c r="AV13" s="16">
        <v>3.58649789029536E-2</v>
      </c>
      <c r="AW13" s="16">
        <v>3.3175355450236997E-2</v>
      </c>
      <c r="AX13" s="16"/>
      <c r="AY13" s="16">
        <v>4.7101449275362299E-2</v>
      </c>
      <c r="AZ13" s="16">
        <v>1.2244897959183701E-2</v>
      </c>
      <c r="BA13" s="16"/>
      <c r="BB13" s="16">
        <v>3.31825037707391E-2</v>
      </c>
      <c r="BC13" s="16">
        <v>3.5114503816793902E-2</v>
      </c>
      <c r="BD13" s="16"/>
      <c r="BE13" s="16">
        <v>4.8484848484848499E-2</v>
      </c>
      <c r="BF13" s="16">
        <v>5.32544378698225E-2</v>
      </c>
      <c r="BG13" s="16">
        <v>2.42214532871972E-2</v>
      </c>
      <c r="BH13" s="16">
        <v>2.1276595744680899E-2</v>
      </c>
    </row>
    <row r="14" spans="2:60" x14ac:dyDescent="0.25">
      <c r="B14" s="17" t="s">
        <v>77</v>
      </c>
      <c r="C14" s="18">
        <v>9.7116843702579697E-2</v>
      </c>
      <c r="D14" s="18">
        <v>7.7519379844961198E-2</v>
      </c>
      <c r="E14" s="18">
        <v>9.7902097902097904E-2</v>
      </c>
      <c r="F14" s="18">
        <v>8.42105263157895E-2</v>
      </c>
      <c r="G14" s="18">
        <v>0.13793103448275901</v>
      </c>
      <c r="H14" s="18">
        <v>0.2</v>
      </c>
      <c r="I14" s="18">
        <v>0.114285714285714</v>
      </c>
      <c r="J14" s="18">
        <v>0.31578947368421101</v>
      </c>
      <c r="K14" s="18">
        <v>6.8493150684931503E-2</v>
      </c>
      <c r="L14" s="18">
        <v>0.1</v>
      </c>
      <c r="M14" s="18">
        <v>0.11363636363636399</v>
      </c>
      <c r="N14" s="18">
        <v>0.11764705882352899</v>
      </c>
      <c r="O14" s="18">
        <v>0.133333333333333</v>
      </c>
      <c r="P14" s="18">
        <v>0.05</v>
      </c>
      <c r="Q14" s="18">
        <v>9.3023255813953501E-2</v>
      </c>
      <c r="R14" s="18">
        <v>3.7037037037037E-2</v>
      </c>
      <c r="S14" s="18">
        <v>4.94505494505494E-2</v>
      </c>
      <c r="T14" s="18">
        <v>0.125</v>
      </c>
      <c r="U14" s="18"/>
      <c r="V14" s="18">
        <v>0.13091922005570999</v>
      </c>
      <c r="W14" s="18">
        <v>6.4864864864864896E-2</v>
      </c>
      <c r="X14" s="18">
        <v>7.7464788732394402E-2</v>
      </c>
      <c r="Y14" s="18">
        <v>9.5918367346938802E-2</v>
      </c>
      <c r="Z14" s="18"/>
      <c r="AA14" s="18">
        <v>0.110236220472441</v>
      </c>
      <c r="AB14" s="18">
        <v>6.0975609756097601E-2</v>
      </c>
      <c r="AC14" s="18">
        <v>6.25E-2</v>
      </c>
      <c r="AD14" s="18">
        <v>3.8759689922480599E-2</v>
      </c>
      <c r="AE14" s="18">
        <v>3.3613445378151301E-2</v>
      </c>
      <c r="AF14" s="18">
        <v>3.1914893617021302E-2</v>
      </c>
      <c r="AG14" s="18">
        <v>2.0833333333333301E-2</v>
      </c>
      <c r="AH14" s="18">
        <v>7.3170731707317097E-2</v>
      </c>
      <c r="AI14" s="18">
        <v>9.4339622641509399E-2</v>
      </c>
      <c r="AJ14" s="18"/>
      <c r="AK14" s="18">
        <v>9.13705583756345E-2</v>
      </c>
      <c r="AL14" s="18">
        <v>7.7669902912621394E-2</v>
      </c>
      <c r="AM14" s="18">
        <v>6.9306930693069299E-2</v>
      </c>
      <c r="AN14" s="18">
        <v>0.12286689419795201</v>
      </c>
      <c r="AO14" s="18">
        <v>4.7872340425531901E-2</v>
      </c>
      <c r="AP14" s="18">
        <v>5.0691244239631297E-2</v>
      </c>
      <c r="AQ14" s="18">
        <v>6.6666666666666693E-2</v>
      </c>
      <c r="AR14" s="18"/>
      <c r="AS14" s="18">
        <v>3.1914893617021302E-2</v>
      </c>
      <c r="AT14" s="18">
        <v>0.107964601769912</v>
      </c>
      <c r="AU14" s="18"/>
      <c r="AV14" s="18">
        <v>0.116033755274262</v>
      </c>
      <c r="AW14" s="18">
        <v>8.6492890995260696E-2</v>
      </c>
      <c r="AX14" s="18"/>
      <c r="AY14" s="18">
        <v>9.7826086956521702E-2</v>
      </c>
      <c r="AZ14" s="18">
        <v>9.5918367346938802E-2</v>
      </c>
      <c r="BA14" s="18"/>
      <c r="BB14" s="18">
        <v>6.7873303167420795E-2</v>
      </c>
      <c r="BC14" s="18">
        <v>0.126717557251908</v>
      </c>
      <c r="BD14" s="18"/>
      <c r="BE14" s="18">
        <v>0.248484848484848</v>
      </c>
      <c r="BF14" s="18">
        <v>0.14792899408283999</v>
      </c>
      <c r="BG14" s="18">
        <v>5.1903114186851201E-2</v>
      </c>
      <c r="BH14" s="18">
        <v>2.97872340425532E-2</v>
      </c>
    </row>
    <row r="15" spans="2:60" x14ac:dyDescent="0.25">
      <c r="B15" s="15"/>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29" t="s">
        <v>323</v>
      </c>
      <c r="E2" s="25"/>
      <c r="F2" s="25"/>
      <c r="G2" s="25"/>
      <c r="H2" s="25"/>
      <c r="I2" s="25"/>
      <c r="J2" s="25"/>
      <c r="K2" s="25"/>
      <c r="L2" s="25"/>
      <c r="M2" s="25"/>
      <c r="N2" s="25"/>
      <c r="O2" s="25"/>
      <c r="P2" s="25"/>
      <c r="Q2" s="25"/>
      <c r="R2" s="25"/>
      <c r="S2" s="25"/>
      <c r="T2" s="25"/>
      <c r="U2" s="25"/>
    </row>
    <row r="6" spans="2:21" ht="50.1" customHeight="1" x14ac:dyDescent="0.25">
      <c r="B6" s="22" t="s">
        <v>15</v>
      </c>
      <c r="C6" s="22" t="s">
        <v>302</v>
      </c>
      <c r="D6" s="22" t="s">
        <v>303</v>
      </c>
      <c r="E6" s="22" t="s">
        <v>304</v>
      </c>
      <c r="F6" s="22" t="s">
        <v>305</v>
      </c>
      <c r="G6" s="22" t="s">
        <v>306</v>
      </c>
      <c r="H6" s="22" t="s">
        <v>307</v>
      </c>
      <c r="I6" s="22" t="s">
        <v>308</v>
      </c>
      <c r="J6" s="22" t="s">
        <v>309</v>
      </c>
      <c r="K6" s="22" t="s">
        <v>310</v>
      </c>
      <c r="L6" s="22" t="s">
        <v>311</v>
      </c>
      <c r="M6" s="22" t="s">
        <v>312</v>
      </c>
      <c r="N6" s="22" t="s">
        <v>313</v>
      </c>
      <c r="O6" s="22" t="s">
        <v>314</v>
      </c>
      <c r="P6" s="22" t="s">
        <v>315</v>
      </c>
      <c r="Q6" s="22" t="s">
        <v>316</v>
      </c>
      <c r="R6" s="22" t="s">
        <v>317</v>
      </c>
      <c r="S6" s="22" t="s">
        <v>318</v>
      </c>
      <c r="T6" s="22" t="s">
        <v>319</v>
      </c>
    </row>
    <row r="7" spans="2:21" ht="30" x14ac:dyDescent="0.25">
      <c r="B7" s="17" t="s">
        <v>320</v>
      </c>
      <c r="C7" s="16">
        <v>0.20257966616084999</v>
      </c>
      <c r="D7" s="16">
        <v>0.118361153262519</v>
      </c>
      <c r="E7" s="16">
        <v>0.14491654021244299</v>
      </c>
      <c r="F7" s="16">
        <v>0.122913505311077</v>
      </c>
      <c r="G7" s="16">
        <v>0.20561456752655499</v>
      </c>
      <c r="H7" s="16">
        <v>0.174506828528073</v>
      </c>
      <c r="I7" s="16">
        <v>0.22913505311077401</v>
      </c>
      <c r="J7" s="16">
        <v>0.26555386949924098</v>
      </c>
      <c r="K7" s="16">
        <v>0.21016691957511399</v>
      </c>
      <c r="L7" s="16">
        <v>0.20637329286798201</v>
      </c>
      <c r="M7" s="16">
        <v>0.25872534142640402</v>
      </c>
      <c r="N7" s="16">
        <v>0.24734446130500801</v>
      </c>
      <c r="O7" s="16">
        <v>0.19195751138087999</v>
      </c>
      <c r="P7" s="16">
        <v>0.20940819423368701</v>
      </c>
      <c r="Q7" s="16">
        <v>0.144157814871017</v>
      </c>
      <c r="R7" s="16">
        <v>0.11608497723824</v>
      </c>
      <c r="S7" s="16">
        <v>0.16236722306525</v>
      </c>
      <c r="T7" s="16">
        <v>0.14795144157814899</v>
      </c>
    </row>
    <row r="8" spans="2:21" ht="30" x14ac:dyDescent="0.25">
      <c r="B8" s="17" t="s">
        <v>321</v>
      </c>
      <c r="C8" s="16">
        <v>0.70409711684370302</v>
      </c>
      <c r="D8" s="16">
        <v>0.62670713201820905</v>
      </c>
      <c r="E8" s="16">
        <v>0.69650986342943899</v>
      </c>
      <c r="F8" s="16">
        <v>0.71168437025796705</v>
      </c>
      <c r="G8" s="16">
        <v>0.55386949924127504</v>
      </c>
      <c r="H8" s="16">
        <v>0.63429438543247296</v>
      </c>
      <c r="I8" s="16">
        <v>0.454476479514416</v>
      </c>
      <c r="J8" s="16">
        <v>0.56904400606980299</v>
      </c>
      <c r="K8" s="16">
        <v>0.49468892261001501</v>
      </c>
      <c r="L8" s="16">
        <v>0.58877086494688902</v>
      </c>
      <c r="M8" s="16">
        <v>0.60546282245826999</v>
      </c>
      <c r="N8" s="16">
        <v>0.627465857359636</v>
      </c>
      <c r="O8" s="16">
        <v>0.62822458270106196</v>
      </c>
      <c r="P8" s="16">
        <v>0.26327769347496199</v>
      </c>
      <c r="Q8" s="16">
        <v>0.436267071320182</v>
      </c>
      <c r="R8" s="16">
        <v>0.59787556904400596</v>
      </c>
      <c r="S8" s="16">
        <v>0.37632776934749601</v>
      </c>
      <c r="T8" s="16">
        <v>0.31335356600910502</v>
      </c>
    </row>
    <row r="9" spans="2:21" x14ac:dyDescent="0.25">
      <c r="B9" s="17" t="s">
        <v>322</v>
      </c>
      <c r="C9" s="16">
        <v>6.8285280728376294E-2</v>
      </c>
      <c r="D9" s="16">
        <v>0.165402124430956</v>
      </c>
      <c r="E9" s="16">
        <v>0.122154779969651</v>
      </c>
      <c r="F9" s="16">
        <v>0.13732928679817899</v>
      </c>
      <c r="G9" s="16">
        <v>0.192716236722307</v>
      </c>
      <c r="H9" s="16">
        <v>0.139605462822458</v>
      </c>
      <c r="I9" s="16">
        <v>0.24127465857359601</v>
      </c>
      <c r="J9" s="16">
        <v>0.110773899848255</v>
      </c>
      <c r="K9" s="16">
        <v>0.21092564491654001</v>
      </c>
      <c r="L9" s="16">
        <v>0.151745068285281</v>
      </c>
      <c r="M9" s="16">
        <v>8.57359635811836E-2</v>
      </c>
      <c r="N9" s="16">
        <v>8.1942336874051599E-2</v>
      </c>
      <c r="O9" s="16">
        <v>0.12822458270106199</v>
      </c>
      <c r="P9" s="16">
        <v>0.45675265553869498</v>
      </c>
      <c r="Q9" s="16">
        <v>0.27389984825493202</v>
      </c>
      <c r="R9" s="16">
        <v>0.21547799696509901</v>
      </c>
      <c r="S9" s="16">
        <v>0.36798179059180602</v>
      </c>
      <c r="T9" s="16">
        <v>0.384673748103187</v>
      </c>
    </row>
    <row r="10" spans="2:21" x14ac:dyDescent="0.25">
      <c r="B10" s="17" t="s">
        <v>77</v>
      </c>
      <c r="C10" s="16">
        <v>2.5037936267071299E-2</v>
      </c>
      <c r="D10" s="16">
        <v>8.95295902883156E-2</v>
      </c>
      <c r="E10" s="16">
        <v>3.6418816388467397E-2</v>
      </c>
      <c r="F10" s="16">
        <v>2.80728376327769E-2</v>
      </c>
      <c r="G10" s="16">
        <v>4.7799696509863397E-2</v>
      </c>
      <c r="H10" s="16">
        <v>5.1593323216995397E-2</v>
      </c>
      <c r="I10" s="16">
        <v>7.5113808801214002E-2</v>
      </c>
      <c r="J10" s="16">
        <v>5.4628224582701099E-2</v>
      </c>
      <c r="K10" s="16">
        <v>8.4218512898330794E-2</v>
      </c>
      <c r="L10" s="16">
        <v>5.31107738998483E-2</v>
      </c>
      <c r="M10" s="16">
        <v>5.0075872534142599E-2</v>
      </c>
      <c r="N10" s="16">
        <v>4.3247344461305001E-2</v>
      </c>
      <c r="O10" s="16">
        <v>5.1593323216995397E-2</v>
      </c>
      <c r="P10" s="16">
        <v>7.0561456752655502E-2</v>
      </c>
      <c r="Q10" s="16">
        <v>0.14567526555387</v>
      </c>
      <c r="R10" s="16">
        <v>7.0561456752655502E-2</v>
      </c>
      <c r="S10" s="16">
        <v>9.33232169954476E-2</v>
      </c>
      <c r="T10" s="16">
        <v>0.15402124430955999</v>
      </c>
    </row>
    <row r="11" spans="2:21" x14ac:dyDescent="0.25">
      <c r="B11" s="15"/>
      <c r="C11" s="15"/>
      <c r="D11" s="15"/>
      <c r="E11" s="15"/>
      <c r="F11" s="15"/>
      <c r="G11" s="15"/>
      <c r="H11" s="15"/>
      <c r="I11" s="15"/>
      <c r="J11" s="15"/>
      <c r="K11" s="15"/>
      <c r="L11" s="15"/>
      <c r="M11" s="15"/>
      <c r="N11" s="15"/>
      <c r="O11" s="15"/>
      <c r="P11" s="15"/>
      <c r="Q11" s="15"/>
      <c r="R11" s="15"/>
      <c r="S11" s="15"/>
      <c r="T11" s="15"/>
    </row>
    <row r="12" spans="2:21" x14ac:dyDescent="0.25">
      <c r="B12" t="s">
        <v>80</v>
      </c>
    </row>
    <row r="13" spans="2:21" x14ac:dyDescent="0.25">
      <c r="B13" t="s">
        <v>81</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0.20257966616084999</v>
      </c>
      <c r="D8" s="16">
        <v>0.217054263565891</v>
      </c>
      <c r="E8" s="16">
        <v>0.25874125874125897</v>
      </c>
      <c r="F8" s="16">
        <v>0.231578947368421</v>
      </c>
      <c r="G8" s="16">
        <v>0.20689655172413801</v>
      </c>
      <c r="H8" s="16">
        <v>0.233333333333333</v>
      </c>
      <c r="I8" s="16">
        <v>0.17142857142857101</v>
      </c>
      <c r="J8" s="16">
        <v>0.105263157894737</v>
      </c>
      <c r="K8" s="16">
        <v>0.27397260273972601</v>
      </c>
      <c r="L8" s="16">
        <v>0.2</v>
      </c>
      <c r="M8" s="16">
        <v>0.18181818181818199</v>
      </c>
      <c r="N8" s="16">
        <v>0.21568627450980399</v>
      </c>
      <c r="O8" s="16">
        <v>6.6666666666666693E-2</v>
      </c>
      <c r="P8" s="16">
        <v>0.16666666666666699</v>
      </c>
      <c r="Q8" s="16">
        <v>0.162790697674419</v>
      </c>
      <c r="R8" s="16">
        <v>7.4074074074074098E-2</v>
      </c>
      <c r="S8" s="16">
        <v>0.19780219780219799</v>
      </c>
      <c r="T8" s="16">
        <v>0.19230769230769201</v>
      </c>
      <c r="U8" s="16"/>
      <c r="V8" s="16">
        <v>0.30640668523676901</v>
      </c>
      <c r="W8" s="16">
        <v>0.2</v>
      </c>
      <c r="X8" s="16">
        <v>0.20774647887323899</v>
      </c>
      <c r="Y8" s="16">
        <v>0.12448979591836699</v>
      </c>
      <c r="Z8" s="16"/>
      <c r="AA8" s="16">
        <v>0.26246719160104998</v>
      </c>
      <c r="AB8" s="16">
        <v>0.219512195121951</v>
      </c>
      <c r="AC8" s="16">
        <v>0.1875</v>
      </c>
      <c r="AD8" s="16">
        <v>0.201550387596899</v>
      </c>
      <c r="AE8" s="16">
        <v>0.20168067226890801</v>
      </c>
      <c r="AF8" s="16">
        <v>0.13829787234042601</v>
      </c>
      <c r="AG8" s="16">
        <v>0.1875</v>
      </c>
      <c r="AH8" s="16">
        <v>0.12195121951219499</v>
      </c>
      <c r="AI8" s="16">
        <v>8.4905660377358499E-2</v>
      </c>
      <c r="AJ8" s="16"/>
      <c r="AK8" s="16">
        <v>0.243654822335025</v>
      </c>
      <c r="AL8" s="16">
        <v>0.17475728155339801</v>
      </c>
      <c r="AM8" s="16">
        <v>0.24752475247524799</v>
      </c>
      <c r="AN8" s="16">
        <v>0.18430034129692799</v>
      </c>
      <c r="AO8" s="16">
        <v>0.20212765957446799</v>
      </c>
      <c r="AP8" s="16">
        <v>0.17050691244239599</v>
      </c>
      <c r="AQ8" s="16">
        <v>0.21333333333333299</v>
      </c>
      <c r="AR8" s="16"/>
      <c r="AS8" s="16">
        <v>0.14361702127659601</v>
      </c>
      <c r="AT8" s="16">
        <v>0.212389380530973</v>
      </c>
      <c r="AU8" s="16"/>
      <c r="AV8" s="16">
        <v>0.16877637130801701</v>
      </c>
      <c r="AW8" s="16">
        <v>0.22156398104265401</v>
      </c>
      <c r="AX8" s="16"/>
      <c r="AY8" s="16">
        <v>0.24879227053140099</v>
      </c>
      <c r="AZ8" s="16">
        <v>0.12448979591836699</v>
      </c>
      <c r="BA8" s="16"/>
      <c r="BB8" s="16">
        <v>0.158371040723982</v>
      </c>
      <c r="BC8" s="16">
        <v>0.24732824427480901</v>
      </c>
      <c r="BD8" s="16"/>
      <c r="BE8" s="16">
        <v>0.39393939393939398</v>
      </c>
      <c r="BF8" s="16">
        <v>0.292899408284024</v>
      </c>
      <c r="BG8" s="16">
        <v>0.14532871972318301</v>
      </c>
      <c r="BH8" s="16">
        <v>7.6595744680851105E-2</v>
      </c>
    </row>
    <row r="9" spans="2:60" ht="30" x14ac:dyDescent="0.25">
      <c r="B9" s="17" t="s">
        <v>321</v>
      </c>
      <c r="C9" s="16">
        <v>0.70409711684370302</v>
      </c>
      <c r="D9" s="16">
        <v>0.71317829457364301</v>
      </c>
      <c r="E9" s="16">
        <v>0.643356643356643</v>
      </c>
      <c r="F9" s="16">
        <v>0.66315789473684195</v>
      </c>
      <c r="G9" s="16">
        <v>0.72413793103448298</v>
      </c>
      <c r="H9" s="16">
        <v>0.63333333333333297</v>
      </c>
      <c r="I9" s="16">
        <v>0.76190476190476197</v>
      </c>
      <c r="J9" s="16">
        <v>0.73684210526315796</v>
      </c>
      <c r="K9" s="16">
        <v>0.64383561643835596</v>
      </c>
      <c r="L9" s="16">
        <v>0.7</v>
      </c>
      <c r="M9" s="16">
        <v>0.71590909090909105</v>
      </c>
      <c r="N9" s="16">
        <v>0.69607843137254899</v>
      </c>
      <c r="O9" s="16">
        <v>0.76666666666666705</v>
      </c>
      <c r="P9" s="16">
        <v>0.61666666666666703</v>
      </c>
      <c r="Q9" s="16">
        <v>0.79069767441860495</v>
      </c>
      <c r="R9" s="16">
        <v>0.81481481481481499</v>
      </c>
      <c r="S9" s="16">
        <v>0.72527472527472503</v>
      </c>
      <c r="T9" s="16">
        <v>0.73076923076923095</v>
      </c>
      <c r="U9" s="16"/>
      <c r="V9" s="16">
        <v>0.49303621169916401</v>
      </c>
      <c r="W9" s="16">
        <v>0.70810810810810798</v>
      </c>
      <c r="X9" s="16">
        <v>0.74647887323943696</v>
      </c>
      <c r="Y9" s="16">
        <v>0.83265306122449001</v>
      </c>
      <c r="Z9" s="16"/>
      <c r="AA9" s="16">
        <v>0.58267716535433101</v>
      </c>
      <c r="AB9" s="16">
        <v>0.63414634146341498</v>
      </c>
      <c r="AC9" s="16">
        <v>0.75892857142857095</v>
      </c>
      <c r="AD9" s="16">
        <v>0.775193798449612</v>
      </c>
      <c r="AE9" s="16">
        <v>0.75630252100840301</v>
      </c>
      <c r="AF9" s="16">
        <v>0.819148936170213</v>
      </c>
      <c r="AG9" s="16">
        <v>0.76041666666666696</v>
      </c>
      <c r="AH9" s="16">
        <v>0.86585365853658502</v>
      </c>
      <c r="AI9" s="16">
        <v>0.85849056603773599</v>
      </c>
      <c r="AJ9" s="16"/>
      <c r="AK9" s="16">
        <v>0.55329949238578702</v>
      </c>
      <c r="AL9" s="16">
        <v>0.78640776699029102</v>
      </c>
      <c r="AM9" s="16">
        <v>0.67326732673267298</v>
      </c>
      <c r="AN9" s="16">
        <v>0.68941979522184305</v>
      </c>
      <c r="AO9" s="16">
        <v>0.76063829787234005</v>
      </c>
      <c r="AP9" s="16">
        <v>0.80645161290322598</v>
      </c>
      <c r="AQ9" s="16">
        <v>0.73333333333333295</v>
      </c>
      <c r="AR9" s="16"/>
      <c r="AS9" s="16">
        <v>0.82446808510638303</v>
      </c>
      <c r="AT9" s="16">
        <v>0.68407079646017699</v>
      </c>
      <c r="AU9" s="16"/>
      <c r="AV9" s="16">
        <v>0.71940928270042204</v>
      </c>
      <c r="AW9" s="16">
        <v>0.69549763033175405</v>
      </c>
      <c r="AX9" s="16"/>
      <c r="AY9" s="16">
        <v>0.62801932367149804</v>
      </c>
      <c r="AZ9" s="16">
        <v>0.83265306122449001</v>
      </c>
      <c r="BA9" s="16"/>
      <c r="BB9" s="16">
        <v>0.77526395173453999</v>
      </c>
      <c r="BC9" s="16">
        <v>0.63206106870228995</v>
      </c>
      <c r="BD9" s="16"/>
      <c r="BE9" s="16">
        <v>0.24242424242424199</v>
      </c>
      <c r="BF9" s="16">
        <v>0.59467455621301801</v>
      </c>
      <c r="BG9" s="16">
        <v>0.81833910034602098</v>
      </c>
      <c r="BH9" s="16">
        <v>0.90638297872340401</v>
      </c>
    </row>
    <row r="10" spans="2:60" x14ac:dyDescent="0.25">
      <c r="B10" s="17" t="s">
        <v>322</v>
      </c>
      <c r="C10" s="16">
        <v>6.8285280728376294E-2</v>
      </c>
      <c r="D10" s="16">
        <v>4.6511627906976702E-2</v>
      </c>
      <c r="E10" s="16">
        <v>8.3916083916083906E-2</v>
      </c>
      <c r="F10" s="16">
        <v>9.4736842105263203E-2</v>
      </c>
      <c r="G10" s="16">
        <v>3.4482758620689703E-2</v>
      </c>
      <c r="H10" s="16">
        <v>0.1</v>
      </c>
      <c r="I10" s="16">
        <v>5.7142857142857099E-2</v>
      </c>
      <c r="J10" s="16">
        <v>0.157894736842105</v>
      </c>
      <c r="K10" s="16">
        <v>4.1095890410958902E-2</v>
      </c>
      <c r="L10" s="16">
        <v>0.1</v>
      </c>
      <c r="M10" s="16">
        <v>7.9545454545454503E-2</v>
      </c>
      <c r="N10" s="16">
        <v>4.9019607843137303E-2</v>
      </c>
      <c r="O10" s="16">
        <v>6.6666666666666693E-2</v>
      </c>
      <c r="P10" s="16">
        <v>0.16666666666666699</v>
      </c>
      <c r="Q10" s="16">
        <v>2.32558139534884E-2</v>
      </c>
      <c r="R10" s="16">
        <v>0.11111111111111099</v>
      </c>
      <c r="S10" s="16">
        <v>4.94505494505494E-2</v>
      </c>
      <c r="T10" s="16">
        <v>5.7692307692307702E-2</v>
      </c>
      <c r="U10" s="16"/>
      <c r="V10" s="16">
        <v>0.16434540389972099</v>
      </c>
      <c r="W10" s="16">
        <v>7.0270270270270302E-2</v>
      </c>
      <c r="X10" s="16">
        <v>1.4084507042253501E-2</v>
      </c>
      <c r="Y10" s="16">
        <v>2.8571428571428598E-2</v>
      </c>
      <c r="Z10" s="16"/>
      <c r="AA10" s="16">
        <v>0.12598425196850399</v>
      </c>
      <c r="AB10" s="16">
        <v>0.109756097560976</v>
      </c>
      <c r="AC10" s="16">
        <v>2.6785714285714302E-2</v>
      </c>
      <c r="AD10" s="16">
        <v>2.32558139534884E-2</v>
      </c>
      <c r="AE10" s="16">
        <v>3.3613445378151301E-2</v>
      </c>
      <c r="AF10" s="16">
        <v>3.1914893617021302E-2</v>
      </c>
      <c r="AG10" s="16">
        <v>3.125E-2</v>
      </c>
      <c r="AH10" s="16">
        <v>1.21951219512195E-2</v>
      </c>
      <c r="AI10" s="16">
        <v>1.88679245283019E-2</v>
      </c>
      <c r="AJ10" s="16"/>
      <c r="AK10" s="16">
        <v>0.17258883248731</v>
      </c>
      <c r="AL10" s="16">
        <v>2.9126213592233E-2</v>
      </c>
      <c r="AM10" s="16">
        <v>4.95049504950495E-2</v>
      </c>
      <c r="AN10" s="16">
        <v>8.5324232081911297E-2</v>
      </c>
      <c r="AO10" s="16">
        <v>3.7234042553191501E-2</v>
      </c>
      <c r="AP10" s="16">
        <v>2.3041474654377898E-2</v>
      </c>
      <c r="AQ10" s="16">
        <v>0.04</v>
      </c>
      <c r="AR10" s="16"/>
      <c r="AS10" s="16">
        <v>3.1914893617021302E-2</v>
      </c>
      <c r="AT10" s="16">
        <v>7.4336283185840707E-2</v>
      </c>
      <c r="AU10" s="16"/>
      <c r="AV10" s="16">
        <v>8.6497890295358607E-2</v>
      </c>
      <c r="AW10" s="16">
        <v>5.8056872037914702E-2</v>
      </c>
      <c r="AX10" s="16"/>
      <c r="AY10" s="16">
        <v>9.1787439613526603E-2</v>
      </c>
      <c r="AZ10" s="16">
        <v>2.8571428571428598E-2</v>
      </c>
      <c r="BA10" s="16"/>
      <c r="BB10" s="16">
        <v>5.1282051282051301E-2</v>
      </c>
      <c r="BC10" s="16">
        <v>8.5496183206106899E-2</v>
      </c>
      <c r="BD10" s="16"/>
      <c r="BE10" s="16">
        <v>0.27272727272727298</v>
      </c>
      <c r="BF10" s="16">
        <v>8.2840236686390498E-2</v>
      </c>
      <c r="BG10" s="16">
        <v>2.42214532871972E-2</v>
      </c>
      <c r="BH10" s="16">
        <v>1.27659574468085E-2</v>
      </c>
    </row>
    <row r="11" spans="2:60" x14ac:dyDescent="0.25">
      <c r="B11" s="17" t="s">
        <v>77</v>
      </c>
      <c r="C11" s="18">
        <v>2.5037936267071299E-2</v>
      </c>
      <c r="D11" s="18">
        <v>2.32558139534884E-2</v>
      </c>
      <c r="E11" s="18">
        <v>1.3986013986014E-2</v>
      </c>
      <c r="F11" s="18">
        <v>1.05263157894737E-2</v>
      </c>
      <c r="G11" s="18">
        <v>3.4482758620689703E-2</v>
      </c>
      <c r="H11" s="18">
        <v>3.3333333333333298E-2</v>
      </c>
      <c r="I11" s="18">
        <v>9.5238095238095195E-3</v>
      </c>
      <c r="J11" s="18">
        <v>0</v>
      </c>
      <c r="K11" s="18">
        <v>4.1095890410958902E-2</v>
      </c>
      <c r="L11" s="18">
        <v>0</v>
      </c>
      <c r="M11" s="18">
        <v>2.27272727272727E-2</v>
      </c>
      <c r="N11" s="18">
        <v>3.9215686274509803E-2</v>
      </c>
      <c r="O11" s="18">
        <v>0.1</v>
      </c>
      <c r="P11" s="18">
        <v>0.05</v>
      </c>
      <c r="Q11" s="18">
        <v>2.32558139534884E-2</v>
      </c>
      <c r="R11" s="18">
        <v>0</v>
      </c>
      <c r="S11" s="18">
        <v>2.74725274725275E-2</v>
      </c>
      <c r="T11" s="18">
        <v>1.9230769230769201E-2</v>
      </c>
      <c r="U11" s="18"/>
      <c r="V11" s="18">
        <v>3.6211699164345398E-2</v>
      </c>
      <c r="W11" s="18">
        <v>2.1621621621621599E-2</v>
      </c>
      <c r="X11" s="18">
        <v>3.1690140845070401E-2</v>
      </c>
      <c r="Y11" s="18">
        <v>1.4285714285714299E-2</v>
      </c>
      <c r="Z11" s="18"/>
      <c r="AA11" s="18">
        <v>2.8871391076115499E-2</v>
      </c>
      <c r="AB11" s="18">
        <v>3.65853658536585E-2</v>
      </c>
      <c r="AC11" s="18">
        <v>2.6785714285714302E-2</v>
      </c>
      <c r="AD11" s="18">
        <v>0</v>
      </c>
      <c r="AE11" s="18">
        <v>8.4033613445378096E-3</v>
      </c>
      <c r="AF11" s="18">
        <v>1.0638297872340399E-2</v>
      </c>
      <c r="AG11" s="18">
        <v>2.0833333333333301E-2</v>
      </c>
      <c r="AH11" s="18">
        <v>0</v>
      </c>
      <c r="AI11" s="18">
        <v>3.77358490566038E-2</v>
      </c>
      <c r="AJ11" s="18"/>
      <c r="AK11" s="18">
        <v>3.0456852791878201E-2</v>
      </c>
      <c r="AL11" s="18">
        <v>9.7087378640776708E-3</v>
      </c>
      <c r="AM11" s="18">
        <v>2.9702970297029702E-2</v>
      </c>
      <c r="AN11" s="18">
        <v>4.0955631399317398E-2</v>
      </c>
      <c r="AO11" s="18">
        <v>0</v>
      </c>
      <c r="AP11" s="18">
        <v>0</v>
      </c>
      <c r="AQ11" s="18">
        <v>1.3333333333333299E-2</v>
      </c>
      <c r="AR11" s="18"/>
      <c r="AS11" s="18">
        <v>0</v>
      </c>
      <c r="AT11" s="18">
        <v>2.9203539823008801E-2</v>
      </c>
      <c r="AU11" s="18"/>
      <c r="AV11" s="18">
        <v>2.53164556962025E-2</v>
      </c>
      <c r="AW11" s="18">
        <v>2.4881516587677701E-2</v>
      </c>
      <c r="AX11" s="18"/>
      <c r="AY11" s="18">
        <v>3.1400966183574901E-2</v>
      </c>
      <c r="AZ11" s="18">
        <v>1.4285714285714299E-2</v>
      </c>
      <c r="BA11" s="18"/>
      <c r="BB11" s="18">
        <v>1.5082956259426799E-2</v>
      </c>
      <c r="BC11" s="18">
        <v>3.5114503816793902E-2</v>
      </c>
      <c r="BD11" s="18"/>
      <c r="BE11" s="18">
        <v>9.0909090909090898E-2</v>
      </c>
      <c r="BF11" s="18">
        <v>2.9585798816568001E-2</v>
      </c>
      <c r="BG11" s="18">
        <v>1.21107266435986E-2</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0.118361153262519</v>
      </c>
      <c r="D8" s="16">
        <v>0.13953488372093001</v>
      </c>
      <c r="E8" s="16">
        <v>0.11888111888111901</v>
      </c>
      <c r="F8" s="16">
        <v>0.18947368421052599</v>
      </c>
      <c r="G8" s="16">
        <v>5.1724137931034503E-2</v>
      </c>
      <c r="H8" s="16">
        <v>0.133333333333333</v>
      </c>
      <c r="I8" s="16">
        <v>0.104761904761905</v>
      </c>
      <c r="J8" s="16">
        <v>0.105263157894737</v>
      </c>
      <c r="K8" s="16">
        <v>0.123287671232877</v>
      </c>
      <c r="L8" s="16">
        <v>6.6666666666666693E-2</v>
      </c>
      <c r="M8" s="16">
        <v>0.11363636363636399</v>
      </c>
      <c r="N8" s="16">
        <v>0.13725490196078399</v>
      </c>
      <c r="O8" s="16">
        <v>0.1</v>
      </c>
      <c r="P8" s="16">
        <v>0.05</v>
      </c>
      <c r="Q8" s="16">
        <v>0.162790697674419</v>
      </c>
      <c r="R8" s="16">
        <v>0.11111111111111099</v>
      </c>
      <c r="S8" s="16">
        <v>8.2417582417582402E-2</v>
      </c>
      <c r="T8" s="16">
        <v>0.16346153846153799</v>
      </c>
      <c r="U8" s="16"/>
      <c r="V8" s="16">
        <v>0.161559888579387</v>
      </c>
      <c r="W8" s="16">
        <v>0.14054054054054099</v>
      </c>
      <c r="X8" s="16">
        <v>0.105633802816901</v>
      </c>
      <c r="Y8" s="16">
        <v>8.5714285714285701E-2</v>
      </c>
      <c r="Z8" s="16"/>
      <c r="AA8" s="16">
        <v>0.14698162729658801</v>
      </c>
      <c r="AB8" s="16">
        <v>0.17073170731707299</v>
      </c>
      <c r="AC8" s="16">
        <v>0.125</v>
      </c>
      <c r="AD8" s="16">
        <v>0.124031007751938</v>
      </c>
      <c r="AE8" s="16">
        <v>0.10084033613445401</v>
      </c>
      <c r="AF8" s="16">
        <v>5.31914893617021E-2</v>
      </c>
      <c r="AG8" s="16">
        <v>0.114583333333333</v>
      </c>
      <c r="AH8" s="16">
        <v>9.7560975609756101E-2</v>
      </c>
      <c r="AI8" s="16">
        <v>5.6603773584905703E-2</v>
      </c>
      <c r="AJ8" s="16"/>
      <c r="AK8" s="16">
        <v>0.18781725888324899</v>
      </c>
      <c r="AL8" s="16">
        <v>9.7087378640776698E-2</v>
      </c>
      <c r="AM8" s="16">
        <v>0.118811881188119</v>
      </c>
      <c r="AN8" s="16">
        <v>0.116040955631399</v>
      </c>
      <c r="AO8" s="16">
        <v>0.10106382978723399</v>
      </c>
      <c r="AP8" s="16">
        <v>7.83410138248848E-2</v>
      </c>
      <c r="AQ8" s="16">
        <v>0.12</v>
      </c>
      <c r="AR8" s="16"/>
      <c r="AS8" s="16">
        <v>6.9148936170212796E-2</v>
      </c>
      <c r="AT8" s="16">
        <v>0.12654867256637201</v>
      </c>
      <c r="AU8" s="16"/>
      <c r="AV8" s="16">
        <v>0.120253164556962</v>
      </c>
      <c r="AW8" s="16">
        <v>0.117298578199052</v>
      </c>
      <c r="AX8" s="16"/>
      <c r="AY8" s="16">
        <v>0.13768115942028999</v>
      </c>
      <c r="AZ8" s="16">
        <v>8.5714285714285701E-2</v>
      </c>
      <c r="BA8" s="16"/>
      <c r="BB8" s="16">
        <v>0.10105580693816001</v>
      </c>
      <c r="BC8" s="16">
        <v>0.13587786259542001</v>
      </c>
      <c r="BD8" s="16"/>
      <c r="BE8" s="16">
        <v>0.21212121212121199</v>
      </c>
      <c r="BF8" s="16">
        <v>0.17455621301775101</v>
      </c>
      <c r="BG8" s="16">
        <v>8.4775086505190306E-2</v>
      </c>
      <c r="BH8" s="16">
        <v>5.5319148936170202E-2</v>
      </c>
    </row>
    <row r="9" spans="2:60" ht="30" x14ac:dyDescent="0.25">
      <c r="B9" s="17" t="s">
        <v>321</v>
      </c>
      <c r="C9" s="16">
        <v>0.62670713201820905</v>
      </c>
      <c r="D9" s="16">
        <v>0.612403100775194</v>
      </c>
      <c r="E9" s="16">
        <v>0.58741258741258695</v>
      </c>
      <c r="F9" s="16">
        <v>0.48421052631578898</v>
      </c>
      <c r="G9" s="16">
        <v>0.62068965517241403</v>
      </c>
      <c r="H9" s="16">
        <v>0.66666666666666696</v>
      </c>
      <c r="I9" s="16">
        <v>0.65714285714285703</v>
      </c>
      <c r="J9" s="16">
        <v>0.52631578947368396</v>
      </c>
      <c r="K9" s="16">
        <v>0.63013698630137005</v>
      </c>
      <c r="L9" s="16">
        <v>0.6</v>
      </c>
      <c r="M9" s="16">
        <v>0.625</v>
      </c>
      <c r="N9" s="16">
        <v>0.62745098039215697</v>
      </c>
      <c r="O9" s="16">
        <v>0.56666666666666698</v>
      </c>
      <c r="P9" s="16">
        <v>0.483333333333333</v>
      </c>
      <c r="Q9" s="16">
        <v>0.65116279069767402</v>
      </c>
      <c r="R9" s="16">
        <v>0.592592592592593</v>
      </c>
      <c r="S9" s="16">
        <v>0.75824175824175799</v>
      </c>
      <c r="T9" s="16">
        <v>0.68269230769230804</v>
      </c>
      <c r="U9" s="16"/>
      <c r="V9" s="16">
        <v>0.39554317548746498</v>
      </c>
      <c r="W9" s="16">
        <v>0.56756756756756799</v>
      </c>
      <c r="X9" s="16">
        <v>0.73239436619718301</v>
      </c>
      <c r="Y9" s="16">
        <v>0.75714285714285701</v>
      </c>
      <c r="Z9" s="16"/>
      <c r="AA9" s="16">
        <v>0.46194225721784798</v>
      </c>
      <c r="AB9" s="16">
        <v>0.58536585365853699</v>
      </c>
      <c r="AC9" s="16">
        <v>0.76785714285714302</v>
      </c>
      <c r="AD9" s="16">
        <v>0.68217054263565902</v>
      </c>
      <c r="AE9" s="16">
        <v>0.69747899159663895</v>
      </c>
      <c r="AF9" s="16">
        <v>0.82978723404255295</v>
      </c>
      <c r="AG9" s="16">
        <v>0.75</v>
      </c>
      <c r="AH9" s="16">
        <v>0.78048780487804903</v>
      </c>
      <c r="AI9" s="16">
        <v>0.80188679245283001</v>
      </c>
      <c r="AJ9" s="16"/>
      <c r="AK9" s="16">
        <v>0.47715736040609102</v>
      </c>
      <c r="AL9" s="16">
        <v>0.64077669902912604</v>
      </c>
      <c r="AM9" s="16">
        <v>0.633663366336634</v>
      </c>
      <c r="AN9" s="16">
        <v>0.54948805460750805</v>
      </c>
      <c r="AO9" s="16">
        <v>0.77127659574468099</v>
      </c>
      <c r="AP9" s="16">
        <v>0.79723502304147498</v>
      </c>
      <c r="AQ9" s="16">
        <v>0.66666666666666696</v>
      </c>
      <c r="AR9" s="16"/>
      <c r="AS9" s="16">
        <v>0.87765957446808496</v>
      </c>
      <c r="AT9" s="16">
        <v>0.58495575221238905</v>
      </c>
      <c r="AU9" s="16"/>
      <c r="AV9" s="16">
        <v>0.55485232067510504</v>
      </c>
      <c r="AW9" s="16">
        <v>0.667061611374408</v>
      </c>
      <c r="AX9" s="16"/>
      <c r="AY9" s="16">
        <v>0.54951690821256005</v>
      </c>
      <c r="AZ9" s="16">
        <v>0.75714285714285701</v>
      </c>
      <c r="BA9" s="16"/>
      <c r="BB9" s="16">
        <v>0.71493212669683304</v>
      </c>
      <c r="BC9" s="16">
        <v>0.53740458015267201</v>
      </c>
      <c r="BD9" s="16"/>
      <c r="BE9" s="16">
        <v>0.163636363636364</v>
      </c>
      <c r="BF9" s="16">
        <v>0.43491124260355002</v>
      </c>
      <c r="BG9" s="16">
        <v>0.76124567474048399</v>
      </c>
      <c r="BH9" s="16">
        <v>0.89361702127659604</v>
      </c>
    </row>
    <row r="10" spans="2:60" x14ac:dyDescent="0.25">
      <c r="B10" s="17" t="s">
        <v>322</v>
      </c>
      <c r="C10" s="16">
        <v>0.165402124430956</v>
      </c>
      <c r="D10" s="16">
        <v>0.14728682170542601</v>
      </c>
      <c r="E10" s="16">
        <v>0.20279720279720301</v>
      </c>
      <c r="F10" s="16">
        <v>0.2</v>
      </c>
      <c r="G10" s="16">
        <v>0.20689655172413801</v>
      </c>
      <c r="H10" s="16">
        <v>0.133333333333333</v>
      </c>
      <c r="I10" s="16">
        <v>0.14285714285714299</v>
      </c>
      <c r="J10" s="16">
        <v>0.31578947368421101</v>
      </c>
      <c r="K10" s="16">
        <v>0.164383561643836</v>
      </c>
      <c r="L10" s="16">
        <v>0.16666666666666699</v>
      </c>
      <c r="M10" s="16">
        <v>0.15909090909090901</v>
      </c>
      <c r="N10" s="16">
        <v>0.12745098039215699</v>
      </c>
      <c r="O10" s="16">
        <v>0.2</v>
      </c>
      <c r="P10" s="16">
        <v>0.33333333333333298</v>
      </c>
      <c r="Q10" s="16">
        <v>9.3023255813953501E-2</v>
      </c>
      <c r="R10" s="16">
        <v>0.296296296296296</v>
      </c>
      <c r="S10" s="16">
        <v>0.104395604395604</v>
      </c>
      <c r="T10" s="16">
        <v>0.125</v>
      </c>
      <c r="U10" s="16"/>
      <c r="V10" s="16">
        <v>0.35933147632312001</v>
      </c>
      <c r="W10" s="16">
        <v>0.18918918918918901</v>
      </c>
      <c r="X10" s="16">
        <v>7.3943661971830998E-2</v>
      </c>
      <c r="Y10" s="16">
        <v>6.7346938775510207E-2</v>
      </c>
      <c r="Z10" s="16"/>
      <c r="AA10" s="16">
        <v>0.30971128608923898</v>
      </c>
      <c r="AB10" s="16">
        <v>0.109756097560976</v>
      </c>
      <c r="AC10" s="16">
        <v>6.25E-2</v>
      </c>
      <c r="AD10" s="16">
        <v>0.13953488372093001</v>
      </c>
      <c r="AE10" s="16">
        <v>0.13445378151260501</v>
      </c>
      <c r="AF10" s="16">
        <v>9.5744680851063801E-2</v>
      </c>
      <c r="AG10" s="16">
        <v>6.25E-2</v>
      </c>
      <c r="AH10" s="16">
        <v>4.8780487804878099E-2</v>
      </c>
      <c r="AI10" s="16">
        <v>3.77358490566038E-2</v>
      </c>
      <c r="AJ10" s="16"/>
      <c r="AK10" s="16">
        <v>0.269035532994924</v>
      </c>
      <c r="AL10" s="16">
        <v>0.15533980582524301</v>
      </c>
      <c r="AM10" s="16">
        <v>0.17821782178217799</v>
      </c>
      <c r="AN10" s="16">
        <v>0.218430034129693</v>
      </c>
      <c r="AO10" s="16">
        <v>8.5106382978723402E-2</v>
      </c>
      <c r="AP10" s="16">
        <v>7.83410138248848E-2</v>
      </c>
      <c r="AQ10" s="16">
        <v>0.133333333333333</v>
      </c>
      <c r="AR10" s="16"/>
      <c r="AS10" s="16">
        <v>3.1914893617021302E-2</v>
      </c>
      <c r="AT10" s="16">
        <v>0.18761061946902699</v>
      </c>
      <c r="AU10" s="16"/>
      <c r="AV10" s="16">
        <v>0.227848101265823</v>
      </c>
      <c r="AW10" s="16">
        <v>0.13033175355450199</v>
      </c>
      <c r="AX10" s="16"/>
      <c r="AY10" s="16">
        <v>0.223429951690821</v>
      </c>
      <c r="AZ10" s="16">
        <v>6.7346938775510207E-2</v>
      </c>
      <c r="BA10" s="16"/>
      <c r="BB10" s="16">
        <v>0.11915535444947201</v>
      </c>
      <c r="BC10" s="16">
        <v>0.212213740458015</v>
      </c>
      <c r="BD10" s="16"/>
      <c r="BE10" s="16">
        <v>0.47878787878787898</v>
      </c>
      <c r="BF10" s="16">
        <v>0.24852071005917201</v>
      </c>
      <c r="BG10" s="16">
        <v>8.4775086505190306E-2</v>
      </c>
      <c r="BH10" s="16">
        <v>2.5531914893616999E-2</v>
      </c>
    </row>
    <row r="11" spans="2:60" x14ac:dyDescent="0.25">
      <c r="B11" s="17" t="s">
        <v>77</v>
      </c>
      <c r="C11" s="18">
        <v>8.95295902883156E-2</v>
      </c>
      <c r="D11" s="18">
        <v>0.10077519379845</v>
      </c>
      <c r="E11" s="18">
        <v>9.0909090909090898E-2</v>
      </c>
      <c r="F11" s="18">
        <v>0.12631578947368399</v>
      </c>
      <c r="G11" s="18">
        <v>0.12068965517241401</v>
      </c>
      <c r="H11" s="18">
        <v>6.6666666666666693E-2</v>
      </c>
      <c r="I11" s="18">
        <v>9.5238095238095205E-2</v>
      </c>
      <c r="J11" s="18">
        <v>5.2631578947368397E-2</v>
      </c>
      <c r="K11" s="18">
        <v>8.2191780821917804E-2</v>
      </c>
      <c r="L11" s="18">
        <v>0.16666666666666699</v>
      </c>
      <c r="M11" s="18">
        <v>0.102272727272727</v>
      </c>
      <c r="N11" s="18">
        <v>0.10784313725490199</v>
      </c>
      <c r="O11" s="18">
        <v>0.133333333333333</v>
      </c>
      <c r="P11" s="18">
        <v>0.133333333333333</v>
      </c>
      <c r="Q11" s="18">
        <v>9.3023255813953501E-2</v>
      </c>
      <c r="R11" s="18">
        <v>0</v>
      </c>
      <c r="S11" s="18">
        <v>5.4945054945054903E-2</v>
      </c>
      <c r="T11" s="18">
        <v>2.8846153846153799E-2</v>
      </c>
      <c r="U11" s="18"/>
      <c r="V11" s="18">
        <v>8.3565459610027898E-2</v>
      </c>
      <c r="W11" s="18">
        <v>0.102702702702703</v>
      </c>
      <c r="X11" s="18">
        <v>8.8028169014084501E-2</v>
      </c>
      <c r="Y11" s="18">
        <v>8.9795918367346905E-2</v>
      </c>
      <c r="Z11" s="18"/>
      <c r="AA11" s="18">
        <v>8.13648293963255E-2</v>
      </c>
      <c r="AB11" s="18">
        <v>0.134146341463415</v>
      </c>
      <c r="AC11" s="18">
        <v>4.4642857142857102E-2</v>
      </c>
      <c r="AD11" s="18">
        <v>5.4263565891472902E-2</v>
      </c>
      <c r="AE11" s="18">
        <v>6.7226890756302504E-2</v>
      </c>
      <c r="AF11" s="18">
        <v>2.1276595744680899E-2</v>
      </c>
      <c r="AG11" s="18">
        <v>7.2916666666666699E-2</v>
      </c>
      <c r="AH11" s="18">
        <v>7.3170731707317097E-2</v>
      </c>
      <c r="AI11" s="18">
        <v>0.10377358490565999</v>
      </c>
      <c r="AJ11" s="18"/>
      <c r="AK11" s="18">
        <v>6.5989847715736002E-2</v>
      </c>
      <c r="AL11" s="18">
        <v>0.106796116504854</v>
      </c>
      <c r="AM11" s="18">
        <v>6.9306930693069299E-2</v>
      </c>
      <c r="AN11" s="18">
        <v>0.116040955631399</v>
      </c>
      <c r="AO11" s="18">
        <v>4.2553191489361701E-2</v>
      </c>
      <c r="AP11" s="18">
        <v>4.6082949308755797E-2</v>
      </c>
      <c r="AQ11" s="18">
        <v>0.08</v>
      </c>
      <c r="AR11" s="18"/>
      <c r="AS11" s="18">
        <v>2.1276595744680899E-2</v>
      </c>
      <c r="AT11" s="18">
        <v>0.100884955752212</v>
      </c>
      <c r="AU11" s="18"/>
      <c r="AV11" s="18">
        <v>9.7046413502109699E-2</v>
      </c>
      <c r="AW11" s="18">
        <v>8.5308056872037893E-2</v>
      </c>
      <c r="AX11" s="18"/>
      <c r="AY11" s="18">
        <v>8.9371980676328497E-2</v>
      </c>
      <c r="AZ11" s="18">
        <v>8.9795918367346905E-2</v>
      </c>
      <c r="BA11" s="18"/>
      <c r="BB11" s="18">
        <v>6.4856711915535506E-2</v>
      </c>
      <c r="BC11" s="18">
        <v>0.114503816793893</v>
      </c>
      <c r="BD11" s="18"/>
      <c r="BE11" s="18">
        <v>0.145454545454545</v>
      </c>
      <c r="BF11" s="18">
        <v>0.14201183431952699</v>
      </c>
      <c r="BG11" s="18">
        <v>6.9204152249134995E-2</v>
      </c>
      <c r="BH11" s="18">
        <v>2.5531914893616999E-2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0.14491654021244299</v>
      </c>
      <c r="D8" s="16">
        <v>0.13953488372093001</v>
      </c>
      <c r="E8" s="16">
        <v>0.195804195804196</v>
      </c>
      <c r="F8" s="16">
        <v>0.17894736842105299</v>
      </c>
      <c r="G8" s="16">
        <v>0.10344827586206901</v>
      </c>
      <c r="H8" s="16">
        <v>0.16666666666666699</v>
      </c>
      <c r="I8" s="16">
        <v>0.114285714285714</v>
      </c>
      <c r="J8" s="16">
        <v>5.2631578947368397E-2</v>
      </c>
      <c r="K8" s="16">
        <v>0.17808219178082199</v>
      </c>
      <c r="L8" s="16">
        <v>0.16666666666666699</v>
      </c>
      <c r="M8" s="16">
        <v>9.0909090909090898E-2</v>
      </c>
      <c r="N8" s="16">
        <v>0.14705882352941199</v>
      </c>
      <c r="O8" s="16">
        <v>0.2</v>
      </c>
      <c r="P8" s="16">
        <v>8.3333333333333301E-2</v>
      </c>
      <c r="Q8" s="16">
        <v>0.162790697674419</v>
      </c>
      <c r="R8" s="16">
        <v>0.148148148148148</v>
      </c>
      <c r="S8" s="16">
        <v>0.12637362637362601</v>
      </c>
      <c r="T8" s="16">
        <v>0.17307692307692299</v>
      </c>
      <c r="U8" s="16"/>
      <c r="V8" s="16">
        <v>0.186629526462396</v>
      </c>
      <c r="W8" s="16">
        <v>0.12972972972972999</v>
      </c>
      <c r="X8" s="16">
        <v>0.154929577464789</v>
      </c>
      <c r="Y8" s="16">
        <v>0.114285714285714</v>
      </c>
      <c r="Z8" s="16"/>
      <c r="AA8" s="16">
        <v>0.15223097112860901</v>
      </c>
      <c r="AB8" s="16">
        <v>0.17073170731707299</v>
      </c>
      <c r="AC8" s="16">
        <v>0.125</v>
      </c>
      <c r="AD8" s="16">
        <v>0.224806201550388</v>
      </c>
      <c r="AE8" s="16">
        <v>0.14285714285714299</v>
      </c>
      <c r="AF8" s="16">
        <v>0.10638297872340401</v>
      </c>
      <c r="AG8" s="16">
        <v>0.13541666666666699</v>
      </c>
      <c r="AH8" s="16">
        <v>0.12195121951219499</v>
      </c>
      <c r="AI8" s="16">
        <v>8.4905660377358499E-2</v>
      </c>
      <c r="AJ8" s="16"/>
      <c r="AK8" s="16">
        <v>0.20304568527918801</v>
      </c>
      <c r="AL8" s="16">
        <v>0.14563106796116501</v>
      </c>
      <c r="AM8" s="16">
        <v>0.13861386138613899</v>
      </c>
      <c r="AN8" s="16">
        <v>0.12627986348122899</v>
      </c>
      <c r="AO8" s="16">
        <v>0.164893617021277</v>
      </c>
      <c r="AP8" s="16">
        <v>0.12903225806451599</v>
      </c>
      <c r="AQ8" s="16">
        <v>0.12666666666666701</v>
      </c>
      <c r="AR8" s="16"/>
      <c r="AS8" s="16">
        <v>0.14361702127659601</v>
      </c>
      <c r="AT8" s="16">
        <v>0.145132743362832</v>
      </c>
      <c r="AU8" s="16"/>
      <c r="AV8" s="16">
        <v>0.126582278481013</v>
      </c>
      <c r="AW8" s="16">
        <v>0.15521327014218</v>
      </c>
      <c r="AX8" s="16"/>
      <c r="AY8" s="16">
        <v>0.16304347826087001</v>
      </c>
      <c r="AZ8" s="16">
        <v>0.114285714285714</v>
      </c>
      <c r="BA8" s="16"/>
      <c r="BB8" s="16">
        <v>0.11613876319758699</v>
      </c>
      <c r="BC8" s="16">
        <v>0.174045801526718</v>
      </c>
      <c r="BD8" s="16"/>
      <c r="BE8" s="16">
        <v>0.27272727272727298</v>
      </c>
      <c r="BF8" s="16">
        <v>0.189349112426035</v>
      </c>
      <c r="BG8" s="16">
        <v>0.114186851211073</v>
      </c>
      <c r="BH8" s="16">
        <v>6.8085106382978697E-2</v>
      </c>
    </row>
    <row r="9" spans="2:60" ht="30" x14ac:dyDescent="0.25">
      <c r="B9" s="17" t="s">
        <v>321</v>
      </c>
      <c r="C9" s="16">
        <v>0.69650986342943899</v>
      </c>
      <c r="D9" s="16">
        <v>0.73643410852713198</v>
      </c>
      <c r="E9" s="16">
        <v>0.60139860139860102</v>
      </c>
      <c r="F9" s="16">
        <v>0.64210526315789496</v>
      </c>
      <c r="G9" s="16">
        <v>0.70689655172413801</v>
      </c>
      <c r="H9" s="16">
        <v>0.7</v>
      </c>
      <c r="I9" s="16">
        <v>0.74285714285714299</v>
      </c>
      <c r="J9" s="16">
        <v>0.68421052631578905</v>
      </c>
      <c r="K9" s="16">
        <v>0.69863013698630105</v>
      </c>
      <c r="L9" s="16">
        <v>0.6</v>
      </c>
      <c r="M9" s="16">
        <v>0.77272727272727304</v>
      </c>
      <c r="N9" s="16">
        <v>0.65686274509803899</v>
      </c>
      <c r="O9" s="16">
        <v>0.6</v>
      </c>
      <c r="P9" s="16">
        <v>0.68333333333333302</v>
      </c>
      <c r="Q9" s="16">
        <v>0.74418604651162801</v>
      </c>
      <c r="R9" s="16">
        <v>0.592592592592593</v>
      </c>
      <c r="S9" s="16">
        <v>0.76373626373626402</v>
      </c>
      <c r="T9" s="16">
        <v>0.70192307692307698</v>
      </c>
      <c r="U9" s="16"/>
      <c r="V9" s="16">
        <v>0.45125348189414999</v>
      </c>
      <c r="W9" s="16">
        <v>0.713513513513514</v>
      </c>
      <c r="X9" s="16">
        <v>0.76408450704225395</v>
      </c>
      <c r="Y9" s="16">
        <v>0.83061224489795904</v>
      </c>
      <c r="Z9" s="16"/>
      <c r="AA9" s="16">
        <v>0.55118110236220497</v>
      </c>
      <c r="AB9" s="16">
        <v>0.707317073170732</v>
      </c>
      <c r="AC9" s="16">
        <v>0.77678571428571397</v>
      </c>
      <c r="AD9" s="16">
        <v>0.72868217054263595</v>
      </c>
      <c r="AE9" s="16">
        <v>0.73949579831932799</v>
      </c>
      <c r="AF9" s="16">
        <v>0.80851063829787195</v>
      </c>
      <c r="AG9" s="16">
        <v>0.82291666666666696</v>
      </c>
      <c r="AH9" s="16">
        <v>0.81707317073170704</v>
      </c>
      <c r="AI9" s="16">
        <v>0.85849056603773599</v>
      </c>
      <c r="AJ9" s="16"/>
      <c r="AK9" s="16">
        <v>0.50761421319796995</v>
      </c>
      <c r="AL9" s="16">
        <v>0.72815533980582503</v>
      </c>
      <c r="AM9" s="16">
        <v>0.79207920792079201</v>
      </c>
      <c r="AN9" s="16">
        <v>0.64505119453924897</v>
      </c>
      <c r="AO9" s="16">
        <v>0.75531914893617003</v>
      </c>
      <c r="AP9" s="16">
        <v>0.79262672811059898</v>
      </c>
      <c r="AQ9" s="16">
        <v>0.78</v>
      </c>
      <c r="AR9" s="16"/>
      <c r="AS9" s="16">
        <v>0.81382978723404298</v>
      </c>
      <c r="AT9" s="16">
        <v>0.67699115044247804</v>
      </c>
      <c r="AU9" s="16"/>
      <c r="AV9" s="16">
        <v>0.66244725738396604</v>
      </c>
      <c r="AW9" s="16">
        <v>0.71563981042654001</v>
      </c>
      <c r="AX9" s="16"/>
      <c r="AY9" s="16">
        <v>0.61714975845410602</v>
      </c>
      <c r="AZ9" s="16">
        <v>0.83061224489795904</v>
      </c>
      <c r="BA9" s="16"/>
      <c r="BB9" s="16">
        <v>0.78733031674208098</v>
      </c>
      <c r="BC9" s="16">
        <v>0.60458015267175602</v>
      </c>
      <c r="BD9" s="16"/>
      <c r="BE9" s="16">
        <v>0.206060606060606</v>
      </c>
      <c r="BF9" s="16">
        <v>0.59467455621301801</v>
      </c>
      <c r="BG9" s="16">
        <v>0.80795847750865102</v>
      </c>
      <c r="BH9" s="16">
        <v>0.91063829787233996</v>
      </c>
    </row>
    <row r="10" spans="2:60" x14ac:dyDescent="0.25">
      <c r="B10" s="17" t="s">
        <v>322</v>
      </c>
      <c r="C10" s="16">
        <v>0.122154779969651</v>
      </c>
      <c r="D10" s="16">
        <v>7.7519379844961198E-2</v>
      </c>
      <c r="E10" s="16">
        <v>0.160839160839161</v>
      </c>
      <c r="F10" s="16">
        <v>0.157894736842105</v>
      </c>
      <c r="G10" s="16">
        <v>0.15517241379310301</v>
      </c>
      <c r="H10" s="16">
        <v>0.1</v>
      </c>
      <c r="I10" s="16">
        <v>0.114285714285714</v>
      </c>
      <c r="J10" s="16">
        <v>0.21052631578947401</v>
      </c>
      <c r="K10" s="16">
        <v>9.5890410958904104E-2</v>
      </c>
      <c r="L10" s="16">
        <v>0.2</v>
      </c>
      <c r="M10" s="16">
        <v>9.0909090909090898E-2</v>
      </c>
      <c r="N10" s="16">
        <v>0.16666666666666699</v>
      </c>
      <c r="O10" s="16">
        <v>6.6666666666666693E-2</v>
      </c>
      <c r="P10" s="16">
        <v>0.2</v>
      </c>
      <c r="Q10" s="16">
        <v>4.6511627906976702E-2</v>
      </c>
      <c r="R10" s="16">
        <v>0.25925925925925902</v>
      </c>
      <c r="S10" s="16">
        <v>8.2417582417582402E-2</v>
      </c>
      <c r="T10" s="16">
        <v>8.6538461538461495E-2</v>
      </c>
      <c r="U10" s="16"/>
      <c r="V10" s="16">
        <v>0.32590529247910899</v>
      </c>
      <c r="W10" s="16">
        <v>0.11351351351351401</v>
      </c>
      <c r="X10" s="16">
        <v>3.5211267605633798E-2</v>
      </c>
      <c r="Y10" s="16">
        <v>2.6530612244898E-2</v>
      </c>
      <c r="Z10" s="16"/>
      <c r="AA10" s="16">
        <v>0.267716535433071</v>
      </c>
      <c r="AB10" s="16">
        <v>8.5365853658536606E-2</v>
      </c>
      <c r="AC10" s="16">
        <v>5.3571428571428603E-2</v>
      </c>
      <c r="AD10" s="16">
        <v>3.8759689922480599E-2</v>
      </c>
      <c r="AE10" s="16">
        <v>8.40336134453782E-2</v>
      </c>
      <c r="AF10" s="16">
        <v>5.31914893617021E-2</v>
      </c>
      <c r="AG10" s="16">
        <v>2.0833333333333301E-2</v>
      </c>
      <c r="AH10" s="16">
        <v>4.8780487804878099E-2</v>
      </c>
      <c r="AI10" s="16">
        <v>9.4339622641509396E-3</v>
      </c>
      <c r="AJ10" s="16"/>
      <c r="AK10" s="16">
        <v>0.24873096446700499</v>
      </c>
      <c r="AL10" s="16">
        <v>8.7378640776699004E-2</v>
      </c>
      <c r="AM10" s="16">
        <v>6.9306930693069299E-2</v>
      </c>
      <c r="AN10" s="16">
        <v>0.18088737201365199</v>
      </c>
      <c r="AO10" s="16">
        <v>4.7872340425531901E-2</v>
      </c>
      <c r="AP10" s="16">
        <v>6.9124423963133605E-2</v>
      </c>
      <c r="AQ10" s="16">
        <v>6.6666666666666693E-2</v>
      </c>
      <c r="AR10" s="16"/>
      <c r="AS10" s="16">
        <v>3.1914893617021302E-2</v>
      </c>
      <c r="AT10" s="16">
        <v>0.13716814159292001</v>
      </c>
      <c r="AU10" s="16"/>
      <c r="AV10" s="16">
        <v>0.170886075949367</v>
      </c>
      <c r="AW10" s="16">
        <v>9.4786729857819899E-2</v>
      </c>
      <c r="AX10" s="16"/>
      <c r="AY10" s="16">
        <v>0.17874396135265699</v>
      </c>
      <c r="AZ10" s="16">
        <v>2.6530612244898E-2</v>
      </c>
      <c r="BA10" s="16"/>
      <c r="BB10" s="16">
        <v>6.9381598793363503E-2</v>
      </c>
      <c r="BC10" s="16">
        <v>0.17557251908396901</v>
      </c>
      <c r="BD10" s="16"/>
      <c r="BE10" s="16">
        <v>0.43030303030303002</v>
      </c>
      <c r="BF10" s="16">
        <v>0.16863905325443801</v>
      </c>
      <c r="BG10" s="16">
        <v>5.1903114186851201E-2</v>
      </c>
      <c r="BH10" s="16">
        <v>1.27659574468085E-2</v>
      </c>
    </row>
    <row r="11" spans="2:60" x14ac:dyDescent="0.25">
      <c r="B11" s="17" t="s">
        <v>77</v>
      </c>
      <c r="C11" s="18">
        <v>3.6418816388467397E-2</v>
      </c>
      <c r="D11" s="18">
        <v>4.6511627906976702E-2</v>
      </c>
      <c r="E11" s="18">
        <v>4.1958041958042001E-2</v>
      </c>
      <c r="F11" s="18">
        <v>2.1052631578947399E-2</v>
      </c>
      <c r="G11" s="18">
        <v>3.4482758620689703E-2</v>
      </c>
      <c r="H11" s="18">
        <v>3.3333333333333298E-2</v>
      </c>
      <c r="I11" s="18">
        <v>2.8571428571428598E-2</v>
      </c>
      <c r="J11" s="18">
        <v>5.2631578947368397E-2</v>
      </c>
      <c r="K11" s="18">
        <v>2.7397260273972601E-2</v>
      </c>
      <c r="L11" s="18">
        <v>3.3333333333333298E-2</v>
      </c>
      <c r="M11" s="18">
        <v>4.5454545454545497E-2</v>
      </c>
      <c r="N11" s="18">
        <v>2.9411764705882401E-2</v>
      </c>
      <c r="O11" s="18">
        <v>0.133333333333333</v>
      </c>
      <c r="P11" s="18">
        <v>3.3333333333333298E-2</v>
      </c>
      <c r="Q11" s="18">
        <v>4.6511627906976702E-2</v>
      </c>
      <c r="R11" s="18">
        <v>0</v>
      </c>
      <c r="S11" s="18">
        <v>2.74725274725275E-2</v>
      </c>
      <c r="T11" s="18">
        <v>3.8461538461538498E-2</v>
      </c>
      <c r="U11" s="18"/>
      <c r="V11" s="18">
        <v>3.6211699164345398E-2</v>
      </c>
      <c r="W11" s="18">
        <v>4.3243243243243197E-2</v>
      </c>
      <c r="X11" s="18">
        <v>4.5774647887323897E-2</v>
      </c>
      <c r="Y11" s="18">
        <v>2.8571428571428598E-2</v>
      </c>
      <c r="Z11" s="18"/>
      <c r="AA11" s="18">
        <v>2.8871391076115499E-2</v>
      </c>
      <c r="AB11" s="18">
        <v>3.65853658536585E-2</v>
      </c>
      <c r="AC11" s="18">
        <v>4.4642857142857102E-2</v>
      </c>
      <c r="AD11" s="18">
        <v>7.7519379844961196E-3</v>
      </c>
      <c r="AE11" s="18">
        <v>3.3613445378151301E-2</v>
      </c>
      <c r="AF11" s="18">
        <v>3.1914893617021302E-2</v>
      </c>
      <c r="AG11" s="18">
        <v>2.0833333333333301E-2</v>
      </c>
      <c r="AH11" s="18">
        <v>1.21951219512195E-2</v>
      </c>
      <c r="AI11" s="18">
        <v>4.71698113207547E-2</v>
      </c>
      <c r="AJ11" s="18"/>
      <c r="AK11" s="18">
        <v>4.0609137055837602E-2</v>
      </c>
      <c r="AL11" s="18">
        <v>3.8834951456310697E-2</v>
      </c>
      <c r="AM11" s="18">
        <v>0</v>
      </c>
      <c r="AN11" s="18">
        <v>4.7781569965870303E-2</v>
      </c>
      <c r="AO11" s="18">
        <v>3.1914893617021302E-2</v>
      </c>
      <c r="AP11" s="18">
        <v>9.2165898617511503E-3</v>
      </c>
      <c r="AQ11" s="18">
        <v>2.66666666666667E-2</v>
      </c>
      <c r="AR11" s="18"/>
      <c r="AS11" s="18">
        <v>1.0638297872340399E-2</v>
      </c>
      <c r="AT11" s="18">
        <v>4.0707964601769897E-2</v>
      </c>
      <c r="AU11" s="18"/>
      <c r="AV11" s="18">
        <v>4.0084388185653998E-2</v>
      </c>
      <c r="AW11" s="18">
        <v>3.4360189573459703E-2</v>
      </c>
      <c r="AX11" s="18"/>
      <c r="AY11" s="18">
        <v>4.10628019323672E-2</v>
      </c>
      <c r="AZ11" s="18">
        <v>2.8571428571428598E-2</v>
      </c>
      <c r="BA11" s="18"/>
      <c r="BB11" s="18">
        <v>2.7149321266968299E-2</v>
      </c>
      <c r="BC11" s="18">
        <v>4.58015267175573E-2</v>
      </c>
      <c r="BD11" s="18"/>
      <c r="BE11" s="18">
        <v>9.0909090909090898E-2</v>
      </c>
      <c r="BF11" s="18">
        <v>4.7337278106508902E-2</v>
      </c>
      <c r="BG11" s="18">
        <v>2.5951557093425601E-2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0.122913505311077</v>
      </c>
      <c r="D8" s="16">
        <v>0.108527131782946</v>
      </c>
      <c r="E8" s="16">
        <v>0.11888111888111901</v>
      </c>
      <c r="F8" s="16">
        <v>0.105263157894737</v>
      </c>
      <c r="G8" s="16">
        <v>8.6206896551724102E-2</v>
      </c>
      <c r="H8" s="16">
        <v>0.2</v>
      </c>
      <c r="I8" s="16">
        <v>6.6666666666666693E-2</v>
      </c>
      <c r="J8" s="16">
        <v>0</v>
      </c>
      <c r="K8" s="16">
        <v>0.150684931506849</v>
      </c>
      <c r="L8" s="16">
        <v>0.2</v>
      </c>
      <c r="M8" s="16">
        <v>0.11363636363636399</v>
      </c>
      <c r="N8" s="16">
        <v>8.8235294117647106E-2</v>
      </c>
      <c r="O8" s="16">
        <v>0.1</v>
      </c>
      <c r="P8" s="16">
        <v>0.15</v>
      </c>
      <c r="Q8" s="16">
        <v>0.209302325581395</v>
      </c>
      <c r="R8" s="16">
        <v>7.4074074074074098E-2</v>
      </c>
      <c r="S8" s="16">
        <v>0.17032967032967</v>
      </c>
      <c r="T8" s="16">
        <v>0.125</v>
      </c>
      <c r="U8" s="16"/>
      <c r="V8" s="16">
        <v>0.16434540389972099</v>
      </c>
      <c r="W8" s="16">
        <v>0.124324324324324</v>
      </c>
      <c r="X8" s="16">
        <v>0.102112676056338</v>
      </c>
      <c r="Y8" s="16">
        <v>0.104081632653061</v>
      </c>
      <c r="Z8" s="16"/>
      <c r="AA8" s="16">
        <v>0.139107611548556</v>
      </c>
      <c r="AB8" s="16">
        <v>0.15853658536585399</v>
      </c>
      <c r="AC8" s="16">
        <v>9.8214285714285698E-2</v>
      </c>
      <c r="AD8" s="16">
        <v>0.13178294573643401</v>
      </c>
      <c r="AE8" s="16">
        <v>0.109243697478992</v>
      </c>
      <c r="AF8" s="16">
        <v>8.5106382978723402E-2</v>
      </c>
      <c r="AG8" s="16">
        <v>0.15625</v>
      </c>
      <c r="AH8" s="16">
        <v>0.134146341463415</v>
      </c>
      <c r="AI8" s="16">
        <v>7.5471698113207503E-2</v>
      </c>
      <c r="AJ8" s="16"/>
      <c r="AK8" s="16">
        <v>0.157360406091371</v>
      </c>
      <c r="AL8" s="16">
        <v>0.116504854368932</v>
      </c>
      <c r="AM8" s="16">
        <v>0.13861386138613899</v>
      </c>
      <c r="AN8" s="16">
        <v>0.116040955631399</v>
      </c>
      <c r="AO8" s="16">
        <v>0.14361702127659601</v>
      </c>
      <c r="AP8" s="16">
        <v>9.2165898617511496E-2</v>
      </c>
      <c r="AQ8" s="16">
        <v>0.12666666666666701</v>
      </c>
      <c r="AR8" s="16"/>
      <c r="AS8" s="16">
        <v>0.13829787234042601</v>
      </c>
      <c r="AT8" s="16">
        <v>0.120353982300885</v>
      </c>
      <c r="AU8" s="16"/>
      <c r="AV8" s="16">
        <v>0.109704641350211</v>
      </c>
      <c r="AW8" s="16">
        <v>0.13033175355450199</v>
      </c>
      <c r="AX8" s="16"/>
      <c r="AY8" s="16">
        <v>0.13405797101449299</v>
      </c>
      <c r="AZ8" s="16">
        <v>0.104081632653061</v>
      </c>
      <c r="BA8" s="16"/>
      <c r="BB8" s="16">
        <v>0.122171945701357</v>
      </c>
      <c r="BC8" s="16">
        <v>0.12366412213740501</v>
      </c>
      <c r="BD8" s="16"/>
      <c r="BE8" s="16">
        <v>0.21212121212121199</v>
      </c>
      <c r="BF8" s="16">
        <v>0.15384615384615399</v>
      </c>
      <c r="BG8" s="16">
        <v>0.103806228373702</v>
      </c>
      <c r="BH8" s="16">
        <v>6.3829787234042507E-2</v>
      </c>
    </row>
    <row r="9" spans="2:60" ht="30" x14ac:dyDescent="0.25">
      <c r="B9" s="17" t="s">
        <v>321</v>
      </c>
      <c r="C9" s="16">
        <v>0.71168437025796705</v>
      </c>
      <c r="D9" s="16">
        <v>0.72868217054263595</v>
      </c>
      <c r="E9" s="16">
        <v>0.61538461538461497</v>
      </c>
      <c r="F9" s="16">
        <v>0.70526315789473704</v>
      </c>
      <c r="G9" s="16">
        <v>0.67241379310344795</v>
      </c>
      <c r="H9" s="16">
        <v>0.7</v>
      </c>
      <c r="I9" s="16">
        <v>0.75238095238095204</v>
      </c>
      <c r="J9" s="16">
        <v>0.73684210526315796</v>
      </c>
      <c r="K9" s="16">
        <v>0.72602739726027399</v>
      </c>
      <c r="L9" s="16">
        <v>0.66666666666666696</v>
      </c>
      <c r="M9" s="16">
        <v>0.80681818181818199</v>
      </c>
      <c r="N9" s="16">
        <v>0.70588235294117696</v>
      </c>
      <c r="O9" s="16">
        <v>0.76666666666666705</v>
      </c>
      <c r="P9" s="16">
        <v>0.7</v>
      </c>
      <c r="Q9" s="16">
        <v>0.67441860465116299</v>
      </c>
      <c r="R9" s="16">
        <v>0.74074074074074103</v>
      </c>
      <c r="S9" s="16">
        <v>0.72527472527472503</v>
      </c>
      <c r="T9" s="16">
        <v>0.71153846153846201</v>
      </c>
      <c r="U9" s="16"/>
      <c r="V9" s="16">
        <v>0.48746518105849601</v>
      </c>
      <c r="W9" s="16">
        <v>0.713513513513514</v>
      </c>
      <c r="X9" s="16">
        <v>0.80985915492957705</v>
      </c>
      <c r="Y9" s="16">
        <v>0.818367346938776</v>
      </c>
      <c r="Z9" s="16"/>
      <c r="AA9" s="16">
        <v>0.59580052493438296</v>
      </c>
      <c r="AB9" s="16">
        <v>0.69512195121951204</v>
      </c>
      <c r="AC9" s="16">
        <v>0.76785714285714302</v>
      </c>
      <c r="AD9" s="16">
        <v>0.78294573643410803</v>
      </c>
      <c r="AE9" s="16">
        <v>0.747899159663866</v>
      </c>
      <c r="AF9" s="16">
        <v>0.80851063829787195</v>
      </c>
      <c r="AG9" s="16">
        <v>0.8125</v>
      </c>
      <c r="AH9" s="16">
        <v>0.792682926829268</v>
      </c>
      <c r="AI9" s="16">
        <v>0.84905660377358505</v>
      </c>
      <c r="AJ9" s="16"/>
      <c r="AK9" s="16">
        <v>0.54822335025380697</v>
      </c>
      <c r="AL9" s="16">
        <v>0.71844660194174803</v>
      </c>
      <c r="AM9" s="16">
        <v>0.77227722772277196</v>
      </c>
      <c r="AN9" s="16">
        <v>0.66894197952218404</v>
      </c>
      <c r="AO9" s="16">
        <v>0.76063829787234005</v>
      </c>
      <c r="AP9" s="16">
        <v>0.82488479262672798</v>
      </c>
      <c r="AQ9" s="16">
        <v>0.77333333333333298</v>
      </c>
      <c r="AR9" s="16"/>
      <c r="AS9" s="16">
        <v>0.83510638297872297</v>
      </c>
      <c r="AT9" s="16">
        <v>0.69115044247787605</v>
      </c>
      <c r="AU9" s="16"/>
      <c r="AV9" s="16">
        <v>0.69831223628691996</v>
      </c>
      <c r="AW9" s="16">
        <v>0.71919431279620805</v>
      </c>
      <c r="AX9" s="16"/>
      <c r="AY9" s="16">
        <v>0.64855072463768104</v>
      </c>
      <c r="AZ9" s="16">
        <v>0.818367346938776</v>
      </c>
      <c r="BA9" s="16"/>
      <c r="BB9" s="16">
        <v>0.77224736048265497</v>
      </c>
      <c r="BC9" s="16">
        <v>0.65038167938931302</v>
      </c>
      <c r="BD9" s="16"/>
      <c r="BE9" s="16">
        <v>0.28484848484848502</v>
      </c>
      <c r="BF9" s="16">
        <v>0.61242603550295904</v>
      </c>
      <c r="BG9" s="16">
        <v>0.80968858131487897</v>
      </c>
      <c r="BH9" s="16">
        <v>0.91063829787233996</v>
      </c>
    </row>
    <row r="10" spans="2:60" x14ac:dyDescent="0.25">
      <c r="B10" s="17" t="s">
        <v>322</v>
      </c>
      <c r="C10" s="16">
        <v>0.13732928679817899</v>
      </c>
      <c r="D10" s="16">
        <v>0.116279069767442</v>
      </c>
      <c r="E10" s="16">
        <v>0.23776223776223801</v>
      </c>
      <c r="F10" s="16">
        <v>0.157894736842105</v>
      </c>
      <c r="G10" s="16">
        <v>0.20689655172413801</v>
      </c>
      <c r="H10" s="16">
        <v>0.1</v>
      </c>
      <c r="I10" s="16">
        <v>0.161904761904762</v>
      </c>
      <c r="J10" s="16">
        <v>0.26315789473684198</v>
      </c>
      <c r="K10" s="16">
        <v>9.5890410958904104E-2</v>
      </c>
      <c r="L10" s="16">
        <v>0.133333333333333</v>
      </c>
      <c r="M10" s="16">
        <v>5.6818181818181802E-2</v>
      </c>
      <c r="N10" s="16">
        <v>0.16666666666666699</v>
      </c>
      <c r="O10" s="16">
        <v>0.1</v>
      </c>
      <c r="P10" s="16">
        <v>0.133333333333333</v>
      </c>
      <c r="Q10" s="16">
        <v>9.3023255813953501E-2</v>
      </c>
      <c r="R10" s="16">
        <v>0.18518518518518501</v>
      </c>
      <c r="S10" s="16">
        <v>7.69230769230769E-2</v>
      </c>
      <c r="T10" s="16">
        <v>0.125</v>
      </c>
      <c r="U10" s="16"/>
      <c r="V10" s="16">
        <v>0.317548746518106</v>
      </c>
      <c r="W10" s="16">
        <v>0.135135135135135</v>
      </c>
      <c r="X10" s="16">
        <v>5.9859154929577503E-2</v>
      </c>
      <c r="Y10" s="16">
        <v>5.10204081632653E-2</v>
      </c>
      <c r="Z10" s="16"/>
      <c r="AA10" s="16">
        <v>0.238845144356955</v>
      </c>
      <c r="AB10" s="16">
        <v>0.109756097560976</v>
      </c>
      <c r="AC10" s="16">
        <v>0.11607142857142901</v>
      </c>
      <c r="AD10" s="16">
        <v>8.5271317829457405E-2</v>
      </c>
      <c r="AE10" s="16">
        <v>0.109243697478992</v>
      </c>
      <c r="AF10" s="16">
        <v>8.5106382978723402E-2</v>
      </c>
      <c r="AG10" s="16">
        <v>1.0416666666666701E-2</v>
      </c>
      <c r="AH10" s="16">
        <v>6.0975609756097601E-2</v>
      </c>
      <c r="AI10" s="16">
        <v>2.83018867924528E-2</v>
      </c>
      <c r="AJ10" s="16"/>
      <c r="AK10" s="16">
        <v>0.26395939086294401</v>
      </c>
      <c r="AL10" s="16">
        <v>0.14563106796116501</v>
      </c>
      <c r="AM10" s="16">
        <v>7.9207920792079195E-2</v>
      </c>
      <c r="AN10" s="16">
        <v>0.18088737201365199</v>
      </c>
      <c r="AO10" s="16">
        <v>7.9787234042553196E-2</v>
      </c>
      <c r="AP10" s="16">
        <v>7.3732718894009203E-2</v>
      </c>
      <c r="AQ10" s="16">
        <v>7.3333333333333306E-2</v>
      </c>
      <c r="AR10" s="16"/>
      <c r="AS10" s="16">
        <v>2.1276595744680899E-2</v>
      </c>
      <c r="AT10" s="16">
        <v>0.15663716814159301</v>
      </c>
      <c r="AU10" s="16"/>
      <c r="AV10" s="16">
        <v>0.170886075949367</v>
      </c>
      <c r="AW10" s="16">
        <v>0.11848341232227499</v>
      </c>
      <c r="AX10" s="16"/>
      <c r="AY10" s="16">
        <v>0.188405797101449</v>
      </c>
      <c r="AZ10" s="16">
        <v>5.10204081632653E-2</v>
      </c>
      <c r="BA10" s="16"/>
      <c r="BB10" s="16">
        <v>8.7481146304675697E-2</v>
      </c>
      <c r="BC10" s="16">
        <v>0.187786259541985</v>
      </c>
      <c r="BD10" s="16"/>
      <c r="BE10" s="16">
        <v>0.43030303030303002</v>
      </c>
      <c r="BF10" s="16">
        <v>0.195266272189349</v>
      </c>
      <c r="BG10" s="16">
        <v>6.9204152249134995E-2</v>
      </c>
      <c r="BH10" s="16">
        <v>1.7021276595744698E-2</v>
      </c>
    </row>
    <row r="11" spans="2:60" x14ac:dyDescent="0.25">
      <c r="B11" s="17" t="s">
        <v>77</v>
      </c>
      <c r="C11" s="18">
        <v>2.80728376327769E-2</v>
      </c>
      <c r="D11" s="18">
        <v>4.6511627906976702E-2</v>
      </c>
      <c r="E11" s="18">
        <v>2.7972027972028E-2</v>
      </c>
      <c r="F11" s="18">
        <v>3.1578947368421102E-2</v>
      </c>
      <c r="G11" s="18">
        <v>3.4482758620689703E-2</v>
      </c>
      <c r="H11" s="18">
        <v>0</v>
      </c>
      <c r="I11" s="18">
        <v>1.9047619047619001E-2</v>
      </c>
      <c r="J11" s="18">
        <v>0</v>
      </c>
      <c r="K11" s="18">
        <v>2.7397260273972601E-2</v>
      </c>
      <c r="L11" s="18">
        <v>0</v>
      </c>
      <c r="M11" s="18">
        <v>2.27272727272727E-2</v>
      </c>
      <c r="N11" s="18">
        <v>3.9215686274509803E-2</v>
      </c>
      <c r="O11" s="18">
        <v>3.3333333333333298E-2</v>
      </c>
      <c r="P11" s="18">
        <v>1.6666666666666701E-2</v>
      </c>
      <c r="Q11" s="18">
        <v>2.32558139534884E-2</v>
      </c>
      <c r="R11" s="18">
        <v>0</v>
      </c>
      <c r="S11" s="18">
        <v>2.74725274725275E-2</v>
      </c>
      <c r="T11" s="18">
        <v>3.8461538461538498E-2</v>
      </c>
      <c r="U11" s="18"/>
      <c r="V11" s="18">
        <v>3.06406685236769E-2</v>
      </c>
      <c r="W11" s="18">
        <v>2.7027027027027001E-2</v>
      </c>
      <c r="X11" s="18">
        <v>2.8169014084507001E-2</v>
      </c>
      <c r="Y11" s="18">
        <v>2.6530612244898E-2</v>
      </c>
      <c r="Z11" s="18"/>
      <c r="AA11" s="18">
        <v>2.6246719160105E-2</v>
      </c>
      <c r="AB11" s="18">
        <v>3.65853658536585E-2</v>
      </c>
      <c r="AC11" s="18">
        <v>1.7857142857142901E-2</v>
      </c>
      <c r="AD11" s="18">
        <v>0</v>
      </c>
      <c r="AE11" s="18">
        <v>3.3613445378151301E-2</v>
      </c>
      <c r="AF11" s="18">
        <v>2.1276595744680899E-2</v>
      </c>
      <c r="AG11" s="18">
        <v>2.0833333333333301E-2</v>
      </c>
      <c r="AH11" s="18">
        <v>1.21951219512195E-2</v>
      </c>
      <c r="AI11" s="18">
        <v>4.71698113207547E-2</v>
      </c>
      <c r="AJ11" s="18"/>
      <c r="AK11" s="18">
        <v>3.0456852791878201E-2</v>
      </c>
      <c r="AL11" s="18">
        <v>1.94174757281553E-2</v>
      </c>
      <c r="AM11" s="18">
        <v>9.9009900990098994E-3</v>
      </c>
      <c r="AN11" s="18">
        <v>3.4129692832764499E-2</v>
      </c>
      <c r="AO11" s="18">
        <v>1.5957446808510599E-2</v>
      </c>
      <c r="AP11" s="18">
        <v>9.2165898617511503E-3</v>
      </c>
      <c r="AQ11" s="18">
        <v>2.66666666666667E-2</v>
      </c>
      <c r="AR11" s="18"/>
      <c r="AS11" s="18">
        <v>5.31914893617021E-3</v>
      </c>
      <c r="AT11" s="18">
        <v>3.1858407079646003E-2</v>
      </c>
      <c r="AU11" s="18"/>
      <c r="AV11" s="18">
        <v>2.1097046413502098E-2</v>
      </c>
      <c r="AW11" s="18">
        <v>3.1990521327014201E-2</v>
      </c>
      <c r="AX11" s="18"/>
      <c r="AY11" s="18">
        <v>2.8985507246376802E-2</v>
      </c>
      <c r="AZ11" s="18">
        <v>2.6530612244898E-2</v>
      </c>
      <c r="BA11" s="18"/>
      <c r="BB11" s="18">
        <v>1.8099547511312201E-2</v>
      </c>
      <c r="BC11" s="18">
        <v>3.8167938931297697E-2</v>
      </c>
      <c r="BD11" s="18"/>
      <c r="BE11" s="18">
        <v>7.2727272727272696E-2</v>
      </c>
      <c r="BF11" s="18">
        <v>3.8461538461538498E-2</v>
      </c>
      <c r="BG11" s="18">
        <v>1.73010380622837E-2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0.20561456752655499</v>
      </c>
      <c r="D8" s="16">
        <v>0.209302325581395</v>
      </c>
      <c r="E8" s="16">
        <v>0.20979020979021001</v>
      </c>
      <c r="F8" s="16">
        <v>0.221052631578947</v>
      </c>
      <c r="G8" s="16">
        <v>0.27586206896551702</v>
      </c>
      <c r="H8" s="16">
        <v>0.2</v>
      </c>
      <c r="I8" s="16">
        <v>0.238095238095238</v>
      </c>
      <c r="J8" s="16">
        <v>0.105263157894737</v>
      </c>
      <c r="K8" s="16">
        <v>0.26027397260273999</v>
      </c>
      <c r="L8" s="16">
        <v>0.233333333333333</v>
      </c>
      <c r="M8" s="16">
        <v>0.11363636363636399</v>
      </c>
      <c r="N8" s="16">
        <v>0.16666666666666699</v>
      </c>
      <c r="O8" s="16">
        <v>0.16666666666666699</v>
      </c>
      <c r="P8" s="16">
        <v>8.3333333333333301E-2</v>
      </c>
      <c r="Q8" s="16">
        <v>0.232558139534884</v>
      </c>
      <c r="R8" s="16">
        <v>0.148148148148148</v>
      </c>
      <c r="S8" s="16">
        <v>0.214285714285714</v>
      </c>
      <c r="T8" s="16">
        <v>0.269230769230769</v>
      </c>
      <c r="U8" s="16"/>
      <c r="V8" s="16">
        <v>0.25626740947075199</v>
      </c>
      <c r="W8" s="16">
        <v>0.19459459459459499</v>
      </c>
      <c r="X8" s="16">
        <v>0.221830985915493</v>
      </c>
      <c r="Y8" s="16">
        <v>0.16326530612244899</v>
      </c>
      <c r="Z8" s="16"/>
      <c r="AA8" s="16">
        <v>0.20734908136482899</v>
      </c>
      <c r="AB8" s="16">
        <v>0.24390243902438999</v>
      </c>
      <c r="AC8" s="16">
        <v>0.25</v>
      </c>
      <c r="AD8" s="16">
        <v>0.193798449612403</v>
      </c>
      <c r="AE8" s="16">
        <v>0.20168067226890801</v>
      </c>
      <c r="AF8" s="16">
        <v>0.25531914893617003</v>
      </c>
      <c r="AG8" s="16">
        <v>0.22916666666666699</v>
      </c>
      <c r="AH8" s="16">
        <v>0.15853658536585399</v>
      </c>
      <c r="AI8" s="16">
        <v>0.15094339622641501</v>
      </c>
      <c r="AJ8" s="16"/>
      <c r="AK8" s="16">
        <v>0.24873096446700499</v>
      </c>
      <c r="AL8" s="16">
        <v>0.17475728155339801</v>
      </c>
      <c r="AM8" s="16">
        <v>0.22772277227722801</v>
      </c>
      <c r="AN8" s="16">
        <v>0.15358361774744</v>
      </c>
      <c r="AO8" s="16">
        <v>0.26595744680851102</v>
      </c>
      <c r="AP8" s="16">
        <v>0.202764976958525</v>
      </c>
      <c r="AQ8" s="16">
        <v>0.21333333333333299</v>
      </c>
      <c r="AR8" s="16"/>
      <c r="AS8" s="16">
        <v>0.164893617021277</v>
      </c>
      <c r="AT8" s="16">
        <v>0.212389380530973</v>
      </c>
      <c r="AU8" s="16"/>
      <c r="AV8" s="16">
        <v>0.177215189873418</v>
      </c>
      <c r="AW8" s="16">
        <v>0.22156398104265401</v>
      </c>
      <c r="AX8" s="16"/>
      <c r="AY8" s="16">
        <v>0.23067632850241501</v>
      </c>
      <c r="AZ8" s="16">
        <v>0.16326530612244899</v>
      </c>
      <c r="BA8" s="16"/>
      <c r="BB8" s="16">
        <v>0.17647058823529399</v>
      </c>
      <c r="BC8" s="16">
        <v>0.235114503816794</v>
      </c>
      <c r="BD8" s="16"/>
      <c r="BE8" s="16">
        <v>0.27878787878787897</v>
      </c>
      <c r="BF8" s="16">
        <v>0.269230769230769</v>
      </c>
      <c r="BG8" s="16">
        <v>0.190311418685121</v>
      </c>
      <c r="BH8" s="16">
        <v>9.7872340425531903E-2</v>
      </c>
    </row>
    <row r="9" spans="2:60" ht="30" x14ac:dyDescent="0.25">
      <c r="B9" s="17" t="s">
        <v>321</v>
      </c>
      <c r="C9" s="16">
        <v>0.55386949924127504</v>
      </c>
      <c r="D9" s="16">
        <v>0.581395348837209</v>
      </c>
      <c r="E9" s="16">
        <v>0.50349650349650399</v>
      </c>
      <c r="F9" s="16">
        <v>0.52631578947368396</v>
      </c>
      <c r="G9" s="16">
        <v>0.48275862068965503</v>
      </c>
      <c r="H9" s="16">
        <v>0.56666666666666698</v>
      </c>
      <c r="I9" s="16">
        <v>0.50476190476190497</v>
      </c>
      <c r="J9" s="16">
        <v>0.63157894736842102</v>
      </c>
      <c r="K9" s="16">
        <v>0.50684931506849296</v>
      </c>
      <c r="L9" s="16">
        <v>0.63333333333333297</v>
      </c>
      <c r="M9" s="16">
        <v>0.63636363636363602</v>
      </c>
      <c r="N9" s="16">
        <v>0.58823529411764697</v>
      </c>
      <c r="O9" s="16">
        <v>0.46666666666666701</v>
      </c>
      <c r="P9" s="16">
        <v>0.61666666666666703</v>
      </c>
      <c r="Q9" s="16">
        <v>0.53488372093023295</v>
      </c>
      <c r="R9" s="16">
        <v>0.48148148148148101</v>
      </c>
      <c r="S9" s="16">
        <v>0.58791208791208804</v>
      </c>
      <c r="T9" s="16">
        <v>0.54807692307692302</v>
      </c>
      <c r="U9" s="16"/>
      <c r="V9" s="16">
        <v>0.26462395543175499</v>
      </c>
      <c r="W9" s="16">
        <v>0.52432432432432396</v>
      </c>
      <c r="X9" s="16">
        <v>0.647887323943662</v>
      </c>
      <c r="Y9" s="16">
        <v>0.72244897959183696</v>
      </c>
      <c r="Z9" s="16"/>
      <c r="AA9" s="16">
        <v>0.36745406824146998</v>
      </c>
      <c r="AB9" s="16">
        <v>0.5</v>
      </c>
      <c r="AC9" s="16">
        <v>0.63392857142857095</v>
      </c>
      <c r="AD9" s="16">
        <v>0.69767441860465096</v>
      </c>
      <c r="AE9" s="16">
        <v>0.621848739495798</v>
      </c>
      <c r="AF9" s="16">
        <v>0.63829787234042601</v>
      </c>
      <c r="AG9" s="16">
        <v>0.6875</v>
      </c>
      <c r="AH9" s="16">
        <v>0.74390243902439002</v>
      </c>
      <c r="AI9" s="16">
        <v>0.72641509433962304</v>
      </c>
      <c r="AJ9" s="16"/>
      <c r="AK9" s="16">
        <v>0.390862944162437</v>
      </c>
      <c r="AL9" s="16">
        <v>0.63106796116504904</v>
      </c>
      <c r="AM9" s="16">
        <v>0.524752475247525</v>
      </c>
      <c r="AN9" s="16">
        <v>0.51535836177474403</v>
      </c>
      <c r="AO9" s="16">
        <v>0.659574468085106</v>
      </c>
      <c r="AP9" s="16">
        <v>0.64516129032258096</v>
      </c>
      <c r="AQ9" s="16">
        <v>0.62</v>
      </c>
      <c r="AR9" s="16"/>
      <c r="AS9" s="16">
        <v>0.76595744680851097</v>
      </c>
      <c r="AT9" s="16">
        <v>0.51858407079645996</v>
      </c>
      <c r="AU9" s="16"/>
      <c r="AV9" s="16">
        <v>0.53375527426160296</v>
      </c>
      <c r="AW9" s="16">
        <v>0.56516587677725105</v>
      </c>
      <c r="AX9" s="16"/>
      <c r="AY9" s="16">
        <v>0.45410628019323701</v>
      </c>
      <c r="AZ9" s="16">
        <v>0.72244897959183696</v>
      </c>
      <c r="BA9" s="16"/>
      <c r="BB9" s="16">
        <v>0.64856711915535403</v>
      </c>
      <c r="BC9" s="16">
        <v>0.458015267175573</v>
      </c>
      <c r="BD9" s="16"/>
      <c r="BE9" s="16">
        <v>9.6969696969696997E-2</v>
      </c>
      <c r="BF9" s="16">
        <v>0.39349112426035499</v>
      </c>
      <c r="BG9" s="16">
        <v>0.64878892733563998</v>
      </c>
      <c r="BH9" s="16">
        <v>0.87234042553191504</v>
      </c>
    </row>
    <row r="10" spans="2:60" x14ac:dyDescent="0.25">
      <c r="B10" s="17" t="s">
        <v>322</v>
      </c>
      <c r="C10" s="16">
        <v>0.192716236722307</v>
      </c>
      <c r="D10" s="16">
        <v>0.13178294573643401</v>
      </c>
      <c r="E10" s="16">
        <v>0.25174825174825199</v>
      </c>
      <c r="F10" s="16">
        <v>0.231578947368421</v>
      </c>
      <c r="G10" s="16">
        <v>0.20689655172413801</v>
      </c>
      <c r="H10" s="16">
        <v>0.2</v>
      </c>
      <c r="I10" s="16">
        <v>0.2</v>
      </c>
      <c r="J10" s="16">
        <v>0.21052631578947401</v>
      </c>
      <c r="K10" s="16">
        <v>0.20547945205479501</v>
      </c>
      <c r="L10" s="16">
        <v>0.133333333333333</v>
      </c>
      <c r="M10" s="16">
        <v>0.19318181818181801</v>
      </c>
      <c r="N10" s="16">
        <v>0.14705882352941199</v>
      </c>
      <c r="O10" s="16">
        <v>0.233333333333333</v>
      </c>
      <c r="P10" s="16">
        <v>0.25</v>
      </c>
      <c r="Q10" s="16">
        <v>0.186046511627907</v>
      </c>
      <c r="R10" s="16">
        <v>0.33333333333333298</v>
      </c>
      <c r="S10" s="16">
        <v>0.164835164835165</v>
      </c>
      <c r="T10" s="16">
        <v>0.15384615384615399</v>
      </c>
      <c r="U10" s="16"/>
      <c r="V10" s="16">
        <v>0.42896935933147601</v>
      </c>
      <c r="W10" s="16">
        <v>0.22162162162162199</v>
      </c>
      <c r="X10" s="16">
        <v>8.4507042253521097E-2</v>
      </c>
      <c r="Y10" s="16">
        <v>7.1428571428571397E-2</v>
      </c>
      <c r="Z10" s="16"/>
      <c r="AA10" s="16">
        <v>0.38057742782152199</v>
      </c>
      <c r="AB10" s="16">
        <v>0.19512195121951201</v>
      </c>
      <c r="AC10" s="16">
        <v>9.8214285714285698E-2</v>
      </c>
      <c r="AD10" s="16">
        <v>7.7519379844961198E-2</v>
      </c>
      <c r="AE10" s="16">
        <v>0.126050420168067</v>
      </c>
      <c r="AF10" s="16">
        <v>9.5744680851063801E-2</v>
      </c>
      <c r="AG10" s="16">
        <v>5.2083333333333301E-2</v>
      </c>
      <c r="AH10" s="16">
        <v>7.3170731707317097E-2</v>
      </c>
      <c r="AI10" s="16">
        <v>6.6037735849056603E-2</v>
      </c>
      <c r="AJ10" s="16"/>
      <c r="AK10" s="16">
        <v>0.29949238578680198</v>
      </c>
      <c r="AL10" s="16">
        <v>0.16504854368932001</v>
      </c>
      <c r="AM10" s="16">
        <v>0.18811881188118801</v>
      </c>
      <c r="AN10" s="16">
        <v>0.286689419795222</v>
      </c>
      <c r="AO10" s="16">
        <v>6.3829787234042507E-2</v>
      </c>
      <c r="AP10" s="16">
        <v>0.13364055299539199</v>
      </c>
      <c r="AQ10" s="16">
        <v>0.12</v>
      </c>
      <c r="AR10" s="16"/>
      <c r="AS10" s="16">
        <v>5.85106382978723E-2</v>
      </c>
      <c r="AT10" s="16">
        <v>0.215044247787611</v>
      </c>
      <c r="AU10" s="16"/>
      <c r="AV10" s="16">
        <v>0.234177215189873</v>
      </c>
      <c r="AW10" s="16">
        <v>0.169431279620853</v>
      </c>
      <c r="AX10" s="16"/>
      <c r="AY10" s="16">
        <v>0.26449275362318803</v>
      </c>
      <c r="AZ10" s="16">
        <v>7.1428571428571397E-2</v>
      </c>
      <c r="BA10" s="16"/>
      <c r="BB10" s="16">
        <v>0.13725490196078399</v>
      </c>
      <c r="BC10" s="16">
        <v>0.24885496183206099</v>
      </c>
      <c r="BD10" s="16"/>
      <c r="BE10" s="16">
        <v>0.51515151515151503</v>
      </c>
      <c r="BF10" s="16">
        <v>0.27218934911242598</v>
      </c>
      <c r="BG10" s="16">
        <v>0.12802768166090001</v>
      </c>
      <c r="BH10" s="16">
        <v>1.27659574468085E-2</v>
      </c>
    </row>
    <row r="11" spans="2:60" x14ac:dyDescent="0.25">
      <c r="B11" s="17" t="s">
        <v>77</v>
      </c>
      <c r="C11" s="18">
        <v>4.7799696509863397E-2</v>
      </c>
      <c r="D11" s="18">
        <v>7.7519379844961198E-2</v>
      </c>
      <c r="E11" s="18">
        <v>3.4965034965035002E-2</v>
      </c>
      <c r="F11" s="18">
        <v>2.1052631578947399E-2</v>
      </c>
      <c r="G11" s="18">
        <v>3.4482758620689703E-2</v>
      </c>
      <c r="H11" s="18">
        <v>3.3333333333333298E-2</v>
      </c>
      <c r="I11" s="18">
        <v>5.7142857142857099E-2</v>
      </c>
      <c r="J11" s="18">
        <v>5.2631578947368397E-2</v>
      </c>
      <c r="K11" s="18">
        <v>2.7397260273972601E-2</v>
      </c>
      <c r="L11" s="18">
        <v>0</v>
      </c>
      <c r="M11" s="18">
        <v>5.6818181818181802E-2</v>
      </c>
      <c r="N11" s="18">
        <v>9.8039215686274495E-2</v>
      </c>
      <c r="O11" s="18">
        <v>0.133333333333333</v>
      </c>
      <c r="P11" s="18">
        <v>0.05</v>
      </c>
      <c r="Q11" s="18">
        <v>4.6511627906976702E-2</v>
      </c>
      <c r="R11" s="18">
        <v>3.7037037037037E-2</v>
      </c>
      <c r="S11" s="18">
        <v>3.2967032967033003E-2</v>
      </c>
      <c r="T11" s="18">
        <v>2.8846153846153799E-2</v>
      </c>
      <c r="U11" s="18"/>
      <c r="V11" s="18">
        <v>5.0139275766016698E-2</v>
      </c>
      <c r="W11" s="18">
        <v>5.9459459459459497E-2</v>
      </c>
      <c r="X11" s="18">
        <v>4.5774647887323897E-2</v>
      </c>
      <c r="Y11" s="18">
        <v>4.2857142857142899E-2</v>
      </c>
      <c r="Z11" s="18"/>
      <c r="AA11" s="18">
        <v>4.4619422572178498E-2</v>
      </c>
      <c r="AB11" s="18">
        <v>6.0975609756097601E-2</v>
      </c>
      <c r="AC11" s="18">
        <v>1.7857142857142901E-2</v>
      </c>
      <c r="AD11" s="18">
        <v>3.1007751937984499E-2</v>
      </c>
      <c r="AE11" s="18">
        <v>5.0420168067226899E-2</v>
      </c>
      <c r="AF11" s="18">
        <v>1.0638297872340399E-2</v>
      </c>
      <c r="AG11" s="18">
        <v>3.125E-2</v>
      </c>
      <c r="AH11" s="18">
        <v>2.4390243902439001E-2</v>
      </c>
      <c r="AI11" s="18">
        <v>5.6603773584905703E-2</v>
      </c>
      <c r="AJ11" s="18"/>
      <c r="AK11" s="18">
        <v>6.0913705583756299E-2</v>
      </c>
      <c r="AL11" s="18">
        <v>2.9126213592233E-2</v>
      </c>
      <c r="AM11" s="18">
        <v>5.9405940594059403E-2</v>
      </c>
      <c r="AN11" s="18">
        <v>4.4368600682593899E-2</v>
      </c>
      <c r="AO11" s="18">
        <v>1.0638297872340399E-2</v>
      </c>
      <c r="AP11" s="18">
        <v>1.8433179723502301E-2</v>
      </c>
      <c r="AQ11" s="18">
        <v>4.6666666666666697E-2</v>
      </c>
      <c r="AR11" s="18"/>
      <c r="AS11" s="18">
        <v>1.0638297872340399E-2</v>
      </c>
      <c r="AT11" s="18">
        <v>5.39823008849558E-2</v>
      </c>
      <c r="AU11" s="18"/>
      <c r="AV11" s="18">
        <v>5.4852320675105502E-2</v>
      </c>
      <c r="AW11" s="18">
        <v>4.3838862559241701E-2</v>
      </c>
      <c r="AX11" s="18"/>
      <c r="AY11" s="18">
        <v>5.0724637681159403E-2</v>
      </c>
      <c r="AZ11" s="18">
        <v>4.2857142857142899E-2</v>
      </c>
      <c r="BA11" s="18"/>
      <c r="BB11" s="18">
        <v>3.7707390648567103E-2</v>
      </c>
      <c r="BC11" s="18">
        <v>5.8015267175572503E-2</v>
      </c>
      <c r="BD11" s="18"/>
      <c r="BE11" s="18">
        <v>0.109090909090909</v>
      </c>
      <c r="BF11" s="18">
        <v>6.5088757396449703E-2</v>
      </c>
      <c r="BG11" s="18">
        <v>3.2871972318339097E-2</v>
      </c>
      <c r="BH11" s="18">
        <v>1.7021276595744698E-2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0.174506828528073</v>
      </c>
      <c r="D8" s="16">
        <v>0.201550387596899</v>
      </c>
      <c r="E8" s="16">
        <v>0.195804195804196</v>
      </c>
      <c r="F8" s="16">
        <v>0.17894736842105299</v>
      </c>
      <c r="G8" s="16">
        <v>0.31034482758620702</v>
      </c>
      <c r="H8" s="16">
        <v>0.16666666666666699</v>
      </c>
      <c r="I8" s="16">
        <v>0.14285714285714299</v>
      </c>
      <c r="J8" s="16">
        <v>0.157894736842105</v>
      </c>
      <c r="K8" s="16">
        <v>0.219178082191781</v>
      </c>
      <c r="L8" s="16">
        <v>0.16666666666666699</v>
      </c>
      <c r="M8" s="16">
        <v>0.170454545454545</v>
      </c>
      <c r="N8" s="16">
        <v>0.15686274509803899</v>
      </c>
      <c r="O8" s="16">
        <v>0.133333333333333</v>
      </c>
      <c r="P8" s="16">
        <v>0.1</v>
      </c>
      <c r="Q8" s="16">
        <v>0.232558139534884</v>
      </c>
      <c r="R8" s="16">
        <v>0.18518518518518501</v>
      </c>
      <c r="S8" s="16">
        <v>0.15384615384615399</v>
      </c>
      <c r="T8" s="16">
        <v>0.125</v>
      </c>
      <c r="U8" s="16"/>
      <c r="V8" s="16">
        <v>0.27019498607242298</v>
      </c>
      <c r="W8" s="16">
        <v>0.162162162162162</v>
      </c>
      <c r="X8" s="16">
        <v>0.14436619718309901</v>
      </c>
      <c r="Y8" s="16">
        <v>0.12653061224489801</v>
      </c>
      <c r="Z8" s="16"/>
      <c r="AA8" s="16">
        <v>0.225721784776903</v>
      </c>
      <c r="AB8" s="16">
        <v>0.292682926829268</v>
      </c>
      <c r="AC8" s="16">
        <v>0.160714285714286</v>
      </c>
      <c r="AD8" s="16">
        <v>0.14728682170542601</v>
      </c>
      <c r="AE8" s="16">
        <v>0.159663865546218</v>
      </c>
      <c r="AF8" s="16">
        <v>0.117021276595745</v>
      </c>
      <c r="AG8" s="16">
        <v>0.16666666666666699</v>
      </c>
      <c r="AH8" s="16">
        <v>9.7560975609756101E-2</v>
      </c>
      <c r="AI8" s="16">
        <v>0.10377358490565999</v>
      </c>
      <c r="AJ8" s="16"/>
      <c r="AK8" s="16">
        <v>0.25888324873096402</v>
      </c>
      <c r="AL8" s="16">
        <v>0.19417475728155301</v>
      </c>
      <c r="AM8" s="16">
        <v>0.18811881188118801</v>
      </c>
      <c r="AN8" s="16">
        <v>0.15699658703071701</v>
      </c>
      <c r="AO8" s="16">
        <v>0.159574468085106</v>
      </c>
      <c r="AP8" s="16">
        <v>0.15207373271889399</v>
      </c>
      <c r="AQ8" s="16">
        <v>0.14000000000000001</v>
      </c>
      <c r="AR8" s="16"/>
      <c r="AS8" s="16">
        <v>0.12765957446808501</v>
      </c>
      <c r="AT8" s="16">
        <v>0.182300884955752</v>
      </c>
      <c r="AU8" s="16"/>
      <c r="AV8" s="16">
        <v>0.15611814345991601</v>
      </c>
      <c r="AW8" s="16">
        <v>0.184834123222749</v>
      </c>
      <c r="AX8" s="16"/>
      <c r="AY8" s="16">
        <v>0.202898550724638</v>
      </c>
      <c r="AZ8" s="16">
        <v>0.12653061224489801</v>
      </c>
      <c r="BA8" s="16"/>
      <c r="BB8" s="16">
        <v>0.15686274509803899</v>
      </c>
      <c r="BC8" s="16">
        <v>0.19236641221374001</v>
      </c>
      <c r="BD8" s="16"/>
      <c r="BE8" s="16">
        <v>0.30909090909090903</v>
      </c>
      <c r="BF8" s="16">
        <v>0.23668639053254401</v>
      </c>
      <c r="BG8" s="16">
        <v>0.14186851211072701</v>
      </c>
      <c r="BH8" s="16">
        <v>7.2340425531914901E-2</v>
      </c>
    </row>
    <row r="9" spans="2:60" ht="30" x14ac:dyDescent="0.25">
      <c r="B9" s="17" t="s">
        <v>321</v>
      </c>
      <c r="C9" s="16">
        <v>0.63429438543247296</v>
      </c>
      <c r="D9" s="16">
        <v>0.60465116279069797</v>
      </c>
      <c r="E9" s="16">
        <v>0.57342657342657299</v>
      </c>
      <c r="F9" s="16">
        <v>0.58947368421052604</v>
      </c>
      <c r="G9" s="16">
        <v>0.55172413793103403</v>
      </c>
      <c r="H9" s="16">
        <v>0.66666666666666696</v>
      </c>
      <c r="I9" s="16">
        <v>0.67619047619047601</v>
      </c>
      <c r="J9" s="16">
        <v>0.52631578947368396</v>
      </c>
      <c r="K9" s="16">
        <v>0.602739726027397</v>
      </c>
      <c r="L9" s="16">
        <v>0.56666666666666698</v>
      </c>
      <c r="M9" s="16">
        <v>0.69318181818181801</v>
      </c>
      <c r="N9" s="16">
        <v>0.60784313725490202</v>
      </c>
      <c r="O9" s="16">
        <v>0.73333333333333295</v>
      </c>
      <c r="P9" s="16">
        <v>0.58333333333333304</v>
      </c>
      <c r="Q9" s="16">
        <v>0.62790697674418605</v>
      </c>
      <c r="R9" s="16">
        <v>0.55555555555555602</v>
      </c>
      <c r="S9" s="16">
        <v>0.71428571428571397</v>
      </c>
      <c r="T9" s="16">
        <v>0.71153846153846201</v>
      </c>
      <c r="U9" s="16"/>
      <c r="V9" s="16">
        <v>0.35097493036211702</v>
      </c>
      <c r="W9" s="16">
        <v>0.66486486486486496</v>
      </c>
      <c r="X9" s="16">
        <v>0.71478873239436602</v>
      </c>
      <c r="Y9" s="16">
        <v>0.78367346938775495</v>
      </c>
      <c r="Z9" s="16"/>
      <c r="AA9" s="16">
        <v>0.44619422572178502</v>
      </c>
      <c r="AB9" s="16">
        <v>0.58536585365853699</v>
      </c>
      <c r="AC9" s="16">
        <v>0.70535714285714302</v>
      </c>
      <c r="AD9" s="16">
        <v>0.72868217054263595</v>
      </c>
      <c r="AE9" s="16">
        <v>0.70588235294117696</v>
      </c>
      <c r="AF9" s="16">
        <v>0.74468085106382997</v>
      </c>
      <c r="AG9" s="16">
        <v>0.75</v>
      </c>
      <c r="AH9" s="16">
        <v>0.82926829268292701</v>
      </c>
      <c r="AI9" s="16">
        <v>0.820754716981132</v>
      </c>
      <c r="AJ9" s="16"/>
      <c r="AK9" s="16">
        <v>0.416243654822335</v>
      </c>
      <c r="AL9" s="16">
        <v>0.62135922330097104</v>
      </c>
      <c r="AM9" s="16">
        <v>0.62376237623762398</v>
      </c>
      <c r="AN9" s="16">
        <v>0.61092150170648496</v>
      </c>
      <c r="AO9" s="16">
        <v>0.74468085106382997</v>
      </c>
      <c r="AP9" s="16">
        <v>0.73732718894009197</v>
      </c>
      <c r="AQ9" s="16">
        <v>0.74666666666666703</v>
      </c>
      <c r="AR9" s="16"/>
      <c r="AS9" s="16">
        <v>0.82446808510638303</v>
      </c>
      <c r="AT9" s="16">
        <v>0.60265486725663697</v>
      </c>
      <c r="AU9" s="16"/>
      <c r="AV9" s="16">
        <v>0.626582278481013</v>
      </c>
      <c r="AW9" s="16">
        <v>0.63862559241706196</v>
      </c>
      <c r="AX9" s="16"/>
      <c r="AY9" s="16">
        <v>0.54589371980676304</v>
      </c>
      <c r="AZ9" s="16">
        <v>0.78367346938775495</v>
      </c>
      <c r="BA9" s="16"/>
      <c r="BB9" s="16">
        <v>0.72096530920060298</v>
      </c>
      <c r="BC9" s="16">
        <v>0.54656488549618298</v>
      </c>
      <c r="BD9" s="16"/>
      <c r="BE9" s="16">
        <v>9.0909090909090898E-2</v>
      </c>
      <c r="BF9" s="16">
        <v>0.49408284023668603</v>
      </c>
      <c r="BG9" s="16">
        <v>0.75951557093425603</v>
      </c>
      <c r="BH9" s="16">
        <v>0.90638297872340401</v>
      </c>
    </row>
    <row r="10" spans="2:60" x14ac:dyDescent="0.25">
      <c r="B10" s="17" t="s">
        <v>322</v>
      </c>
      <c r="C10" s="16">
        <v>0.139605462822458</v>
      </c>
      <c r="D10" s="16">
        <v>0.116279069767442</v>
      </c>
      <c r="E10" s="16">
        <v>0.17482517482517501</v>
      </c>
      <c r="F10" s="16">
        <v>0.2</v>
      </c>
      <c r="G10" s="16">
        <v>6.8965517241379296E-2</v>
      </c>
      <c r="H10" s="16">
        <v>0.133333333333333</v>
      </c>
      <c r="I10" s="16">
        <v>0.14285714285714299</v>
      </c>
      <c r="J10" s="16">
        <v>0.26315789473684198</v>
      </c>
      <c r="K10" s="16">
        <v>0.123287671232877</v>
      </c>
      <c r="L10" s="16">
        <v>0.233333333333333</v>
      </c>
      <c r="M10" s="16">
        <v>7.9545454545454503E-2</v>
      </c>
      <c r="N10" s="16">
        <v>0.14705882352941199</v>
      </c>
      <c r="O10" s="16">
        <v>0.1</v>
      </c>
      <c r="P10" s="16">
        <v>0.28333333333333299</v>
      </c>
      <c r="Q10" s="16">
        <v>0.116279069767442</v>
      </c>
      <c r="R10" s="16">
        <v>0.22222222222222199</v>
      </c>
      <c r="S10" s="16">
        <v>8.7912087912087905E-2</v>
      </c>
      <c r="T10" s="16">
        <v>0.115384615384615</v>
      </c>
      <c r="U10" s="16"/>
      <c r="V10" s="16">
        <v>0.317548746518106</v>
      </c>
      <c r="W10" s="16">
        <v>0.135135135135135</v>
      </c>
      <c r="X10" s="16">
        <v>7.3943661971830998E-2</v>
      </c>
      <c r="Y10" s="16">
        <v>4.8979591836734698E-2</v>
      </c>
      <c r="Z10" s="16"/>
      <c r="AA10" s="16">
        <v>0.278215223097113</v>
      </c>
      <c r="AB10" s="16">
        <v>7.3170731707317097E-2</v>
      </c>
      <c r="AC10" s="16">
        <v>9.8214285714285698E-2</v>
      </c>
      <c r="AD10" s="16">
        <v>9.3023255813953501E-2</v>
      </c>
      <c r="AE10" s="16">
        <v>8.40336134453782E-2</v>
      </c>
      <c r="AF10" s="16">
        <v>9.5744680851063801E-2</v>
      </c>
      <c r="AG10" s="16">
        <v>6.25E-2</v>
      </c>
      <c r="AH10" s="16">
        <v>4.8780487804878099E-2</v>
      </c>
      <c r="AI10" s="16">
        <v>2.83018867924528E-2</v>
      </c>
      <c r="AJ10" s="16"/>
      <c r="AK10" s="16">
        <v>0.269035532994924</v>
      </c>
      <c r="AL10" s="16">
        <v>0.12621359223301001</v>
      </c>
      <c r="AM10" s="16">
        <v>0.14851485148514901</v>
      </c>
      <c r="AN10" s="16">
        <v>0.16723549488054601</v>
      </c>
      <c r="AO10" s="16">
        <v>6.9148936170212796E-2</v>
      </c>
      <c r="AP10" s="16">
        <v>9.2165898617511496E-2</v>
      </c>
      <c r="AQ10" s="16">
        <v>0.08</v>
      </c>
      <c r="AR10" s="16"/>
      <c r="AS10" s="16">
        <v>4.2553191489361701E-2</v>
      </c>
      <c r="AT10" s="16">
        <v>0.155752212389381</v>
      </c>
      <c r="AU10" s="16"/>
      <c r="AV10" s="16">
        <v>0.164556962025316</v>
      </c>
      <c r="AW10" s="16">
        <v>0.12559241706161101</v>
      </c>
      <c r="AX10" s="16"/>
      <c r="AY10" s="16">
        <v>0.19323671497584499</v>
      </c>
      <c r="AZ10" s="16">
        <v>4.8979591836734698E-2</v>
      </c>
      <c r="BA10" s="16"/>
      <c r="BB10" s="16">
        <v>8.8989441930618404E-2</v>
      </c>
      <c r="BC10" s="16">
        <v>0.19083969465648901</v>
      </c>
      <c r="BD10" s="16"/>
      <c r="BE10" s="16">
        <v>0.47878787878787898</v>
      </c>
      <c r="BF10" s="16">
        <v>0.177514792899408</v>
      </c>
      <c r="BG10" s="16">
        <v>7.2664359861591699E-2</v>
      </c>
      <c r="BH10" s="16">
        <v>1.27659574468085E-2</v>
      </c>
    </row>
    <row r="11" spans="2:60" x14ac:dyDescent="0.25">
      <c r="B11" s="17" t="s">
        <v>77</v>
      </c>
      <c r="C11" s="18">
        <v>5.1593323216995397E-2</v>
      </c>
      <c r="D11" s="18">
        <v>7.7519379844961198E-2</v>
      </c>
      <c r="E11" s="18">
        <v>5.5944055944055902E-2</v>
      </c>
      <c r="F11" s="18">
        <v>3.1578947368421102E-2</v>
      </c>
      <c r="G11" s="18">
        <v>6.8965517241379296E-2</v>
      </c>
      <c r="H11" s="18">
        <v>3.3333333333333298E-2</v>
      </c>
      <c r="I11" s="18">
        <v>3.8095238095238099E-2</v>
      </c>
      <c r="J11" s="18">
        <v>5.2631578947368397E-2</v>
      </c>
      <c r="K11" s="18">
        <v>5.4794520547945202E-2</v>
      </c>
      <c r="L11" s="18">
        <v>3.3333333333333298E-2</v>
      </c>
      <c r="M11" s="18">
        <v>5.6818181818181802E-2</v>
      </c>
      <c r="N11" s="18">
        <v>8.8235294117647106E-2</v>
      </c>
      <c r="O11" s="18">
        <v>3.3333333333333298E-2</v>
      </c>
      <c r="P11" s="18">
        <v>3.3333333333333298E-2</v>
      </c>
      <c r="Q11" s="18">
        <v>2.32558139534884E-2</v>
      </c>
      <c r="R11" s="18">
        <v>3.7037037037037E-2</v>
      </c>
      <c r="S11" s="18">
        <v>4.3956043956044001E-2</v>
      </c>
      <c r="T11" s="18">
        <v>4.80769230769231E-2</v>
      </c>
      <c r="U11" s="18"/>
      <c r="V11" s="18">
        <v>6.12813370473538E-2</v>
      </c>
      <c r="W11" s="18">
        <v>3.7837837837837798E-2</v>
      </c>
      <c r="X11" s="18">
        <v>6.6901408450704206E-2</v>
      </c>
      <c r="Y11" s="18">
        <v>4.08163265306122E-2</v>
      </c>
      <c r="Z11" s="18"/>
      <c r="AA11" s="18">
        <v>4.9868766404199502E-2</v>
      </c>
      <c r="AB11" s="18">
        <v>4.8780487804878099E-2</v>
      </c>
      <c r="AC11" s="18">
        <v>3.5714285714285698E-2</v>
      </c>
      <c r="AD11" s="18">
        <v>3.1007751937984499E-2</v>
      </c>
      <c r="AE11" s="18">
        <v>5.0420168067226899E-2</v>
      </c>
      <c r="AF11" s="18">
        <v>4.2553191489361701E-2</v>
      </c>
      <c r="AG11" s="18">
        <v>2.0833333333333301E-2</v>
      </c>
      <c r="AH11" s="18">
        <v>2.4390243902439001E-2</v>
      </c>
      <c r="AI11" s="18">
        <v>4.71698113207547E-2</v>
      </c>
      <c r="AJ11" s="18"/>
      <c r="AK11" s="18">
        <v>5.5837563451776699E-2</v>
      </c>
      <c r="AL11" s="18">
        <v>5.8252427184466E-2</v>
      </c>
      <c r="AM11" s="18">
        <v>3.9603960396039598E-2</v>
      </c>
      <c r="AN11" s="18">
        <v>6.4846416382252595E-2</v>
      </c>
      <c r="AO11" s="18">
        <v>2.6595744680851099E-2</v>
      </c>
      <c r="AP11" s="18">
        <v>1.8433179723502301E-2</v>
      </c>
      <c r="AQ11" s="18">
        <v>3.3333333333333298E-2</v>
      </c>
      <c r="AR11" s="18"/>
      <c r="AS11" s="18">
        <v>5.31914893617021E-3</v>
      </c>
      <c r="AT11" s="18">
        <v>5.9292035398230102E-2</v>
      </c>
      <c r="AU11" s="18"/>
      <c r="AV11" s="18">
        <v>5.2742616033755303E-2</v>
      </c>
      <c r="AW11" s="18">
        <v>5.0947867298578198E-2</v>
      </c>
      <c r="AX11" s="18"/>
      <c r="AY11" s="18">
        <v>5.7971014492753603E-2</v>
      </c>
      <c r="AZ11" s="18">
        <v>4.08163265306122E-2</v>
      </c>
      <c r="BA11" s="18"/>
      <c r="BB11" s="18">
        <v>3.31825037707391E-2</v>
      </c>
      <c r="BC11" s="18">
        <v>7.0229007633587803E-2</v>
      </c>
      <c r="BD11" s="18"/>
      <c r="BE11" s="18">
        <v>0.12121212121212099</v>
      </c>
      <c r="BF11" s="18">
        <v>9.1715976331360902E-2</v>
      </c>
      <c r="BG11" s="18">
        <v>2.5951557093425601E-2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0.22913505311077401</v>
      </c>
      <c r="D8" s="16">
        <v>0.224806201550388</v>
      </c>
      <c r="E8" s="16">
        <v>0.20279720279720301</v>
      </c>
      <c r="F8" s="16">
        <v>0.29473684210526302</v>
      </c>
      <c r="G8" s="16">
        <v>0.31034482758620702</v>
      </c>
      <c r="H8" s="16">
        <v>0.3</v>
      </c>
      <c r="I8" s="16">
        <v>0.21904761904761899</v>
      </c>
      <c r="J8" s="16">
        <v>0.105263157894737</v>
      </c>
      <c r="K8" s="16">
        <v>0.232876712328767</v>
      </c>
      <c r="L8" s="16">
        <v>0.2</v>
      </c>
      <c r="M8" s="16">
        <v>0.18181818181818199</v>
      </c>
      <c r="N8" s="16">
        <v>0.22549019607843099</v>
      </c>
      <c r="O8" s="16">
        <v>0.16666666666666699</v>
      </c>
      <c r="P8" s="16">
        <v>0.15</v>
      </c>
      <c r="Q8" s="16">
        <v>0.34883720930232598</v>
      </c>
      <c r="R8" s="16">
        <v>0.18518518518518501</v>
      </c>
      <c r="S8" s="16">
        <v>0.24725274725274701</v>
      </c>
      <c r="T8" s="16">
        <v>0.22115384615384601</v>
      </c>
      <c r="U8" s="16"/>
      <c r="V8" s="16">
        <v>0.23119777158774399</v>
      </c>
      <c r="W8" s="16">
        <v>0.29189189189189202</v>
      </c>
      <c r="X8" s="16">
        <v>0.25352112676056299</v>
      </c>
      <c r="Y8" s="16">
        <v>0.18979591836734699</v>
      </c>
      <c r="Z8" s="16"/>
      <c r="AA8" s="16">
        <v>0.215223097112861</v>
      </c>
      <c r="AB8" s="16">
        <v>0.31707317073170699</v>
      </c>
      <c r="AC8" s="16">
        <v>0.24107142857142899</v>
      </c>
      <c r="AD8" s="16">
        <v>0.224806201550388</v>
      </c>
      <c r="AE8" s="16">
        <v>0.22689075630252101</v>
      </c>
      <c r="AF8" s="16">
        <v>0.24468085106383</v>
      </c>
      <c r="AG8" s="16">
        <v>0.27083333333333298</v>
      </c>
      <c r="AH8" s="16">
        <v>0.219512195121951</v>
      </c>
      <c r="AI8" s="16">
        <v>0.20754716981132099</v>
      </c>
      <c r="AJ8" s="16"/>
      <c r="AK8" s="16">
        <v>0.25888324873096402</v>
      </c>
      <c r="AL8" s="16">
        <v>0.233009708737864</v>
      </c>
      <c r="AM8" s="16">
        <v>0.237623762376238</v>
      </c>
      <c r="AN8" s="16">
        <v>0.19112627986348099</v>
      </c>
      <c r="AO8" s="16">
        <v>0.23936170212766</v>
      </c>
      <c r="AP8" s="16">
        <v>0.25345622119815697</v>
      </c>
      <c r="AQ8" s="16">
        <v>0.21333333333333299</v>
      </c>
      <c r="AR8" s="16"/>
      <c r="AS8" s="16">
        <v>0.21276595744680901</v>
      </c>
      <c r="AT8" s="16">
        <v>0.231858407079646</v>
      </c>
      <c r="AU8" s="16"/>
      <c r="AV8" s="16">
        <v>0.208860759493671</v>
      </c>
      <c r="AW8" s="16">
        <v>0.24052132701421799</v>
      </c>
      <c r="AX8" s="16"/>
      <c r="AY8" s="16">
        <v>0.25241545893719802</v>
      </c>
      <c r="AZ8" s="16">
        <v>0.18979591836734699</v>
      </c>
      <c r="BA8" s="16"/>
      <c r="BB8" s="16">
        <v>0.20814479638009101</v>
      </c>
      <c r="BC8" s="16">
        <v>0.25038167938931299</v>
      </c>
      <c r="BD8" s="16"/>
      <c r="BE8" s="16">
        <v>0.28484848484848502</v>
      </c>
      <c r="BF8" s="16">
        <v>0.25739644970414199</v>
      </c>
      <c r="BG8" s="16">
        <v>0.23529411764705899</v>
      </c>
      <c r="BH8" s="16">
        <v>0.136170212765957</v>
      </c>
    </row>
    <row r="9" spans="2:60" ht="30" x14ac:dyDescent="0.25">
      <c r="B9" s="17" t="s">
        <v>321</v>
      </c>
      <c r="C9" s="16">
        <v>0.454476479514416</v>
      </c>
      <c r="D9" s="16">
        <v>0.42635658914728702</v>
      </c>
      <c r="E9" s="16">
        <v>0.38461538461538503</v>
      </c>
      <c r="F9" s="16">
        <v>0.38947368421052603</v>
      </c>
      <c r="G9" s="16">
        <v>0.431034482758621</v>
      </c>
      <c r="H9" s="16">
        <v>0.6</v>
      </c>
      <c r="I9" s="16">
        <v>0.45714285714285702</v>
      </c>
      <c r="J9" s="16">
        <v>0.57894736842105299</v>
      </c>
      <c r="K9" s="16">
        <v>0.465753424657534</v>
      </c>
      <c r="L9" s="16">
        <v>0.5</v>
      </c>
      <c r="M9" s="16">
        <v>0.5</v>
      </c>
      <c r="N9" s="16">
        <v>0.43137254901960798</v>
      </c>
      <c r="O9" s="16">
        <v>0.46666666666666701</v>
      </c>
      <c r="P9" s="16">
        <v>0.483333333333333</v>
      </c>
      <c r="Q9" s="16">
        <v>0.418604651162791</v>
      </c>
      <c r="R9" s="16">
        <v>0.407407407407407</v>
      </c>
      <c r="S9" s="16">
        <v>0.51648351648351698</v>
      </c>
      <c r="T9" s="16">
        <v>0.45192307692307698</v>
      </c>
      <c r="U9" s="16"/>
      <c r="V9" s="16">
        <v>0.245125348189415</v>
      </c>
      <c r="W9" s="16">
        <v>0.37837837837837801</v>
      </c>
      <c r="X9" s="16">
        <v>0.485915492957746</v>
      </c>
      <c r="Y9" s="16">
        <v>0.61836734693877504</v>
      </c>
      <c r="Z9" s="16"/>
      <c r="AA9" s="16">
        <v>0.32020997375328097</v>
      </c>
      <c r="AB9" s="16">
        <v>0.40243902439024398</v>
      </c>
      <c r="AC9" s="16">
        <v>0.48214285714285698</v>
      </c>
      <c r="AD9" s="16">
        <v>0.53488372093023295</v>
      </c>
      <c r="AE9" s="16">
        <v>0.504201680672269</v>
      </c>
      <c r="AF9" s="16">
        <v>0.56382978723404298</v>
      </c>
      <c r="AG9" s="16">
        <v>0.54166666666666696</v>
      </c>
      <c r="AH9" s="16">
        <v>0.60975609756097604</v>
      </c>
      <c r="AI9" s="16">
        <v>0.63207547169811296</v>
      </c>
      <c r="AJ9" s="16"/>
      <c r="AK9" s="16">
        <v>0.34010152284264</v>
      </c>
      <c r="AL9" s="16">
        <v>0.44660194174757301</v>
      </c>
      <c r="AM9" s="16">
        <v>0.46534653465346498</v>
      </c>
      <c r="AN9" s="16">
        <v>0.39249146757679199</v>
      </c>
      <c r="AO9" s="16">
        <v>0.569148936170213</v>
      </c>
      <c r="AP9" s="16">
        <v>0.53917050691244195</v>
      </c>
      <c r="AQ9" s="16">
        <v>0.51333333333333298</v>
      </c>
      <c r="AR9" s="16"/>
      <c r="AS9" s="16">
        <v>0.69148936170212805</v>
      </c>
      <c r="AT9" s="16">
        <v>0.41504424778761101</v>
      </c>
      <c r="AU9" s="16"/>
      <c r="AV9" s="16">
        <v>0.42827004219409298</v>
      </c>
      <c r="AW9" s="16">
        <v>0.46919431279620899</v>
      </c>
      <c r="AX9" s="16"/>
      <c r="AY9" s="16">
        <v>0.35748792270531399</v>
      </c>
      <c r="AZ9" s="16">
        <v>0.61836734693877504</v>
      </c>
      <c r="BA9" s="16"/>
      <c r="BB9" s="16">
        <v>0.55505279034690802</v>
      </c>
      <c r="BC9" s="16">
        <v>0.35267175572519099</v>
      </c>
      <c r="BD9" s="16"/>
      <c r="BE9" s="16">
        <v>9.0909090909090898E-2</v>
      </c>
      <c r="BF9" s="16">
        <v>0.28994082840236701</v>
      </c>
      <c r="BG9" s="16">
        <v>0.52076124567474003</v>
      </c>
      <c r="BH9" s="16">
        <v>0.78723404255319196</v>
      </c>
    </row>
    <row r="10" spans="2:60" x14ac:dyDescent="0.25">
      <c r="B10" s="17" t="s">
        <v>322</v>
      </c>
      <c r="C10" s="16">
        <v>0.24127465857359601</v>
      </c>
      <c r="D10" s="16">
        <v>0.209302325581395</v>
      </c>
      <c r="E10" s="16">
        <v>0.32867132867132898</v>
      </c>
      <c r="F10" s="16">
        <v>0.26315789473684198</v>
      </c>
      <c r="G10" s="16">
        <v>0.22413793103448301</v>
      </c>
      <c r="H10" s="16">
        <v>6.6666666666666693E-2</v>
      </c>
      <c r="I10" s="16">
        <v>0.266666666666667</v>
      </c>
      <c r="J10" s="16">
        <v>0.31578947368421101</v>
      </c>
      <c r="K10" s="16">
        <v>0.27397260273972601</v>
      </c>
      <c r="L10" s="16">
        <v>0.2</v>
      </c>
      <c r="M10" s="16">
        <v>0.22727272727272699</v>
      </c>
      <c r="N10" s="16">
        <v>0.24509803921568599</v>
      </c>
      <c r="O10" s="16">
        <v>0.2</v>
      </c>
      <c r="P10" s="16">
        <v>0.31666666666666698</v>
      </c>
      <c r="Q10" s="16">
        <v>0.162790697674419</v>
      </c>
      <c r="R10" s="16">
        <v>0.407407407407407</v>
      </c>
      <c r="S10" s="16">
        <v>0.17032967032967</v>
      </c>
      <c r="T10" s="16">
        <v>0.240384615384615</v>
      </c>
      <c r="U10" s="16"/>
      <c r="V10" s="16">
        <v>0.46239554317548698</v>
      </c>
      <c r="W10" s="16">
        <v>0.23783783783783799</v>
      </c>
      <c r="X10" s="16">
        <v>0.17253521126760599</v>
      </c>
      <c r="Y10" s="16">
        <v>0.120408163265306</v>
      </c>
      <c r="Z10" s="16"/>
      <c r="AA10" s="16">
        <v>0.41207349081364802</v>
      </c>
      <c r="AB10" s="16">
        <v>0.17073170731707299</v>
      </c>
      <c r="AC10" s="16">
        <v>0.223214285714286</v>
      </c>
      <c r="AD10" s="16">
        <v>0.193798449612403</v>
      </c>
      <c r="AE10" s="16">
        <v>0.17647058823529399</v>
      </c>
      <c r="AF10" s="16">
        <v>0.14893617021276601</v>
      </c>
      <c r="AG10" s="16">
        <v>0.16666666666666699</v>
      </c>
      <c r="AH10" s="16">
        <v>9.7560975609756101E-2</v>
      </c>
      <c r="AI10" s="16">
        <v>5.6603773584905703E-2</v>
      </c>
      <c r="AJ10" s="16"/>
      <c r="AK10" s="16">
        <v>0.37055837563451799</v>
      </c>
      <c r="AL10" s="16">
        <v>0.233009708737864</v>
      </c>
      <c r="AM10" s="16">
        <v>0.22772277227722801</v>
      </c>
      <c r="AN10" s="16">
        <v>0.33447098976109202</v>
      </c>
      <c r="AO10" s="16">
        <v>0.117021276595745</v>
      </c>
      <c r="AP10" s="16">
        <v>0.16129032258064499</v>
      </c>
      <c r="AQ10" s="16">
        <v>0.193333333333333</v>
      </c>
      <c r="AR10" s="16"/>
      <c r="AS10" s="16">
        <v>6.9148936170212796E-2</v>
      </c>
      <c r="AT10" s="16">
        <v>0.26991150442477901</v>
      </c>
      <c r="AU10" s="16"/>
      <c r="AV10" s="16">
        <v>0.29746835443038</v>
      </c>
      <c r="AW10" s="16">
        <v>0.20971563981042701</v>
      </c>
      <c r="AX10" s="16"/>
      <c r="AY10" s="16">
        <v>0.31280193236714998</v>
      </c>
      <c r="AZ10" s="16">
        <v>0.120408163265306</v>
      </c>
      <c r="BA10" s="16"/>
      <c r="BB10" s="16">
        <v>0.177978883861237</v>
      </c>
      <c r="BC10" s="16">
        <v>0.30534351145038202</v>
      </c>
      <c r="BD10" s="16"/>
      <c r="BE10" s="16">
        <v>0.49090909090909102</v>
      </c>
      <c r="BF10" s="16">
        <v>0.35207100591716001</v>
      </c>
      <c r="BG10" s="16">
        <v>0.17993079584775101</v>
      </c>
      <c r="BH10" s="16">
        <v>5.5319148936170202E-2</v>
      </c>
    </row>
    <row r="11" spans="2:60" x14ac:dyDescent="0.25">
      <c r="B11" s="17" t="s">
        <v>77</v>
      </c>
      <c r="C11" s="18">
        <v>7.5113808801214002E-2</v>
      </c>
      <c r="D11" s="18">
        <v>0.13953488372093001</v>
      </c>
      <c r="E11" s="18">
        <v>8.3916083916083906E-2</v>
      </c>
      <c r="F11" s="18">
        <v>5.2631578947368397E-2</v>
      </c>
      <c r="G11" s="18">
        <v>3.4482758620689703E-2</v>
      </c>
      <c r="H11" s="18">
        <v>3.3333333333333298E-2</v>
      </c>
      <c r="I11" s="18">
        <v>5.7142857142857099E-2</v>
      </c>
      <c r="J11" s="18">
        <v>0</v>
      </c>
      <c r="K11" s="18">
        <v>2.7397260273972601E-2</v>
      </c>
      <c r="L11" s="18">
        <v>0.1</v>
      </c>
      <c r="M11" s="18">
        <v>9.0909090909090898E-2</v>
      </c>
      <c r="N11" s="18">
        <v>9.8039215686274495E-2</v>
      </c>
      <c r="O11" s="18">
        <v>0.16666666666666699</v>
      </c>
      <c r="P11" s="18">
        <v>0.05</v>
      </c>
      <c r="Q11" s="18">
        <v>6.9767441860465101E-2</v>
      </c>
      <c r="R11" s="18">
        <v>0</v>
      </c>
      <c r="S11" s="18">
        <v>6.5934065934065894E-2</v>
      </c>
      <c r="T11" s="18">
        <v>8.6538461538461495E-2</v>
      </c>
      <c r="U11" s="18"/>
      <c r="V11" s="18">
        <v>6.12813370473538E-2</v>
      </c>
      <c r="W11" s="18">
        <v>9.1891891891891897E-2</v>
      </c>
      <c r="X11" s="18">
        <v>8.8028169014084501E-2</v>
      </c>
      <c r="Y11" s="18">
        <v>7.1428571428571397E-2</v>
      </c>
      <c r="Z11" s="18"/>
      <c r="AA11" s="18">
        <v>5.2493438320210001E-2</v>
      </c>
      <c r="AB11" s="18">
        <v>0.109756097560976</v>
      </c>
      <c r="AC11" s="18">
        <v>5.3571428571428603E-2</v>
      </c>
      <c r="AD11" s="18">
        <v>4.6511627906976702E-2</v>
      </c>
      <c r="AE11" s="18">
        <v>9.2436974789915999E-2</v>
      </c>
      <c r="AF11" s="18">
        <v>4.2553191489361701E-2</v>
      </c>
      <c r="AG11" s="18">
        <v>2.0833333333333301E-2</v>
      </c>
      <c r="AH11" s="18">
        <v>7.3170731707317097E-2</v>
      </c>
      <c r="AI11" s="18">
        <v>0.10377358490565999</v>
      </c>
      <c r="AJ11" s="18"/>
      <c r="AK11" s="18">
        <v>3.0456852791878201E-2</v>
      </c>
      <c r="AL11" s="18">
        <v>8.7378640776699004E-2</v>
      </c>
      <c r="AM11" s="18">
        <v>6.9306930693069299E-2</v>
      </c>
      <c r="AN11" s="18">
        <v>8.1911262798634796E-2</v>
      </c>
      <c r="AO11" s="18">
        <v>7.4468085106383003E-2</v>
      </c>
      <c r="AP11" s="18">
        <v>4.6082949308755797E-2</v>
      </c>
      <c r="AQ11" s="18">
        <v>0.08</v>
      </c>
      <c r="AR11" s="18"/>
      <c r="AS11" s="18">
        <v>2.6595744680851099E-2</v>
      </c>
      <c r="AT11" s="18">
        <v>8.3185840707964601E-2</v>
      </c>
      <c r="AU11" s="18"/>
      <c r="AV11" s="18">
        <v>6.5400843881856505E-2</v>
      </c>
      <c r="AW11" s="18">
        <v>8.0568720379146905E-2</v>
      </c>
      <c r="AX11" s="18"/>
      <c r="AY11" s="18">
        <v>7.7294685990338202E-2</v>
      </c>
      <c r="AZ11" s="18">
        <v>7.1428571428571397E-2</v>
      </c>
      <c r="BA11" s="18"/>
      <c r="BB11" s="18">
        <v>5.8823529411764698E-2</v>
      </c>
      <c r="BC11" s="18">
        <v>9.1603053435114504E-2</v>
      </c>
      <c r="BD11" s="18"/>
      <c r="BE11" s="18">
        <v>0.133333333333333</v>
      </c>
      <c r="BF11" s="18">
        <v>0.100591715976331</v>
      </c>
      <c r="BG11" s="18">
        <v>6.4013840830449795E-2</v>
      </c>
      <c r="BH11" s="18">
        <v>2.1276595744680899E-2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0.26555386949924098</v>
      </c>
      <c r="D8" s="16">
        <v>0.24031007751937999</v>
      </c>
      <c r="E8" s="16">
        <v>0.321678321678322</v>
      </c>
      <c r="F8" s="16">
        <v>0.30526315789473701</v>
      </c>
      <c r="G8" s="16">
        <v>0.27586206896551702</v>
      </c>
      <c r="H8" s="16">
        <v>0.3</v>
      </c>
      <c r="I8" s="16">
        <v>0.25714285714285701</v>
      </c>
      <c r="J8" s="16">
        <v>5.2631578947368397E-2</v>
      </c>
      <c r="K8" s="16">
        <v>0.28767123287671198</v>
      </c>
      <c r="L8" s="16">
        <v>0.33333333333333298</v>
      </c>
      <c r="M8" s="16">
        <v>0.23863636363636401</v>
      </c>
      <c r="N8" s="16">
        <v>0.25490196078431399</v>
      </c>
      <c r="O8" s="16">
        <v>0.266666666666667</v>
      </c>
      <c r="P8" s="16">
        <v>0.18333333333333299</v>
      </c>
      <c r="Q8" s="16">
        <v>0.232558139534884</v>
      </c>
      <c r="R8" s="16">
        <v>0.296296296296296</v>
      </c>
      <c r="S8" s="16">
        <v>0.28571428571428598</v>
      </c>
      <c r="T8" s="16">
        <v>0.230769230769231</v>
      </c>
      <c r="U8" s="16"/>
      <c r="V8" s="16">
        <v>0.34818941504178302</v>
      </c>
      <c r="W8" s="16">
        <v>0.25945945945945897</v>
      </c>
      <c r="X8" s="16">
        <v>0.28521126760563398</v>
      </c>
      <c r="Y8" s="16">
        <v>0.19591836734693899</v>
      </c>
      <c r="Z8" s="16"/>
      <c r="AA8" s="16">
        <v>0.31233595800524899</v>
      </c>
      <c r="AB8" s="16">
        <v>0.31707317073170699</v>
      </c>
      <c r="AC8" s="16">
        <v>0.29464285714285698</v>
      </c>
      <c r="AD8" s="16">
        <v>0.27906976744186002</v>
      </c>
      <c r="AE8" s="16">
        <v>0.23529411764705899</v>
      </c>
      <c r="AF8" s="16">
        <v>0.25531914893617003</v>
      </c>
      <c r="AG8" s="16">
        <v>0.29166666666666702</v>
      </c>
      <c r="AH8" s="16">
        <v>0.18292682926829301</v>
      </c>
      <c r="AI8" s="16">
        <v>0.19811320754716999</v>
      </c>
      <c r="AJ8" s="16"/>
      <c r="AK8" s="16">
        <v>0.31472081218274101</v>
      </c>
      <c r="AL8" s="16">
        <v>0.27184466019417503</v>
      </c>
      <c r="AM8" s="16">
        <v>0.25742574257425699</v>
      </c>
      <c r="AN8" s="16">
        <v>0.25255972696245699</v>
      </c>
      <c r="AO8" s="16">
        <v>0.29255319148936199</v>
      </c>
      <c r="AP8" s="16">
        <v>0.225806451612903</v>
      </c>
      <c r="AQ8" s="16">
        <v>0.3</v>
      </c>
      <c r="AR8" s="16"/>
      <c r="AS8" s="16">
        <v>0.22872340425531901</v>
      </c>
      <c r="AT8" s="16">
        <v>0.27168141592920397</v>
      </c>
      <c r="AU8" s="16"/>
      <c r="AV8" s="16">
        <v>0.22573839662447301</v>
      </c>
      <c r="AW8" s="16">
        <v>0.28791469194312802</v>
      </c>
      <c r="AX8" s="16"/>
      <c r="AY8" s="16">
        <v>0.30676328502415501</v>
      </c>
      <c r="AZ8" s="16">
        <v>0.19591836734693899</v>
      </c>
      <c r="BA8" s="16"/>
      <c r="BB8" s="16">
        <v>0.24585218702865799</v>
      </c>
      <c r="BC8" s="16">
        <v>0.28549618320610698</v>
      </c>
      <c r="BD8" s="16"/>
      <c r="BE8" s="16">
        <v>0.34545454545454501</v>
      </c>
      <c r="BF8" s="16">
        <v>0.35207100591716001</v>
      </c>
      <c r="BG8" s="16">
        <v>0.25259515570934299</v>
      </c>
      <c r="BH8" s="16">
        <v>0.11914893617021299</v>
      </c>
    </row>
    <row r="9" spans="2:60" ht="30" x14ac:dyDescent="0.25">
      <c r="B9" s="17" t="s">
        <v>321</v>
      </c>
      <c r="C9" s="16">
        <v>0.56904400606980299</v>
      </c>
      <c r="D9" s="16">
        <v>0.62790697674418605</v>
      </c>
      <c r="E9" s="16">
        <v>0.50349650349650399</v>
      </c>
      <c r="F9" s="16">
        <v>0.48421052631578898</v>
      </c>
      <c r="G9" s="16">
        <v>0.53448275862068995</v>
      </c>
      <c r="H9" s="16">
        <v>0.6</v>
      </c>
      <c r="I9" s="16">
        <v>0.59047619047619004</v>
      </c>
      <c r="J9" s="16">
        <v>0.73684210526315796</v>
      </c>
      <c r="K9" s="16">
        <v>0.52054794520547898</v>
      </c>
      <c r="L9" s="16">
        <v>0.56666666666666698</v>
      </c>
      <c r="M9" s="16">
        <v>0.56818181818181801</v>
      </c>
      <c r="N9" s="16">
        <v>0.53921568627451</v>
      </c>
      <c r="O9" s="16">
        <v>0.53333333333333299</v>
      </c>
      <c r="P9" s="16">
        <v>0.5</v>
      </c>
      <c r="Q9" s="16">
        <v>0.65116279069767402</v>
      </c>
      <c r="R9" s="16">
        <v>0.48148148148148101</v>
      </c>
      <c r="S9" s="16">
        <v>0.60989010989011005</v>
      </c>
      <c r="T9" s="16">
        <v>0.65384615384615397</v>
      </c>
      <c r="U9" s="16"/>
      <c r="V9" s="16">
        <v>0.30362116991643501</v>
      </c>
      <c r="W9" s="16">
        <v>0.57837837837837802</v>
      </c>
      <c r="X9" s="16">
        <v>0.61619718309859195</v>
      </c>
      <c r="Y9" s="16">
        <v>0.73265306122449003</v>
      </c>
      <c r="Z9" s="16"/>
      <c r="AA9" s="16">
        <v>0.406824146981627</v>
      </c>
      <c r="AB9" s="16">
        <v>0.58536585365853699</v>
      </c>
      <c r="AC9" s="16">
        <v>0.58928571428571397</v>
      </c>
      <c r="AD9" s="16">
        <v>0.66666666666666696</v>
      </c>
      <c r="AE9" s="16">
        <v>0.63865546218487401</v>
      </c>
      <c r="AF9" s="16">
        <v>0.62765957446808496</v>
      </c>
      <c r="AG9" s="16">
        <v>0.63541666666666696</v>
      </c>
      <c r="AH9" s="16">
        <v>0.75609756097560998</v>
      </c>
      <c r="AI9" s="16">
        <v>0.73584905660377398</v>
      </c>
      <c r="AJ9" s="16"/>
      <c r="AK9" s="16">
        <v>0.43147208121827402</v>
      </c>
      <c r="AL9" s="16">
        <v>0.52427184466019405</v>
      </c>
      <c r="AM9" s="16">
        <v>0.58415841584158401</v>
      </c>
      <c r="AN9" s="16">
        <v>0.53924914675767899</v>
      </c>
      <c r="AO9" s="16">
        <v>0.680851063829787</v>
      </c>
      <c r="AP9" s="16">
        <v>0.70046082949308797</v>
      </c>
      <c r="AQ9" s="16">
        <v>0.56000000000000005</v>
      </c>
      <c r="AR9" s="16"/>
      <c r="AS9" s="16">
        <v>0.76063829787234005</v>
      </c>
      <c r="AT9" s="16">
        <v>0.53716814159292003</v>
      </c>
      <c r="AU9" s="16"/>
      <c r="AV9" s="16">
        <v>0.58438818565400796</v>
      </c>
      <c r="AW9" s="16">
        <v>0.56042654028436001</v>
      </c>
      <c r="AX9" s="16"/>
      <c r="AY9" s="16">
        <v>0.47222222222222199</v>
      </c>
      <c r="AZ9" s="16">
        <v>0.73265306122449003</v>
      </c>
      <c r="BA9" s="16"/>
      <c r="BB9" s="16">
        <v>0.657616892911011</v>
      </c>
      <c r="BC9" s="16">
        <v>0.47938931297709902</v>
      </c>
      <c r="BD9" s="16"/>
      <c r="BE9" s="16">
        <v>0.103030303030303</v>
      </c>
      <c r="BF9" s="16">
        <v>0.402366863905325</v>
      </c>
      <c r="BG9" s="16">
        <v>0.678200692041522</v>
      </c>
      <c r="BH9" s="16">
        <v>0.86808510638297898</v>
      </c>
    </row>
    <row r="10" spans="2:60" x14ac:dyDescent="0.25">
      <c r="B10" s="17" t="s">
        <v>322</v>
      </c>
      <c r="C10" s="16">
        <v>0.110773899848255</v>
      </c>
      <c r="D10" s="16">
        <v>8.5271317829457405E-2</v>
      </c>
      <c r="E10" s="16">
        <v>0.11888111888111901</v>
      </c>
      <c r="F10" s="16">
        <v>0.14736842105263201</v>
      </c>
      <c r="G10" s="16">
        <v>0.12068965517241401</v>
      </c>
      <c r="H10" s="16">
        <v>6.6666666666666693E-2</v>
      </c>
      <c r="I10" s="16">
        <v>9.5238095238095205E-2</v>
      </c>
      <c r="J10" s="16">
        <v>0.157894736842105</v>
      </c>
      <c r="K10" s="16">
        <v>0.150684931506849</v>
      </c>
      <c r="L10" s="16">
        <v>0.1</v>
      </c>
      <c r="M10" s="16">
        <v>9.0909090909090898E-2</v>
      </c>
      <c r="N10" s="16">
        <v>0.10784313725490199</v>
      </c>
      <c r="O10" s="16">
        <v>0.1</v>
      </c>
      <c r="P10" s="16">
        <v>0.266666666666667</v>
      </c>
      <c r="Q10" s="16">
        <v>9.3023255813953501E-2</v>
      </c>
      <c r="R10" s="16">
        <v>0.22222222222222199</v>
      </c>
      <c r="S10" s="16">
        <v>7.1428571428571397E-2</v>
      </c>
      <c r="T10" s="16">
        <v>6.7307692307692304E-2</v>
      </c>
      <c r="U10" s="16"/>
      <c r="V10" s="16">
        <v>0.28969359331476302</v>
      </c>
      <c r="W10" s="16">
        <v>9.1891891891891897E-2</v>
      </c>
      <c r="X10" s="16">
        <v>3.1690140845070401E-2</v>
      </c>
      <c r="Y10" s="16">
        <v>3.2653061224489799E-2</v>
      </c>
      <c r="Z10" s="16"/>
      <c r="AA10" s="16">
        <v>0.23622047244094499</v>
      </c>
      <c r="AB10" s="16">
        <v>2.4390243902439001E-2</v>
      </c>
      <c r="AC10" s="16">
        <v>8.0357142857142905E-2</v>
      </c>
      <c r="AD10" s="16">
        <v>3.8759689922480599E-2</v>
      </c>
      <c r="AE10" s="16">
        <v>5.0420168067226899E-2</v>
      </c>
      <c r="AF10" s="16">
        <v>6.3829787234042507E-2</v>
      </c>
      <c r="AG10" s="16">
        <v>3.125E-2</v>
      </c>
      <c r="AH10" s="16">
        <v>6.0975609756097601E-2</v>
      </c>
      <c r="AI10" s="16">
        <v>1.88679245283019E-2</v>
      </c>
      <c r="AJ10" s="16"/>
      <c r="AK10" s="16">
        <v>0.21319796954314699</v>
      </c>
      <c r="AL10" s="16">
        <v>0.116504854368932</v>
      </c>
      <c r="AM10" s="16">
        <v>0.10891089108910899</v>
      </c>
      <c r="AN10" s="16">
        <v>0.15358361774744</v>
      </c>
      <c r="AO10" s="16">
        <v>1.0638297872340399E-2</v>
      </c>
      <c r="AP10" s="16">
        <v>5.99078341013825E-2</v>
      </c>
      <c r="AQ10" s="16">
        <v>6.6666666666666693E-2</v>
      </c>
      <c r="AR10" s="16"/>
      <c r="AS10" s="16">
        <v>0</v>
      </c>
      <c r="AT10" s="16">
        <v>0.129203539823009</v>
      </c>
      <c r="AU10" s="16"/>
      <c r="AV10" s="16">
        <v>0.151898734177215</v>
      </c>
      <c r="AW10" s="16">
        <v>8.7677725118483402E-2</v>
      </c>
      <c r="AX10" s="16"/>
      <c r="AY10" s="16">
        <v>0.15700483091787401</v>
      </c>
      <c r="AZ10" s="16">
        <v>3.2653061224489799E-2</v>
      </c>
      <c r="BA10" s="16"/>
      <c r="BB10" s="16">
        <v>6.3348416289592799E-2</v>
      </c>
      <c r="BC10" s="16">
        <v>0.158778625954198</v>
      </c>
      <c r="BD10" s="16"/>
      <c r="BE10" s="16">
        <v>0.43636363636363601</v>
      </c>
      <c r="BF10" s="16">
        <v>0.15088757396449701</v>
      </c>
      <c r="BG10" s="16">
        <v>3.8062283737024201E-2</v>
      </c>
      <c r="BH10" s="16">
        <v>4.2553191489361703E-3</v>
      </c>
    </row>
    <row r="11" spans="2:60" x14ac:dyDescent="0.25">
      <c r="B11" s="17" t="s">
        <v>77</v>
      </c>
      <c r="C11" s="18">
        <v>5.4628224582701099E-2</v>
      </c>
      <c r="D11" s="18">
        <v>4.6511627906976702E-2</v>
      </c>
      <c r="E11" s="18">
        <v>5.5944055944055902E-2</v>
      </c>
      <c r="F11" s="18">
        <v>6.3157894736842093E-2</v>
      </c>
      <c r="G11" s="18">
        <v>6.8965517241379296E-2</v>
      </c>
      <c r="H11" s="18">
        <v>3.3333333333333298E-2</v>
      </c>
      <c r="I11" s="18">
        <v>5.7142857142857099E-2</v>
      </c>
      <c r="J11" s="18">
        <v>5.2631578947368397E-2</v>
      </c>
      <c r="K11" s="18">
        <v>4.1095890410958902E-2</v>
      </c>
      <c r="L11" s="18">
        <v>0</v>
      </c>
      <c r="M11" s="18">
        <v>0.102272727272727</v>
      </c>
      <c r="N11" s="18">
        <v>9.8039215686274495E-2</v>
      </c>
      <c r="O11" s="18">
        <v>0.1</v>
      </c>
      <c r="P11" s="18">
        <v>0.05</v>
      </c>
      <c r="Q11" s="18">
        <v>2.32558139534884E-2</v>
      </c>
      <c r="R11" s="18">
        <v>0</v>
      </c>
      <c r="S11" s="18">
        <v>3.2967032967033003E-2</v>
      </c>
      <c r="T11" s="18">
        <v>4.80769230769231E-2</v>
      </c>
      <c r="U11" s="18"/>
      <c r="V11" s="18">
        <v>5.8495821727019497E-2</v>
      </c>
      <c r="W11" s="18">
        <v>7.0270270270270302E-2</v>
      </c>
      <c r="X11" s="18">
        <v>6.6901408450704206E-2</v>
      </c>
      <c r="Y11" s="18">
        <v>3.8775510204081598E-2</v>
      </c>
      <c r="Z11" s="18"/>
      <c r="AA11" s="18">
        <v>4.4619422572178498E-2</v>
      </c>
      <c r="AB11" s="18">
        <v>7.3170731707317097E-2</v>
      </c>
      <c r="AC11" s="18">
        <v>3.5714285714285698E-2</v>
      </c>
      <c r="AD11" s="18">
        <v>1.5503875968992199E-2</v>
      </c>
      <c r="AE11" s="18">
        <v>7.5630252100840303E-2</v>
      </c>
      <c r="AF11" s="18">
        <v>5.31914893617021E-2</v>
      </c>
      <c r="AG11" s="18">
        <v>4.1666666666666699E-2</v>
      </c>
      <c r="AH11" s="18">
        <v>0</v>
      </c>
      <c r="AI11" s="18">
        <v>4.71698113207547E-2</v>
      </c>
      <c r="AJ11" s="18"/>
      <c r="AK11" s="18">
        <v>4.0609137055837602E-2</v>
      </c>
      <c r="AL11" s="18">
        <v>8.7378640776699004E-2</v>
      </c>
      <c r="AM11" s="18">
        <v>4.95049504950495E-2</v>
      </c>
      <c r="AN11" s="18">
        <v>5.4607508532423202E-2</v>
      </c>
      <c r="AO11" s="18">
        <v>1.5957446808510599E-2</v>
      </c>
      <c r="AP11" s="18">
        <v>1.3824884792626699E-2</v>
      </c>
      <c r="AQ11" s="18">
        <v>7.3333333333333306E-2</v>
      </c>
      <c r="AR11" s="18"/>
      <c r="AS11" s="18">
        <v>1.0638297872340399E-2</v>
      </c>
      <c r="AT11" s="18">
        <v>6.1946902654867297E-2</v>
      </c>
      <c r="AU11" s="18"/>
      <c r="AV11" s="18">
        <v>3.7974683544303799E-2</v>
      </c>
      <c r="AW11" s="18">
        <v>6.3981042654028403E-2</v>
      </c>
      <c r="AX11" s="18"/>
      <c r="AY11" s="18">
        <v>6.4009661835748799E-2</v>
      </c>
      <c r="AZ11" s="18">
        <v>3.8775510204081598E-2</v>
      </c>
      <c r="BA11" s="18"/>
      <c r="BB11" s="18">
        <v>3.31825037707391E-2</v>
      </c>
      <c r="BC11" s="18">
        <v>7.6335877862595394E-2</v>
      </c>
      <c r="BD11" s="18"/>
      <c r="BE11" s="18">
        <v>0.115151515151515</v>
      </c>
      <c r="BF11" s="18">
        <v>9.4674556213017694E-2</v>
      </c>
      <c r="BG11" s="18">
        <v>3.1141868512110701E-2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0.21016691957511399</v>
      </c>
      <c r="D8" s="16">
        <v>0.209302325581395</v>
      </c>
      <c r="E8" s="16">
        <v>0.223776223776224</v>
      </c>
      <c r="F8" s="16">
        <v>0.24210526315789499</v>
      </c>
      <c r="G8" s="16">
        <v>0.25862068965517199</v>
      </c>
      <c r="H8" s="16">
        <v>0.233333333333333</v>
      </c>
      <c r="I8" s="16">
        <v>0.27619047619047599</v>
      </c>
      <c r="J8" s="16">
        <v>0.105263157894737</v>
      </c>
      <c r="K8" s="16">
        <v>0.19178082191780799</v>
      </c>
      <c r="L8" s="16">
        <v>0.2</v>
      </c>
      <c r="M8" s="16">
        <v>0.14772727272727301</v>
      </c>
      <c r="N8" s="16">
        <v>0.15686274509803899</v>
      </c>
      <c r="O8" s="16">
        <v>0.133333333333333</v>
      </c>
      <c r="P8" s="16">
        <v>0.05</v>
      </c>
      <c r="Q8" s="16">
        <v>0.25581395348837199</v>
      </c>
      <c r="R8" s="16">
        <v>0.22222222222222199</v>
      </c>
      <c r="S8" s="16">
        <v>0.26373626373626402</v>
      </c>
      <c r="T8" s="16">
        <v>0.20192307692307701</v>
      </c>
      <c r="U8" s="16"/>
      <c r="V8" s="16">
        <v>0.25905292479108599</v>
      </c>
      <c r="W8" s="16">
        <v>0.21621621621621601</v>
      </c>
      <c r="X8" s="16">
        <v>0.221830985915493</v>
      </c>
      <c r="Y8" s="16">
        <v>0.16530612244897999</v>
      </c>
      <c r="Z8" s="16"/>
      <c r="AA8" s="16">
        <v>0.23097112860892399</v>
      </c>
      <c r="AB8" s="16">
        <v>0.219512195121951</v>
      </c>
      <c r="AC8" s="16">
        <v>0.25</v>
      </c>
      <c r="AD8" s="16">
        <v>0.217054263565891</v>
      </c>
      <c r="AE8" s="16">
        <v>0.22689075630252101</v>
      </c>
      <c r="AF8" s="16">
        <v>0.22340425531914901</v>
      </c>
      <c r="AG8" s="16">
        <v>0.17708333333333301</v>
      </c>
      <c r="AH8" s="16">
        <v>0.134146341463415</v>
      </c>
      <c r="AI8" s="16">
        <v>0.160377358490566</v>
      </c>
      <c r="AJ8" s="16"/>
      <c r="AK8" s="16">
        <v>0.27411167512690399</v>
      </c>
      <c r="AL8" s="16">
        <v>0.19417475728155301</v>
      </c>
      <c r="AM8" s="16">
        <v>0.16831683168316799</v>
      </c>
      <c r="AN8" s="16">
        <v>0.18430034129692799</v>
      </c>
      <c r="AO8" s="16">
        <v>0.25531914893617003</v>
      </c>
      <c r="AP8" s="16">
        <v>0.19354838709677399</v>
      </c>
      <c r="AQ8" s="16">
        <v>0.22</v>
      </c>
      <c r="AR8" s="16"/>
      <c r="AS8" s="16">
        <v>0.175531914893617</v>
      </c>
      <c r="AT8" s="16">
        <v>0.21592920353982301</v>
      </c>
      <c r="AU8" s="16"/>
      <c r="AV8" s="16">
        <v>0.18143459915611801</v>
      </c>
      <c r="AW8" s="16">
        <v>0.226303317535545</v>
      </c>
      <c r="AX8" s="16"/>
      <c r="AY8" s="16">
        <v>0.23671497584541101</v>
      </c>
      <c r="AZ8" s="16">
        <v>0.16530612244897999</v>
      </c>
      <c r="BA8" s="16"/>
      <c r="BB8" s="16">
        <v>0.19155354449472101</v>
      </c>
      <c r="BC8" s="16">
        <v>0.229007633587786</v>
      </c>
      <c r="BD8" s="16"/>
      <c r="BE8" s="16">
        <v>0.248484848484848</v>
      </c>
      <c r="BF8" s="16">
        <v>0.281065088757396</v>
      </c>
      <c r="BG8" s="16">
        <v>0.22145328719723201</v>
      </c>
      <c r="BH8" s="16">
        <v>5.5319148936170202E-2</v>
      </c>
    </row>
    <row r="9" spans="2:60" ht="30" x14ac:dyDescent="0.25">
      <c r="B9" s="17" t="s">
        <v>321</v>
      </c>
      <c r="C9" s="16">
        <v>0.49468892261001501</v>
      </c>
      <c r="D9" s="16">
        <v>0.55813953488372103</v>
      </c>
      <c r="E9" s="16">
        <v>0.41958041958042003</v>
      </c>
      <c r="F9" s="16">
        <v>0.442105263157895</v>
      </c>
      <c r="G9" s="16">
        <v>0.41379310344827602</v>
      </c>
      <c r="H9" s="16">
        <v>0.43333333333333302</v>
      </c>
      <c r="I9" s="16">
        <v>0.45714285714285702</v>
      </c>
      <c r="J9" s="16">
        <v>0.57894736842105299</v>
      </c>
      <c r="K9" s="16">
        <v>0.54794520547945202</v>
      </c>
      <c r="L9" s="16">
        <v>0.4</v>
      </c>
      <c r="M9" s="16">
        <v>0.5</v>
      </c>
      <c r="N9" s="16">
        <v>0.52941176470588203</v>
      </c>
      <c r="O9" s="16">
        <v>0.46666666666666701</v>
      </c>
      <c r="P9" s="16">
        <v>0.55000000000000004</v>
      </c>
      <c r="Q9" s="16">
        <v>0.55813953488372103</v>
      </c>
      <c r="R9" s="16">
        <v>0.51851851851851805</v>
      </c>
      <c r="S9" s="16">
        <v>0.52747252747252704</v>
      </c>
      <c r="T9" s="16">
        <v>0.49038461538461497</v>
      </c>
      <c r="U9" s="16"/>
      <c r="V9" s="16">
        <v>0.192200557103064</v>
      </c>
      <c r="W9" s="16">
        <v>0.43243243243243201</v>
      </c>
      <c r="X9" s="16">
        <v>0.59154929577464799</v>
      </c>
      <c r="Y9" s="16">
        <v>0.68367346938775497</v>
      </c>
      <c r="Z9" s="16"/>
      <c r="AA9" s="16">
        <v>0.28083989501312301</v>
      </c>
      <c r="AB9" s="16">
        <v>0.51219512195121997</v>
      </c>
      <c r="AC9" s="16">
        <v>0.51785714285714302</v>
      </c>
      <c r="AD9" s="16">
        <v>0.62790697674418605</v>
      </c>
      <c r="AE9" s="16">
        <v>0.55462184873949605</v>
      </c>
      <c r="AF9" s="16">
        <v>0.67021276595744705</v>
      </c>
      <c r="AG9" s="16">
        <v>0.67708333333333304</v>
      </c>
      <c r="AH9" s="16">
        <v>0.71951219512195097</v>
      </c>
      <c r="AI9" s="16">
        <v>0.71698113207547198</v>
      </c>
      <c r="AJ9" s="16"/>
      <c r="AK9" s="16">
        <v>0.31472081218274101</v>
      </c>
      <c r="AL9" s="16">
        <v>0.466019417475728</v>
      </c>
      <c r="AM9" s="16">
        <v>0.55445544554455495</v>
      </c>
      <c r="AN9" s="16">
        <v>0.440273037542662</v>
      </c>
      <c r="AO9" s="16">
        <v>0.59574468085106402</v>
      </c>
      <c r="AP9" s="16">
        <v>0.66359447004608296</v>
      </c>
      <c r="AQ9" s="16">
        <v>0.55333333333333301</v>
      </c>
      <c r="AR9" s="16"/>
      <c r="AS9" s="16">
        <v>0.73936170212765995</v>
      </c>
      <c r="AT9" s="16">
        <v>0.453982300884956</v>
      </c>
      <c r="AU9" s="16"/>
      <c r="AV9" s="16">
        <v>0.47046413502109702</v>
      </c>
      <c r="AW9" s="16">
        <v>0.50829383886255897</v>
      </c>
      <c r="AX9" s="16"/>
      <c r="AY9" s="16">
        <v>0.38285024154589398</v>
      </c>
      <c r="AZ9" s="16">
        <v>0.68367346938775497</v>
      </c>
      <c r="BA9" s="16"/>
      <c r="BB9" s="16">
        <v>0.60331825037707398</v>
      </c>
      <c r="BC9" s="16">
        <v>0.38473282442748102</v>
      </c>
      <c r="BD9" s="16"/>
      <c r="BE9" s="16">
        <v>3.03030303030303E-2</v>
      </c>
      <c r="BF9" s="16">
        <v>0.26331360946745602</v>
      </c>
      <c r="BG9" s="16">
        <v>0.60380622837370201</v>
      </c>
      <c r="BH9" s="16">
        <v>0.88936170212765997</v>
      </c>
    </row>
    <row r="10" spans="2:60" x14ac:dyDescent="0.25">
      <c r="B10" s="17" t="s">
        <v>322</v>
      </c>
      <c r="C10" s="16">
        <v>0.21092564491654001</v>
      </c>
      <c r="D10" s="16">
        <v>0.14728682170542601</v>
      </c>
      <c r="E10" s="16">
        <v>0.29370629370629397</v>
      </c>
      <c r="F10" s="16">
        <v>0.231578947368421</v>
      </c>
      <c r="G10" s="16">
        <v>0.22413793103448301</v>
      </c>
      <c r="H10" s="16">
        <v>0.233333333333333</v>
      </c>
      <c r="I10" s="16">
        <v>0.19047619047618999</v>
      </c>
      <c r="J10" s="16">
        <v>0.31578947368421101</v>
      </c>
      <c r="K10" s="16">
        <v>0.219178082191781</v>
      </c>
      <c r="L10" s="16">
        <v>0.3</v>
      </c>
      <c r="M10" s="16">
        <v>0.170454545454545</v>
      </c>
      <c r="N10" s="16">
        <v>0.20588235294117599</v>
      </c>
      <c r="O10" s="16">
        <v>0.16666666666666699</v>
      </c>
      <c r="P10" s="16">
        <v>0.31666666666666698</v>
      </c>
      <c r="Q10" s="16">
        <v>0.13953488372093001</v>
      </c>
      <c r="R10" s="16">
        <v>0.25925925925925902</v>
      </c>
      <c r="S10" s="16">
        <v>0.14835164835164799</v>
      </c>
      <c r="T10" s="16">
        <v>0.230769230769231</v>
      </c>
      <c r="U10" s="16"/>
      <c r="V10" s="16">
        <v>0.47075208913649003</v>
      </c>
      <c r="W10" s="16">
        <v>0.23783783783783799</v>
      </c>
      <c r="X10" s="16">
        <v>9.85915492957746E-2</v>
      </c>
      <c r="Y10" s="16">
        <v>7.5510204081632698E-2</v>
      </c>
      <c r="Z10" s="16"/>
      <c r="AA10" s="16">
        <v>0.42519685039370098</v>
      </c>
      <c r="AB10" s="16">
        <v>0.12195121951219499</v>
      </c>
      <c r="AC10" s="16">
        <v>0.14285714285714299</v>
      </c>
      <c r="AD10" s="16">
        <v>0.124031007751938</v>
      </c>
      <c r="AE10" s="16">
        <v>0.13445378151260501</v>
      </c>
      <c r="AF10" s="16">
        <v>7.4468085106383003E-2</v>
      </c>
      <c r="AG10" s="16">
        <v>7.2916666666666699E-2</v>
      </c>
      <c r="AH10" s="16">
        <v>7.3170731707317097E-2</v>
      </c>
      <c r="AI10" s="16">
        <v>3.77358490566038E-2</v>
      </c>
      <c r="AJ10" s="16"/>
      <c r="AK10" s="16">
        <v>0.34517766497461899</v>
      </c>
      <c r="AL10" s="16">
        <v>0.25242718446601897</v>
      </c>
      <c r="AM10" s="16">
        <v>0.198019801980198</v>
      </c>
      <c r="AN10" s="16">
        <v>0.26621160409556299</v>
      </c>
      <c r="AO10" s="16">
        <v>9.0425531914893595E-2</v>
      </c>
      <c r="AP10" s="16">
        <v>0.110599078341014</v>
      </c>
      <c r="AQ10" s="16">
        <v>0.146666666666667</v>
      </c>
      <c r="AR10" s="16"/>
      <c r="AS10" s="16">
        <v>5.85106382978723E-2</v>
      </c>
      <c r="AT10" s="16">
        <v>0.23628318584070801</v>
      </c>
      <c r="AU10" s="16"/>
      <c r="AV10" s="16">
        <v>0.272151898734177</v>
      </c>
      <c r="AW10" s="16">
        <v>0.17654028436019001</v>
      </c>
      <c r="AX10" s="16"/>
      <c r="AY10" s="16">
        <v>0.291062801932367</v>
      </c>
      <c r="AZ10" s="16">
        <v>7.5510204081632698E-2</v>
      </c>
      <c r="BA10" s="16"/>
      <c r="BB10" s="16">
        <v>0.131221719457014</v>
      </c>
      <c r="BC10" s="16">
        <v>0.291603053435115</v>
      </c>
      <c r="BD10" s="16"/>
      <c r="BE10" s="16">
        <v>0.61212121212121196</v>
      </c>
      <c r="BF10" s="16">
        <v>0.31065088757396397</v>
      </c>
      <c r="BG10" s="16">
        <v>0.10899653979238801</v>
      </c>
      <c r="BH10" s="16">
        <v>3.4042553191489397E-2</v>
      </c>
    </row>
    <row r="11" spans="2:60" x14ac:dyDescent="0.25">
      <c r="B11" s="17" t="s">
        <v>77</v>
      </c>
      <c r="C11" s="18">
        <v>8.4218512898330794E-2</v>
      </c>
      <c r="D11" s="18">
        <v>8.5271317829457405E-2</v>
      </c>
      <c r="E11" s="18">
        <v>6.2937062937062901E-2</v>
      </c>
      <c r="F11" s="18">
        <v>8.42105263157895E-2</v>
      </c>
      <c r="G11" s="18">
        <v>0.10344827586206901</v>
      </c>
      <c r="H11" s="18">
        <v>0.1</v>
      </c>
      <c r="I11" s="18">
        <v>7.6190476190476197E-2</v>
      </c>
      <c r="J11" s="18">
        <v>0</v>
      </c>
      <c r="K11" s="18">
        <v>4.1095890410958902E-2</v>
      </c>
      <c r="L11" s="18">
        <v>0.1</v>
      </c>
      <c r="M11" s="18">
        <v>0.18181818181818199</v>
      </c>
      <c r="N11" s="18">
        <v>0.10784313725490199</v>
      </c>
      <c r="O11" s="18">
        <v>0.233333333333333</v>
      </c>
      <c r="P11" s="18">
        <v>8.3333333333333301E-2</v>
      </c>
      <c r="Q11" s="18">
        <v>4.6511627906976702E-2</v>
      </c>
      <c r="R11" s="18">
        <v>0</v>
      </c>
      <c r="S11" s="18">
        <v>6.0439560439560398E-2</v>
      </c>
      <c r="T11" s="18">
        <v>7.69230769230769E-2</v>
      </c>
      <c r="U11" s="18"/>
      <c r="V11" s="18">
        <v>7.7994428969359306E-2</v>
      </c>
      <c r="W11" s="18">
        <v>0.11351351351351401</v>
      </c>
      <c r="X11" s="18">
        <v>8.8028169014084501E-2</v>
      </c>
      <c r="Y11" s="18">
        <v>7.5510204081632698E-2</v>
      </c>
      <c r="Z11" s="18"/>
      <c r="AA11" s="18">
        <v>6.2992125984251995E-2</v>
      </c>
      <c r="AB11" s="18">
        <v>0.146341463414634</v>
      </c>
      <c r="AC11" s="18">
        <v>8.9285714285714302E-2</v>
      </c>
      <c r="AD11" s="18">
        <v>3.1007751937984499E-2</v>
      </c>
      <c r="AE11" s="18">
        <v>8.40336134453782E-2</v>
      </c>
      <c r="AF11" s="18">
        <v>3.1914893617021302E-2</v>
      </c>
      <c r="AG11" s="18">
        <v>7.2916666666666699E-2</v>
      </c>
      <c r="AH11" s="18">
        <v>7.3170731707317097E-2</v>
      </c>
      <c r="AI11" s="18">
        <v>8.4905660377358499E-2</v>
      </c>
      <c r="AJ11" s="18"/>
      <c r="AK11" s="18">
        <v>6.5989847715736002E-2</v>
      </c>
      <c r="AL11" s="18">
        <v>8.7378640776699004E-2</v>
      </c>
      <c r="AM11" s="18">
        <v>7.9207920792079195E-2</v>
      </c>
      <c r="AN11" s="18">
        <v>0.109215017064846</v>
      </c>
      <c r="AO11" s="18">
        <v>5.85106382978723E-2</v>
      </c>
      <c r="AP11" s="18">
        <v>3.2258064516128997E-2</v>
      </c>
      <c r="AQ11" s="18">
        <v>0.08</v>
      </c>
      <c r="AR11" s="18"/>
      <c r="AS11" s="18">
        <v>2.6595744680851099E-2</v>
      </c>
      <c r="AT11" s="18">
        <v>9.3805309734513301E-2</v>
      </c>
      <c r="AU11" s="18"/>
      <c r="AV11" s="18">
        <v>7.5949367088607597E-2</v>
      </c>
      <c r="AW11" s="18">
        <v>8.8862559241706204E-2</v>
      </c>
      <c r="AX11" s="18"/>
      <c r="AY11" s="18">
        <v>8.9371980676328497E-2</v>
      </c>
      <c r="AZ11" s="18">
        <v>7.5510204081632698E-2</v>
      </c>
      <c r="BA11" s="18"/>
      <c r="BB11" s="18">
        <v>7.3906485671191596E-2</v>
      </c>
      <c r="BC11" s="18">
        <v>9.4656488549618306E-2</v>
      </c>
      <c r="BD11" s="18"/>
      <c r="BE11" s="18">
        <v>0.109090909090909</v>
      </c>
      <c r="BF11" s="18">
        <v>0.14497041420118301</v>
      </c>
      <c r="BG11" s="18">
        <v>6.5743944636678195E-2</v>
      </c>
      <c r="BH11" s="18">
        <v>2.1276595744680899E-2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0.20637329286798201</v>
      </c>
      <c r="D8" s="16">
        <v>0.178294573643411</v>
      </c>
      <c r="E8" s="16">
        <v>0.25874125874125897</v>
      </c>
      <c r="F8" s="16">
        <v>0.18947368421052599</v>
      </c>
      <c r="G8" s="16">
        <v>0.24137931034482801</v>
      </c>
      <c r="H8" s="16">
        <v>0.133333333333333</v>
      </c>
      <c r="I8" s="16">
        <v>0.2</v>
      </c>
      <c r="J8" s="16">
        <v>0.105263157894737</v>
      </c>
      <c r="K8" s="16">
        <v>0.219178082191781</v>
      </c>
      <c r="L8" s="16">
        <v>0.233333333333333</v>
      </c>
      <c r="M8" s="16">
        <v>0.204545454545455</v>
      </c>
      <c r="N8" s="16">
        <v>0.22549019607843099</v>
      </c>
      <c r="O8" s="16">
        <v>0.133333333333333</v>
      </c>
      <c r="P8" s="16">
        <v>0.1</v>
      </c>
      <c r="Q8" s="16">
        <v>0.32558139534883701</v>
      </c>
      <c r="R8" s="16">
        <v>0.148148148148148</v>
      </c>
      <c r="S8" s="16">
        <v>0.20329670329670299</v>
      </c>
      <c r="T8" s="16">
        <v>0.230769230769231</v>
      </c>
      <c r="U8" s="16"/>
      <c r="V8" s="16">
        <v>0.27019498607242298</v>
      </c>
      <c r="W8" s="16">
        <v>0.18918918918918901</v>
      </c>
      <c r="X8" s="16">
        <v>0.22887323943662</v>
      </c>
      <c r="Y8" s="16">
        <v>0.15306122448979601</v>
      </c>
      <c r="Z8" s="16"/>
      <c r="AA8" s="16">
        <v>0.22309711286089201</v>
      </c>
      <c r="AB8" s="16">
        <v>0.219512195121951</v>
      </c>
      <c r="AC8" s="16">
        <v>0.214285714285714</v>
      </c>
      <c r="AD8" s="16">
        <v>0.170542635658915</v>
      </c>
      <c r="AE8" s="16">
        <v>0.22689075630252101</v>
      </c>
      <c r="AF8" s="16">
        <v>0.22340425531914901</v>
      </c>
      <c r="AG8" s="16">
        <v>0.27083333333333298</v>
      </c>
      <c r="AH8" s="16">
        <v>0.134146341463415</v>
      </c>
      <c r="AI8" s="16">
        <v>0.169811320754717</v>
      </c>
      <c r="AJ8" s="16"/>
      <c r="AK8" s="16">
        <v>0.269035532994924</v>
      </c>
      <c r="AL8" s="16">
        <v>0.223300970873786</v>
      </c>
      <c r="AM8" s="16">
        <v>0.24752475247524799</v>
      </c>
      <c r="AN8" s="16">
        <v>0.19795221843003399</v>
      </c>
      <c r="AO8" s="16">
        <v>0.22872340425531901</v>
      </c>
      <c r="AP8" s="16">
        <v>0.17511520737327199</v>
      </c>
      <c r="AQ8" s="16">
        <v>0.16</v>
      </c>
      <c r="AR8" s="16"/>
      <c r="AS8" s="16">
        <v>0.14893617021276601</v>
      </c>
      <c r="AT8" s="16">
        <v>0.21592920353982301</v>
      </c>
      <c r="AU8" s="16"/>
      <c r="AV8" s="16">
        <v>0.164556962025316</v>
      </c>
      <c r="AW8" s="16">
        <v>0.22985781990521301</v>
      </c>
      <c r="AX8" s="16"/>
      <c r="AY8" s="16">
        <v>0.23792270531401</v>
      </c>
      <c r="AZ8" s="16">
        <v>0.15306122448979601</v>
      </c>
      <c r="BA8" s="16"/>
      <c r="BB8" s="16">
        <v>0.180995475113122</v>
      </c>
      <c r="BC8" s="16">
        <v>0.23206106870229001</v>
      </c>
      <c r="BD8" s="16"/>
      <c r="BE8" s="16">
        <v>0.248484848484848</v>
      </c>
      <c r="BF8" s="16">
        <v>0.28402366863905298</v>
      </c>
      <c r="BG8" s="16">
        <v>0.186851211072664</v>
      </c>
      <c r="BH8" s="16">
        <v>0.114893617021277</v>
      </c>
    </row>
    <row r="9" spans="2:60" ht="30" x14ac:dyDescent="0.25">
      <c r="B9" s="17" t="s">
        <v>321</v>
      </c>
      <c r="C9" s="16">
        <v>0.58877086494688902</v>
      </c>
      <c r="D9" s="16">
        <v>0.63565891472868197</v>
      </c>
      <c r="E9" s="16">
        <v>0.50349650349650399</v>
      </c>
      <c r="F9" s="16">
        <v>0.54736842105263195</v>
      </c>
      <c r="G9" s="16">
        <v>0.55172413793103403</v>
      </c>
      <c r="H9" s="16">
        <v>0.66666666666666696</v>
      </c>
      <c r="I9" s="16">
        <v>0.628571428571429</v>
      </c>
      <c r="J9" s="16">
        <v>0.47368421052631599</v>
      </c>
      <c r="K9" s="16">
        <v>0.56164383561643805</v>
      </c>
      <c r="L9" s="16">
        <v>0.66666666666666696</v>
      </c>
      <c r="M9" s="16">
        <v>0.60227272727272696</v>
      </c>
      <c r="N9" s="16">
        <v>0.53921568627451</v>
      </c>
      <c r="O9" s="16">
        <v>0.56666666666666698</v>
      </c>
      <c r="P9" s="16">
        <v>0.58333333333333304</v>
      </c>
      <c r="Q9" s="16">
        <v>0.60465116279069797</v>
      </c>
      <c r="R9" s="16">
        <v>0.48148148148148101</v>
      </c>
      <c r="S9" s="16">
        <v>0.67032967032966995</v>
      </c>
      <c r="T9" s="16">
        <v>0.58653846153846201</v>
      </c>
      <c r="U9" s="16"/>
      <c r="V9" s="16">
        <v>0.314763231197772</v>
      </c>
      <c r="W9" s="16">
        <v>0.58378378378378404</v>
      </c>
      <c r="X9" s="16">
        <v>0.66197183098591506</v>
      </c>
      <c r="Y9" s="16">
        <v>0.74897959183673501</v>
      </c>
      <c r="Z9" s="16"/>
      <c r="AA9" s="16">
        <v>0.406824146981627</v>
      </c>
      <c r="AB9" s="16">
        <v>0.60975609756097604</v>
      </c>
      <c r="AC9" s="16">
        <v>0.64285714285714302</v>
      </c>
      <c r="AD9" s="16">
        <v>0.75193798449612403</v>
      </c>
      <c r="AE9" s="16">
        <v>0.630252100840336</v>
      </c>
      <c r="AF9" s="16">
        <v>0.69148936170212805</v>
      </c>
      <c r="AG9" s="16">
        <v>0.65625</v>
      </c>
      <c r="AH9" s="16">
        <v>0.76829268292682895</v>
      </c>
      <c r="AI9" s="16">
        <v>0.74528301886792403</v>
      </c>
      <c r="AJ9" s="16"/>
      <c r="AK9" s="16">
        <v>0.40101522842639598</v>
      </c>
      <c r="AL9" s="16">
        <v>0.57281553398058205</v>
      </c>
      <c r="AM9" s="16">
        <v>0.56435643564356397</v>
      </c>
      <c r="AN9" s="16">
        <v>0.53583617747440304</v>
      </c>
      <c r="AO9" s="16">
        <v>0.69680851063829796</v>
      </c>
      <c r="AP9" s="16">
        <v>0.71889400921658997</v>
      </c>
      <c r="AQ9" s="16">
        <v>0.73333333333333295</v>
      </c>
      <c r="AR9" s="16"/>
      <c r="AS9" s="16">
        <v>0.83510638297872297</v>
      </c>
      <c r="AT9" s="16">
        <v>0.54778761061946901</v>
      </c>
      <c r="AU9" s="16"/>
      <c r="AV9" s="16">
        <v>0.57805907172995796</v>
      </c>
      <c r="AW9" s="16">
        <v>0.59478672985782</v>
      </c>
      <c r="AX9" s="16"/>
      <c r="AY9" s="16">
        <v>0.49396135265700503</v>
      </c>
      <c r="AZ9" s="16">
        <v>0.74897959183673501</v>
      </c>
      <c r="BA9" s="16"/>
      <c r="BB9" s="16">
        <v>0.69079939668175006</v>
      </c>
      <c r="BC9" s="16">
        <v>0.48549618320610699</v>
      </c>
      <c r="BD9" s="16"/>
      <c r="BE9" s="16">
        <v>7.8787878787878796E-2</v>
      </c>
      <c r="BF9" s="16">
        <v>0.39940828402366901</v>
      </c>
      <c r="BG9" s="16">
        <v>0.73010380622837401</v>
      </c>
      <c r="BH9" s="16">
        <v>0.87234042553191504</v>
      </c>
    </row>
    <row r="10" spans="2:60" x14ac:dyDescent="0.25">
      <c r="B10" s="17" t="s">
        <v>322</v>
      </c>
      <c r="C10" s="16">
        <v>0.151745068285281</v>
      </c>
      <c r="D10" s="16">
        <v>0.13953488372093001</v>
      </c>
      <c r="E10" s="16">
        <v>0.16783216783216801</v>
      </c>
      <c r="F10" s="16">
        <v>0.2</v>
      </c>
      <c r="G10" s="16">
        <v>0.15517241379310301</v>
      </c>
      <c r="H10" s="16">
        <v>0.16666666666666699</v>
      </c>
      <c r="I10" s="16">
        <v>0.15238095238095201</v>
      </c>
      <c r="J10" s="16">
        <v>0.36842105263157898</v>
      </c>
      <c r="K10" s="16">
        <v>0.150684931506849</v>
      </c>
      <c r="L10" s="16">
        <v>6.6666666666666693E-2</v>
      </c>
      <c r="M10" s="16">
        <v>0.13636363636363599</v>
      </c>
      <c r="N10" s="16">
        <v>0.12745098039215699</v>
      </c>
      <c r="O10" s="16">
        <v>0.2</v>
      </c>
      <c r="P10" s="16">
        <v>0.25</v>
      </c>
      <c r="Q10" s="16">
        <v>2.32558139534884E-2</v>
      </c>
      <c r="R10" s="16">
        <v>0.33333333333333298</v>
      </c>
      <c r="S10" s="16">
        <v>9.8901098901098897E-2</v>
      </c>
      <c r="T10" s="16">
        <v>0.144230769230769</v>
      </c>
      <c r="U10" s="16"/>
      <c r="V10" s="16">
        <v>0.35654596100278602</v>
      </c>
      <c r="W10" s="16">
        <v>0.162162162162162</v>
      </c>
      <c r="X10" s="16">
        <v>5.2816901408450703E-2</v>
      </c>
      <c r="Y10" s="16">
        <v>5.5102040816326497E-2</v>
      </c>
      <c r="Z10" s="16"/>
      <c r="AA10" s="16">
        <v>0.325459317585302</v>
      </c>
      <c r="AB10" s="16">
        <v>4.8780487804878099E-2</v>
      </c>
      <c r="AC10" s="16">
        <v>0.107142857142857</v>
      </c>
      <c r="AD10" s="16">
        <v>6.9767441860465101E-2</v>
      </c>
      <c r="AE10" s="16">
        <v>5.8823529411764698E-2</v>
      </c>
      <c r="AF10" s="16">
        <v>7.4468085106383003E-2</v>
      </c>
      <c r="AG10" s="16">
        <v>5.2083333333333301E-2</v>
      </c>
      <c r="AH10" s="16">
        <v>6.0975609756097601E-2</v>
      </c>
      <c r="AI10" s="16">
        <v>3.77358490566038E-2</v>
      </c>
      <c r="AJ10" s="16"/>
      <c r="AK10" s="16">
        <v>0.294416243654822</v>
      </c>
      <c r="AL10" s="16">
        <v>0.15533980582524301</v>
      </c>
      <c r="AM10" s="16">
        <v>0.14851485148514901</v>
      </c>
      <c r="AN10" s="16">
        <v>0.21160409556314</v>
      </c>
      <c r="AO10" s="16">
        <v>4.2553191489361701E-2</v>
      </c>
      <c r="AP10" s="16">
        <v>6.9124423963133605E-2</v>
      </c>
      <c r="AQ10" s="16">
        <v>4.6666666666666697E-2</v>
      </c>
      <c r="AR10" s="16"/>
      <c r="AS10" s="16">
        <v>1.5957446808510599E-2</v>
      </c>
      <c r="AT10" s="16">
        <v>0.17433628318584099</v>
      </c>
      <c r="AU10" s="16"/>
      <c r="AV10" s="16">
        <v>0.19620253164557</v>
      </c>
      <c r="AW10" s="16">
        <v>0.12677725118483399</v>
      </c>
      <c r="AX10" s="16"/>
      <c r="AY10" s="16">
        <v>0.208937198067633</v>
      </c>
      <c r="AZ10" s="16">
        <v>5.5102040816326497E-2</v>
      </c>
      <c r="BA10" s="16"/>
      <c r="BB10" s="16">
        <v>9.3514328808446498E-2</v>
      </c>
      <c r="BC10" s="16">
        <v>0.21068702290076299</v>
      </c>
      <c r="BD10" s="16"/>
      <c r="BE10" s="16">
        <v>0.527272727272727</v>
      </c>
      <c r="BF10" s="16">
        <v>0.23964497041420099</v>
      </c>
      <c r="BG10" s="16">
        <v>5.1903114186851201E-2</v>
      </c>
      <c r="BH10" s="16">
        <v>8.5106382978723406E-3</v>
      </c>
    </row>
    <row r="11" spans="2:60" x14ac:dyDescent="0.25">
      <c r="B11" s="17" t="s">
        <v>77</v>
      </c>
      <c r="C11" s="18">
        <v>5.31107738998483E-2</v>
      </c>
      <c r="D11" s="18">
        <v>4.6511627906976702E-2</v>
      </c>
      <c r="E11" s="18">
        <v>6.9930069930069894E-2</v>
      </c>
      <c r="F11" s="18">
        <v>6.3157894736842093E-2</v>
      </c>
      <c r="G11" s="18">
        <v>5.1724137931034503E-2</v>
      </c>
      <c r="H11" s="18">
        <v>3.3333333333333298E-2</v>
      </c>
      <c r="I11" s="18">
        <v>1.9047619047619001E-2</v>
      </c>
      <c r="J11" s="18">
        <v>5.2631578947368397E-2</v>
      </c>
      <c r="K11" s="18">
        <v>6.8493150684931503E-2</v>
      </c>
      <c r="L11" s="18">
        <v>3.3333333333333298E-2</v>
      </c>
      <c r="M11" s="18">
        <v>5.6818181818181802E-2</v>
      </c>
      <c r="N11" s="18">
        <v>0.10784313725490199</v>
      </c>
      <c r="O11" s="18">
        <v>0.1</v>
      </c>
      <c r="P11" s="18">
        <v>6.6666666666666693E-2</v>
      </c>
      <c r="Q11" s="18">
        <v>4.6511627906976702E-2</v>
      </c>
      <c r="R11" s="18">
        <v>3.7037037037037E-2</v>
      </c>
      <c r="S11" s="18">
        <v>2.74725274725275E-2</v>
      </c>
      <c r="T11" s="18">
        <v>3.8461538461538498E-2</v>
      </c>
      <c r="U11" s="18"/>
      <c r="V11" s="18">
        <v>5.8495821727019497E-2</v>
      </c>
      <c r="W11" s="18">
        <v>6.4864864864864896E-2</v>
      </c>
      <c r="X11" s="18">
        <v>5.63380281690141E-2</v>
      </c>
      <c r="Y11" s="18">
        <v>4.2857142857142899E-2</v>
      </c>
      <c r="Z11" s="18"/>
      <c r="AA11" s="18">
        <v>4.4619422572178498E-2</v>
      </c>
      <c r="AB11" s="18">
        <v>0.12195121951219499</v>
      </c>
      <c r="AC11" s="18">
        <v>3.5714285714285698E-2</v>
      </c>
      <c r="AD11" s="18">
        <v>7.7519379844961196E-3</v>
      </c>
      <c r="AE11" s="18">
        <v>8.40336134453782E-2</v>
      </c>
      <c r="AF11" s="18">
        <v>1.0638297872340399E-2</v>
      </c>
      <c r="AG11" s="18">
        <v>2.0833333333333301E-2</v>
      </c>
      <c r="AH11" s="18">
        <v>3.65853658536585E-2</v>
      </c>
      <c r="AI11" s="18">
        <v>4.71698113207547E-2</v>
      </c>
      <c r="AJ11" s="18"/>
      <c r="AK11" s="18">
        <v>3.5532994923857898E-2</v>
      </c>
      <c r="AL11" s="18">
        <v>4.85436893203883E-2</v>
      </c>
      <c r="AM11" s="18">
        <v>3.9603960396039598E-2</v>
      </c>
      <c r="AN11" s="18">
        <v>5.4607508532423202E-2</v>
      </c>
      <c r="AO11" s="18">
        <v>3.1914893617021302E-2</v>
      </c>
      <c r="AP11" s="18">
        <v>3.6866359447004601E-2</v>
      </c>
      <c r="AQ11" s="18">
        <v>0.06</v>
      </c>
      <c r="AR11" s="18"/>
      <c r="AS11" s="18">
        <v>0</v>
      </c>
      <c r="AT11" s="18">
        <v>6.1946902654867297E-2</v>
      </c>
      <c r="AU11" s="18"/>
      <c r="AV11" s="18">
        <v>6.11814345991561E-2</v>
      </c>
      <c r="AW11" s="18">
        <v>4.8578199052132703E-2</v>
      </c>
      <c r="AX11" s="18"/>
      <c r="AY11" s="18">
        <v>5.9178743961352698E-2</v>
      </c>
      <c r="AZ11" s="18">
        <v>4.2857142857142899E-2</v>
      </c>
      <c r="BA11" s="18"/>
      <c r="BB11" s="18">
        <v>3.46907993966818E-2</v>
      </c>
      <c r="BC11" s="18">
        <v>7.1755725190839698E-2</v>
      </c>
      <c r="BD11" s="18"/>
      <c r="BE11" s="18">
        <v>0.145454545454545</v>
      </c>
      <c r="BF11" s="18">
        <v>7.69230769230769E-2</v>
      </c>
      <c r="BG11" s="18">
        <v>3.1141868512110701E-2</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0.25872534142640402</v>
      </c>
      <c r="D8" s="16">
        <v>0.27906976744186002</v>
      </c>
      <c r="E8" s="16">
        <v>0.25174825174825199</v>
      </c>
      <c r="F8" s="16">
        <v>0.336842105263158</v>
      </c>
      <c r="G8" s="16">
        <v>0.22413793103448301</v>
      </c>
      <c r="H8" s="16">
        <v>0.33333333333333298</v>
      </c>
      <c r="I8" s="16">
        <v>0.25714285714285701</v>
      </c>
      <c r="J8" s="16">
        <v>5.2631578947368397E-2</v>
      </c>
      <c r="K8" s="16">
        <v>0.31506849315068503</v>
      </c>
      <c r="L8" s="16">
        <v>0.36666666666666697</v>
      </c>
      <c r="M8" s="16">
        <v>0.21590909090909099</v>
      </c>
      <c r="N8" s="16">
        <v>0.28431372549019601</v>
      </c>
      <c r="O8" s="16">
        <v>0.2</v>
      </c>
      <c r="P8" s="16">
        <v>0.16666666666666699</v>
      </c>
      <c r="Q8" s="16">
        <v>0.209302325581395</v>
      </c>
      <c r="R8" s="16">
        <v>0.148148148148148</v>
      </c>
      <c r="S8" s="16">
        <v>0.26373626373626402</v>
      </c>
      <c r="T8" s="16">
        <v>0.25961538461538503</v>
      </c>
      <c r="U8" s="16"/>
      <c r="V8" s="16">
        <v>0.36768802228412301</v>
      </c>
      <c r="W8" s="16">
        <v>0.248648648648649</v>
      </c>
      <c r="X8" s="16">
        <v>0.264084507042254</v>
      </c>
      <c r="Y8" s="16">
        <v>0.179591836734694</v>
      </c>
      <c r="Z8" s="16"/>
      <c r="AA8" s="16">
        <v>0.31233595800524899</v>
      </c>
      <c r="AB8" s="16">
        <v>0.31707317073170699</v>
      </c>
      <c r="AC8" s="16">
        <v>0.28571428571428598</v>
      </c>
      <c r="AD8" s="16">
        <v>0.217054263565891</v>
      </c>
      <c r="AE8" s="16">
        <v>0.21008403361344499</v>
      </c>
      <c r="AF8" s="16">
        <v>0.23404255319148901</v>
      </c>
      <c r="AG8" s="16">
        <v>0.22916666666666699</v>
      </c>
      <c r="AH8" s="16">
        <v>0.18292682926829301</v>
      </c>
      <c r="AI8" s="16">
        <v>0.179245283018868</v>
      </c>
      <c r="AJ8" s="16"/>
      <c r="AK8" s="16">
        <v>0.30456852791878197</v>
      </c>
      <c r="AL8" s="16">
        <v>0.20388349514563101</v>
      </c>
      <c r="AM8" s="16">
        <v>0.287128712871287</v>
      </c>
      <c r="AN8" s="16">
        <v>0.23208191126279901</v>
      </c>
      <c r="AO8" s="16">
        <v>0.28723404255319201</v>
      </c>
      <c r="AP8" s="16">
        <v>0.25345622119815697</v>
      </c>
      <c r="AQ8" s="16">
        <v>0.24666666666666701</v>
      </c>
      <c r="AR8" s="16"/>
      <c r="AS8" s="16">
        <v>0.19680851063829799</v>
      </c>
      <c r="AT8" s="16">
        <v>0.26902654867256598</v>
      </c>
      <c r="AU8" s="16"/>
      <c r="AV8" s="16">
        <v>0.240506329113924</v>
      </c>
      <c r="AW8" s="16">
        <v>0.26895734597156401</v>
      </c>
      <c r="AX8" s="16"/>
      <c r="AY8" s="16">
        <v>0.30555555555555602</v>
      </c>
      <c r="AZ8" s="16">
        <v>0.179591836734694</v>
      </c>
      <c r="BA8" s="16"/>
      <c r="BB8" s="16">
        <v>0.230769230769231</v>
      </c>
      <c r="BC8" s="16">
        <v>0.28702290076335901</v>
      </c>
      <c r="BD8" s="16"/>
      <c r="BE8" s="16">
        <v>0.4</v>
      </c>
      <c r="BF8" s="16">
        <v>0.34319526627218899</v>
      </c>
      <c r="BG8" s="16">
        <v>0.224913494809689</v>
      </c>
      <c r="BH8" s="16">
        <v>0.123404255319149</v>
      </c>
    </row>
    <row r="9" spans="2:60" ht="30" x14ac:dyDescent="0.25">
      <c r="B9" s="17" t="s">
        <v>321</v>
      </c>
      <c r="C9" s="16">
        <v>0.60546282245826999</v>
      </c>
      <c r="D9" s="16">
        <v>0.57364341085271298</v>
      </c>
      <c r="E9" s="16">
        <v>0.56643356643356602</v>
      </c>
      <c r="F9" s="16">
        <v>0.48421052631578898</v>
      </c>
      <c r="G9" s="16">
        <v>0.65517241379310298</v>
      </c>
      <c r="H9" s="16">
        <v>0.56666666666666698</v>
      </c>
      <c r="I9" s="16">
        <v>0.65714285714285703</v>
      </c>
      <c r="J9" s="16">
        <v>0.73684210526315796</v>
      </c>
      <c r="K9" s="16">
        <v>0.57534246575342496</v>
      </c>
      <c r="L9" s="16">
        <v>0.56666666666666698</v>
      </c>
      <c r="M9" s="16">
        <v>0.67045454545454497</v>
      </c>
      <c r="N9" s="16">
        <v>0.53921568627451</v>
      </c>
      <c r="O9" s="16">
        <v>0.63333333333333297</v>
      </c>
      <c r="P9" s="16">
        <v>0.6</v>
      </c>
      <c r="Q9" s="16">
        <v>0.65116279069767402</v>
      </c>
      <c r="R9" s="16">
        <v>0.62962962962962998</v>
      </c>
      <c r="S9" s="16">
        <v>0.64285714285714302</v>
      </c>
      <c r="T9" s="16">
        <v>0.66346153846153799</v>
      </c>
      <c r="U9" s="16"/>
      <c r="V9" s="16">
        <v>0.39554317548746498</v>
      </c>
      <c r="W9" s="16">
        <v>0.60540540540540499</v>
      </c>
      <c r="X9" s="16">
        <v>0.65140845070422504</v>
      </c>
      <c r="Y9" s="16">
        <v>0.73265306122449003</v>
      </c>
      <c r="Z9" s="16"/>
      <c r="AA9" s="16">
        <v>0.464566929133858</v>
      </c>
      <c r="AB9" s="16">
        <v>0.57317073170731703</v>
      </c>
      <c r="AC9" s="16">
        <v>0.67857142857142905</v>
      </c>
      <c r="AD9" s="16">
        <v>0.72093023255813904</v>
      </c>
      <c r="AE9" s="16">
        <v>0.64705882352941202</v>
      </c>
      <c r="AF9" s="16">
        <v>0.71276595744680804</v>
      </c>
      <c r="AG9" s="16">
        <v>0.67708333333333304</v>
      </c>
      <c r="AH9" s="16">
        <v>0.76829268292682895</v>
      </c>
      <c r="AI9" s="16">
        <v>0.73584905660377398</v>
      </c>
      <c r="AJ9" s="16"/>
      <c r="AK9" s="16">
        <v>0.461928934010152</v>
      </c>
      <c r="AL9" s="16">
        <v>0.66019417475728204</v>
      </c>
      <c r="AM9" s="16">
        <v>0.60396039603960405</v>
      </c>
      <c r="AN9" s="16">
        <v>0.59385665529010201</v>
      </c>
      <c r="AO9" s="16">
        <v>0.67553191489361697</v>
      </c>
      <c r="AP9" s="16">
        <v>0.68663594470046097</v>
      </c>
      <c r="AQ9" s="16">
        <v>0.64666666666666694</v>
      </c>
      <c r="AR9" s="16"/>
      <c r="AS9" s="16">
        <v>0.77659574468085102</v>
      </c>
      <c r="AT9" s="16">
        <v>0.57699115044247795</v>
      </c>
      <c r="AU9" s="16"/>
      <c r="AV9" s="16">
        <v>0.594936708860759</v>
      </c>
      <c r="AW9" s="16">
        <v>0.61137440758293804</v>
      </c>
      <c r="AX9" s="16"/>
      <c r="AY9" s="16">
        <v>0.53019323671497598</v>
      </c>
      <c r="AZ9" s="16">
        <v>0.73265306122449003</v>
      </c>
      <c r="BA9" s="16"/>
      <c r="BB9" s="16">
        <v>0.69381598793363497</v>
      </c>
      <c r="BC9" s="16">
        <v>0.51603053435114499</v>
      </c>
      <c r="BD9" s="16"/>
      <c r="BE9" s="16">
        <v>0.13939393939393899</v>
      </c>
      <c r="BF9" s="16">
        <v>0.47041420118343202</v>
      </c>
      <c r="BG9" s="16">
        <v>0.71453287197231796</v>
      </c>
      <c r="BH9" s="16">
        <v>0.85957446808510596</v>
      </c>
    </row>
    <row r="10" spans="2:60" x14ac:dyDescent="0.25">
      <c r="B10" s="17" t="s">
        <v>322</v>
      </c>
      <c r="C10" s="16">
        <v>8.57359635811836E-2</v>
      </c>
      <c r="D10" s="16">
        <v>8.5271317829457405E-2</v>
      </c>
      <c r="E10" s="16">
        <v>0.132867132867133</v>
      </c>
      <c r="F10" s="16">
        <v>0.12631578947368399</v>
      </c>
      <c r="G10" s="16">
        <v>5.1724137931034503E-2</v>
      </c>
      <c r="H10" s="16">
        <v>0</v>
      </c>
      <c r="I10" s="16">
        <v>4.7619047619047603E-2</v>
      </c>
      <c r="J10" s="16">
        <v>0.21052631578947401</v>
      </c>
      <c r="K10" s="16">
        <v>6.8493150684931503E-2</v>
      </c>
      <c r="L10" s="16">
        <v>6.6666666666666693E-2</v>
      </c>
      <c r="M10" s="16">
        <v>9.0909090909090898E-2</v>
      </c>
      <c r="N10" s="16">
        <v>8.8235294117647106E-2</v>
      </c>
      <c r="O10" s="16">
        <v>6.6666666666666693E-2</v>
      </c>
      <c r="P10" s="16">
        <v>0.16666666666666699</v>
      </c>
      <c r="Q10" s="16">
        <v>0.116279069767442</v>
      </c>
      <c r="R10" s="16">
        <v>0.22222222222222199</v>
      </c>
      <c r="S10" s="16">
        <v>4.94505494505494E-2</v>
      </c>
      <c r="T10" s="16">
        <v>2.8846153846153799E-2</v>
      </c>
      <c r="U10" s="16"/>
      <c r="V10" s="16">
        <v>0.18941504178273</v>
      </c>
      <c r="W10" s="16">
        <v>0.102702702702703</v>
      </c>
      <c r="X10" s="16">
        <v>1.7605633802816899E-2</v>
      </c>
      <c r="Y10" s="16">
        <v>4.2857142857142899E-2</v>
      </c>
      <c r="Z10" s="16"/>
      <c r="AA10" s="16">
        <v>0.18372703412073499</v>
      </c>
      <c r="AB10" s="16">
        <v>7.3170731707317097E-2</v>
      </c>
      <c r="AC10" s="16">
        <v>2.6785714285714302E-2</v>
      </c>
      <c r="AD10" s="16">
        <v>4.6511627906976702E-2</v>
      </c>
      <c r="AE10" s="16">
        <v>5.8823529411764698E-2</v>
      </c>
      <c r="AF10" s="16">
        <v>2.1276595744680899E-2</v>
      </c>
      <c r="AG10" s="16">
        <v>3.125E-2</v>
      </c>
      <c r="AH10" s="16">
        <v>2.4390243902439001E-2</v>
      </c>
      <c r="AI10" s="16">
        <v>9.4339622641509396E-3</v>
      </c>
      <c r="AJ10" s="16"/>
      <c r="AK10" s="16">
        <v>0.17258883248731</v>
      </c>
      <c r="AL10" s="16">
        <v>6.7961165048543701E-2</v>
      </c>
      <c r="AM10" s="16">
        <v>7.9207920792079195E-2</v>
      </c>
      <c r="AN10" s="16">
        <v>0.116040955631399</v>
      </c>
      <c r="AO10" s="16">
        <v>2.6595744680851099E-2</v>
      </c>
      <c r="AP10" s="16">
        <v>3.6866359447004601E-2</v>
      </c>
      <c r="AQ10" s="16">
        <v>4.6666666666666697E-2</v>
      </c>
      <c r="AR10" s="16"/>
      <c r="AS10" s="16">
        <v>1.0638297872340399E-2</v>
      </c>
      <c r="AT10" s="16">
        <v>9.8230088495575199E-2</v>
      </c>
      <c r="AU10" s="16"/>
      <c r="AV10" s="16">
        <v>0.122362869198312</v>
      </c>
      <c r="AW10" s="16">
        <v>6.5165876777251205E-2</v>
      </c>
      <c r="AX10" s="16"/>
      <c r="AY10" s="16">
        <v>0.11111111111111099</v>
      </c>
      <c r="AZ10" s="16">
        <v>4.2857142857142899E-2</v>
      </c>
      <c r="BA10" s="16"/>
      <c r="BB10" s="16">
        <v>4.67571644042232E-2</v>
      </c>
      <c r="BC10" s="16">
        <v>0.125190839694656</v>
      </c>
      <c r="BD10" s="16"/>
      <c r="BE10" s="16">
        <v>0.34545454545454501</v>
      </c>
      <c r="BF10" s="16">
        <v>0.106508875739645</v>
      </c>
      <c r="BG10" s="16">
        <v>3.1141868512110701E-2</v>
      </c>
      <c r="BH10" s="16">
        <v>8.5106382978723406E-3</v>
      </c>
    </row>
    <row r="11" spans="2:60" x14ac:dyDescent="0.25">
      <c r="B11" s="17" t="s">
        <v>77</v>
      </c>
      <c r="C11" s="18">
        <v>5.0075872534142599E-2</v>
      </c>
      <c r="D11" s="18">
        <v>6.2015503875968998E-2</v>
      </c>
      <c r="E11" s="18">
        <v>4.8951048951049E-2</v>
      </c>
      <c r="F11" s="18">
        <v>5.2631578947368397E-2</v>
      </c>
      <c r="G11" s="18">
        <v>6.8965517241379296E-2</v>
      </c>
      <c r="H11" s="18">
        <v>0.1</v>
      </c>
      <c r="I11" s="18">
        <v>3.8095238095238099E-2</v>
      </c>
      <c r="J11" s="18">
        <v>0</v>
      </c>
      <c r="K11" s="18">
        <v>4.1095890410958902E-2</v>
      </c>
      <c r="L11" s="18">
        <v>0</v>
      </c>
      <c r="M11" s="18">
        <v>2.27272727272727E-2</v>
      </c>
      <c r="N11" s="18">
        <v>8.8235294117647106E-2</v>
      </c>
      <c r="O11" s="18">
        <v>0.1</v>
      </c>
      <c r="P11" s="18">
        <v>6.6666666666666693E-2</v>
      </c>
      <c r="Q11" s="18">
        <v>2.32558139534884E-2</v>
      </c>
      <c r="R11" s="18">
        <v>0</v>
      </c>
      <c r="S11" s="18">
        <v>4.3956043956044001E-2</v>
      </c>
      <c r="T11" s="18">
        <v>4.80769230769231E-2</v>
      </c>
      <c r="U11" s="18"/>
      <c r="V11" s="18">
        <v>4.73537604456825E-2</v>
      </c>
      <c r="W11" s="18">
        <v>4.3243243243243197E-2</v>
      </c>
      <c r="X11" s="18">
        <v>6.6901408450704206E-2</v>
      </c>
      <c r="Y11" s="18">
        <v>4.4897959183673501E-2</v>
      </c>
      <c r="Z11" s="18"/>
      <c r="AA11" s="18">
        <v>3.9370078740157501E-2</v>
      </c>
      <c r="AB11" s="18">
        <v>3.65853658536585E-2</v>
      </c>
      <c r="AC11" s="18">
        <v>8.9285714285714298E-3</v>
      </c>
      <c r="AD11" s="18">
        <v>1.5503875968992199E-2</v>
      </c>
      <c r="AE11" s="18">
        <v>8.40336134453782E-2</v>
      </c>
      <c r="AF11" s="18">
        <v>3.1914893617021302E-2</v>
      </c>
      <c r="AG11" s="18">
        <v>6.25E-2</v>
      </c>
      <c r="AH11" s="18">
        <v>2.4390243902439001E-2</v>
      </c>
      <c r="AI11" s="18">
        <v>7.5471698113207503E-2</v>
      </c>
      <c r="AJ11" s="18"/>
      <c r="AK11" s="18">
        <v>6.0913705583756299E-2</v>
      </c>
      <c r="AL11" s="18">
        <v>6.7961165048543701E-2</v>
      </c>
      <c r="AM11" s="18">
        <v>2.9702970297029702E-2</v>
      </c>
      <c r="AN11" s="18">
        <v>5.8020477815699703E-2</v>
      </c>
      <c r="AO11" s="18">
        <v>1.0638297872340399E-2</v>
      </c>
      <c r="AP11" s="18">
        <v>2.3041474654377898E-2</v>
      </c>
      <c r="AQ11" s="18">
        <v>0.06</v>
      </c>
      <c r="AR11" s="18"/>
      <c r="AS11" s="18">
        <v>1.5957446808510599E-2</v>
      </c>
      <c r="AT11" s="18">
        <v>5.5752212389380502E-2</v>
      </c>
      <c r="AU11" s="18"/>
      <c r="AV11" s="18">
        <v>4.2194092827004197E-2</v>
      </c>
      <c r="AW11" s="18">
        <v>5.4502369668246398E-2</v>
      </c>
      <c r="AX11" s="18"/>
      <c r="AY11" s="18">
        <v>5.3140096618357502E-2</v>
      </c>
      <c r="AZ11" s="18">
        <v>4.4897959183673501E-2</v>
      </c>
      <c r="BA11" s="18"/>
      <c r="BB11" s="18">
        <v>2.8657616892910999E-2</v>
      </c>
      <c r="BC11" s="18">
        <v>7.1755725190839698E-2</v>
      </c>
      <c r="BD11" s="18"/>
      <c r="BE11" s="18">
        <v>0.115151515151515</v>
      </c>
      <c r="BF11" s="18">
        <v>7.9881656804733706E-2</v>
      </c>
      <c r="BG11" s="18">
        <v>2.9411764705882401E-2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0.24734446130500801</v>
      </c>
      <c r="D8" s="16">
        <v>0.232558139534884</v>
      </c>
      <c r="E8" s="16">
        <v>0.25174825174825199</v>
      </c>
      <c r="F8" s="16">
        <v>0.28421052631578902</v>
      </c>
      <c r="G8" s="16">
        <v>0.22413793103448301</v>
      </c>
      <c r="H8" s="16">
        <v>0.266666666666667</v>
      </c>
      <c r="I8" s="16">
        <v>0.238095238095238</v>
      </c>
      <c r="J8" s="16">
        <v>0.105263157894737</v>
      </c>
      <c r="K8" s="16">
        <v>0.31506849315068503</v>
      </c>
      <c r="L8" s="16">
        <v>0.266666666666667</v>
      </c>
      <c r="M8" s="16">
        <v>0.21590909090909099</v>
      </c>
      <c r="N8" s="16">
        <v>0.25490196078431399</v>
      </c>
      <c r="O8" s="16">
        <v>0.233333333333333</v>
      </c>
      <c r="P8" s="16">
        <v>0.2</v>
      </c>
      <c r="Q8" s="16">
        <v>0.32558139534883701</v>
      </c>
      <c r="R8" s="16">
        <v>0.18518518518518501</v>
      </c>
      <c r="S8" s="16">
        <v>0.27472527472527503</v>
      </c>
      <c r="T8" s="16">
        <v>0.20192307692307701</v>
      </c>
      <c r="U8" s="16"/>
      <c r="V8" s="16">
        <v>0.314763231197772</v>
      </c>
      <c r="W8" s="16">
        <v>0.25945945945945897</v>
      </c>
      <c r="X8" s="16">
        <v>0.24647887323943701</v>
      </c>
      <c r="Y8" s="16">
        <v>0.19387755102040799</v>
      </c>
      <c r="Z8" s="16"/>
      <c r="AA8" s="16">
        <v>0.278215223097113</v>
      </c>
      <c r="AB8" s="16">
        <v>0.31707317073170699</v>
      </c>
      <c r="AC8" s="16">
        <v>0.26785714285714302</v>
      </c>
      <c r="AD8" s="16">
        <v>0.186046511627907</v>
      </c>
      <c r="AE8" s="16">
        <v>0.19327731092437</v>
      </c>
      <c r="AF8" s="16">
        <v>0.20212765957446799</v>
      </c>
      <c r="AG8" s="16">
        <v>0.25</v>
      </c>
      <c r="AH8" s="16">
        <v>0.219512195121951</v>
      </c>
      <c r="AI8" s="16">
        <v>0.235849056603774</v>
      </c>
      <c r="AJ8" s="16"/>
      <c r="AK8" s="16">
        <v>0.29949238578680198</v>
      </c>
      <c r="AL8" s="16">
        <v>0.213592233009709</v>
      </c>
      <c r="AM8" s="16">
        <v>0.287128712871287</v>
      </c>
      <c r="AN8" s="16">
        <v>0.218430034129693</v>
      </c>
      <c r="AO8" s="16">
        <v>0.28191489361702099</v>
      </c>
      <c r="AP8" s="16">
        <v>0.216589861751152</v>
      </c>
      <c r="AQ8" s="16">
        <v>0.25333333333333302</v>
      </c>
      <c r="AR8" s="16"/>
      <c r="AS8" s="16">
        <v>0.19148936170212799</v>
      </c>
      <c r="AT8" s="16">
        <v>0.25663716814159299</v>
      </c>
      <c r="AU8" s="16"/>
      <c r="AV8" s="16">
        <v>0.215189873417722</v>
      </c>
      <c r="AW8" s="16">
        <v>0.26540284360189598</v>
      </c>
      <c r="AX8" s="16"/>
      <c r="AY8" s="16">
        <v>0.278985507246377</v>
      </c>
      <c r="AZ8" s="16">
        <v>0.19387755102040799</v>
      </c>
      <c r="BA8" s="16"/>
      <c r="BB8" s="16">
        <v>0.223227752639517</v>
      </c>
      <c r="BC8" s="16">
        <v>0.27175572519084001</v>
      </c>
      <c r="BD8" s="16"/>
      <c r="BE8" s="16">
        <v>0.39393939393939398</v>
      </c>
      <c r="BF8" s="16">
        <v>0.328402366863905</v>
      </c>
      <c r="BG8" s="16">
        <v>0.207612456747405</v>
      </c>
      <c r="BH8" s="16">
        <v>0.123404255319149</v>
      </c>
    </row>
    <row r="9" spans="2:60" ht="30" x14ac:dyDescent="0.25">
      <c r="B9" s="17" t="s">
        <v>321</v>
      </c>
      <c r="C9" s="16">
        <v>0.627465857359636</v>
      </c>
      <c r="D9" s="16">
        <v>0.65116279069767402</v>
      </c>
      <c r="E9" s="16">
        <v>0.60139860139860102</v>
      </c>
      <c r="F9" s="16">
        <v>0.57894736842105299</v>
      </c>
      <c r="G9" s="16">
        <v>0.55172413793103403</v>
      </c>
      <c r="H9" s="16">
        <v>0.6</v>
      </c>
      <c r="I9" s="16">
        <v>0.65714285714285703</v>
      </c>
      <c r="J9" s="16">
        <v>0.57894736842105299</v>
      </c>
      <c r="K9" s="16">
        <v>0.602739726027397</v>
      </c>
      <c r="L9" s="16">
        <v>0.6</v>
      </c>
      <c r="M9" s="16">
        <v>0.65909090909090895</v>
      </c>
      <c r="N9" s="16">
        <v>0.61764705882352899</v>
      </c>
      <c r="O9" s="16">
        <v>0.63333333333333297</v>
      </c>
      <c r="P9" s="16">
        <v>0.61666666666666703</v>
      </c>
      <c r="Q9" s="16">
        <v>0.53488372093023295</v>
      </c>
      <c r="R9" s="16">
        <v>0.66666666666666696</v>
      </c>
      <c r="S9" s="16">
        <v>0.63736263736263699</v>
      </c>
      <c r="T9" s="16">
        <v>0.73076923076923095</v>
      </c>
      <c r="U9" s="16"/>
      <c r="V9" s="16">
        <v>0.47632311977715902</v>
      </c>
      <c r="W9" s="16">
        <v>0.61621621621621603</v>
      </c>
      <c r="X9" s="16">
        <v>0.67253521126760596</v>
      </c>
      <c r="Y9" s="16">
        <v>0.71632653061224505</v>
      </c>
      <c r="Z9" s="16"/>
      <c r="AA9" s="16">
        <v>0.52230971128608905</v>
      </c>
      <c r="AB9" s="16">
        <v>0.58536585365853699</v>
      </c>
      <c r="AC9" s="16">
        <v>0.69642857142857095</v>
      </c>
      <c r="AD9" s="16">
        <v>0.72093023255813904</v>
      </c>
      <c r="AE9" s="16">
        <v>0.68907563025210095</v>
      </c>
      <c r="AF9" s="16">
        <v>0.70212765957446799</v>
      </c>
      <c r="AG9" s="16">
        <v>0.69791666666666696</v>
      </c>
      <c r="AH9" s="16">
        <v>0.73170731707317105</v>
      </c>
      <c r="AI9" s="16">
        <v>0.679245283018868</v>
      </c>
      <c r="AJ9" s="16"/>
      <c r="AK9" s="16">
        <v>0.49238578680202999</v>
      </c>
      <c r="AL9" s="16">
        <v>0.62135922330097104</v>
      </c>
      <c r="AM9" s="16">
        <v>0.58415841584158401</v>
      </c>
      <c r="AN9" s="16">
        <v>0.60409556313993196</v>
      </c>
      <c r="AO9" s="16">
        <v>0.68617021276595702</v>
      </c>
      <c r="AP9" s="16">
        <v>0.73732718894009197</v>
      </c>
      <c r="AQ9" s="16">
        <v>0.66666666666666696</v>
      </c>
      <c r="AR9" s="16"/>
      <c r="AS9" s="16">
        <v>0.76063829787234005</v>
      </c>
      <c r="AT9" s="16">
        <v>0.60530973451327397</v>
      </c>
      <c r="AU9" s="16"/>
      <c r="AV9" s="16">
        <v>0.632911392405063</v>
      </c>
      <c r="AW9" s="16">
        <v>0.62440758293838905</v>
      </c>
      <c r="AX9" s="16"/>
      <c r="AY9" s="16">
        <v>0.57487922705313999</v>
      </c>
      <c r="AZ9" s="16">
        <v>0.71632653061224505</v>
      </c>
      <c r="BA9" s="16"/>
      <c r="BB9" s="16">
        <v>0.71644042232277505</v>
      </c>
      <c r="BC9" s="16">
        <v>0.53740458015267201</v>
      </c>
      <c r="BD9" s="16"/>
      <c r="BE9" s="16">
        <v>0.175757575757576</v>
      </c>
      <c r="BF9" s="16">
        <v>0.523668639053254</v>
      </c>
      <c r="BG9" s="16">
        <v>0.72491349480968903</v>
      </c>
      <c r="BH9" s="16">
        <v>0.85531914893617</v>
      </c>
    </row>
    <row r="10" spans="2:60" x14ac:dyDescent="0.25">
      <c r="B10" s="17" t="s">
        <v>322</v>
      </c>
      <c r="C10" s="16">
        <v>8.1942336874051599E-2</v>
      </c>
      <c r="D10" s="16">
        <v>8.5271317829457405E-2</v>
      </c>
      <c r="E10" s="16">
        <v>0.111888111888112</v>
      </c>
      <c r="F10" s="16">
        <v>9.4736842105263203E-2</v>
      </c>
      <c r="G10" s="16">
        <v>0.12068965517241401</v>
      </c>
      <c r="H10" s="16">
        <v>0.1</v>
      </c>
      <c r="I10" s="16">
        <v>5.7142857142857099E-2</v>
      </c>
      <c r="J10" s="16">
        <v>0.26315789473684198</v>
      </c>
      <c r="K10" s="16">
        <v>4.1095890410958902E-2</v>
      </c>
      <c r="L10" s="16">
        <v>0.133333333333333</v>
      </c>
      <c r="M10" s="16">
        <v>9.0909090909090898E-2</v>
      </c>
      <c r="N10" s="16">
        <v>5.8823529411764698E-2</v>
      </c>
      <c r="O10" s="16">
        <v>3.3333333333333298E-2</v>
      </c>
      <c r="P10" s="16">
        <v>0.15</v>
      </c>
      <c r="Q10" s="16">
        <v>9.3023255813953501E-2</v>
      </c>
      <c r="R10" s="16">
        <v>0.148148148148148</v>
      </c>
      <c r="S10" s="16">
        <v>4.3956043956044001E-2</v>
      </c>
      <c r="T10" s="16">
        <v>3.8461538461538498E-2</v>
      </c>
      <c r="U10" s="16"/>
      <c r="V10" s="16">
        <v>0.17270194986072401</v>
      </c>
      <c r="W10" s="16">
        <v>9.7297297297297303E-2</v>
      </c>
      <c r="X10" s="16">
        <v>2.8169014084507001E-2</v>
      </c>
      <c r="Y10" s="16">
        <v>4.08163265306122E-2</v>
      </c>
      <c r="Z10" s="16"/>
      <c r="AA10" s="16">
        <v>0.162729658792651</v>
      </c>
      <c r="AB10" s="16">
        <v>4.8780487804878099E-2</v>
      </c>
      <c r="AC10" s="16">
        <v>2.6785714285714302E-2</v>
      </c>
      <c r="AD10" s="16">
        <v>8.5271317829457405E-2</v>
      </c>
      <c r="AE10" s="16">
        <v>4.20168067226891E-2</v>
      </c>
      <c r="AF10" s="16">
        <v>5.31914893617021E-2</v>
      </c>
      <c r="AG10" s="16">
        <v>4.1666666666666699E-2</v>
      </c>
      <c r="AH10" s="16">
        <v>3.65853658536585E-2</v>
      </c>
      <c r="AI10" s="16">
        <v>1.88679245283019E-2</v>
      </c>
      <c r="AJ10" s="16"/>
      <c r="AK10" s="16">
        <v>0.16751269035533001</v>
      </c>
      <c r="AL10" s="16">
        <v>9.7087378640776698E-2</v>
      </c>
      <c r="AM10" s="16">
        <v>0.10891089108910899</v>
      </c>
      <c r="AN10" s="16">
        <v>0.12286689419795201</v>
      </c>
      <c r="AO10" s="16">
        <v>1.5957446808510599E-2</v>
      </c>
      <c r="AP10" s="16">
        <v>3.6866359447004601E-2</v>
      </c>
      <c r="AQ10" s="16">
        <v>2.66666666666667E-2</v>
      </c>
      <c r="AR10" s="16"/>
      <c r="AS10" s="16">
        <v>4.2553191489361701E-2</v>
      </c>
      <c r="AT10" s="16">
        <v>8.8495575221238895E-2</v>
      </c>
      <c r="AU10" s="16"/>
      <c r="AV10" s="16">
        <v>0.124472573839662</v>
      </c>
      <c r="AW10" s="16">
        <v>5.8056872037914702E-2</v>
      </c>
      <c r="AX10" s="16"/>
      <c r="AY10" s="16">
        <v>0.106280193236715</v>
      </c>
      <c r="AZ10" s="16">
        <v>4.08163265306122E-2</v>
      </c>
      <c r="BA10" s="16"/>
      <c r="BB10" s="16">
        <v>3.1674208144796399E-2</v>
      </c>
      <c r="BC10" s="16">
        <v>0.132824427480916</v>
      </c>
      <c r="BD10" s="16"/>
      <c r="BE10" s="16">
        <v>0.33333333333333298</v>
      </c>
      <c r="BF10" s="16">
        <v>8.8757396449704096E-2</v>
      </c>
      <c r="BG10" s="16">
        <v>3.4602076124567498E-2</v>
      </c>
      <c r="BH10" s="16">
        <v>1.27659574468085E-2</v>
      </c>
    </row>
    <row r="11" spans="2:60" x14ac:dyDescent="0.25">
      <c r="B11" s="17" t="s">
        <v>77</v>
      </c>
      <c r="C11" s="18">
        <v>4.3247344461305001E-2</v>
      </c>
      <c r="D11" s="18">
        <v>3.1007751937984499E-2</v>
      </c>
      <c r="E11" s="18">
        <v>3.4965034965035002E-2</v>
      </c>
      <c r="F11" s="18">
        <v>4.2105263157894701E-2</v>
      </c>
      <c r="G11" s="18">
        <v>0.10344827586206901</v>
      </c>
      <c r="H11" s="18">
        <v>3.3333333333333298E-2</v>
      </c>
      <c r="I11" s="18">
        <v>4.7619047619047603E-2</v>
      </c>
      <c r="J11" s="18">
        <v>5.2631578947368397E-2</v>
      </c>
      <c r="K11" s="18">
        <v>4.1095890410958902E-2</v>
      </c>
      <c r="L11" s="18">
        <v>0</v>
      </c>
      <c r="M11" s="18">
        <v>3.4090909090909102E-2</v>
      </c>
      <c r="N11" s="18">
        <v>6.8627450980392204E-2</v>
      </c>
      <c r="O11" s="18">
        <v>0.1</v>
      </c>
      <c r="P11" s="18">
        <v>3.3333333333333298E-2</v>
      </c>
      <c r="Q11" s="18">
        <v>4.6511627906976702E-2</v>
      </c>
      <c r="R11" s="18">
        <v>0</v>
      </c>
      <c r="S11" s="18">
        <v>4.3956043956044001E-2</v>
      </c>
      <c r="T11" s="18">
        <v>2.8846153846153799E-2</v>
      </c>
      <c r="U11" s="18"/>
      <c r="V11" s="18">
        <v>3.6211699164345398E-2</v>
      </c>
      <c r="W11" s="18">
        <v>2.7027027027027001E-2</v>
      </c>
      <c r="X11" s="18">
        <v>5.2816901408450703E-2</v>
      </c>
      <c r="Y11" s="18">
        <v>4.8979591836734698E-2</v>
      </c>
      <c r="Z11" s="18"/>
      <c r="AA11" s="18">
        <v>3.6745406824147002E-2</v>
      </c>
      <c r="AB11" s="18">
        <v>4.8780487804878099E-2</v>
      </c>
      <c r="AC11" s="18">
        <v>8.9285714285714298E-3</v>
      </c>
      <c r="AD11" s="18">
        <v>7.7519379844961196E-3</v>
      </c>
      <c r="AE11" s="18">
        <v>7.5630252100840303E-2</v>
      </c>
      <c r="AF11" s="18">
        <v>4.2553191489361701E-2</v>
      </c>
      <c r="AG11" s="18">
        <v>1.0416666666666701E-2</v>
      </c>
      <c r="AH11" s="18">
        <v>1.21951219512195E-2</v>
      </c>
      <c r="AI11" s="18">
        <v>6.6037735849056603E-2</v>
      </c>
      <c r="AJ11" s="18"/>
      <c r="AK11" s="18">
        <v>4.0609137055837602E-2</v>
      </c>
      <c r="AL11" s="18">
        <v>6.7961165048543701E-2</v>
      </c>
      <c r="AM11" s="18">
        <v>1.9801980198019799E-2</v>
      </c>
      <c r="AN11" s="18">
        <v>5.4607508532423202E-2</v>
      </c>
      <c r="AO11" s="18">
        <v>1.5957446808510599E-2</v>
      </c>
      <c r="AP11" s="18">
        <v>9.2165898617511503E-3</v>
      </c>
      <c r="AQ11" s="18">
        <v>5.3333333333333302E-2</v>
      </c>
      <c r="AR11" s="18"/>
      <c r="AS11" s="18">
        <v>5.31914893617021E-3</v>
      </c>
      <c r="AT11" s="18">
        <v>4.9557522123893798E-2</v>
      </c>
      <c r="AU11" s="18"/>
      <c r="AV11" s="18">
        <v>2.7426160337552699E-2</v>
      </c>
      <c r="AW11" s="18">
        <v>5.2132701421800903E-2</v>
      </c>
      <c r="AX11" s="18"/>
      <c r="AY11" s="18">
        <v>3.9855072463768099E-2</v>
      </c>
      <c r="AZ11" s="18">
        <v>4.8979591836734698E-2</v>
      </c>
      <c r="BA11" s="18"/>
      <c r="BB11" s="18">
        <v>2.8657616892910999E-2</v>
      </c>
      <c r="BC11" s="18">
        <v>5.8015267175572503E-2</v>
      </c>
      <c r="BD11" s="18"/>
      <c r="BE11" s="18">
        <v>9.6969696969696997E-2</v>
      </c>
      <c r="BF11" s="18">
        <v>5.9171597633136098E-2</v>
      </c>
      <c r="BG11" s="18">
        <v>3.2871972318339097E-2</v>
      </c>
      <c r="BH11" s="18">
        <v>8.5106382978723406E-3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0.19195751138087999</v>
      </c>
      <c r="D8" s="16">
        <v>0.201550387596899</v>
      </c>
      <c r="E8" s="16">
        <v>0.23776223776223801</v>
      </c>
      <c r="F8" s="16">
        <v>0.231578947368421</v>
      </c>
      <c r="G8" s="16">
        <v>0.15517241379310301</v>
      </c>
      <c r="H8" s="16">
        <v>6.6666666666666693E-2</v>
      </c>
      <c r="I8" s="16">
        <v>0.22857142857142901</v>
      </c>
      <c r="J8" s="16">
        <v>5.2631578947368397E-2</v>
      </c>
      <c r="K8" s="16">
        <v>0.19178082191780799</v>
      </c>
      <c r="L8" s="16">
        <v>0.16666666666666699</v>
      </c>
      <c r="M8" s="16">
        <v>0.14772727272727301</v>
      </c>
      <c r="N8" s="16">
        <v>0.19607843137254899</v>
      </c>
      <c r="O8" s="16">
        <v>0.133333333333333</v>
      </c>
      <c r="P8" s="16">
        <v>0.116666666666667</v>
      </c>
      <c r="Q8" s="16">
        <v>0.232558139534884</v>
      </c>
      <c r="R8" s="16">
        <v>0.18518518518518501</v>
      </c>
      <c r="S8" s="16">
        <v>0.20329670329670299</v>
      </c>
      <c r="T8" s="16">
        <v>0.19230769230769201</v>
      </c>
      <c r="U8" s="16"/>
      <c r="V8" s="16">
        <v>0.29526462395543202</v>
      </c>
      <c r="W8" s="16">
        <v>0.16756756756756799</v>
      </c>
      <c r="X8" s="16">
        <v>0.183098591549296</v>
      </c>
      <c r="Y8" s="16">
        <v>0.130612244897959</v>
      </c>
      <c r="Z8" s="16"/>
      <c r="AA8" s="16">
        <v>0.249343832020997</v>
      </c>
      <c r="AB8" s="16">
        <v>0.30487804878048802</v>
      </c>
      <c r="AC8" s="16">
        <v>0.1875</v>
      </c>
      <c r="AD8" s="16">
        <v>0.162790697674419</v>
      </c>
      <c r="AE8" s="16">
        <v>0.151260504201681</v>
      </c>
      <c r="AF8" s="16">
        <v>0.170212765957447</v>
      </c>
      <c r="AG8" s="16">
        <v>0.1875</v>
      </c>
      <c r="AH8" s="16">
        <v>0.109756097560976</v>
      </c>
      <c r="AI8" s="16">
        <v>0.113207547169811</v>
      </c>
      <c r="AJ8" s="16"/>
      <c r="AK8" s="16">
        <v>0.27918781725888298</v>
      </c>
      <c r="AL8" s="16">
        <v>0.18446601941747601</v>
      </c>
      <c r="AM8" s="16">
        <v>0.18811881188118801</v>
      </c>
      <c r="AN8" s="16">
        <v>0.15358361774744</v>
      </c>
      <c r="AO8" s="16">
        <v>0.20212765957446799</v>
      </c>
      <c r="AP8" s="16">
        <v>0.18433179723502299</v>
      </c>
      <c r="AQ8" s="16">
        <v>0.16666666666666699</v>
      </c>
      <c r="AR8" s="16"/>
      <c r="AS8" s="16">
        <v>0.12765957446808501</v>
      </c>
      <c r="AT8" s="16">
        <v>0.20265486725663701</v>
      </c>
      <c r="AU8" s="16"/>
      <c r="AV8" s="16">
        <v>0.14978902953586501</v>
      </c>
      <c r="AW8" s="16">
        <v>0.21563981042654001</v>
      </c>
      <c r="AX8" s="16"/>
      <c r="AY8" s="16">
        <v>0.22826086956521699</v>
      </c>
      <c r="AZ8" s="16">
        <v>0.130612244897959</v>
      </c>
      <c r="BA8" s="16"/>
      <c r="BB8" s="16">
        <v>0.16289592760180999</v>
      </c>
      <c r="BC8" s="16">
        <v>0.221374045801527</v>
      </c>
      <c r="BD8" s="16"/>
      <c r="BE8" s="16">
        <v>0.30909090909090903</v>
      </c>
      <c r="BF8" s="16">
        <v>0.28402366863905298</v>
      </c>
      <c r="BG8" s="16">
        <v>0.157439446366782</v>
      </c>
      <c r="BH8" s="16">
        <v>6.3829787234042507E-2</v>
      </c>
    </row>
    <row r="9" spans="2:60" ht="30" x14ac:dyDescent="0.25">
      <c r="B9" s="17" t="s">
        <v>321</v>
      </c>
      <c r="C9" s="16">
        <v>0.62822458270106196</v>
      </c>
      <c r="D9" s="16">
        <v>0.71317829457364301</v>
      </c>
      <c r="E9" s="16">
        <v>0.53846153846153799</v>
      </c>
      <c r="F9" s="16">
        <v>0.6</v>
      </c>
      <c r="G9" s="16">
        <v>0.63793103448275901</v>
      </c>
      <c r="H9" s="16">
        <v>0.63333333333333297</v>
      </c>
      <c r="I9" s="16">
        <v>0.580952380952381</v>
      </c>
      <c r="J9" s="16">
        <v>0.78947368421052599</v>
      </c>
      <c r="K9" s="16">
        <v>0.58904109589041098</v>
      </c>
      <c r="L9" s="16">
        <v>0.66666666666666696</v>
      </c>
      <c r="M9" s="16">
        <v>0.64772727272727304</v>
      </c>
      <c r="N9" s="16">
        <v>0.52941176470588203</v>
      </c>
      <c r="O9" s="16">
        <v>0.73333333333333295</v>
      </c>
      <c r="P9" s="16">
        <v>0.56666666666666698</v>
      </c>
      <c r="Q9" s="16">
        <v>0.69767441860465096</v>
      </c>
      <c r="R9" s="16">
        <v>0.55555555555555602</v>
      </c>
      <c r="S9" s="16">
        <v>0.68131868131868101</v>
      </c>
      <c r="T9" s="16">
        <v>0.68269230769230804</v>
      </c>
      <c r="U9" s="16"/>
      <c r="V9" s="16">
        <v>0.29805013927576601</v>
      </c>
      <c r="W9" s="16">
        <v>0.68108108108108101</v>
      </c>
      <c r="X9" s="16">
        <v>0.69366197183098599</v>
      </c>
      <c r="Y9" s="16">
        <v>0.81224489795918398</v>
      </c>
      <c r="Z9" s="16"/>
      <c r="AA9" s="16">
        <v>0.40944881889763801</v>
      </c>
      <c r="AB9" s="16">
        <v>0.56097560975609795</v>
      </c>
      <c r="AC9" s="16">
        <v>0.6875</v>
      </c>
      <c r="AD9" s="16">
        <v>0.775193798449612</v>
      </c>
      <c r="AE9" s="16">
        <v>0.72268907563025198</v>
      </c>
      <c r="AF9" s="16">
        <v>0.76595744680851097</v>
      </c>
      <c r="AG9" s="16">
        <v>0.73958333333333304</v>
      </c>
      <c r="AH9" s="16">
        <v>0.84146341463414598</v>
      </c>
      <c r="AI9" s="16">
        <v>0.83018867924528295</v>
      </c>
      <c r="AJ9" s="16"/>
      <c r="AK9" s="16">
        <v>0.38578680203045701</v>
      </c>
      <c r="AL9" s="16">
        <v>0.65048543689320404</v>
      </c>
      <c r="AM9" s="16">
        <v>0.61386138613861396</v>
      </c>
      <c r="AN9" s="16">
        <v>0.60409556313993196</v>
      </c>
      <c r="AO9" s="16">
        <v>0.75</v>
      </c>
      <c r="AP9" s="16">
        <v>0.76036866359446997</v>
      </c>
      <c r="AQ9" s="16">
        <v>0.71333333333333304</v>
      </c>
      <c r="AR9" s="16"/>
      <c r="AS9" s="16">
        <v>0.85638297872340396</v>
      </c>
      <c r="AT9" s="16">
        <v>0.59026548672566403</v>
      </c>
      <c r="AU9" s="16"/>
      <c r="AV9" s="16">
        <v>0.61603375527426196</v>
      </c>
      <c r="AW9" s="16">
        <v>0.63507109004739304</v>
      </c>
      <c r="AX9" s="16"/>
      <c r="AY9" s="16">
        <v>0.51932367149758496</v>
      </c>
      <c r="AZ9" s="16">
        <v>0.81224489795918398</v>
      </c>
      <c r="BA9" s="16"/>
      <c r="BB9" s="16">
        <v>0.72549019607843102</v>
      </c>
      <c r="BC9" s="16">
        <v>0.52977099236641201</v>
      </c>
      <c r="BD9" s="16"/>
      <c r="BE9" s="16">
        <v>9.6969696969696997E-2</v>
      </c>
      <c r="BF9" s="16">
        <v>0.44378698224852098</v>
      </c>
      <c r="BG9" s="16">
        <v>0.76989619377162599</v>
      </c>
      <c r="BH9" s="16">
        <v>0.91914893617021298</v>
      </c>
    </row>
    <row r="10" spans="2:60" x14ac:dyDescent="0.25">
      <c r="B10" s="17" t="s">
        <v>322</v>
      </c>
      <c r="C10" s="16">
        <v>0.12822458270106199</v>
      </c>
      <c r="D10" s="16">
        <v>4.6511627906976702E-2</v>
      </c>
      <c r="E10" s="16">
        <v>0.160839160839161</v>
      </c>
      <c r="F10" s="16">
        <v>0.13684210526315799</v>
      </c>
      <c r="G10" s="16">
        <v>0.17241379310344801</v>
      </c>
      <c r="H10" s="16">
        <v>0.2</v>
      </c>
      <c r="I10" s="16">
        <v>0.161904761904762</v>
      </c>
      <c r="J10" s="16">
        <v>0.157894736842105</v>
      </c>
      <c r="K10" s="16">
        <v>0.19178082191780799</v>
      </c>
      <c r="L10" s="16">
        <v>6.6666666666666693E-2</v>
      </c>
      <c r="M10" s="16">
        <v>0.13636363636363599</v>
      </c>
      <c r="N10" s="16">
        <v>0.14705882352941199</v>
      </c>
      <c r="O10" s="16">
        <v>3.3333333333333298E-2</v>
      </c>
      <c r="P10" s="16">
        <v>0.25</v>
      </c>
      <c r="Q10" s="16">
        <v>4.6511627906976702E-2</v>
      </c>
      <c r="R10" s="16">
        <v>0.22222222222222199</v>
      </c>
      <c r="S10" s="16">
        <v>8.2417582417582402E-2</v>
      </c>
      <c r="T10" s="16">
        <v>8.6538461538461495E-2</v>
      </c>
      <c r="U10" s="16"/>
      <c r="V10" s="16">
        <v>0.33704735376044598</v>
      </c>
      <c r="W10" s="16">
        <v>0.102702702702703</v>
      </c>
      <c r="X10" s="16">
        <v>6.6901408450704206E-2</v>
      </c>
      <c r="Y10" s="16">
        <v>2.04081632653061E-2</v>
      </c>
      <c r="Z10" s="16"/>
      <c r="AA10" s="16">
        <v>0.291338582677165</v>
      </c>
      <c r="AB10" s="16">
        <v>6.0975609756097601E-2</v>
      </c>
      <c r="AC10" s="16">
        <v>8.0357142857142905E-2</v>
      </c>
      <c r="AD10" s="16">
        <v>5.4263565891472902E-2</v>
      </c>
      <c r="AE10" s="16">
        <v>5.0420168067226899E-2</v>
      </c>
      <c r="AF10" s="16">
        <v>5.31914893617021E-2</v>
      </c>
      <c r="AG10" s="16">
        <v>5.2083333333333301E-2</v>
      </c>
      <c r="AH10" s="16">
        <v>1.21951219512195E-2</v>
      </c>
      <c r="AI10" s="16">
        <v>9.4339622641509396E-3</v>
      </c>
      <c r="AJ10" s="16"/>
      <c r="AK10" s="16">
        <v>0.27918781725888298</v>
      </c>
      <c r="AL10" s="16">
        <v>0.116504854368932</v>
      </c>
      <c r="AM10" s="16">
        <v>0.13861386138613899</v>
      </c>
      <c r="AN10" s="16">
        <v>0.18088737201365199</v>
      </c>
      <c r="AO10" s="16">
        <v>3.1914893617021302E-2</v>
      </c>
      <c r="AP10" s="16">
        <v>4.6082949308755797E-2</v>
      </c>
      <c r="AQ10" s="16">
        <v>7.3333333333333306E-2</v>
      </c>
      <c r="AR10" s="16"/>
      <c r="AS10" s="16">
        <v>1.0638297872340399E-2</v>
      </c>
      <c r="AT10" s="16">
        <v>0.14778761061946899</v>
      </c>
      <c r="AU10" s="16"/>
      <c r="AV10" s="16">
        <v>0.18776371308016901</v>
      </c>
      <c r="AW10" s="16">
        <v>9.4786729857819899E-2</v>
      </c>
      <c r="AX10" s="16"/>
      <c r="AY10" s="16">
        <v>0.19202898550724601</v>
      </c>
      <c r="AZ10" s="16">
        <v>2.04081632653061E-2</v>
      </c>
      <c r="BA10" s="16"/>
      <c r="BB10" s="16">
        <v>7.5414781297134206E-2</v>
      </c>
      <c r="BC10" s="16">
        <v>0.181679389312977</v>
      </c>
      <c r="BD10" s="16"/>
      <c r="BE10" s="16">
        <v>0.45454545454545497</v>
      </c>
      <c r="BF10" s="16">
        <v>0.18639053254437901</v>
      </c>
      <c r="BG10" s="16">
        <v>4.8442906574394498E-2</v>
      </c>
      <c r="BH10" s="16">
        <v>1.27659574468085E-2</v>
      </c>
    </row>
    <row r="11" spans="2:60" x14ac:dyDescent="0.25">
      <c r="B11" s="17" t="s">
        <v>77</v>
      </c>
      <c r="C11" s="18">
        <v>5.1593323216995397E-2</v>
      </c>
      <c r="D11" s="18">
        <v>3.8759689922480599E-2</v>
      </c>
      <c r="E11" s="18">
        <v>6.2937062937062901E-2</v>
      </c>
      <c r="F11" s="18">
        <v>3.1578947368421102E-2</v>
      </c>
      <c r="G11" s="18">
        <v>3.4482758620689703E-2</v>
      </c>
      <c r="H11" s="18">
        <v>0.1</v>
      </c>
      <c r="I11" s="18">
        <v>2.8571428571428598E-2</v>
      </c>
      <c r="J11" s="18">
        <v>0</v>
      </c>
      <c r="K11" s="18">
        <v>2.7397260273972601E-2</v>
      </c>
      <c r="L11" s="18">
        <v>0.1</v>
      </c>
      <c r="M11" s="18">
        <v>6.8181818181818205E-2</v>
      </c>
      <c r="N11" s="18">
        <v>0.12745098039215699</v>
      </c>
      <c r="O11" s="18">
        <v>0.1</v>
      </c>
      <c r="P11" s="18">
        <v>6.6666666666666693E-2</v>
      </c>
      <c r="Q11" s="18">
        <v>2.32558139534884E-2</v>
      </c>
      <c r="R11" s="18">
        <v>3.7037037037037E-2</v>
      </c>
      <c r="S11" s="18">
        <v>3.2967032967033003E-2</v>
      </c>
      <c r="T11" s="18">
        <v>3.8461538461538498E-2</v>
      </c>
      <c r="U11" s="18"/>
      <c r="V11" s="18">
        <v>6.9637883008356494E-2</v>
      </c>
      <c r="W11" s="18">
        <v>4.86486486486487E-2</v>
      </c>
      <c r="X11" s="18">
        <v>5.63380281690141E-2</v>
      </c>
      <c r="Y11" s="18">
        <v>3.6734693877551003E-2</v>
      </c>
      <c r="Z11" s="18"/>
      <c r="AA11" s="18">
        <v>4.9868766404199502E-2</v>
      </c>
      <c r="AB11" s="18">
        <v>7.3170731707317097E-2</v>
      </c>
      <c r="AC11" s="18">
        <v>4.4642857142857102E-2</v>
      </c>
      <c r="AD11" s="18">
        <v>7.7519379844961196E-3</v>
      </c>
      <c r="AE11" s="18">
        <v>7.5630252100840303E-2</v>
      </c>
      <c r="AF11" s="18">
        <v>1.0638297872340399E-2</v>
      </c>
      <c r="AG11" s="18">
        <v>2.0833333333333301E-2</v>
      </c>
      <c r="AH11" s="18">
        <v>3.65853658536585E-2</v>
      </c>
      <c r="AI11" s="18">
        <v>4.71698113207547E-2</v>
      </c>
      <c r="AJ11" s="18"/>
      <c r="AK11" s="18">
        <v>5.5837563451776699E-2</v>
      </c>
      <c r="AL11" s="18">
        <v>4.85436893203883E-2</v>
      </c>
      <c r="AM11" s="18">
        <v>5.9405940594059403E-2</v>
      </c>
      <c r="AN11" s="18">
        <v>6.14334470989761E-2</v>
      </c>
      <c r="AO11" s="18">
        <v>1.5957446808510599E-2</v>
      </c>
      <c r="AP11" s="18">
        <v>9.2165898617511503E-3</v>
      </c>
      <c r="AQ11" s="18">
        <v>4.6666666666666697E-2</v>
      </c>
      <c r="AR11" s="18"/>
      <c r="AS11" s="18">
        <v>5.31914893617021E-3</v>
      </c>
      <c r="AT11" s="18">
        <v>5.9292035398230102E-2</v>
      </c>
      <c r="AU11" s="18"/>
      <c r="AV11" s="18">
        <v>4.6413502109704602E-2</v>
      </c>
      <c r="AW11" s="18">
        <v>5.4502369668246398E-2</v>
      </c>
      <c r="AX11" s="18"/>
      <c r="AY11" s="18">
        <v>6.0386473429951702E-2</v>
      </c>
      <c r="AZ11" s="18">
        <v>3.6734693877551003E-2</v>
      </c>
      <c r="BA11" s="18"/>
      <c r="BB11" s="18">
        <v>3.6199095022624403E-2</v>
      </c>
      <c r="BC11" s="18">
        <v>6.7175572519084001E-2</v>
      </c>
      <c r="BD11" s="18"/>
      <c r="BE11" s="18">
        <v>0.13939393939393899</v>
      </c>
      <c r="BF11" s="18">
        <v>8.5798816568047304E-2</v>
      </c>
      <c r="BG11" s="18">
        <v>2.42214532871972E-2</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0.20940819423368701</v>
      </c>
      <c r="D8" s="16">
        <v>0.224806201550388</v>
      </c>
      <c r="E8" s="16">
        <v>0.20979020979021001</v>
      </c>
      <c r="F8" s="16">
        <v>0.231578947368421</v>
      </c>
      <c r="G8" s="16">
        <v>0.17241379310344801</v>
      </c>
      <c r="H8" s="16">
        <v>0.33333333333333298</v>
      </c>
      <c r="I8" s="16">
        <v>0.24761904761904799</v>
      </c>
      <c r="J8" s="16">
        <v>0.105263157894737</v>
      </c>
      <c r="K8" s="16">
        <v>0.24657534246575299</v>
      </c>
      <c r="L8" s="16">
        <v>0.266666666666667</v>
      </c>
      <c r="M8" s="16">
        <v>0.125</v>
      </c>
      <c r="N8" s="16">
        <v>0.15686274509803899</v>
      </c>
      <c r="O8" s="16">
        <v>0.133333333333333</v>
      </c>
      <c r="P8" s="16">
        <v>0.133333333333333</v>
      </c>
      <c r="Q8" s="16">
        <v>0.232558139534884</v>
      </c>
      <c r="R8" s="16">
        <v>0.11111111111111099</v>
      </c>
      <c r="S8" s="16">
        <v>0.26373626373626402</v>
      </c>
      <c r="T8" s="16">
        <v>0.20192307692307701</v>
      </c>
      <c r="U8" s="16"/>
      <c r="V8" s="16">
        <v>0.220055710306407</v>
      </c>
      <c r="W8" s="16">
        <v>0.2</v>
      </c>
      <c r="X8" s="16">
        <v>0.24647887323943701</v>
      </c>
      <c r="Y8" s="16">
        <v>0.183673469387755</v>
      </c>
      <c r="Z8" s="16"/>
      <c r="AA8" s="16">
        <v>0.20209973753280799</v>
      </c>
      <c r="AB8" s="16">
        <v>0.219512195121951</v>
      </c>
      <c r="AC8" s="16">
        <v>0.28571428571428598</v>
      </c>
      <c r="AD8" s="16">
        <v>0.24031007751937999</v>
      </c>
      <c r="AE8" s="16">
        <v>0.17647058823529399</v>
      </c>
      <c r="AF8" s="16">
        <v>0.20212765957446799</v>
      </c>
      <c r="AG8" s="16">
        <v>0.30208333333333298</v>
      </c>
      <c r="AH8" s="16">
        <v>0.15853658536585399</v>
      </c>
      <c r="AI8" s="16">
        <v>0.169811320754717</v>
      </c>
      <c r="AJ8" s="16"/>
      <c r="AK8" s="16">
        <v>0.23857868020304601</v>
      </c>
      <c r="AL8" s="16">
        <v>0.223300970873786</v>
      </c>
      <c r="AM8" s="16">
        <v>0.237623762376238</v>
      </c>
      <c r="AN8" s="16">
        <v>0.17747440273037501</v>
      </c>
      <c r="AO8" s="16">
        <v>0.22340425531914901</v>
      </c>
      <c r="AP8" s="16">
        <v>0.216589861751152</v>
      </c>
      <c r="AQ8" s="16">
        <v>0.22</v>
      </c>
      <c r="AR8" s="16"/>
      <c r="AS8" s="16">
        <v>0.20744680851063799</v>
      </c>
      <c r="AT8" s="16">
        <v>0.20973451327433601</v>
      </c>
      <c r="AU8" s="16"/>
      <c r="AV8" s="16">
        <v>0.17299578059071699</v>
      </c>
      <c r="AW8" s="16">
        <v>0.22985781990521301</v>
      </c>
      <c r="AX8" s="16"/>
      <c r="AY8" s="16">
        <v>0.22463768115942001</v>
      </c>
      <c r="AZ8" s="16">
        <v>0.183673469387755</v>
      </c>
      <c r="BA8" s="16"/>
      <c r="BB8" s="16">
        <v>0.20211161387632001</v>
      </c>
      <c r="BC8" s="16">
        <v>0.21679389312977099</v>
      </c>
      <c r="BD8" s="16"/>
      <c r="BE8" s="16">
        <v>0.25454545454545502</v>
      </c>
      <c r="BF8" s="16">
        <v>0.224852071005917</v>
      </c>
      <c r="BG8" s="16">
        <v>0.21280276816609001</v>
      </c>
      <c r="BH8" s="16">
        <v>0.14893617021276601</v>
      </c>
    </row>
    <row r="9" spans="2:60" ht="30" x14ac:dyDescent="0.25">
      <c r="B9" s="17" t="s">
        <v>321</v>
      </c>
      <c r="C9" s="16">
        <v>0.26327769347496199</v>
      </c>
      <c r="D9" s="16">
        <v>0.27906976744186002</v>
      </c>
      <c r="E9" s="16">
        <v>0.21678321678321699</v>
      </c>
      <c r="F9" s="16">
        <v>0.24210526315789499</v>
      </c>
      <c r="G9" s="16">
        <v>0.22413793103448301</v>
      </c>
      <c r="H9" s="16">
        <v>0.1</v>
      </c>
      <c r="I9" s="16">
        <v>0.2</v>
      </c>
      <c r="J9" s="16">
        <v>0.21052631578947401</v>
      </c>
      <c r="K9" s="16">
        <v>0.27397260273972601</v>
      </c>
      <c r="L9" s="16">
        <v>0.266666666666667</v>
      </c>
      <c r="M9" s="16">
        <v>0.28409090909090901</v>
      </c>
      <c r="N9" s="16">
        <v>0.33333333333333298</v>
      </c>
      <c r="O9" s="16">
        <v>0.36666666666666697</v>
      </c>
      <c r="P9" s="16">
        <v>0.233333333333333</v>
      </c>
      <c r="Q9" s="16">
        <v>0.232558139534884</v>
      </c>
      <c r="R9" s="16">
        <v>0.18518518518518501</v>
      </c>
      <c r="S9" s="16">
        <v>0.31868131868131899</v>
      </c>
      <c r="T9" s="16">
        <v>0.29807692307692302</v>
      </c>
      <c r="U9" s="16"/>
      <c r="V9" s="16">
        <v>0.119777158774373</v>
      </c>
      <c r="W9" s="16">
        <v>0.21621621621621601</v>
      </c>
      <c r="X9" s="16">
        <v>0.28873239436619702</v>
      </c>
      <c r="Y9" s="16">
        <v>0.371428571428571</v>
      </c>
      <c r="Z9" s="16"/>
      <c r="AA9" s="16">
        <v>0.19947506561679801</v>
      </c>
      <c r="AB9" s="16">
        <v>0.207317073170732</v>
      </c>
      <c r="AC9" s="16">
        <v>0.26785714285714302</v>
      </c>
      <c r="AD9" s="16">
        <v>0.26356589147286802</v>
      </c>
      <c r="AE9" s="16">
        <v>0.30252100840336099</v>
      </c>
      <c r="AF9" s="16">
        <v>0.329787234042553</v>
      </c>
      <c r="AG9" s="16">
        <v>0.33333333333333298</v>
      </c>
      <c r="AH9" s="16">
        <v>0.34146341463414598</v>
      </c>
      <c r="AI9" s="16">
        <v>0.45283018867924502</v>
      </c>
      <c r="AJ9" s="16"/>
      <c r="AK9" s="16">
        <v>0.19289340101522801</v>
      </c>
      <c r="AL9" s="16">
        <v>0.25242718446601897</v>
      </c>
      <c r="AM9" s="16">
        <v>0.27722772277227697</v>
      </c>
      <c r="AN9" s="16">
        <v>0.19795221843003399</v>
      </c>
      <c r="AO9" s="16">
        <v>0.34574468085106402</v>
      </c>
      <c r="AP9" s="16">
        <v>0.37788018433179699</v>
      </c>
      <c r="AQ9" s="16">
        <v>0.28666666666666701</v>
      </c>
      <c r="AR9" s="16"/>
      <c r="AS9" s="16">
        <v>0.53723404255319196</v>
      </c>
      <c r="AT9" s="16">
        <v>0.21769911504424799</v>
      </c>
      <c r="AU9" s="16"/>
      <c r="AV9" s="16">
        <v>0.25738396624472598</v>
      </c>
      <c r="AW9" s="16">
        <v>0.26658767772511799</v>
      </c>
      <c r="AX9" s="16"/>
      <c r="AY9" s="16">
        <v>0.19927536231884099</v>
      </c>
      <c r="AZ9" s="16">
        <v>0.371428571428571</v>
      </c>
      <c r="BA9" s="16"/>
      <c r="BB9" s="16">
        <v>0.33936651583710398</v>
      </c>
      <c r="BC9" s="16">
        <v>0.18625954198473299</v>
      </c>
      <c r="BD9" s="16"/>
      <c r="BE9" s="16">
        <v>2.4242424242424201E-2</v>
      </c>
      <c r="BF9" s="16">
        <v>8.5798816568047304E-2</v>
      </c>
      <c r="BG9" s="16">
        <v>0.26124567474048399</v>
      </c>
      <c r="BH9" s="16">
        <v>0.69361702127659597</v>
      </c>
    </row>
    <row r="10" spans="2:60" x14ac:dyDescent="0.25">
      <c r="B10" s="17" t="s">
        <v>322</v>
      </c>
      <c r="C10" s="16">
        <v>0.45675265553869498</v>
      </c>
      <c r="D10" s="16">
        <v>0.41085271317829503</v>
      </c>
      <c r="E10" s="16">
        <v>0.46853146853146899</v>
      </c>
      <c r="F10" s="16">
        <v>0.48421052631578898</v>
      </c>
      <c r="G10" s="16">
        <v>0.51724137931034497</v>
      </c>
      <c r="H10" s="16">
        <v>0.46666666666666701</v>
      </c>
      <c r="I10" s="16">
        <v>0.50476190476190497</v>
      </c>
      <c r="J10" s="16">
        <v>0.63157894736842102</v>
      </c>
      <c r="K10" s="16">
        <v>0.43835616438356201</v>
      </c>
      <c r="L10" s="16">
        <v>0.4</v>
      </c>
      <c r="M10" s="16">
        <v>0.48863636363636398</v>
      </c>
      <c r="N10" s="16">
        <v>0.42156862745098</v>
      </c>
      <c r="O10" s="16">
        <v>0.4</v>
      </c>
      <c r="P10" s="16">
        <v>0.58333333333333304</v>
      </c>
      <c r="Q10" s="16">
        <v>0.418604651162791</v>
      </c>
      <c r="R10" s="16">
        <v>0.70370370370370405</v>
      </c>
      <c r="S10" s="16">
        <v>0.36263736263736301</v>
      </c>
      <c r="T10" s="16">
        <v>0.45192307692307698</v>
      </c>
      <c r="U10" s="16"/>
      <c r="V10" s="16">
        <v>0.59610027855153203</v>
      </c>
      <c r="W10" s="16">
        <v>0.52432432432432396</v>
      </c>
      <c r="X10" s="16">
        <v>0.411971830985915</v>
      </c>
      <c r="Y10" s="16">
        <v>0.35510204081632701</v>
      </c>
      <c r="Z10" s="16"/>
      <c r="AA10" s="16">
        <v>0.54330708661417304</v>
      </c>
      <c r="AB10" s="16">
        <v>0.439024390243902</v>
      </c>
      <c r="AC10" s="16">
        <v>0.38392857142857101</v>
      </c>
      <c r="AD10" s="16">
        <v>0.47286821705426402</v>
      </c>
      <c r="AE10" s="16">
        <v>0.48739495798319299</v>
      </c>
      <c r="AF10" s="16">
        <v>0.44680851063829802</v>
      </c>
      <c r="AG10" s="16">
        <v>0.3125</v>
      </c>
      <c r="AH10" s="16">
        <v>0.37804878048780499</v>
      </c>
      <c r="AI10" s="16">
        <v>0.29245283018867901</v>
      </c>
      <c r="AJ10" s="16"/>
      <c r="AK10" s="16">
        <v>0.49238578680202999</v>
      </c>
      <c r="AL10" s="16">
        <v>0.42718446601941701</v>
      </c>
      <c r="AM10" s="16">
        <v>0.475247524752475</v>
      </c>
      <c r="AN10" s="16">
        <v>0.54266211604095604</v>
      </c>
      <c r="AO10" s="16">
        <v>0.38829787234042601</v>
      </c>
      <c r="AP10" s="16">
        <v>0.36405529953916999</v>
      </c>
      <c r="AQ10" s="16">
        <v>0.43333333333333302</v>
      </c>
      <c r="AR10" s="16"/>
      <c r="AS10" s="16">
        <v>0.24468085106383</v>
      </c>
      <c r="AT10" s="16">
        <v>0.49203539823008902</v>
      </c>
      <c r="AU10" s="16"/>
      <c r="AV10" s="16">
        <v>0.49789029535864998</v>
      </c>
      <c r="AW10" s="16">
        <v>0.43364928909952599</v>
      </c>
      <c r="AX10" s="16"/>
      <c r="AY10" s="16">
        <v>0.51690821256038599</v>
      </c>
      <c r="AZ10" s="16">
        <v>0.35510204081632701</v>
      </c>
      <c r="BA10" s="16"/>
      <c r="BB10" s="16">
        <v>0.39819004524886897</v>
      </c>
      <c r="BC10" s="16">
        <v>0.51603053435114499</v>
      </c>
      <c r="BD10" s="16"/>
      <c r="BE10" s="16">
        <v>0.62424242424242404</v>
      </c>
      <c r="BF10" s="16">
        <v>0.59467455621301801</v>
      </c>
      <c r="BG10" s="16">
        <v>0.46366782006920398</v>
      </c>
      <c r="BH10" s="16">
        <v>0.11914893617021299</v>
      </c>
    </row>
    <row r="11" spans="2:60" x14ac:dyDescent="0.25">
      <c r="B11" s="17" t="s">
        <v>77</v>
      </c>
      <c r="C11" s="18">
        <v>7.0561456752655502E-2</v>
      </c>
      <c r="D11" s="18">
        <v>8.5271317829457405E-2</v>
      </c>
      <c r="E11" s="18">
        <v>0.10489510489510501</v>
      </c>
      <c r="F11" s="18">
        <v>4.2105263157894701E-2</v>
      </c>
      <c r="G11" s="18">
        <v>8.6206896551724102E-2</v>
      </c>
      <c r="H11" s="18">
        <v>0.1</v>
      </c>
      <c r="I11" s="18">
        <v>4.7619047619047603E-2</v>
      </c>
      <c r="J11" s="18">
        <v>5.2631578947368397E-2</v>
      </c>
      <c r="K11" s="18">
        <v>4.1095890410958902E-2</v>
      </c>
      <c r="L11" s="18">
        <v>6.6666666666666693E-2</v>
      </c>
      <c r="M11" s="18">
        <v>0.102272727272727</v>
      </c>
      <c r="N11" s="18">
        <v>8.8235294117647106E-2</v>
      </c>
      <c r="O11" s="18">
        <v>0.1</v>
      </c>
      <c r="P11" s="18">
        <v>0.05</v>
      </c>
      <c r="Q11" s="18">
        <v>0.116279069767442</v>
      </c>
      <c r="R11" s="18">
        <v>0</v>
      </c>
      <c r="S11" s="18">
        <v>5.4945054945054903E-2</v>
      </c>
      <c r="T11" s="18">
        <v>4.80769230769231E-2</v>
      </c>
      <c r="U11" s="18"/>
      <c r="V11" s="18">
        <v>6.4066852367687999E-2</v>
      </c>
      <c r="W11" s="18">
        <v>5.9459459459459497E-2</v>
      </c>
      <c r="X11" s="18">
        <v>5.2816901408450703E-2</v>
      </c>
      <c r="Y11" s="18">
        <v>8.9795918367346905E-2</v>
      </c>
      <c r="Z11" s="18"/>
      <c r="AA11" s="18">
        <v>5.5118110236220499E-2</v>
      </c>
      <c r="AB11" s="18">
        <v>0.134146341463415</v>
      </c>
      <c r="AC11" s="18">
        <v>6.25E-2</v>
      </c>
      <c r="AD11" s="18">
        <v>2.32558139534884E-2</v>
      </c>
      <c r="AE11" s="18">
        <v>3.3613445378151301E-2</v>
      </c>
      <c r="AF11" s="18">
        <v>2.1276595744680899E-2</v>
      </c>
      <c r="AG11" s="18">
        <v>5.2083333333333301E-2</v>
      </c>
      <c r="AH11" s="18">
        <v>0.12195121951219499</v>
      </c>
      <c r="AI11" s="18">
        <v>8.4905660377358499E-2</v>
      </c>
      <c r="AJ11" s="18"/>
      <c r="AK11" s="18">
        <v>7.6142131979695396E-2</v>
      </c>
      <c r="AL11" s="18">
        <v>9.7087378640776698E-2</v>
      </c>
      <c r="AM11" s="18">
        <v>9.9009900990098994E-3</v>
      </c>
      <c r="AN11" s="18">
        <v>8.1911262798634796E-2</v>
      </c>
      <c r="AO11" s="18">
        <v>4.2553191489361701E-2</v>
      </c>
      <c r="AP11" s="18">
        <v>4.1474654377880199E-2</v>
      </c>
      <c r="AQ11" s="18">
        <v>0.06</v>
      </c>
      <c r="AR11" s="18"/>
      <c r="AS11" s="18">
        <v>1.0638297872340399E-2</v>
      </c>
      <c r="AT11" s="18">
        <v>8.0530973451327398E-2</v>
      </c>
      <c r="AU11" s="18"/>
      <c r="AV11" s="18">
        <v>7.1729957805907199E-2</v>
      </c>
      <c r="AW11" s="18">
        <v>6.9905213270142194E-2</v>
      </c>
      <c r="AX11" s="18"/>
      <c r="AY11" s="18">
        <v>5.9178743961352698E-2</v>
      </c>
      <c r="AZ11" s="18">
        <v>8.9795918367346905E-2</v>
      </c>
      <c r="BA11" s="18"/>
      <c r="BB11" s="18">
        <v>6.0331825037707398E-2</v>
      </c>
      <c r="BC11" s="18">
        <v>8.0916030534351105E-2</v>
      </c>
      <c r="BD11" s="18"/>
      <c r="BE11" s="18">
        <v>9.6969696969696997E-2</v>
      </c>
      <c r="BF11" s="18">
        <v>9.4674556213017694E-2</v>
      </c>
      <c r="BG11" s="18">
        <v>6.2283737024221401E-2</v>
      </c>
      <c r="BH11" s="18">
        <v>3.8297872340425497E-2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0.144157814871017</v>
      </c>
      <c r="D8" s="16">
        <v>0.13178294573643401</v>
      </c>
      <c r="E8" s="16">
        <v>0.160839160839161</v>
      </c>
      <c r="F8" s="16">
        <v>0.17894736842105299</v>
      </c>
      <c r="G8" s="16">
        <v>0.12068965517241401</v>
      </c>
      <c r="H8" s="16">
        <v>0.2</v>
      </c>
      <c r="I8" s="16">
        <v>0.133333333333333</v>
      </c>
      <c r="J8" s="16">
        <v>0.105263157894737</v>
      </c>
      <c r="K8" s="16">
        <v>0.17808219178082199</v>
      </c>
      <c r="L8" s="16">
        <v>0.133333333333333</v>
      </c>
      <c r="M8" s="16">
        <v>0.125</v>
      </c>
      <c r="N8" s="16">
        <v>0.10784313725490199</v>
      </c>
      <c r="O8" s="16">
        <v>0.133333333333333</v>
      </c>
      <c r="P8" s="16">
        <v>8.3333333333333301E-2</v>
      </c>
      <c r="Q8" s="16">
        <v>0.25581395348837199</v>
      </c>
      <c r="R8" s="16">
        <v>0.11111111111111099</v>
      </c>
      <c r="S8" s="16">
        <v>0.14285714285714299</v>
      </c>
      <c r="T8" s="16">
        <v>0.15384615384615399</v>
      </c>
      <c r="U8" s="16"/>
      <c r="V8" s="16">
        <v>0.186629526462396</v>
      </c>
      <c r="W8" s="16">
        <v>0.135135135135135</v>
      </c>
      <c r="X8" s="16">
        <v>0.13732394366197201</v>
      </c>
      <c r="Y8" s="16">
        <v>0.120408163265306</v>
      </c>
      <c r="Z8" s="16"/>
      <c r="AA8" s="16">
        <v>0.16010498687663999</v>
      </c>
      <c r="AB8" s="16">
        <v>0.146341463414634</v>
      </c>
      <c r="AC8" s="16">
        <v>0.1875</v>
      </c>
      <c r="AD8" s="16">
        <v>0.162790697674419</v>
      </c>
      <c r="AE8" s="16">
        <v>0.13445378151260501</v>
      </c>
      <c r="AF8" s="16">
        <v>0.117021276595745</v>
      </c>
      <c r="AG8" s="16">
        <v>0.1875</v>
      </c>
      <c r="AH8" s="16">
        <v>8.5365853658536606E-2</v>
      </c>
      <c r="AI8" s="16">
        <v>9.4339622641509399E-2</v>
      </c>
      <c r="AJ8" s="16"/>
      <c r="AK8" s="16">
        <v>0.182741116751269</v>
      </c>
      <c r="AL8" s="16">
        <v>0.17475728155339801</v>
      </c>
      <c r="AM8" s="16">
        <v>0.14851485148514901</v>
      </c>
      <c r="AN8" s="16">
        <v>0.12969283276450499</v>
      </c>
      <c r="AO8" s="16">
        <v>0.14893617021276601</v>
      </c>
      <c r="AP8" s="16">
        <v>0.14746543778801799</v>
      </c>
      <c r="AQ8" s="16">
        <v>0.11333333333333299</v>
      </c>
      <c r="AR8" s="16"/>
      <c r="AS8" s="16">
        <v>0.117021276595745</v>
      </c>
      <c r="AT8" s="16">
        <v>0.148672566371681</v>
      </c>
      <c r="AU8" s="16"/>
      <c r="AV8" s="16">
        <v>0.12869198312236299</v>
      </c>
      <c r="AW8" s="16">
        <v>0.15284360189573501</v>
      </c>
      <c r="AX8" s="16"/>
      <c r="AY8" s="16">
        <v>0.15821256038647299</v>
      </c>
      <c r="AZ8" s="16">
        <v>0.120408163265306</v>
      </c>
      <c r="BA8" s="16"/>
      <c r="BB8" s="16">
        <v>0.120663650075415</v>
      </c>
      <c r="BC8" s="16">
        <v>0.16793893129771001</v>
      </c>
      <c r="BD8" s="16"/>
      <c r="BE8" s="16">
        <v>0.21212121212121199</v>
      </c>
      <c r="BF8" s="16">
        <v>0.16863905325443801</v>
      </c>
      <c r="BG8" s="16">
        <v>0.15051903114186899</v>
      </c>
      <c r="BH8" s="16">
        <v>4.6808510638297898E-2</v>
      </c>
    </row>
    <row r="9" spans="2:60" ht="30" x14ac:dyDescent="0.25">
      <c r="B9" s="17" t="s">
        <v>321</v>
      </c>
      <c r="C9" s="16">
        <v>0.436267071320182</v>
      </c>
      <c r="D9" s="16">
        <v>0.44961240310077499</v>
      </c>
      <c r="E9" s="16">
        <v>0.36363636363636398</v>
      </c>
      <c r="F9" s="16">
        <v>0.36842105263157898</v>
      </c>
      <c r="G9" s="16">
        <v>0.41379310344827602</v>
      </c>
      <c r="H9" s="16">
        <v>0.43333333333333302</v>
      </c>
      <c r="I9" s="16">
        <v>0.48571428571428599</v>
      </c>
      <c r="J9" s="16">
        <v>0.42105263157894701</v>
      </c>
      <c r="K9" s="16">
        <v>0.42465753424657499</v>
      </c>
      <c r="L9" s="16">
        <v>0.4</v>
      </c>
      <c r="M9" s="16">
        <v>0.52272727272727304</v>
      </c>
      <c r="N9" s="16">
        <v>0.441176470588235</v>
      </c>
      <c r="O9" s="16">
        <v>0.4</v>
      </c>
      <c r="P9" s="16">
        <v>0.41666666666666702</v>
      </c>
      <c r="Q9" s="16">
        <v>0.48837209302325602</v>
      </c>
      <c r="R9" s="16">
        <v>0.22222222222222199</v>
      </c>
      <c r="S9" s="16">
        <v>0.5</v>
      </c>
      <c r="T9" s="16">
        <v>0.43269230769230799</v>
      </c>
      <c r="U9" s="16"/>
      <c r="V9" s="16">
        <v>0.183844011142061</v>
      </c>
      <c r="W9" s="16">
        <v>0.44864864864864901</v>
      </c>
      <c r="X9" s="16">
        <v>0.50704225352112697</v>
      </c>
      <c r="Y9" s="16">
        <v>0.575510204081633</v>
      </c>
      <c r="Z9" s="16"/>
      <c r="AA9" s="16">
        <v>0.26246719160104998</v>
      </c>
      <c r="AB9" s="16">
        <v>0.45121951219512202</v>
      </c>
      <c r="AC9" s="16">
        <v>0.47321428571428598</v>
      </c>
      <c r="AD9" s="16">
        <v>0.49612403100775199</v>
      </c>
      <c r="AE9" s="16">
        <v>0.52100840336134502</v>
      </c>
      <c r="AF9" s="16">
        <v>0.56382978723404298</v>
      </c>
      <c r="AG9" s="16">
        <v>0.64583333333333304</v>
      </c>
      <c r="AH9" s="16">
        <v>0.59756097560975596</v>
      </c>
      <c r="AI9" s="16">
        <v>0.63207547169811296</v>
      </c>
      <c r="AJ9" s="16"/>
      <c r="AK9" s="16">
        <v>0.28934010152284301</v>
      </c>
      <c r="AL9" s="16">
        <v>0.466019417475728</v>
      </c>
      <c r="AM9" s="16">
        <v>0.48514851485148502</v>
      </c>
      <c r="AN9" s="16">
        <v>0.32081911262798601</v>
      </c>
      <c r="AO9" s="16">
        <v>0.55851063829787195</v>
      </c>
      <c r="AP9" s="16">
        <v>0.58525345622119795</v>
      </c>
      <c r="AQ9" s="16">
        <v>0.51333333333333298</v>
      </c>
      <c r="AR9" s="16"/>
      <c r="AS9" s="16">
        <v>0.71808510638297895</v>
      </c>
      <c r="AT9" s="16">
        <v>0.38938053097345099</v>
      </c>
      <c r="AU9" s="16"/>
      <c r="AV9" s="16">
        <v>0.38818565400843902</v>
      </c>
      <c r="AW9" s="16">
        <v>0.46327014218009499</v>
      </c>
      <c r="AX9" s="16"/>
      <c r="AY9" s="16">
        <v>0.35386473429951698</v>
      </c>
      <c r="AZ9" s="16">
        <v>0.575510204081633</v>
      </c>
      <c r="BA9" s="16"/>
      <c r="BB9" s="16">
        <v>0.56259426847662097</v>
      </c>
      <c r="BC9" s="16">
        <v>0.30839694656488498</v>
      </c>
      <c r="BD9" s="16"/>
      <c r="BE9" s="16">
        <v>6.0606060606060601E-2</v>
      </c>
      <c r="BF9" s="16">
        <v>0.23668639053254401</v>
      </c>
      <c r="BG9" s="16">
        <v>0.491349480968858</v>
      </c>
      <c r="BH9" s="16">
        <v>0.85106382978723405</v>
      </c>
    </row>
    <row r="10" spans="2:60" x14ac:dyDescent="0.25">
      <c r="B10" s="17" t="s">
        <v>322</v>
      </c>
      <c r="C10" s="16">
        <v>0.27389984825493202</v>
      </c>
      <c r="D10" s="16">
        <v>0.232558139534884</v>
      </c>
      <c r="E10" s="16">
        <v>0.32867132867132898</v>
      </c>
      <c r="F10" s="16">
        <v>0.326315789473684</v>
      </c>
      <c r="G10" s="16">
        <v>0.29310344827586199</v>
      </c>
      <c r="H10" s="16">
        <v>0.266666666666667</v>
      </c>
      <c r="I10" s="16">
        <v>0.20952380952381</v>
      </c>
      <c r="J10" s="16">
        <v>0.26315789473684198</v>
      </c>
      <c r="K10" s="16">
        <v>0.26027397260273999</v>
      </c>
      <c r="L10" s="16">
        <v>0.233333333333333</v>
      </c>
      <c r="M10" s="16">
        <v>0.204545454545455</v>
      </c>
      <c r="N10" s="16">
        <v>0.28431372549019601</v>
      </c>
      <c r="O10" s="16">
        <v>0.266666666666667</v>
      </c>
      <c r="P10" s="16">
        <v>0.35</v>
      </c>
      <c r="Q10" s="16">
        <v>0.116279069767442</v>
      </c>
      <c r="R10" s="16">
        <v>0.592592592592593</v>
      </c>
      <c r="S10" s="16">
        <v>0.25824175824175799</v>
      </c>
      <c r="T10" s="16">
        <v>0.29807692307692302</v>
      </c>
      <c r="U10" s="16"/>
      <c r="V10" s="16">
        <v>0.47632311977715902</v>
      </c>
      <c r="W10" s="16">
        <v>0.25945945945945897</v>
      </c>
      <c r="X10" s="16">
        <v>0.21478873239436599</v>
      </c>
      <c r="Y10" s="16">
        <v>0.16530612244897999</v>
      </c>
      <c r="Z10" s="16"/>
      <c r="AA10" s="16">
        <v>0.44356955380577401</v>
      </c>
      <c r="AB10" s="16">
        <v>0.219512195121951</v>
      </c>
      <c r="AC10" s="16">
        <v>0.17857142857142899</v>
      </c>
      <c r="AD10" s="16">
        <v>0.24806201550387599</v>
      </c>
      <c r="AE10" s="16">
        <v>0.218487394957983</v>
      </c>
      <c r="AF10" s="16">
        <v>0.25531914893617003</v>
      </c>
      <c r="AG10" s="16">
        <v>7.2916666666666699E-2</v>
      </c>
      <c r="AH10" s="16">
        <v>0.18292682926829301</v>
      </c>
      <c r="AI10" s="16">
        <v>0.15094339622641501</v>
      </c>
      <c r="AJ10" s="16"/>
      <c r="AK10" s="16">
        <v>0.38578680203045701</v>
      </c>
      <c r="AL10" s="16">
        <v>0.18446601941747601</v>
      </c>
      <c r="AM10" s="16">
        <v>0.27722772277227697</v>
      </c>
      <c r="AN10" s="16">
        <v>0.36860068259385698</v>
      </c>
      <c r="AO10" s="16">
        <v>0.20212765957446799</v>
      </c>
      <c r="AP10" s="16">
        <v>0.17511520737327199</v>
      </c>
      <c r="AQ10" s="16">
        <v>0.233333333333333</v>
      </c>
      <c r="AR10" s="16"/>
      <c r="AS10" s="16">
        <v>0.122340425531915</v>
      </c>
      <c r="AT10" s="16">
        <v>0.29911504424778801</v>
      </c>
      <c r="AU10" s="16"/>
      <c r="AV10" s="16">
        <v>0.32700421940928298</v>
      </c>
      <c r="AW10" s="16">
        <v>0.244075829383886</v>
      </c>
      <c r="AX10" s="16"/>
      <c r="AY10" s="16">
        <v>0.33816425120772903</v>
      </c>
      <c r="AZ10" s="16">
        <v>0.16530612244897999</v>
      </c>
      <c r="BA10" s="16"/>
      <c r="BB10" s="16">
        <v>0.19909502262443399</v>
      </c>
      <c r="BC10" s="16">
        <v>0.34961832061068698</v>
      </c>
      <c r="BD10" s="16"/>
      <c r="BE10" s="16">
        <v>0.57575757575757602</v>
      </c>
      <c r="BF10" s="16">
        <v>0.366863905325444</v>
      </c>
      <c r="BG10" s="16">
        <v>0.219723183391003</v>
      </c>
      <c r="BH10" s="16">
        <v>5.95744680851064E-2</v>
      </c>
    </row>
    <row r="11" spans="2:60" x14ac:dyDescent="0.25">
      <c r="B11" s="17" t="s">
        <v>77</v>
      </c>
      <c r="C11" s="18">
        <v>0.14567526555387</v>
      </c>
      <c r="D11" s="18">
        <v>0.186046511627907</v>
      </c>
      <c r="E11" s="18">
        <v>0.14685314685314699</v>
      </c>
      <c r="F11" s="18">
        <v>0.12631578947368399</v>
      </c>
      <c r="G11" s="18">
        <v>0.17241379310344801</v>
      </c>
      <c r="H11" s="18">
        <v>0.1</v>
      </c>
      <c r="I11" s="18">
        <v>0.17142857142857101</v>
      </c>
      <c r="J11" s="18">
        <v>0.21052631578947401</v>
      </c>
      <c r="K11" s="18">
        <v>0.13698630136986301</v>
      </c>
      <c r="L11" s="18">
        <v>0.233333333333333</v>
      </c>
      <c r="M11" s="18">
        <v>0.14772727272727301</v>
      </c>
      <c r="N11" s="18">
        <v>0.16666666666666699</v>
      </c>
      <c r="O11" s="18">
        <v>0.2</v>
      </c>
      <c r="P11" s="18">
        <v>0.15</v>
      </c>
      <c r="Q11" s="18">
        <v>0.13953488372093001</v>
      </c>
      <c r="R11" s="18">
        <v>7.4074074074074098E-2</v>
      </c>
      <c r="S11" s="18">
        <v>9.8901098901098897E-2</v>
      </c>
      <c r="T11" s="18">
        <v>0.115384615384615</v>
      </c>
      <c r="U11" s="18"/>
      <c r="V11" s="18">
        <v>0.153203342618384</v>
      </c>
      <c r="W11" s="18">
        <v>0.15675675675675699</v>
      </c>
      <c r="X11" s="18">
        <v>0.140845070422535</v>
      </c>
      <c r="Y11" s="18">
        <v>0.13877551020408199</v>
      </c>
      <c r="Z11" s="18"/>
      <c r="AA11" s="18">
        <v>0.133858267716535</v>
      </c>
      <c r="AB11" s="18">
        <v>0.18292682926829301</v>
      </c>
      <c r="AC11" s="18">
        <v>0.160714285714286</v>
      </c>
      <c r="AD11" s="18">
        <v>9.3023255813953501E-2</v>
      </c>
      <c r="AE11" s="18">
        <v>0.126050420168067</v>
      </c>
      <c r="AF11" s="18">
        <v>6.3829787234042507E-2</v>
      </c>
      <c r="AG11" s="18">
        <v>9.375E-2</v>
      </c>
      <c r="AH11" s="18">
        <v>0.134146341463415</v>
      </c>
      <c r="AI11" s="18">
        <v>0.122641509433962</v>
      </c>
      <c r="AJ11" s="18"/>
      <c r="AK11" s="18">
        <v>0.14213197969543101</v>
      </c>
      <c r="AL11" s="18">
        <v>0.17475728155339801</v>
      </c>
      <c r="AM11" s="18">
        <v>8.9108910891089105E-2</v>
      </c>
      <c r="AN11" s="18">
        <v>0.18088737201365199</v>
      </c>
      <c r="AO11" s="18">
        <v>9.0425531914893595E-2</v>
      </c>
      <c r="AP11" s="18">
        <v>9.2165898617511496E-2</v>
      </c>
      <c r="AQ11" s="18">
        <v>0.14000000000000001</v>
      </c>
      <c r="AR11" s="18"/>
      <c r="AS11" s="18">
        <v>4.2553191489361701E-2</v>
      </c>
      <c r="AT11" s="18">
        <v>0.16283185840708</v>
      </c>
      <c r="AU11" s="18"/>
      <c r="AV11" s="18">
        <v>0.15611814345991601</v>
      </c>
      <c r="AW11" s="18">
        <v>0.139810426540284</v>
      </c>
      <c r="AX11" s="18"/>
      <c r="AY11" s="18">
        <v>0.14975845410628</v>
      </c>
      <c r="AZ11" s="18">
        <v>0.13877551020408199</v>
      </c>
      <c r="BA11" s="18"/>
      <c r="BB11" s="18">
        <v>0.11764705882352899</v>
      </c>
      <c r="BC11" s="18">
        <v>0.174045801526718</v>
      </c>
      <c r="BD11" s="18"/>
      <c r="BE11" s="18">
        <v>0.15151515151515199</v>
      </c>
      <c r="BF11" s="18">
        <v>0.22781065088757399</v>
      </c>
      <c r="BG11" s="18">
        <v>0.13840830449826999</v>
      </c>
      <c r="BH11" s="18">
        <v>4.2553191489361701E-2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0.11608497723824</v>
      </c>
      <c r="D8" s="16">
        <v>0.13953488372093001</v>
      </c>
      <c r="E8" s="16">
        <v>0.132867132867133</v>
      </c>
      <c r="F8" s="16">
        <v>0.168421052631579</v>
      </c>
      <c r="G8" s="16">
        <v>0.10344827586206901</v>
      </c>
      <c r="H8" s="16">
        <v>0.2</v>
      </c>
      <c r="I8" s="16">
        <v>0.114285714285714</v>
      </c>
      <c r="J8" s="16">
        <v>0</v>
      </c>
      <c r="K8" s="16">
        <v>0.13698630136986301</v>
      </c>
      <c r="L8" s="16">
        <v>0.2</v>
      </c>
      <c r="M8" s="16">
        <v>5.6818181818181802E-2</v>
      </c>
      <c r="N8" s="16">
        <v>0.11764705882352899</v>
      </c>
      <c r="O8" s="16">
        <v>6.6666666666666693E-2</v>
      </c>
      <c r="P8" s="16">
        <v>8.3333333333333301E-2</v>
      </c>
      <c r="Q8" s="16">
        <v>0.209302325581395</v>
      </c>
      <c r="R8" s="16">
        <v>0.18518518518518501</v>
      </c>
      <c r="S8" s="16">
        <v>7.69230769230769E-2</v>
      </c>
      <c r="T8" s="16">
        <v>7.69230769230769E-2</v>
      </c>
      <c r="U8" s="16"/>
      <c r="V8" s="16">
        <v>0.18941504178273</v>
      </c>
      <c r="W8" s="16">
        <v>0.14054054054054099</v>
      </c>
      <c r="X8" s="16">
        <v>0.11267605633802801</v>
      </c>
      <c r="Y8" s="16">
        <v>5.5102040816326497E-2</v>
      </c>
      <c r="Z8" s="16"/>
      <c r="AA8" s="16">
        <v>0.16535433070866101</v>
      </c>
      <c r="AB8" s="16">
        <v>9.7560975609756101E-2</v>
      </c>
      <c r="AC8" s="16">
        <v>9.8214285714285698E-2</v>
      </c>
      <c r="AD8" s="16">
        <v>9.3023255813953501E-2</v>
      </c>
      <c r="AE8" s="16">
        <v>9.2436974789915999E-2</v>
      </c>
      <c r="AF8" s="16">
        <v>0.10638297872340401</v>
      </c>
      <c r="AG8" s="16">
        <v>0.14583333333333301</v>
      </c>
      <c r="AH8" s="16">
        <v>6.0975609756097601E-2</v>
      </c>
      <c r="AI8" s="16">
        <v>2.83018867924528E-2</v>
      </c>
      <c r="AJ8" s="16"/>
      <c r="AK8" s="16">
        <v>0.19289340101522801</v>
      </c>
      <c r="AL8" s="16">
        <v>0.116504854368932</v>
      </c>
      <c r="AM8" s="16">
        <v>0.10891089108910899</v>
      </c>
      <c r="AN8" s="16">
        <v>0.10580204778157</v>
      </c>
      <c r="AO8" s="16">
        <v>0.10106382978723399</v>
      </c>
      <c r="AP8" s="16">
        <v>9.6774193548387094E-2</v>
      </c>
      <c r="AQ8" s="16">
        <v>8.6666666666666697E-2</v>
      </c>
      <c r="AR8" s="16"/>
      <c r="AS8" s="16">
        <v>7.9787234042553196E-2</v>
      </c>
      <c r="AT8" s="16">
        <v>0.12212389380531</v>
      </c>
      <c r="AU8" s="16"/>
      <c r="AV8" s="16">
        <v>0.113924050632911</v>
      </c>
      <c r="AW8" s="16">
        <v>0.117298578199052</v>
      </c>
      <c r="AX8" s="16"/>
      <c r="AY8" s="16">
        <v>0.15217391304347799</v>
      </c>
      <c r="AZ8" s="16">
        <v>5.5102040816326497E-2</v>
      </c>
      <c r="BA8" s="16"/>
      <c r="BB8" s="16">
        <v>9.6530920060331801E-2</v>
      </c>
      <c r="BC8" s="16">
        <v>0.13587786259542001</v>
      </c>
      <c r="BD8" s="16"/>
      <c r="BE8" s="16">
        <v>0.21212121212121199</v>
      </c>
      <c r="BF8" s="16">
        <v>0.165680473372781</v>
      </c>
      <c r="BG8" s="16">
        <v>8.8235294117647106E-2</v>
      </c>
      <c r="BH8" s="16">
        <v>4.6808510638297898E-2</v>
      </c>
    </row>
    <row r="9" spans="2:60" ht="30" x14ac:dyDescent="0.25">
      <c r="B9" s="17" t="s">
        <v>321</v>
      </c>
      <c r="C9" s="16">
        <v>0.59787556904400596</v>
      </c>
      <c r="D9" s="16">
        <v>0.62015503875969002</v>
      </c>
      <c r="E9" s="16">
        <v>0.53846153846153799</v>
      </c>
      <c r="F9" s="16">
        <v>0.48421052631578898</v>
      </c>
      <c r="G9" s="16">
        <v>0.48275862068965503</v>
      </c>
      <c r="H9" s="16">
        <v>0.43333333333333302</v>
      </c>
      <c r="I9" s="16">
        <v>0.57142857142857095</v>
      </c>
      <c r="J9" s="16">
        <v>0.52631578947368396</v>
      </c>
      <c r="K9" s="16">
        <v>0.52054794520547898</v>
      </c>
      <c r="L9" s="16">
        <v>0.6</v>
      </c>
      <c r="M9" s="16">
        <v>0.69318181818181801</v>
      </c>
      <c r="N9" s="16">
        <v>0.61764705882352899</v>
      </c>
      <c r="O9" s="16">
        <v>0.63333333333333297</v>
      </c>
      <c r="P9" s="16">
        <v>0.58333333333333304</v>
      </c>
      <c r="Q9" s="16">
        <v>0.62790697674418605</v>
      </c>
      <c r="R9" s="16">
        <v>0.55555555555555602</v>
      </c>
      <c r="S9" s="16">
        <v>0.71978021978022</v>
      </c>
      <c r="T9" s="16">
        <v>0.64423076923076905</v>
      </c>
      <c r="U9" s="16"/>
      <c r="V9" s="16">
        <v>0.25626740947075199</v>
      </c>
      <c r="W9" s="16">
        <v>0.51891891891891895</v>
      </c>
      <c r="X9" s="16">
        <v>0.721830985915493</v>
      </c>
      <c r="Y9" s="16">
        <v>0.80612244897959195</v>
      </c>
      <c r="Z9" s="16"/>
      <c r="AA9" s="16">
        <v>0.34383202099737498</v>
      </c>
      <c r="AB9" s="16">
        <v>0.65853658536585402</v>
      </c>
      <c r="AC9" s="16">
        <v>0.66071428571428603</v>
      </c>
      <c r="AD9" s="16">
        <v>0.67441860465116299</v>
      </c>
      <c r="AE9" s="16">
        <v>0.77310924369747902</v>
      </c>
      <c r="AF9" s="16">
        <v>0.77659574468085102</v>
      </c>
      <c r="AG9" s="16">
        <v>0.77083333333333304</v>
      </c>
      <c r="AH9" s="16">
        <v>0.82926829268292701</v>
      </c>
      <c r="AI9" s="16">
        <v>0.86792452830188704</v>
      </c>
      <c r="AJ9" s="16"/>
      <c r="AK9" s="16">
        <v>0.39593908629441599</v>
      </c>
      <c r="AL9" s="16">
        <v>0.58252427184466005</v>
      </c>
      <c r="AM9" s="16">
        <v>0.62376237623762398</v>
      </c>
      <c r="AN9" s="16">
        <v>0.50853242320819103</v>
      </c>
      <c r="AO9" s="16">
        <v>0.78191489361702105</v>
      </c>
      <c r="AP9" s="16">
        <v>0.74193548387096797</v>
      </c>
      <c r="AQ9" s="16">
        <v>0.7</v>
      </c>
      <c r="AR9" s="16"/>
      <c r="AS9" s="16">
        <v>0.88829787234042601</v>
      </c>
      <c r="AT9" s="16">
        <v>0.54955752212389397</v>
      </c>
      <c r="AU9" s="16"/>
      <c r="AV9" s="16">
        <v>0.53586497890295404</v>
      </c>
      <c r="AW9" s="16">
        <v>0.63270142180094802</v>
      </c>
      <c r="AX9" s="16"/>
      <c r="AY9" s="16">
        <v>0.47463768115942001</v>
      </c>
      <c r="AZ9" s="16">
        <v>0.80612244897959195</v>
      </c>
      <c r="BA9" s="16"/>
      <c r="BB9" s="16">
        <v>0.72549019607843102</v>
      </c>
      <c r="BC9" s="16">
        <v>0.46870229007633601</v>
      </c>
      <c r="BD9" s="16"/>
      <c r="BE9" s="16">
        <v>6.0606060606060601E-2</v>
      </c>
      <c r="BF9" s="16">
        <v>0.34319526627218899</v>
      </c>
      <c r="BG9" s="16">
        <v>0.75951557093425603</v>
      </c>
      <c r="BH9" s="16">
        <v>0.94042553191489398</v>
      </c>
    </row>
    <row r="10" spans="2:60" x14ac:dyDescent="0.25">
      <c r="B10" s="17" t="s">
        <v>322</v>
      </c>
      <c r="C10" s="16">
        <v>0.21547799696509901</v>
      </c>
      <c r="D10" s="16">
        <v>0.186046511627907</v>
      </c>
      <c r="E10" s="16">
        <v>0.25174825174825199</v>
      </c>
      <c r="F10" s="16">
        <v>0.27368421052631597</v>
      </c>
      <c r="G10" s="16">
        <v>0.25862068965517199</v>
      </c>
      <c r="H10" s="16">
        <v>0.33333333333333298</v>
      </c>
      <c r="I10" s="16">
        <v>0.21904761904761899</v>
      </c>
      <c r="J10" s="16">
        <v>0.42105263157894701</v>
      </c>
      <c r="K10" s="16">
        <v>0.28767123287671198</v>
      </c>
      <c r="L10" s="16">
        <v>0.16666666666666699</v>
      </c>
      <c r="M10" s="16">
        <v>0.18181818181818199</v>
      </c>
      <c r="N10" s="16">
        <v>0.19607843137254899</v>
      </c>
      <c r="O10" s="16">
        <v>0.1</v>
      </c>
      <c r="P10" s="16">
        <v>0.28333333333333299</v>
      </c>
      <c r="Q10" s="16">
        <v>0.13953488372093001</v>
      </c>
      <c r="R10" s="16">
        <v>0.25925925925925902</v>
      </c>
      <c r="S10" s="16">
        <v>0.14285714285714299</v>
      </c>
      <c r="T10" s="16">
        <v>0.20192307692307701</v>
      </c>
      <c r="U10" s="16"/>
      <c r="V10" s="16">
        <v>0.47910863509749302</v>
      </c>
      <c r="W10" s="16">
        <v>0.25405405405405401</v>
      </c>
      <c r="X10" s="16">
        <v>0.102112676056338</v>
      </c>
      <c r="Y10" s="16">
        <v>7.3469387755102006E-2</v>
      </c>
      <c r="Z10" s="16"/>
      <c r="AA10" s="16">
        <v>0.42519685039370098</v>
      </c>
      <c r="AB10" s="16">
        <v>0.12195121951219499</v>
      </c>
      <c r="AC10" s="16">
        <v>0.160714285714286</v>
      </c>
      <c r="AD10" s="16">
        <v>0.201550387596899</v>
      </c>
      <c r="AE10" s="16">
        <v>9.2436974789915999E-2</v>
      </c>
      <c r="AF10" s="16">
        <v>0.10638297872340401</v>
      </c>
      <c r="AG10" s="16">
        <v>6.25E-2</v>
      </c>
      <c r="AH10" s="16">
        <v>8.5365853658536606E-2</v>
      </c>
      <c r="AI10" s="16">
        <v>1.88679245283019E-2</v>
      </c>
      <c r="AJ10" s="16"/>
      <c r="AK10" s="16">
        <v>0.34010152284264</v>
      </c>
      <c r="AL10" s="16">
        <v>0.213592233009709</v>
      </c>
      <c r="AM10" s="16">
        <v>0.18811881188118801</v>
      </c>
      <c r="AN10" s="16">
        <v>0.31740614334471001</v>
      </c>
      <c r="AO10" s="16">
        <v>0.10106382978723399</v>
      </c>
      <c r="AP10" s="16">
        <v>0.119815668202765</v>
      </c>
      <c r="AQ10" s="16">
        <v>0.16</v>
      </c>
      <c r="AR10" s="16"/>
      <c r="AS10" s="16">
        <v>2.1276595744680899E-2</v>
      </c>
      <c r="AT10" s="16">
        <v>0.247787610619469</v>
      </c>
      <c r="AU10" s="16"/>
      <c r="AV10" s="16">
        <v>0.27426160337552702</v>
      </c>
      <c r="AW10" s="16">
        <v>0.18246445497630301</v>
      </c>
      <c r="AX10" s="16"/>
      <c r="AY10" s="16">
        <v>0.29951690821256</v>
      </c>
      <c r="AZ10" s="16">
        <v>7.3469387755102006E-2</v>
      </c>
      <c r="BA10" s="16"/>
      <c r="BB10" s="16">
        <v>0.12971342383107101</v>
      </c>
      <c r="BC10" s="16">
        <v>0.30229007633587801</v>
      </c>
      <c r="BD10" s="16"/>
      <c r="BE10" s="16">
        <v>0.60606060606060597</v>
      </c>
      <c r="BF10" s="16">
        <v>0.35207100591716001</v>
      </c>
      <c r="BG10" s="16">
        <v>0.10899653979238801</v>
      </c>
      <c r="BH10" s="16">
        <v>8.5106382978723406E-3</v>
      </c>
    </row>
    <row r="11" spans="2:60" x14ac:dyDescent="0.25">
      <c r="B11" s="17" t="s">
        <v>77</v>
      </c>
      <c r="C11" s="18">
        <v>7.0561456752655502E-2</v>
      </c>
      <c r="D11" s="18">
        <v>5.4263565891472902E-2</v>
      </c>
      <c r="E11" s="18">
        <v>7.69230769230769E-2</v>
      </c>
      <c r="F11" s="18">
        <v>7.3684210526315796E-2</v>
      </c>
      <c r="G11" s="18">
        <v>0.15517241379310301</v>
      </c>
      <c r="H11" s="18">
        <v>3.3333333333333298E-2</v>
      </c>
      <c r="I11" s="18">
        <v>9.5238095238095205E-2</v>
      </c>
      <c r="J11" s="18">
        <v>5.2631578947368397E-2</v>
      </c>
      <c r="K11" s="18">
        <v>5.4794520547945202E-2</v>
      </c>
      <c r="L11" s="18">
        <v>3.3333333333333298E-2</v>
      </c>
      <c r="M11" s="18">
        <v>6.8181818181818205E-2</v>
      </c>
      <c r="N11" s="18">
        <v>6.8627450980392204E-2</v>
      </c>
      <c r="O11" s="18">
        <v>0.2</v>
      </c>
      <c r="P11" s="18">
        <v>0.05</v>
      </c>
      <c r="Q11" s="18">
        <v>2.32558139534884E-2</v>
      </c>
      <c r="R11" s="18">
        <v>0</v>
      </c>
      <c r="S11" s="18">
        <v>6.0439560439560398E-2</v>
      </c>
      <c r="T11" s="18">
        <v>7.69230769230769E-2</v>
      </c>
      <c r="U11" s="18"/>
      <c r="V11" s="18">
        <v>7.52089136490251E-2</v>
      </c>
      <c r="W11" s="18">
        <v>8.6486486486486505E-2</v>
      </c>
      <c r="X11" s="18">
        <v>6.3380281690140802E-2</v>
      </c>
      <c r="Y11" s="18">
        <v>6.5306122448979598E-2</v>
      </c>
      <c r="Z11" s="18"/>
      <c r="AA11" s="18">
        <v>6.5616797900262494E-2</v>
      </c>
      <c r="AB11" s="18">
        <v>0.12195121951219499</v>
      </c>
      <c r="AC11" s="18">
        <v>8.0357142857142905E-2</v>
      </c>
      <c r="AD11" s="18">
        <v>3.1007751937984499E-2</v>
      </c>
      <c r="AE11" s="18">
        <v>4.20168067226891E-2</v>
      </c>
      <c r="AF11" s="18">
        <v>1.0638297872340399E-2</v>
      </c>
      <c r="AG11" s="18">
        <v>2.0833333333333301E-2</v>
      </c>
      <c r="AH11" s="18">
        <v>2.4390243902439001E-2</v>
      </c>
      <c r="AI11" s="18">
        <v>8.4905660377358499E-2</v>
      </c>
      <c r="AJ11" s="18"/>
      <c r="AK11" s="18">
        <v>7.1065989847715699E-2</v>
      </c>
      <c r="AL11" s="18">
        <v>8.7378640776699004E-2</v>
      </c>
      <c r="AM11" s="18">
        <v>7.9207920792079195E-2</v>
      </c>
      <c r="AN11" s="18">
        <v>6.8259385665528999E-2</v>
      </c>
      <c r="AO11" s="18">
        <v>1.5957446808510599E-2</v>
      </c>
      <c r="AP11" s="18">
        <v>4.1474654377880199E-2</v>
      </c>
      <c r="AQ11" s="18">
        <v>5.3333333333333302E-2</v>
      </c>
      <c r="AR11" s="18"/>
      <c r="AS11" s="18">
        <v>1.0638297872340399E-2</v>
      </c>
      <c r="AT11" s="18">
        <v>8.0530973451327398E-2</v>
      </c>
      <c r="AU11" s="18"/>
      <c r="AV11" s="18">
        <v>7.5949367088607597E-2</v>
      </c>
      <c r="AW11" s="18">
        <v>6.75355450236967E-2</v>
      </c>
      <c r="AX11" s="18"/>
      <c r="AY11" s="18">
        <v>7.3671497584541099E-2</v>
      </c>
      <c r="AZ11" s="18">
        <v>6.5306122448979598E-2</v>
      </c>
      <c r="BA11" s="18"/>
      <c r="BB11" s="18">
        <v>4.8265460030165901E-2</v>
      </c>
      <c r="BC11" s="18">
        <v>9.3129770992366398E-2</v>
      </c>
      <c r="BD11" s="18"/>
      <c r="BE11" s="18">
        <v>0.12121212121212099</v>
      </c>
      <c r="BF11" s="18">
        <v>0.13905325443787001</v>
      </c>
      <c r="BG11" s="18">
        <v>4.3252595155709297E-2</v>
      </c>
      <c r="BH11" s="18">
        <v>4.2553191489361703E-3</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0.16236722306525</v>
      </c>
      <c r="D8" s="16">
        <v>0.124031007751938</v>
      </c>
      <c r="E8" s="16">
        <v>0.160839160839161</v>
      </c>
      <c r="F8" s="16">
        <v>0.26315789473684198</v>
      </c>
      <c r="G8" s="16">
        <v>0.17241379310344801</v>
      </c>
      <c r="H8" s="16">
        <v>0.1</v>
      </c>
      <c r="I8" s="16">
        <v>0.19047619047618999</v>
      </c>
      <c r="J8" s="16">
        <v>0.157894736842105</v>
      </c>
      <c r="K8" s="16">
        <v>0.17808219178082199</v>
      </c>
      <c r="L8" s="16">
        <v>0.2</v>
      </c>
      <c r="M8" s="16">
        <v>7.9545454545454503E-2</v>
      </c>
      <c r="N8" s="16">
        <v>0.13725490196078399</v>
      </c>
      <c r="O8" s="16">
        <v>0.133333333333333</v>
      </c>
      <c r="P8" s="16">
        <v>0.116666666666667</v>
      </c>
      <c r="Q8" s="16">
        <v>0.25581395348837199</v>
      </c>
      <c r="R8" s="16">
        <v>0.22222222222222199</v>
      </c>
      <c r="S8" s="16">
        <v>0.13186813186813201</v>
      </c>
      <c r="T8" s="16">
        <v>0.21153846153846201</v>
      </c>
      <c r="U8" s="16"/>
      <c r="V8" s="16">
        <v>0.20891364902507001</v>
      </c>
      <c r="W8" s="16">
        <v>0.15675675675675699</v>
      </c>
      <c r="X8" s="16">
        <v>0.183098591549296</v>
      </c>
      <c r="Y8" s="16">
        <v>0.118367346938776</v>
      </c>
      <c r="Z8" s="16"/>
      <c r="AA8" s="16">
        <v>0.19947506561679801</v>
      </c>
      <c r="AB8" s="16">
        <v>0.146341463414634</v>
      </c>
      <c r="AC8" s="16">
        <v>0.160714285714286</v>
      </c>
      <c r="AD8" s="16">
        <v>0.170542635658915</v>
      </c>
      <c r="AE8" s="16">
        <v>0.151260504201681</v>
      </c>
      <c r="AF8" s="16">
        <v>0.19148936170212799</v>
      </c>
      <c r="AG8" s="16">
        <v>0.20833333333333301</v>
      </c>
      <c r="AH8" s="16">
        <v>9.7560975609756101E-2</v>
      </c>
      <c r="AI8" s="16">
        <v>4.71698113207547E-2</v>
      </c>
      <c r="AJ8" s="16"/>
      <c r="AK8" s="16">
        <v>0.19796954314720799</v>
      </c>
      <c r="AL8" s="16">
        <v>0.223300970873786</v>
      </c>
      <c r="AM8" s="16">
        <v>0.198019801980198</v>
      </c>
      <c r="AN8" s="16">
        <v>0.136518771331058</v>
      </c>
      <c r="AO8" s="16">
        <v>0.175531914893617</v>
      </c>
      <c r="AP8" s="16">
        <v>0.124423963133641</v>
      </c>
      <c r="AQ8" s="16">
        <v>0.15333333333333299</v>
      </c>
      <c r="AR8" s="16"/>
      <c r="AS8" s="16">
        <v>0.13829787234042601</v>
      </c>
      <c r="AT8" s="16">
        <v>0.16637168141592901</v>
      </c>
      <c r="AU8" s="16"/>
      <c r="AV8" s="16">
        <v>0.15611814345991601</v>
      </c>
      <c r="AW8" s="16">
        <v>0.16587677725118499</v>
      </c>
      <c r="AX8" s="16"/>
      <c r="AY8" s="16">
        <v>0.188405797101449</v>
      </c>
      <c r="AZ8" s="16">
        <v>0.118367346938776</v>
      </c>
      <c r="BA8" s="16"/>
      <c r="BB8" s="16">
        <v>0.150829562594268</v>
      </c>
      <c r="BC8" s="16">
        <v>0.174045801526718</v>
      </c>
      <c r="BD8" s="16"/>
      <c r="BE8" s="16">
        <v>0.23030303030303001</v>
      </c>
      <c r="BF8" s="16">
        <v>0.218934911242604</v>
      </c>
      <c r="BG8" s="16">
        <v>0.15051903114186899</v>
      </c>
      <c r="BH8" s="16">
        <v>6.3829787234042507E-2</v>
      </c>
    </row>
    <row r="9" spans="2:60" ht="30" x14ac:dyDescent="0.25">
      <c r="B9" s="17" t="s">
        <v>321</v>
      </c>
      <c r="C9" s="16">
        <v>0.37632776934749601</v>
      </c>
      <c r="D9" s="16">
        <v>0.44186046511627902</v>
      </c>
      <c r="E9" s="16">
        <v>0.321678321678322</v>
      </c>
      <c r="F9" s="16">
        <v>0.26315789473684198</v>
      </c>
      <c r="G9" s="16">
        <v>0.32758620689655199</v>
      </c>
      <c r="H9" s="16">
        <v>0.3</v>
      </c>
      <c r="I9" s="16">
        <v>0.33333333333333298</v>
      </c>
      <c r="J9" s="16">
        <v>0.26315789473684198</v>
      </c>
      <c r="K9" s="16">
        <v>0.38356164383561597</v>
      </c>
      <c r="L9" s="16">
        <v>0.266666666666667</v>
      </c>
      <c r="M9" s="16">
        <v>0.5</v>
      </c>
      <c r="N9" s="16">
        <v>0.40196078431372601</v>
      </c>
      <c r="O9" s="16">
        <v>0.36666666666666697</v>
      </c>
      <c r="P9" s="16">
        <v>0.41666666666666702</v>
      </c>
      <c r="Q9" s="16">
        <v>0.39534883720930197</v>
      </c>
      <c r="R9" s="16">
        <v>0.25925925925925902</v>
      </c>
      <c r="S9" s="16">
        <v>0.42857142857142899</v>
      </c>
      <c r="T9" s="16">
        <v>0.394230769230769</v>
      </c>
      <c r="U9" s="16"/>
      <c r="V9" s="16">
        <v>0.122562674094708</v>
      </c>
      <c r="W9" s="16">
        <v>0.31351351351351398</v>
      </c>
      <c r="X9" s="16">
        <v>0.40845070422535201</v>
      </c>
      <c r="Y9" s="16">
        <v>0.56734693877551001</v>
      </c>
      <c r="Z9" s="16"/>
      <c r="AA9" s="16">
        <v>0.225721784776903</v>
      </c>
      <c r="AB9" s="16">
        <v>0.39024390243902402</v>
      </c>
      <c r="AC9" s="16">
        <v>0.46428571428571402</v>
      </c>
      <c r="AD9" s="16">
        <v>0.372093023255814</v>
      </c>
      <c r="AE9" s="16">
        <v>0.34453781512604997</v>
      </c>
      <c r="AF9" s="16">
        <v>0.52127659574468099</v>
      </c>
      <c r="AG9" s="16">
        <v>0.54166666666666696</v>
      </c>
      <c r="AH9" s="16">
        <v>0.56097560975609795</v>
      </c>
      <c r="AI9" s="16">
        <v>0.66981132075471705</v>
      </c>
      <c r="AJ9" s="16"/>
      <c r="AK9" s="16">
        <v>0.28426395939086302</v>
      </c>
      <c r="AL9" s="16">
        <v>0.35922330097087402</v>
      </c>
      <c r="AM9" s="16">
        <v>0.35643564356435598</v>
      </c>
      <c r="AN9" s="16">
        <v>0.26279863481228699</v>
      </c>
      <c r="AO9" s="16">
        <v>0.51595744680851097</v>
      </c>
      <c r="AP9" s="16">
        <v>0.51152073732718895</v>
      </c>
      <c r="AQ9" s="16">
        <v>0.46</v>
      </c>
      <c r="AR9" s="16"/>
      <c r="AS9" s="16">
        <v>0.68617021276595702</v>
      </c>
      <c r="AT9" s="16">
        <v>0.32477876106194697</v>
      </c>
      <c r="AU9" s="16"/>
      <c r="AV9" s="16">
        <v>0.35232067510548498</v>
      </c>
      <c r="AW9" s="16">
        <v>0.38981042654028403</v>
      </c>
      <c r="AX9" s="16"/>
      <c r="AY9" s="16">
        <v>0.26328502415458899</v>
      </c>
      <c r="AZ9" s="16">
        <v>0.56734693877551001</v>
      </c>
      <c r="BA9" s="16"/>
      <c r="BB9" s="16">
        <v>0.50226244343891402</v>
      </c>
      <c r="BC9" s="16">
        <v>0.24885496183206099</v>
      </c>
      <c r="BD9" s="16"/>
      <c r="BE9" s="16">
        <v>3.6363636363636397E-2</v>
      </c>
      <c r="BF9" s="16">
        <v>0.15976331360946699</v>
      </c>
      <c r="BG9" s="16">
        <v>0.41868512110726602</v>
      </c>
      <c r="BH9" s="16">
        <v>0.82127659574468104</v>
      </c>
    </row>
    <row r="10" spans="2:60" x14ac:dyDescent="0.25">
      <c r="B10" s="17" t="s">
        <v>322</v>
      </c>
      <c r="C10" s="16">
        <v>0.36798179059180602</v>
      </c>
      <c r="D10" s="16">
        <v>0.33333333333333298</v>
      </c>
      <c r="E10" s="16">
        <v>0.39860139860139898</v>
      </c>
      <c r="F10" s="16">
        <v>0.42105263157894701</v>
      </c>
      <c r="G10" s="16">
        <v>0.37931034482758602</v>
      </c>
      <c r="H10" s="16">
        <v>0.53333333333333299</v>
      </c>
      <c r="I10" s="16">
        <v>0.38095238095238099</v>
      </c>
      <c r="J10" s="16">
        <v>0.52631578947368396</v>
      </c>
      <c r="K10" s="16">
        <v>0.34246575342465801</v>
      </c>
      <c r="L10" s="16">
        <v>0.43333333333333302</v>
      </c>
      <c r="M10" s="16">
        <v>0.35227272727272702</v>
      </c>
      <c r="N10" s="16">
        <v>0.30392156862745101</v>
      </c>
      <c r="O10" s="16">
        <v>0.36666666666666697</v>
      </c>
      <c r="P10" s="16">
        <v>0.4</v>
      </c>
      <c r="Q10" s="16">
        <v>0.209302325581395</v>
      </c>
      <c r="R10" s="16">
        <v>0.48148148148148101</v>
      </c>
      <c r="S10" s="16">
        <v>0.35714285714285698</v>
      </c>
      <c r="T10" s="16">
        <v>0.33653846153846201</v>
      </c>
      <c r="U10" s="16"/>
      <c r="V10" s="16">
        <v>0.59610027855153203</v>
      </c>
      <c r="W10" s="16">
        <v>0.42162162162162198</v>
      </c>
      <c r="X10" s="16">
        <v>0.28521126760563398</v>
      </c>
      <c r="Y10" s="16">
        <v>0.22857142857142901</v>
      </c>
      <c r="Z10" s="16"/>
      <c r="AA10" s="16">
        <v>0.51706036745406803</v>
      </c>
      <c r="AB10" s="16">
        <v>0.34146341463414598</v>
      </c>
      <c r="AC10" s="16">
        <v>0.26785714285714302</v>
      </c>
      <c r="AD10" s="16">
        <v>0.39534883720930197</v>
      </c>
      <c r="AE10" s="16">
        <v>0.38655462184874001</v>
      </c>
      <c r="AF10" s="16">
        <v>0.25531914893617003</v>
      </c>
      <c r="AG10" s="16">
        <v>0.1875</v>
      </c>
      <c r="AH10" s="16">
        <v>0.25609756097560998</v>
      </c>
      <c r="AI10" s="16">
        <v>0.160377358490566</v>
      </c>
      <c r="AJ10" s="16"/>
      <c r="AK10" s="16">
        <v>0.43654822335025401</v>
      </c>
      <c r="AL10" s="16">
        <v>0.31067961165048502</v>
      </c>
      <c r="AM10" s="16">
        <v>0.366336633663366</v>
      </c>
      <c r="AN10" s="16">
        <v>0.50170648464163803</v>
      </c>
      <c r="AO10" s="16">
        <v>0.25</v>
      </c>
      <c r="AP10" s="16">
        <v>0.29953917050691198</v>
      </c>
      <c r="AQ10" s="16">
        <v>0.293333333333333</v>
      </c>
      <c r="AR10" s="16"/>
      <c r="AS10" s="16">
        <v>0.159574468085106</v>
      </c>
      <c r="AT10" s="16">
        <v>0.40265486725663702</v>
      </c>
      <c r="AU10" s="16"/>
      <c r="AV10" s="16">
        <v>0.40084388185654002</v>
      </c>
      <c r="AW10" s="16">
        <v>0.34952606635071098</v>
      </c>
      <c r="AX10" s="16"/>
      <c r="AY10" s="16">
        <v>0.45048309178744</v>
      </c>
      <c r="AZ10" s="16">
        <v>0.22857142857142901</v>
      </c>
      <c r="BA10" s="16"/>
      <c r="BB10" s="16">
        <v>0.27300150829562603</v>
      </c>
      <c r="BC10" s="16">
        <v>0.46412213740458003</v>
      </c>
      <c r="BD10" s="16"/>
      <c r="BE10" s="16">
        <v>0.62424242424242404</v>
      </c>
      <c r="BF10" s="16">
        <v>0.476331360946746</v>
      </c>
      <c r="BG10" s="16">
        <v>0.34602076124567499</v>
      </c>
      <c r="BH10" s="16">
        <v>8.5106382978723402E-2</v>
      </c>
    </row>
    <row r="11" spans="2:60" x14ac:dyDescent="0.25">
      <c r="B11" s="17" t="s">
        <v>77</v>
      </c>
      <c r="C11" s="18">
        <v>9.33232169954476E-2</v>
      </c>
      <c r="D11" s="18">
        <v>0.10077519379845</v>
      </c>
      <c r="E11" s="18">
        <v>0.11888111888111901</v>
      </c>
      <c r="F11" s="18">
        <v>5.2631578947368397E-2</v>
      </c>
      <c r="G11" s="18">
        <v>0.12068965517241401</v>
      </c>
      <c r="H11" s="18">
        <v>6.6666666666666693E-2</v>
      </c>
      <c r="I11" s="18">
        <v>9.5238095238095205E-2</v>
      </c>
      <c r="J11" s="18">
        <v>5.2631578947368397E-2</v>
      </c>
      <c r="K11" s="18">
        <v>9.5890410958904104E-2</v>
      </c>
      <c r="L11" s="18">
        <v>0.1</v>
      </c>
      <c r="M11" s="18">
        <v>6.8181818181818205E-2</v>
      </c>
      <c r="N11" s="18">
        <v>0.15686274509803899</v>
      </c>
      <c r="O11" s="18">
        <v>0.133333333333333</v>
      </c>
      <c r="P11" s="18">
        <v>6.6666666666666693E-2</v>
      </c>
      <c r="Q11" s="18">
        <v>0.13953488372093001</v>
      </c>
      <c r="R11" s="18">
        <v>3.7037037037037E-2</v>
      </c>
      <c r="S11" s="18">
        <v>8.2417582417582402E-2</v>
      </c>
      <c r="T11" s="18">
        <v>5.7692307692307702E-2</v>
      </c>
      <c r="U11" s="18"/>
      <c r="V11" s="18">
        <v>7.2423398328690797E-2</v>
      </c>
      <c r="W11" s="18">
        <v>0.108108108108108</v>
      </c>
      <c r="X11" s="18">
        <v>0.12323943661971801</v>
      </c>
      <c r="Y11" s="18">
        <v>8.5714285714285701E-2</v>
      </c>
      <c r="Z11" s="18"/>
      <c r="AA11" s="18">
        <v>5.7742782152230998E-2</v>
      </c>
      <c r="AB11" s="18">
        <v>0.12195121951219499</v>
      </c>
      <c r="AC11" s="18">
        <v>0.107142857142857</v>
      </c>
      <c r="AD11" s="18">
        <v>6.2015503875968998E-2</v>
      </c>
      <c r="AE11" s="18">
        <v>0.11764705882352899</v>
      </c>
      <c r="AF11" s="18">
        <v>3.1914893617021302E-2</v>
      </c>
      <c r="AG11" s="18">
        <v>6.25E-2</v>
      </c>
      <c r="AH11" s="18">
        <v>8.5365853658536606E-2</v>
      </c>
      <c r="AI11" s="18">
        <v>0.122641509433962</v>
      </c>
      <c r="AJ11" s="18"/>
      <c r="AK11" s="18">
        <v>8.1218274111675107E-2</v>
      </c>
      <c r="AL11" s="18">
        <v>0.106796116504854</v>
      </c>
      <c r="AM11" s="18">
        <v>7.9207920792079195E-2</v>
      </c>
      <c r="AN11" s="18">
        <v>9.8976109215017094E-2</v>
      </c>
      <c r="AO11" s="18">
        <v>5.85106382978723E-2</v>
      </c>
      <c r="AP11" s="18">
        <v>6.4516129032258104E-2</v>
      </c>
      <c r="AQ11" s="18">
        <v>9.3333333333333296E-2</v>
      </c>
      <c r="AR11" s="18"/>
      <c r="AS11" s="18">
        <v>1.5957446808510599E-2</v>
      </c>
      <c r="AT11" s="18">
        <v>0.106194690265487</v>
      </c>
      <c r="AU11" s="18"/>
      <c r="AV11" s="18">
        <v>9.0717299578059102E-2</v>
      </c>
      <c r="AW11" s="18">
        <v>9.4786729857819899E-2</v>
      </c>
      <c r="AX11" s="18"/>
      <c r="AY11" s="18">
        <v>9.7826086956521702E-2</v>
      </c>
      <c r="AZ11" s="18">
        <v>8.5714285714285701E-2</v>
      </c>
      <c r="BA11" s="18"/>
      <c r="BB11" s="18">
        <v>7.3906485671191596E-2</v>
      </c>
      <c r="BC11" s="18">
        <v>0.112977099236641</v>
      </c>
      <c r="BD11" s="18"/>
      <c r="BE11" s="18">
        <v>0.109090909090909</v>
      </c>
      <c r="BF11" s="18">
        <v>0.14497041420118301</v>
      </c>
      <c r="BG11" s="18">
        <v>8.4775086505190306E-2</v>
      </c>
      <c r="BH11" s="18">
        <v>2.97872340425532E-2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H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320</v>
      </c>
      <c r="C8" s="16">
        <v>0.14795144157814899</v>
      </c>
      <c r="D8" s="16">
        <v>0.108527131782946</v>
      </c>
      <c r="E8" s="16">
        <v>0.14685314685314699</v>
      </c>
      <c r="F8" s="16">
        <v>0.157894736842105</v>
      </c>
      <c r="G8" s="16">
        <v>0.17241379310344801</v>
      </c>
      <c r="H8" s="16">
        <v>0.16666666666666699</v>
      </c>
      <c r="I8" s="16">
        <v>0.15238095238095201</v>
      </c>
      <c r="J8" s="16">
        <v>0.26315789473684198</v>
      </c>
      <c r="K8" s="16">
        <v>9.5890410958904104E-2</v>
      </c>
      <c r="L8" s="16">
        <v>0.16666666666666699</v>
      </c>
      <c r="M8" s="16">
        <v>0.11363636363636399</v>
      </c>
      <c r="N8" s="16">
        <v>0.15686274509803899</v>
      </c>
      <c r="O8" s="16">
        <v>0.133333333333333</v>
      </c>
      <c r="P8" s="16">
        <v>0.1</v>
      </c>
      <c r="Q8" s="16">
        <v>0.30232558139534899</v>
      </c>
      <c r="R8" s="16">
        <v>0.148148148148148</v>
      </c>
      <c r="S8" s="16">
        <v>0.15384615384615399</v>
      </c>
      <c r="T8" s="16">
        <v>0.15384615384615399</v>
      </c>
      <c r="U8" s="16"/>
      <c r="V8" s="16">
        <v>0.16713091922005599</v>
      </c>
      <c r="W8" s="16">
        <v>0.124324324324324</v>
      </c>
      <c r="X8" s="16">
        <v>0.15845070422535201</v>
      </c>
      <c r="Y8" s="16">
        <v>0.13673469387755099</v>
      </c>
      <c r="Z8" s="16"/>
      <c r="AA8" s="16">
        <v>0.133858267716535</v>
      </c>
      <c r="AB8" s="16">
        <v>0.146341463414634</v>
      </c>
      <c r="AC8" s="16">
        <v>0.214285714285714</v>
      </c>
      <c r="AD8" s="16">
        <v>0.186046511627907</v>
      </c>
      <c r="AE8" s="16">
        <v>0.13445378151260501</v>
      </c>
      <c r="AF8" s="16">
        <v>0.13829787234042601</v>
      </c>
      <c r="AG8" s="16">
        <v>0.23958333333333301</v>
      </c>
      <c r="AH8" s="16">
        <v>4.8780487804878099E-2</v>
      </c>
      <c r="AI8" s="16">
        <v>0.113207547169811</v>
      </c>
      <c r="AJ8" s="16"/>
      <c r="AK8" s="16">
        <v>0.208121827411168</v>
      </c>
      <c r="AL8" s="16">
        <v>0.20388349514563101</v>
      </c>
      <c r="AM8" s="16">
        <v>0.118811881188119</v>
      </c>
      <c r="AN8" s="16">
        <v>0.12969283276450499</v>
      </c>
      <c r="AO8" s="16">
        <v>0.159574468085106</v>
      </c>
      <c r="AP8" s="16">
        <v>0.124423963133641</v>
      </c>
      <c r="AQ8" s="16">
        <v>0.12666666666666701</v>
      </c>
      <c r="AR8" s="16"/>
      <c r="AS8" s="16">
        <v>0.117021276595745</v>
      </c>
      <c r="AT8" s="16">
        <v>0.15309734513274301</v>
      </c>
      <c r="AU8" s="16"/>
      <c r="AV8" s="16">
        <v>0.132911392405063</v>
      </c>
      <c r="AW8" s="16">
        <v>0.15639810426540299</v>
      </c>
      <c r="AX8" s="16"/>
      <c r="AY8" s="16">
        <v>0.15458937198067599</v>
      </c>
      <c r="AZ8" s="16">
        <v>0.13673469387755099</v>
      </c>
      <c r="BA8" s="16"/>
      <c r="BB8" s="16">
        <v>0.14630467571644001</v>
      </c>
      <c r="BC8" s="16">
        <v>0.149618320610687</v>
      </c>
      <c r="BD8" s="16"/>
      <c r="BE8" s="16">
        <v>0.218181818181818</v>
      </c>
      <c r="BF8" s="16">
        <v>0.15384615384615399</v>
      </c>
      <c r="BG8" s="16">
        <v>0.14532871972318301</v>
      </c>
      <c r="BH8" s="16">
        <v>9.7872340425531903E-2</v>
      </c>
    </row>
    <row r="9" spans="2:60" ht="30" x14ac:dyDescent="0.25">
      <c r="B9" s="17" t="s">
        <v>321</v>
      </c>
      <c r="C9" s="16">
        <v>0.31335356600910502</v>
      </c>
      <c r="D9" s="16">
        <v>0.24806201550387599</v>
      </c>
      <c r="E9" s="16">
        <v>0.27272727272727298</v>
      </c>
      <c r="F9" s="16">
        <v>0.26315789473684198</v>
      </c>
      <c r="G9" s="16">
        <v>0.24137931034482801</v>
      </c>
      <c r="H9" s="16">
        <v>0.3</v>
      </c>
      <c r="I9" s="16">
        <v>0.32380952380952399</v>
      </c>
      <c r="J9" s="16">
        <v>0.36842105263157898</v>
      </c>
      <c r="K9" s="16">
        <v>0.35616438356164398</v>
      </c>
      <c r="L9" s="16">
        <v>0.3</v>
      </c>
      <c r="M9" s="16">
        <v>0.44318181818181801</v>
      </c>
      <c r="N9" s="16">
        <v>0.33333333333333298</v>
      </c>
      <c r="O9" s="16">
        <v>0.3</v>
      </c>
      <c r="P9" s="16">
        <v>0.31666666666666698</v>
      </c>
      <c r="Q9" s="16">
        <v>0.209302325581395</v>
      </c>
      <c r="R9" s="16">
        <v>0.11111111111111099</v>
      </c>
      <c r="S9" s="16">
        <v>0.36813186813186799</v>
      </c>
      <c r="T9" s="16">
        <v>0.36538461538461497</v>
      </c>
      <c r="U9" s="16"/>
      <c r="V9" s="16">
        <v>0.122562674094708</v>
      </c>
      <c r="W9" s="16">
        <v>0.27567567567567602</v>
      </c>
      <c r="X9" s="16">
        <v>0.352112676056338</v>
      </c>
      <c r="Y9" s="16">
        <v>0.44489795918367298</v>
      </c>
      <c r="Z9" s="16"/>
      <c r="AA9" s="16">
        <v>0.18897637795275599</v>
      </c>
      <c r="AB9" s="16">
        <v>0.31707317073170699</v>
      </c>
      <c r="AC9" s="16">
        <v>0.32142857142857101</v>
      </c>
      <c r="AD9" s="16">
        <v>0.33333333333333298</v>
      </c>
      <c r="AE9" s="16">
        <v>0.34453781512604997</v>
      </c>
      <c r="AF9" s="16">
        <v>0.45744680851063801</v>
      </c>
      <c r="AG9" s="16">
        <v>0.48958333333333298</v>
      </c>
      <c r="AH9" s="16">
        <v>0.439024390243902</v>
      </c>
      <c r="AI9" s="16">
        <v>0.5</v>
      </c>
      <c r="AJ9" s="16"/>
      <c r="AK9" s="16">
        <v>0.19796954314720799</v>
      </c>
      <c r="AL9" s="16">
        <v>0.25242718446601897</v>
      </c>
      <c r="AM9" s="16">
        <v>0.396039603960396</v>
      </c>
      <c r="AN9" s="16">
        <v>0.225255972696246</v>
      </c>
      <c r="AO9" s="16">
        <v>0.409574468085106</v>
      </c>
      <c r="AP9" s="16">
        <v>0.44239631336405499</v>
      </c>
      <c r="AQ9" s="16">
        <v>0.42</v>
      </c>
      <c r="AR9" s="16"/>
      <c r="AS9" s="16">
        <v>0.62234042553191504</v>
      </c>
      <c r="AT9" s="16">
        <v>0.26194690265486698</v>
      </c>
      <c r="AU9" s="16"/>
      <c r="AV9" s="16">
        <v>0.26160337552742602</v>
      </c>
      <c r="AW9" s="16">
        <v>0.34241706161137397</v>
      </c>
      <c r="AX9" s="16"/>
      <c r="AY9" s="16">
        <v>0.235507246376812</v>
      </c>
      <c r="AZ9" s="16">
        <v>0.44489795918367298</v>
      </c>
      <c r="BA9" s="16"/>
      <c r="BB9" s="16">
        <v>0.42533936651583698</v>
      </c>
      <c r="BC9" s="16">
        <v>0.2</v>
      </c>
      <c r="BD9" s="16"/>
      <c r="BE9" s="16">
        <v>6.0606060606060597E-3</v>
      </c>
      <c r="BF9" s="16">
        <v>0.14201183431952699</v>
      </c>
      <c r="BG9" s="16">
        <v>0.339100346020761</v>
      </c>
      <c r="BH9" s="16">
        <v>0.71489361702127696</v>
      </c>
    </row>
    <row r="10" spans="2:60" x14ac:dyDescent="0.25">
      <c r="B10" s="17" t="s">
        <v>322</v>
      </c>
      <c r="C10" s="16">
        <v>0.384673748103187</v>
      </c>
      <c r="D10" s="16">
        <v>0.418604651162791</v>
      </c>
      <c r="E10" s="16">
        <v>0.44055944055944102</v>
      </c>
      <c r="F10" s="16">
        <v>0.452631578947368</v>
      </c>
      <c r="G10" s="16">
        <v>0.39655172413793099</v>
      </c>
      <c r="H10" s="16">
        <v>0.46666666666666701</v>
      </c>
      <c r="I10" s="16">
        <v>0.34285714285714303</v>
      </c>
      <c r="J10" s="16">
        <v>0.26315789473684198</v>
      </c>
      <c r="K10" s="16">
        <v>0.43835616438356201</v>
      </c>
      <c r="L10" s="16">
        <v>0.33333333333333298</v>
      </c>
      <c r="M10" s="16">
        <v>0.28409090909090901</v>
      </c>
      <c r="N10" s="16">
        <v>0.32352941176470601</v>
      </c>
      <c r="O10" s="16">
        <v>0.3</v>
      </c>
      <c r="P10" s="16">
        <v>0.483333333333333</v>
      </c>
      <c r="Q10" s="16">
        <v>0.232558139534884</v>
      </c>
      <c r="R10" s="16">
        <v>0.66666666666666696</v>
      </c>
      <c r="S10" s="16">
        <v>0.35164835164835201</v>
      </c>
      <c r="T10" s="16">
        <v>0.375</v>
      </c>
      <c r="U10" s="16"/>
      <c r="V10" s="16">
        <v>0.57381615598885805</v>
      </c>
      <c r="W10" s="16">
        <v>0.42162162162162198</v>
      </c>
      <c r="X10" s="16">
        <v>0.34859154929577502</v>
      </c>
      <c r="Y10" s="16">
        <v>0.25306122448979601</v>
      </c>
      <c r="Z10" s="16"/>
      <c r="AA10" s="16">
        <v>0.53805774278215202</v>
      </c>
      <c r="AB10" s="16">
        <v>0.28048780487804897</v>
      </c>
      <c r="AC10" s="16">
        <v>0.36607142857142899</v>
      </c>
      <c r="AD10" s="16">
        <v>0.37984496124030998</v>
      </c>
      <c r="AE10" s="16">
        <v>0.41176470588235298</v>
      </c>
      <c r="AF10" s="16">
        <v>0.319148936170213</v>
      </c>
      <c r="AG10" s="16">
        <v>0.19791666666666699</v>
      </c>
      <c r="AH10" s="16">
        <v>0.30487804878048802</v>
      </c>
      <c r="AI10" s="16">
        <v>0.19811320754716999</v>
      </c>
      <c r="AJ10" s="16"/>
      <c r="AK10" s="16">
        <v>0.487309644670051</v>
      </c>
      <c r="AL10" s="16">
        <v>0.39805825242718401</v>
      </c>
      <c r="AM10" s="16">
        <v>0.366336633663366</v>
      </c>
      <c r="AN10" s="16">
        <v>0.45051194539249101</v>
      </c>
      <c r="AO10" s="16">
        <v>0.32446808510638298</v>
      </c>
      <c r="AP10" s="16">
        <v>0.31797235023041498</v>
      </c>
      <c r="AQ10" s="16">
        <v>0.28666666666666701</v>
      </c>
      <c r="AR10" s="16"/>
      <c r="AS10" s="16">
        <v>0.21276595744680901</v>
      </c>
      <c r="AT10" s="16">
        <v>0.41327433628318599</v>
      </c>
      <c r="AU10" s="16"/>
      <c r="AV10" s="16">
        <v>0.43881856540084402</v>
      </c>
      <c r="AW10" s="16">
        <v>0.35426540284360197</v>
      </c>
      <c r="AX10" s="16"/>
      <c r="AY10" s="16">
        <v>0.46256038647343001</v>
      </c>
      <c r="AZ10" s="16">
        <v>0.25306122448979601</v>
      </c>
      <c r="BA10" s="16"/>
      <c r="BB10" s="16">
        <v>0.30467571644042202</v>
      </c>
      <c r="BC10" s="16">
        <v>0.465648854961832</v>
      </c>
      <c r="BD10" s="16"/>
      <c r="BE10" s="16">
        <v>0.64242424242424201</v>
      </c>
      <c r="BF10" s="16">
        <v>0.47928994082840198</v>
      </c>
      <c r="BG10" s="16">
        <v>0.36159169550172998</v>
      </c>
      <c r="BH10" s="16">
        <v>0.123404255319149</v>
      </c>
    </row>
    <row r="11" spans="2:60" x14ac:dyDescent="0.25">
      <c r="B11" s="17" t="s">
        <v>77</v>
      </c>
      <c r="C11" s="18">
        <v>0.15402124430955999</v>
      </c>
      <c r="D11" s="18">
        <v>0.224806201550388</v>
      </c>
      <c r="E11" s="18">
        <v>0.13986013986014001</v>
      </c>
      <c r="F11" s="18">
        <v>0.12631578947368399</v>
      </c>
      <c r="G11" s="18">
        <v>0.18965517241379301</v>
      </c>
      <c r="H11" s="18">
        <v>6.6666666666666693E-2</v>
      </c>
      <c r="I11" s="18">
        <v>0.180952380952381</v>
      </c>
      <c r="J11" s="18">
        <v>0.105263157894737</v>
      </c>
      <c r="K11" s="18">
        <v>0.10958904109589</v>
      </c>
      <c r="L11" s="18">
        <v>0.2</v>
      </c>
      <c r="M11" s="18">
        <v>0.15909090909090901</v>
      </c>
      <c r="N11" s="18">
        <v>0.18627450980392199</v>
      </c>
      <c r="O11" s="18">
        <v>0.266666666666667</v>
      </c>
      <c r="P11" s="18">
        <v>0.1</v>
      </c>
      <c r="Q11" s="18">
        <v>0.25581395348837199</v>
      </c>
      <c r="R11" s="18">
        <v>7.4074074074074098E-2</v>
      </c>
      <c r="S11" s="18">
        <v>0.12637362637362601</v>
      </c>
      <c r="T11" s="18">
        <v>0.105769230769231</v>
      </c>
      <c r="U11" s="18"/>
      <c r="V11" s="18">
        <v>0.13649025069637899</v>
      </c>
      <c r="W11" s="18">
        <v>0.178378378378378</v>
      </c>
      <c r="X11" s="18">
        <v>0.140845070422535</v>
      </c>
      <c r="Y11" s="18">
        <v>0.16530612244897999</v>
      </c>
      <c r="Z11" s="18"/>
      <c r="AA11" s="18">
        <v>0.139107611548556</v>
      </c>
      <c r="AB11" s="18">
        <v>0.25609756097560998</v>
      </c>
      <c r="AC11" s="18">
        <v>9.8214285714285698E-2</v>
      </c>
      <c r="AD11" s="18">
        <v>0.10077519379845</v>
      </c>
      <c r="AE11" s="18">
        <v>0.109243697478992</v>
      </c>
      <c r="AF11" s="18">
        <v>8.5106382978723402E-2</v>
      </c>
      <c r="AG11" s="18">
        <v>7.2916666666666699E-2</v>
      </c>
      <c r="AH11" s="18">
        <v>0.207317073170732</v>
      </c>
      <c r="AI11" s="18">
        <v>0.18867924528301899</v>
      </c>
      <c r="AJ11" s="18"/>
      <c r="AK11" s="18">
        <v>0.10659898477157401</v>
      </c>
      <c r="AL11" s="18">
        <v>0.14563106796116501</v>
      </c>
      <c r="AM11" s="18">
        <v>0.118811881188119</v>
      </c>
      <c r="AN11" s="18">
        <v>0.19453924914675799</v>
      </c>
      <c r="AO11" s="18">
        <v>0.10638297872340401</v>
      </c>
      <c r="AP11" s="18">
        <v>0.115207373271889</v>
      </c>
      <c r="AQ11" s="18">
        <v>0.16666666666666699</v>
      </c>
      <c r="AR11" s="18"/>
      <c r="AS11" s="18">
        <v>4.7872340425531901E-2</v>
      </c>
      <c r="AT11" s="18">
        <v>0.171681415929204</v>
      </c>
      <c r="AU11" s="18"/>
      <c r="AV11" s="18">
        <v>0.16666666666666699</v>
      </c>
      <c r="AW11" s="18">
        <v>0.14691943127962101</v>
      </c>
      <c r="AX11" s="18"/>
      <c r="AY11" s="18">
        <v>0.147342995169082</v>
      </c>
      <c r="AZ11" s="18">
        <v>0.16530612244897999</v>
      </c>
      <c r="BA11" s="18"/>
      <c r="BB11" s="18">
        <v>0.1236802413273</v>
      </c>
      <c r="BC11" s="18">
        <v>0.18473282442748101</v>
      </c>
      <c r="BD11" s="18"/>
      <c r="BE11" s="18">
        <v>0.133333333333333</v>
      </c>
      <c r="BF11" s="18">
        <v>0.224852071005917</v>
      </c>
      <c r="BG11" s="18">
        <v>0.15397923875432501</v>
      </c>
      <c r="BH11" s="18">
        <v>6.3829787234042507E-2</v>
      </c>
    </row>
    <row r="12" spans="2:60" x14ac:dyDescent="0.25">
      <c r="B12" s="15"/>
    </row>
    <row r="13" spans="2:60" x14ac:dyDescent="0.25">
      <c r="B13" t="s">
        <v>80</v>
      </c>
    </row>
    <row r="14" spans="2:60" x14ac:dyDescent="0.25">
      <c r="B14" t="s">
        <v>81</v>
      </c>
    </row>
    <row r="16" spans="2:60" x14ac:dyDescent="0.25">
      <c r="B16"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H17"/>
  <sheetViews>
    <sheetView showGridLines="0" topLeftCell="A10"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928</v>
      </c>
      <c r="D7" s="10">
        <v>92</v>
      </c>
      <c r="E7" s="10">
        <v>92</v>
      </c>
      <c r="F7" s="10">
        <v>63</v>
      </c>
      <c r="G7" s="10">
        <v>42</v>
      </c>
      <c r="H7" s="10">
        <v>19</v>
      </c>
      <c r="I7" s="10">
        <v>80</v>
      </c>
      <c r="J7" s="10">
        <v>14</v>
      </c>
      <c r="K7" s="10">
        <v>47</v>
      </c>
      <c r="L7" s="10">
        <v>21</v>
      </c>
      <c r="M7" s="10">
        <v>63</v>
      </c>
      <c r="N7" s="10">
        <v>71</v>
      </c>
      <c r="O7" s="10">
        <v>23</v>
      </c>
      <c r="P7" s="10">
        <v>37</v>
      </c>
      <c r="Q7" s="10">
        <v>34</v>
      </c>
      <c r="R7" s="10">
        <v>22</v>
      </c>
      <c r="S7" s="10">
        <v>132</v>
      </c>
      <c r="T7" s="10">
        <v>76</v>
      </c>
      <c r="U7" s="10"/>
      <c r="V7" s="10">
        <v>177</v>
      </c>
      <c r="W7" s="10">
        <v>131</v>
      </c>
      <c r="X7" s="10">
        <v>212</v>
      </c>
      <c r="Y7" s="10">
        <v>408</v>
      </c>
      <c r="Z7" s="10"/>
      <c r="AA7" s="10">
        <v>222</v>
      </c>
      <c r="AB7" s="10">
        <v>52</v>
      </c>
      <c r="AC7" s="10">
        <v>85</v>
      </c>
      <c r="AD7" s="10">
        <v>100</v>
      </c>
      <c r="AE7" s="10">
        <v>90</v>
      </c>
      <c r="AF7" s="10">
        <v>77</v>
      </c>
      <c r="AG7" s="10">
        <v>73</v>
      </c>
      <c r="AH7" s="10">
        <v>71</v>
      </c>
      <c r="AI7" s="10">
        <v>91</v>
      </c>
      <c r="AJ7" s="10"/>
      <c r="AK7" s="10">
        <v>109</v>
      </c>
      <c r="AL7" s="10">
        <v>81</v>
      </c>
      <c r="AM7" s="10">
        <v>68</v>
      </c>
      <c r="AN7" s="10">
        <v>202</v>
      </c>
      <c r="AO7" s="10">
        <v>143</v>
      </c>
      <c r="AP7" s="10">
        <v>175</v>
      </c>
      <c r="AQ7" s="10">
        <v>110</v>
      </c>
      <c r="AR7" s="10"/>
      <c r="AS7" s="10">
        <v>155</v>
      </c>
      <c r="AT7" s="10">
        <v>773</v>
      </c>
      <c r="AU7" s="10"/>
      <c r="AV7" s="10">
        <v>341</v>
      </c>
      <c r="AW7" s="10">
        <v>587</v>
      </c>
      <c r="AX7" s="10"/>
      <c r="AY7" s="10">
        <v>520</v>
      </c>
      <c r="AZ7" s="10">
        <v>408</v>
      </c>
      <c r="BA7" s="10"/>
      <c r="BB7" s="10">
        <v>514</v>
      </c>
      <c r="BC7" s="10">
        <v>414</v>
      </c>
      <c r="BD7" s="10"/>
      <c r="BE7" s="10">
        <v>40</v>
      </c>
      <c r="BF7" s="10">
        <v>201</v>
      </c>
      <c r="BG7" s="10">
        <v>473</v>
      </c>
      <c r="BH7" s="10">
        <v>213</v>
      </c>
    </row>
    <row r="8" spans="2:60" ht="45" x14ac:dyDescent="0.25">
      <c r="B8" s="17" t="s">
        <v>342</v>
      </c>
      <c r="C8" s="16">
        <v>0.524784482758621</v>
      </c>
      <c r="D8" s="16">
        <v>0.52173913043478304</v>
      </c>
      <c r="E8" s="16">
        <v>0.45652173913043498</v>
      </c>
      <c r="F8" s="16">
        <v>0.634920634920635</v>
      </c>
      <c r="G8" s="16">
        <v>0.35714285714285698</v>
      </c>
      <c r="H8" s="16">
        <v>0.42105263157894701</v>
      </c>
      <c r="I8" s="16">
        <v>0.6</v>
      </c>
      <c r="J8" s="16">
        <v>0.64285714285714302</v>
      </c>
      <c r="K8" s="16">
        <v>0.57446808510638303</v>
      </c>
      <c r="L8" s="16">
        <v>0.52380952380952395</v>
      </c>
      <c r="M8" s="16">
        <v>0.61904761904761896</v>
      </c>
      <c r="N8" s="16">
        <v>0.56338028169014098</v>
      </c>
      <c r="O8" s="16">
        <v>0.47826086956521702</v>
      </c>
      <c r="P8" s="16">
        <v>0.32432432432432401</v>
      </c>
      <c r="Q8" s="16">
        <v>0.55882352941176505</v>
      </c>
      <c r="R8" s="16">
        <v>0.40909090909090901</v>
      </c>
      <c r="S8" s="16">
        <v>0.54545454545454497</v>
      </c>
      <c r="T8" s="16">
        <v>0.48684210526315802</v>
      </c>
      <c r="U8" s="16"/>
      <c r="V8" s="16">
        <v>0.40677966101694901</v>
      </c>
      <c r="W8" s="16">
        <v>0.51145038167938905</v>
      </c>
      <c r="X8" s="16">
        <v>0.56603773584905703</v>
      </c>
      <c r="Y8" s="16">
        <v>0.55882352941176505</v>
      </c>
      <c r="Z8" s="16"/>
      <c r="AA8" s="16">
        <v>0.481981981981982</v>
      </c>
      <c r="AB8" s="16">
        <v>0.61538461538461497</v>
      </c>
      <c r="AC8" s="16">
        <v>0.54117647058823504</v>
      </c>
      <c r="AD8" s="16">
        <v>0.47</v>
      </c>
      <c r="AE8" s="16">
        <v>0.43333333333333302</v>
      </c>
      <c r="AF8" s="16">
        <v>0.493506493506494</v>
      </c>
      <c r="AG8" s="16">
        <v>0.61643835616438403</v>
      </c>
      <c r="AH8" s="16">
        <v>0.49295774647887303</v>
      </c>
      <c r="AI8" s="16">
        <v>0.67032967032966995</v>
      </c>
      <c r="AJ8" s="16"/>
      <c r="AK8" s="16">
        <v>0.54128440366972497</v>
      </c>
      <c r="AL8" s="16">
        <v>0.48148148148148101</v>
      </c>
      <c r="AM8" s="16">
        <v>0.55882352941176505</v>
      </c>
      <c r="AN8" s="16">
        <v>0.475247524752475</v>
      </c>
      <c r="AO8" s="16">
        <v>0.53846153846153799</v>
      </c>
      <c r="AP8" s="16">
        <v>0.54857142857142904</v>
      </c>
      <c r="AQ8" s="16">
        <v>0.55454545454545501</v>
      </c>
      <c r="AR8" s="16"/>
      <c r="AS8" s="16">
        <v>0.63225806451612898</v>
      </c>
      <c r="AT8" s="16">
        <v>0.503234152652005</v>
      </c>
      <c r="AU8" s="16"/>
      <c r="AV8" s="16">
        <v>0.557184750733138</v>
      </c>
      <c r="AW8" s="16">
        <v>0.50596252129471897</v>
      </c>
      <c r="AX8" s="16"/>
      <c r="AY8" s="16">
        <v>0.49807692307692297</v>
      </c>
      <c r="AZ8" s="16">
        <v>0.55882352941176505</v>
      </c>
      <c r="BA8" s="16"/>
      <c r="BB8" s="16">
        <v>0.57587548638132302</v>
      </c>
      <c r="BC8" s="16">
        <v>0.46135265700483102</v>
      </c>
      <c r="BD8" s="16"/>
      <c r="BE8" s="16">
        <v>0.3</v>
      </c>
      <c r="BF8" s="16">
        <v>0.40796019900497499</v>
      </c>
      <c r="BG8" s="16">
        <v>0.53065539112050697</v>
      </c>
      <c r="BH8" s="16">
        <v>0.66197183098591506</v>
      </c>
    </row>
    <row r="9" spans="2:60" ht="30" x14ac:dyDescent="0.25">
      <c r="B9" s="17" t="s">
        <v>343</v>
      </c>
      <c r="C9" s="16">
        <v>0.40840517241379298</v>
      </c>
      <c r="D9" s="16">
        <v>0.42391304347826098</v>
      </c>
      <c r="E9" s="16">
        <v>0.47826086956521702</v>
      </c>
      <c r="F9" s="16">
        <v>0.28571428571428598</v>
      </c>
      <c r="G9" s="16">
        <v>0.5</v>
      </c>
      <c r="H9" s="16">
        <v>0.36842105263157898</v>
      </c>
      <c r="I9" s="16">
        <v>0.35</v>
      </c>
      <c r="J9" s="16">
        <v>0.35714285714285698</v>
      </c>
      <c r="K9" s="16">
        <v>0.36170212765957399</v>
      </c>
      <c r="L9" s="16">
        <v>0.38095238095238099</v>
      </c>
      <c r="M9" s="16">
        <v>0.317460317460317</v>
      </c>
      <c r="N9" s="16">
        <v>0.36619718309859201</v>
      </c>
      <c r="O9" s="16">
        <v>0.47826086956521702</v>
      </c>
      <c r="P9" s="16">
        <v>0.64864864864864902</v>
      </c>
      <c r="Q9" s="16">
        <v>0.41176470588235298</v>
      </c>
      <c r="R9" s="16">
        <v>0.54545454545454497</v>
      </c>
      <c r="S9" s="16">
        <v>0.39393939393939398</v>
      </c>
      <c r="T9" s="16">
        <v>0.43421052631578899</v>
      </c>
      <c r="U9" s="16"/>
      <c r="V9" s="16">
        <v>0.48022598870056499</v>
      </c>
      <c r="W9" s="16">
        <v>0.41221374045801501</v>
      </c>
      <c r="X9" s="16">
        <v>0.36792452830188699</v>
      </c>
      <c r="Y9" s="16">
        <v>0.39705882352941202</v>
      </c>
      <c r="Z9" s="16"/>
      <c r="AA9" s="16">
        <v>0.38738738738738698</v>
      </c>
      <c r="AB9" s="16">
        <v>0.32692307692307698</v>
      </c>
      <c r="AC9" s="16">
        <v>0.435294117647059</v>
      </c>
      <c r="AD9" s="16">
        <v>0.49</v>
      </c>
      <c r="AE9" s="16">
        <v>0.48888888888888898</v>
      </c>
      <c r="AF9" s="16">
        <v>0.44155844155844198</v>
      </c>
      <c r="AG9" s="16">
        <v>0.34246575342465801</v>
      </c>
      <c r="AH9" s="16">
        <v>0.45070422535211302</v>
      </c>
      <c r="AI9" s="16">
        <v>0.29670329670329698</v>
      </c>
      <c r="AJ9" s="16"/>
      <c r="AK9" s="16">
        <v>0.33027522935779802</v>
      </c>
      <c r="AL9" s="16">
        <v>0.41975308641975301</v>
      </c>
      <c r="AM9" s="16">
        <v>0.39705882352941202</v>
      </c>
      <c r="AN9" s="16">
        <v>0.43564356435643597</v>
      </c>
      <c r="AO9" s="16">
        <v>0.391608391608392</v>
      </c>
      <c r="AP9" s="16">
        <v>0.42857142857142899</v>
      </c>
      <c r="AQ9" s="16">
        <v>0.41818181818181799</v>
      </c>
      <c r="AR9" s="16"/>
      <c r="AS9" s="16">
        <v>0.34838709677419399</v>
      </c>
      <c r="AT9" s="16">
        <v>0.42043984476067298</v>
      </c>
      <c r="AU9" s="16"/>
      <c r="AV9" s="16">
        <v>0.40762463343108502</v>
      </c>
      <c r="AW9" s="16">
        <v>0.40885860306644001</v>
      </c>
      <c r="AX9" s="16"/>
      <c r="AY9" s="16">
        <v>0.41730769230769199</v>
      </c>
      <c r="AZ9" s="16">
        <v>0.39705882352941202</v>
      </c>
      <c r="BA9" s="16"/>
      <c r="BB9" s="16">
        <v>0.37354085603112802</v>
      </c>
      <c r="BC9" s="16">
        <v>0.45169082125603899</v>
      </c>
      <c r="BD9" s="16"/>
      <c r="BE9" s="16">
        <v>0.52500000000000002</v>
      </c>
      <c r="BF9" s="16">
        <v>0.462686567164179</v>
      </c>
      <c r="BG9" s="16">
        <v>0.41437632135306601</v>
      </c>
      <c r="BH9" s="16">
        <v>0.323943661971831</v>
      </c>
    </row>
    <row r="10" spans="2:60" x14ac:dyDescent="0.25">
      <c r="B10" s="17" t="s">
        <v>344</v>
      </c>
      <c r="C10" s="16">
        <v>5.2801724137931001E-2</v>
      </c>
      <c r="D10" s="16">
        <v>5.4347826086956499E-2</v>
      </c>
      <c r="E10" s="16">
        <v>4.3478260869565202E-2</v>
      </c>
      <c r="F10" s="16">
        <v>6.3492063492063502E-2</v>
      </c>
      <c r="G10" s="16">
        <v>0.119047619047619</v>
      </c>
      <c r="H10" s="16">
        <v>0.21052631578947401</v>
      </c>
      <c r="I10" s="16">
        <v>0.05</v>
      </c>
      <c r="J10" s="16">
        <v>0</v>
      </c>
      <c r="K10" s="16">
        <v>4.2553191489361701E-2</v>
      </c>
      <c r="L10" s="16">
        <v>4.7619047619047603E-2</v>
      </c>
      <c r="M10" s="16">
        <v>3.1746031746031703E-2</v>
      </c>
      <c r="N10" s="16">
        <v>5.63380281690141E-2</v>
      </c>
      <c r="O10" s="16">
        <v>4.3478260869565202E-2</v>
      </c>
      <c r="P10" s="16">
        <v>2.7027027027027001E-2</v>
      </c>
      <c r="Q10" s="16">
        <v>2.9411764705882401E-2</v>
      </c>
      <c r="R10" s="16">
        <v>4.5454545454545497E-2</v>
      </c>
      <c r="S10" s="16">
        <v>4.5454545454545497E-2</v>
      </c>
      <c r="T10" s="16">
        <v>5.2631578947368397E-2</v>
      </c>
      <c r="U10" s="16"/>
      <c r="V10" s="16">
        <v>8.4745762711864403E-2</v>
      </c>
      <c r="W10" s="16">
        <v>6.8702290076335895E-2</v>
      </c>
      <c r="X10" s="16">
        <v>6.1320754716981098E-2</v>
      </c>
      <c r="Y10" s="16">
        <v>2.9411764705882401E-2</v>
      </c>
      <c r="Z10" s="16"/>
      <c r="AA10" s="16">
        <v>0.108108108108108</v>
      </c>
      <c r="AB10" s="16">
        <v>3.8461538461538498E-2</v>
      </c>
      <c r="AC10" s="16">
        <v>2.3529411764705899E-2</v>
      </c>
      <c r="AD10" s="16">
        <v>0.03</v>
      </c>
      <c r="AE10" s="16">
        <v>5.5555555555555601E-2</v>
      </c>
      <c r="AF10" s="16">
        <v>5.1948051948052E-2</v>
      </c>
      <c r="AG10" s="16">
        <v>4.1095890410958902E-2</v>
      </c>
      <c r="AH10" s="16">
        <v>4.2253521126760597E-2</v>
      </c>
      <c r="AI10" s="16">
        <v>1.0989010989011E-2</v>
      </c>
      <c r="AJ10" s="16"/>
      <c r="AK10" s="16">
        <v>8.2568807339449504E-2</v>
      </c>
      <c r="AL10" s="16">
        <v>9.8765432098765399E-2</v>
      </c>
      <c r="AM10" s="16">
        <v>2.9411764705882401E-2</v>
      </c>
      <c r="AN10" s="16">
        <v>8.4158415841584205E-2</v>
      </c>
      <c r="AO10" s="16">
        <v>4.1958041958042001E-2</v>
      </c>
      <c r="AP10" s="16">
        <v>1.1428571428571401E-2</v>
      </c>
      <c r="AQ10" s="16">
        <v>2.7272727272727299E-2</v>
      </c>
      <c r="AR10" s="16"/>
      <c r="AS10" s="16">
        <v>1.9354838709677399E-2</v>
      </c>
      <c r="AT10" s="16">
        <v>5.9508408796895201E-2</v>
      </c>
      <c r="AU10" s="16"/>
      <c r="AV10" s="16">
        <v>2.9325513196480898E-2</v>
      </c>
      <c r="AW10" s="16">
        <v>6.6439522998296405E-2</v>
      </c>
      <c r="AX10" s="16"/>
      <c r="AY10" s="16">
        <v>7.1153846153846206E-2</v>
      </c>
      <c r="AZ10" s="16">
        <v>2.9411764705882401E-2</v>
      </c>
      <c r="BA10" s="16"/>
      <c r="BB10" s="16">
        <v>3.6964980544747103E-2</v>
      </c>
      <c r="BC10" s="16">
        <v>7.2463768115942004E-2</v>
      </c>
      <c r="BD10" s="16"/>
      <c r="BE10" s="16">
        <v>0.1</v>
      </c>
      <c r="BF10" s="16">
        <v>0.104477611940299</v>
      </c>
      <c r="BG10" s="16">
        <v>4.4397463002114203E-2</v>
      </c>
      <c r="BH10" s="16">
        <v>1.4084507042253501E-2</v>
      </c>
    </row>
    <row r="11" spans="2:60" x14ac:dyDescent="0.25">
      <c r="B11" s="17" t="s">
        <v>345</v>
      </c>
      <c r="C11" s="16">
        <v>1.0775862068965501E-2</v>
      </c>
      <c r="D11" s="16">
        <v>0</v>
      </c>
      <c r="E11" s="16">
        <v>2.1739130434782601E-2</v>
      </c>
      <c r="F11" s="16">
        <v>1.58730158730159E-2</v>
      </c>
      <c r="G11" s="16">
        <v>2.3809523809523801E-2</v>
      </c>
      <c r="H11" s="16">
        <v>0</v>
      </c>
      <c r="I11" s="16">
        <v>0</v>
      </c>
      <c r="J11" s="16">
        <v>0</v>
      </c>
      <c r="K11" s="16">
        <v>2.1276595744680899E-2</v>
      </c>
      <c r="L11" s="16">
        <v>0</v>
      </c>
      <c r="M11" s="16">
        <v>1.58730158730159E-2</v>
      </c>
      <c r="N11" s="16">
        <v>1.4084507042253501E-2</v>
      </c>
      <c r="O11" s="16">
        <v>0</v>
      </c>
      <c r="P11" s="16">
        <v>0</v>
      </c>
      <c r="Q11" s="16">
        <v>0</v>
      </c>
      <c r="R11" s="16">
        <v>0</v>
      </c>
      <c r="S11" s="16">
        <v>1.5151515151515201E-2</v>
      </c>
      <c r="T11" s="16">
        <v>1.3157894736842099E-2</v>
      </c>
      <c r="U11" s="16"/>
      <c r="V11" s="16">
        <v>2.2598870056497199E-2</v>
      </c>
      <c r="W11" s="16">
        <v>7.63358778625954E-3</v>
      </c>
      <c r="X11" s="16">
        <v>4.7169811320754698E-3</v>
      </c>
      <c r="Y11" s="16">
        <v>9.8039215686274508E-3</v>
      </c>
      <c r="Z11" s="16"/>
      <c r="AA11" s="16">
        <v>1.35135135135135E-2</v>
      </c>
      <c r="AB11" s="16">
        <v>1.9230769230769201E-2</v>
      </c>
      <c r="AC11" s="16">
        <v>0</v>
      </c>
      <c r="AD11" s="16">
        <v>0.01</v>
      </c>
      <c r="AE11" s="16">
        <v>1.1111111111111099E-2</v>
      </c>
      <c r="AF11" s="16">
        <v>1.2987012987013E-2</v>
      </c>
      <c r="AG11" s="16">
        <v>0</v>
      </c>
      <c r="AH11" s="16">
        <v>1.4084507042253501E-2</v>
      </c>
      <c r="AI11" s="16">
        <v>2.1978021978022001E-2</v>
      </c>
      <c r="AJ11" s="16"/>
      <c r="AK11" s="16">
        <v>4.5871559633027498E-2</v>
      </c>
      <c r="AL11" s="16">
        <v>0</v>
      </c>
      <c r="AM11" s="16">
        <v>1.4705882352941201E-2</v>
      </c>
      <c r="AN11" s="16">
        <v>0</v>
      </c>
      <c r="AO11" s="16">
        <v>2.0979020979021001E-2</v>
      </c>
      <c r="AP11" s="16">
        <v>5.7142857142857099E-3</v>
      </c>
      <c r="AQ11" s="16">
        <v>0</v>
      </c>
      <c r="AR11" s="16"/>
      <c r="AS11" s="16">
        <v>0</v>
      </c>
      <c r="AT11" s="16">
        <v>1.2936610608020699E-2</v>
      </c>
      <c r="AU11" s="16"/>
      <c r="AV11" s="16">
        <v>2.9325513196480899E-3</v>
      </c>
      <c r="AW11" s="16">
        <v>1.5332197614991499E-2</v>
      </c>
      <c r="AX11" s="16"/>
      <c r="AY11" s="16">
        <v>1.1538461538461499E-2</v>
      </c>
      <c r="AZ11" s="16">
        <v>9.8039215686274508E-3</v>
      </c>
      <c r="BA11" s="16"/>
      <c r="BB11" s="16">
        <v>1.1673151750972799E-2</v>
      </c>
      <c r="BC11" s="16">
        <v>9.6618357487922701E-3</v>
      </c>
      <c r="BD11" s="16"/>
      <c r="BE11" s="16">
        <v>0.05</v>
      </c>
      <c r="BF11" s="16">
        <v>1.49253731343284E-2</v>
      </c>
      <c r="BG11" s="16">
        <v>1.05708245243129E-2</v>
      </c>
      <c r="BH11" s="16">
        <v>0</v>
      </c>
    </row>
    <row r="12" spans="2:60" x14ac:dyDescent="0.25">
      <c r="B12" s="17" t="s">
        <v>103</v>
      </c>
      <c r="C12" s="18">
        <v>3.2327586206896599E-3</v>
      </c>
      <c r="D12" s="18">
        <v>0</v>
      </c>
      <c r="E12" s="18">
        <v>0</v>
      </c>
      <c r="F12" s="18">
        <v>0</v>
      </c>
      <c r="G12" s="18">
        <v>0</v>
      </c>
      <c r="H12" s="18">
        <v>0</v>
      </c>
      <c r="I12" s="18">
        <v>0</v>
      </c>
      <c r="J12" s="18">
        <v>0</v>
      </c>
      <c r="K12" s="18">
        <v>0</v>
      </c>
      <c r="L12" s="18">
        <v>4.7619047619047603E-2</v>
      </c>
      <c r="M12" s="18">
        <v>1.58730158730159E-2</v>
      </c>
      <c r="N12" s="18">
        <v>0</v>
      </c>
      <c r="O12" s="18">
        <v>0</v>
      </c>
      <c r="P12" s="18">
        <v>0</v>
      </c>
      <c r="Q12" s="18">
        <v>0</v>
      </c>
      <c r="R12" s="18">
        <v>0</v>
      </c>
      <c r="S12" s="18">
        <v>0</v>
      </c>
      <c r="T12" s="18">
        <v>1.3157894736842099E-2</v>
      </c>
      <c r="U12" s="18"/>
      <c r="V12" s="18">
        <v>5.6497175141242903E-3</v>
      </c>
      <c r="W12" s="18">
        <v>0</v>
      </c>
      <c r="X12" s="18">
        <v>0</v>
      </c>
      <c r="Y12" s="18">
        <v>4.9019607843137298E-3</v>
      </c>
      <c r="Z12" s="18"/>
      <c r="AA12" s="18">
        <v>9.0090090090090107E-3</v>
      </c>
      <c r="AB12" s="18">
        <v>0</v>
      </c>
      <c r="AC12" s="18">
        <v>0</v>
      </c>
      <c r="AD12" s="18">
        <v>0</v>
      </c>
      <c r="AE12" s="18">
        <v>1.1111111111111099E-2</v>
      </c>
      <c r="AF12" s="18">
        <v>0</v>
      </c>
      <c r="AG12" s="18">
        <v>0</v>
      </c>
      <c r="AH12" s="18">
        <v>0</v>
      </c>
      <c r="AI12" s="18">
        <v>0</v>
      </c>
      <c r="AJ12" s="18"/>
      <c r="AK12" s="18">
        <v>0</v>
      </c>
      <c r="AL12" s="18">
        <v>0</v>
      </c>
      <c r="AM12" s="18">
        <v>0</v>
      </c>
      <c r="AN12" s="18">
        <v>4.9504950495049497E-3</v>
      </c>
      <c r="AO12" s="18">
        <v>6.9930069930069904E-3</v>
      </c>
      <c r="AP12" s="18">
        <v>5.7142857142857099E-3</v>
      </c>
      <c r="AQ12" s="18">
        <v>0</v>
      </c>
      <c r="AR12" s="18"/>
      <c r="AS12" s="18">
        <v>0</v>
      </c>
      <c r="AT12" s="18">
        <v>3.8809831824062101E-3</v>
      </c>
      <c r="AU12" s="18"/>
      <c r="AV12" s="18">
        <v>2.9325513196480899E-3</v>
      </c>
      <c r="AW12" s="18">
        <v>3.4071550255536601E-3</v>
      </c>
      <c r="AX12" s="18"/>
      <c r="AY12" s="18">
        <v>1.9230769230769199E-3</v>
      </c>
      <c r="AZ12" s="18">
        <v>4.9019607843137298E-3</v>
      </c>
      <c r="BA12" s="18"/>
      <c r="BB12" s="18">
        <v>1.9455252918287899E-3</v>
      </c>
      <c r="BC12" s="18">
        <v>4.8309178743961402E-3</v>
      </c>
      <c r="BD12" s="18"/>
      <c r="BE12" s="18">
        <v>2.5000000000000001E-2</v>
      </c>
      <c r="BF12" s="18">
        <v>9.9502487562189105E-3</v>
      </c>
      <c r="BG12" s="18">
        <v>0</v>
      </c>
      <c r="BH12" s="18">
        <v>0</v>
      </c>
    </row>
    <row r="13" spans="2:60" x14ac:dyDescent="0.25">
      <c r="B13" s="15" t="s">
        <v>692</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826</v>
      </c>
      <c r="D7" s="10">
        <v>79</v>
      </c>
      <c r="E7" s="10">
        <v>84</v>
      </c>
      <c r="F7" s="10">
        <v>46</v>
      </c>
      <c r="G7" s="10">
        <v>36</v>
      </c>
      <c r="H7" s="10">
        <v>20</v>
      </c>
      <c r="I7" s="10">
        <v>69</v>
      </c>
      <c r="J7" s="10">
        <v>10</v>
      </c>
      <c r="K7" s="10">
        <v>46</v>
      </c>
      <c r="L7" s="10">
        <v>18</v>
      </c>
      <c r="M7" s="10">
        <v>55</v>
      </c>
      <c r="N7" s="10">
        <v>64</v>
      </c>
      <c r="O7" s="10">
        <v>17</v>
      </c>
      <c r="P7" s="10">
        <v>29</v>
      </c>
      <c r="Q7" s="10">
        <v>28</v>
      </c>
      <c r="R7" s="10">
        <v>16</v>
      </c>
      <c r="S7" s="10">
        <v>138</v>
      </c>
      <c r="T7" s="10">
        <v>71</v>
      </c>
      <c r="U7" s="10"/>
      <c r="V7" s="10">
        <v>142</v>
      </c>
      <c r="W7" s="10">
        <v>105</v>
      </c>
      <c r="X7" s="10">
        <v>208</v>
      </c>
      <c r="Y7" s="10">
        <v>371</v>
      </c>
      <c r="Z7" s="10"/>
      <c r="AA7" s="10">
        <v>176</v>
      </c>
      <c r="AB7" s="10">
        <v>48</v>
      </c>
      <c r="AC7" s="10">
        <v>86</v>
      </c>
      <c r="AD7" s="10">
        <v>88</v>
      </c>
      <c r="AE7" s="10">
        <v>83</v>
      </c>
      <c r="AF7" s="10">
        <v>78</v>
      </c>
      <c r="AG7" s="10">
        <v>72</v>
      </c>
      <c r="AH7" s="10">
        <v>64</v>
      </c>
      <c r="AI7" s="10">
        <v>85</v>
      </c>
      <c r="AJ7" s="10"/>
      <c r="AK7" s="10">
        <v>94</v>
      </c>
      <c r="AL7" s="10">
        <v>66</v>
      </c>
      <c r="AM7" s="10">
        <v>64</v>
      </c>
      <c r="AN7" s="10">
        <v>161</v>
      </c>
      <c r="AO7" s="10">
        <v>145</v>
      </c>
      <c r="AP7" s="10">
        <v>173</v>
      </c>
      <c r="AQ7" s="10">
        <v>100</v>
      </c>
      <c r="AR7" s="10"/>
      <c r="AS7" s="10">
        <v>165</v>
      </c>
      <c r="AT7" s="10">
        <v>661</v>
      </c>
      <c r="AU7" s="10"/>
      <c r="AV7" s="10">
        <v>263</v>
      </c>
      <c r="AW7" s="10">
        <v>563</v>
      </c>
      <c r="AX7" s="10"/>
      <c r="AY7" s="10">
        <v>455</v>
      </c>
      <c r="AZ7" s="10">
        <v>371</v>
      </c>
      <c r="BA7" s="10"/>
      <c r="BB7" s="10">
        <v>474</v>
      </c>
      <c r="BC7" s="10">
        <v>352</v>
      </c>
      <c r="BD7" s="10"/>
      <c r="BE7" s="10">
        <v>27</v>
      </c>
      <c r="BF7" s="10">
        <v>147</v>
      </c>
      <c r="BG7" s="10">
        <v>440</v>
      </c>
      <c r="BH7" s="10">
        <v>210</v>
      </c>
    </row>
    <row r="8" spans="2:60" ht="45" x14ac:dyDescent="0.25">
      <c r="B8" s="17" t="s">
        <v>342</v>
      </c>
      <c r="C8" s="16">
        <v>0.44309927360774798</v>
      </c>
      <c r="D8" s="16">
        <v>0.455696202531646</v>
      </c>
      <c r="E8" s="16">
        <v>0.44047619047619002</v>
      </c>
      <c r="F8" s="16">
        <v>0.47826086956521702</v>
      </c>
      <c r="G8" s="16">
        <v>0.33333333333333298</v>
      </c>
      <c r="H8" s="16">
        <v>0.45</v>
      </c>
      <c r="I8" s="16">
        <v>0.36231884057970998</v>
      </c>
      <c r="J8" s="16">
        <v>0.6</v>
      </c>
      <c r="K8" s="16">
        <v>0.36956521739130399</v>
      </c>
      <c r="L8" s="16">
        <v>0.55555555555555602</v>
      </c>
      <c r="M8" s="16">
        <v>0.50909090909090904</v>
      </c>
      <c r="N8" s="16">
        <v>0.359375</v>
      </c>
      <c r="O8" s="16">
        <v>0.17647058823529399</v>
      </c>
      <c r="P8" s="16">
        <v>0.51724137931034497</v>
      </c>
      <c r="Q8" s="16">
        <v>0.42857142857142899</v>
      </c>
      <c r="R8" s="16">
        <v>0.25</v>
      </c>
      <c r="S8" s="16">
        <v>0.52173913043478304</v>
      </c>
      <c r="T8" s="16">
        <v>0.49295774647887303</v>
      </c>
      <c r="U8" s="16"/>
      <c r="V8" s="16">
        <v>0.42253521126760601</v>
      </c>
      <c r="W8" s="16">
        <v>0.4</v>
      </c>
      <c r="X8" s="16">
        <v>0.42788461538461497</v>
      </c>
      <c r="Y8" s="16">
        <v>0.47169811320754701</v>
      </c>
      <c r="Z8" s="16"/>
      <c r="AA8" s="16">
        <v>0.42045454545454503</v>
      </c>
      <c r="AB8" s="16">
        <v>0.41666666666666702</v>
      </c>
      <c r="AC8" s="16">
        <v>0.47674418604651198</v>
      </c>
      <c r="AD8" s="16">
        <v>0.40909090909090901</v>
      </c>
      <c r="AE8" s="16">
        <v>0.421686746987952</v>
      </c>
      <c r="AF8" s="16">
        <v>0.41025641025641002</v>
      </c>
      <c r="AG8" s="16">
        <v>0.48611111111111099</v>
      </c>
      <c r="AH8" s="16">
        <v>0.453125</v>
      </c>
      <c r="AI8" s="16">
        <v>0.55294117647058805</v>
      </c>
      <c r="AJ8" s="16"/>
      <c r="AK8" s="16">
        <v>0.39361702127659598</v>
      </c>
      <c r="AL8" s="16">
        <v>0.37878787878787901</v>
      </c>
      <c r="AM8" s="16">
        <v>0.46875</v>
      </c>
      <c r="AN8" s="16">
        <v>0.36645962732919302</v>
      </c>
      <c r="AO8" s="16">
        <v>0.45517241379310303</v>
      </c>
      <c r="AP8" s="16">
        <v>0.50867052023121395</v>
      </c>
      <c r="AQ8" s="16">
        <v>0.52</v>
      </c>
      <c r="AR8" s="16"/>
      <c r="AS8" s="16">
        <v>0.63636363636363602</v>
      </c>
      <c r="AT8" s="16">
        <v>0.39485627836611198</v>
      </c>
      <c r="AU8" s="16"/>
      <c r="AV8" s="16">
        <v>0.43346007604562697</v>
      </c>
      <c r="AW8" s="16">
        <v>0.44760213143872102</v>
      </c>
      <c r="AX8" s="16"/>
      <c r="AY8" s="16">
        <v>0.41978021978022001</v>
      </c>
      <c r="AZ8" s="16">
        <v>0.47169811320754701</v>
      </c>
      <c r="BA8" s="16"/>
      <c r="BB8" s="16">
        <v>0.512658227848101</v>
      </c>
      <c r="BC8" s="16">
        <v>0.34943181818181801</v>
      </c>
      <c r="BD8" s="16"/>
      <c r="BE8" s="16">
        <v>0.18518518518518501</v>
      </c>
      <c r="BF8" s="16">
        <v>0.24489795918367299</v>
      </c>
      <c r="BG8" s="16">
        <v>0.42499999999999999</v>
      </c>
      <c r="BH8" s="16">
        <v>0.65238095238095195</v>
      </c>
    </row>
    <row r="9" spans="2:60" ht="30" x14ac:dyDescent="0.25">
      <c r="B9" s="17" t="s">
        <v>343</v>
      </c>
      <c r="C9" s="16">
        <v>0.43704600484261502</v>
      </c>
      <c r="D9" s="16">
        <v>0.468354430379747</v>
      </c>
      <c r="E9" s="16">
        <v>0.42857142857142899</v>
      </c>
      <c r="F9" s="16">
        <v>0.41304347826087001</v>
      </c>
      <c r="G9" s="16">
        <v>0.55555555555555602</v>
      </c>
      <c r="H9" s="16">
        <v>0.4</v>
      </c>
      <c r="I9" s="16">
        <v>0.50724637681159401</v>
      </c>
      <c r="J9" s="16">
        <v>0.4</v>
      </c>
      <c r="K9" s="16">
        <v>0.45652173913043498</v>
      </c>
      <c r="L9" s="16">
        <v>0.22222222222222199</v>
      </c>
      <c r="M9" s="16">
        <v>0.36363636363636398</v>
      </c>
      <c r="N9" s="16">
        <v>0.53125</v>
      </c>
      <c r="O9" s="16">
        <v>0.58823529411764697</v>
      </c>
      <c r="P9" s="16">
        <v>0.41379310344827602</v>
      </c>
      <c r="Q9" s="16">
        <v>0.5</v>
      </c>
      <c r="R9" s="16">
        <v>0.5</v>
      </c>
      <c r="S9" s="16">
        <v>0.39855072463768099</v>
      </c>
      <c r="T9" s="16">
        <v>0.338028169014085</v>
      </c>
      <c r="U9" s="16"/>
      <c r="V9" s="16">
        <v>0.42957746478873199</v>
      </c>
      <c r="W9" s="16">
        <v>0.45714285714285702</v>
      </c>
      <c r="X9" s="16">
        <v>0.480769230769231</v>
      </c>
      <c r="Y9" s="16">
        <v>0.409703504043127</v>
      </c>
      <c r="Z9" s="16"/>
      <c r="AA9" s="16">
        <v>0.45454545454545497</v>
      </c>
      <c r="AB9" s="16">
        <v>0.375</v>
      </c>
      <c r="AC9" s="16">
        <v>0.45348837209302301</v>
      </c>
      <c r="AD9" s="16">
        <v>0.5</v>
      </c>
      <c r="AE9" s="16">
        <v>0.45783132530120502</v>
      </c>
      <c r="AF9" s="16">
        <v>0.43589743589743601</v>
      </c>
      <c r="AG9" s="16">
        <v>0.40277777777777801</v>
      </c>
      <c r="AH9" s="16">
        <v>0.453125</v>
      </c>
      <c r="AI9" s="16">
        <v>0.34117647058823503</v>
      </c>
      <c r="AJ9" s="16"/>
      <c r="AK9" s="16">
        <v>0.44680851063829802</v>
      </c>
      <c r="AL9" s="16">
        <v>0.45454545454545497</v>
      </c>
      <c r="AM9" s="16">
        <v>0.390625</v>
      </c>
      <c r="AN9" s="16">
        <v>0.52795031055900599</v>
      </c>
      <c r="AO9" s="16">
        <v>0.47586206896551703</v>
      </c>
      <c r="AP9" s="16">
        <v>0.38728323699422001</v>
      </c>
      <c r="AQ9" s="16">
        <v>0.34</v>
      </c>
      <c r="AR9" s="16"/>
      <c r="AS9" s="16">
        <v>0.30303030303030298</v>
      </c>
      <c r="AT9" s="16">
        <v>0.470499243570348</v>
      </c>
      <c r="AU9" s="16"/>
      <c r="AV9" s="16">
        <v>0.42965779467680598</v>
      </c>
      <c r="AW9" s="16">
        <v>0.44049733570159899</v>
      </c>
      <c r="AX9" s="16"/>
      <c r="AY9" s="16">
        <v>0.45934065934065899</v>
      </c>
      <c r="AZ9" s="16">
        <v>0.409703504043127</v>
      </c>
      <c r="BA9" s="16"/>
      <c r="BB9" s="16">
        <v>0.39662447257383998</v>
      </c>
      <c r="BC9" s="16">
        <v>0.49147727272727298</v>
      </c>
      <c r="BD9" s="16"/>
      <c r="BE9" s="16">
        <v>0.48148148148148101</v>
      </c>
      <c r="BF9" s="16">
        <v>0.53741496598639504</v>
      </c>
      <c r="BG9" s="16">
        <v>0.472727272727273</v>
      </c>
      <c r="BH9" s="16">
        <v>0.28571428571428598</v>
      </c>
    </row>
    <row r="10" spans="2:60" x14ac:dyDescent="0.25">
      <c r="B10" s="17" t="s">
        <v>344</v>
      </c>
      <c r="C10" s="16">
        <v>9.5641646489104101E-2</v>
      </c>
      <c r="D10" s="16">
        <v>3.7974683544303799E-2</v>
      </c>
      <c r="E10" s="16">
        <v>0.119047619047619</v>
      </c>
      <c r="F10" s="16">
        <v>8.6956521739130405E-2</v>
      </c>
      <c r="G10" s="16">
        <v>0.11111111111111099</v>
      </c>
      <c r="H10" s="16">
        <v>0.1</v>
      </c>
      <c r="I10" s="16">
        <v>7.2463768115942004E-2</v>
      </c>
      <c r="J10" s="16">
        <v>0</v>
      </c>
      <c r="K10" s="16">
        <v>0.15217391304347799</v>
      </c>
      <c r="L10" s="16">
        <v>0.11111111111111099</v>
      </c>
      <c r="M10" s="16">
        <v>0.109090909090909</v>
      </c>
      <c r="N10" s="16">
        <v>9.375E-2</v>
      </c>
      <c r="O10" s="16">
        <v>0.17647058823529399</v>
      </c>
      <c r="P10" s="16">
        <v>3.4482758620689703E-2</v>
      </c>
      <c r="Q10" s="16">
        <v>7.1428571428571397E-2</v>
      </c>
      <c r="R10" s="16">
        <v>0.25</v>
      </c>
      <c r="S10" s="16">
        <v>6.5217391304347797E-2</v>
      </c>
      <c r="T10" s="16">
        <v>0.154929577464789</v>
      </c>
      <c r="U10" s="16"/>
      <c r="V10" s="16">
        <v>0.105633802816901</v>
      </c>
      <c r="W10" s="16">
        <v>0.114285714285714</v>
      </c>
      <c r="X10" s="16">
        <v>7.2115384615384595E-2</v>
      </c>
      <c r="Y10" s="16">
        <v>9.9730458221024304E-2</v>
      </c>
      <c r="Z10" s="16"/>
      <c r="AA10" s="16">
        <v>9.0909090909090898E-2</v>
      </c>
      <c r="AB10" s="16">
        <v>0.1875</v>
      </c>
      <c r="AC10" s="16">
        <v>4.6511627906976702E-2</v>
      </c>
      <c r="AD10" s="16">
        <v>6.8181818181818205E-2</v>
      </c>
      <c r="AE10" s="16">
        <v>0.120481927710843</v>
      </c>
      <c r="AF10" s="16">
        <v>0.102564102564103</v>
      </c>
      <c r="AG10" s="16">
        <v>0.11111111111111099</v>
      </c>
      <c r="AH10" s="16">
        <v>7.8125E-2</v>
      </c>
      <c r="AI10" s="16">
        <v>8.2352941176470601E-2</v>
      </c>
      <c r="AJ10" s="16"/>
      <c r="AK10" s="16">
        <v>9.5744680851063801E-2</v>
      </c>
      <c r="AL10" s="16">
        <v>0.15151515151515199</v>
      </c>
      <c r="AM10" s="16">
        <v>0.125</v>
      </c>
      <c r="AN10" s="16">
        <v>8.6956521739130405E-2</v>
      </c>
      <c r="AO10" s="16">
        <v>6.2068965517241399E-2</v>
      </c>
      <c r="AP10" s="16">
        <v>7.5144508670520194E-2</v>
      </c>
      <c r="AQ10" s="16">
        <v>0.12</v>
      </c>
      <c r="AR10" s="16"/>
      <c r="AS10" s="16">
        <v>4.8484848484848499E-2</v>
      </c>
      <c r="AT10" s="16">
        <v>0.107413010590015</v>
      </c>
      <c r="AU10" s="16"/>
      <c r="AV10" s="16">
        <v>0.110266159695817</v>
      </c>
      <c r="AW10" s="16">
        <v>8.8809946714032001E-2</v>
      </c>
      <c r="AX10" s="16"/>
      <c r="AY10" s="16">
        <v>9.2307692307692299E-2</v>
      </c>
      <c r="AZ10" s="16">
        <v>9.9730458221024304E-2</v>
      </c>
      <c r="BA10" s="16"/>
      <c r="BB10" s="16">
        <v>7.1729957805907199E-2</v>
      </c>
      <c r="BC10" s="16">
        <v>0.12784090909090901</v>
      </c>
      <c r="BD10" s="16"/>
      <c r="BE10" s="16">
        <v>0.22222222222222199</v>
      </c>
      <c r="BF10" s="16">
        <v>0.156462585034014</v>
      </c>
      <c r="BG10" s="16">
        <v>8.6363636363636406E-2</v>
      </c>
      <c r="BH10" s="16">
        <v>5.7142857142857099E-2</v>
      </c>
    </row>
    <row r="11" spans="2:60" x14ac:dyDescent="0.25">
      <c r="B11" s="17" t="s">
        <v>345</v>
      </c>
      <c r="C11" s="16">
        <v>1.4527845036319599E-2</v>
      </c>
      <c r="D11" s="16">
        <v>1.26582278481013E-2</v>
      </c>
      <c r="E11" s="16">
        <v>0</v>
      </c>
      <c r="F11" s="16">
        <v>2.1739130434782601E-2</v>
      </c>
      <c r="G11" s="16">
        <v>0</v>
      </c>
      <c r="H11" s="16">
        <v>0.05</v>
      </c>
      <c r="I11" s="16">
        <v>1.4492753623188401E-2</v>
      </c>
      <c r="J11" s="16">
        <v>0</v>
      </c>
      <c r="K11" s="16">
        <v>2.1739130434782601E-2</v>
      </c>
      <c r="L11" s="16">
        <v>5.5555555555555601E-2</v>
      </c>
      <c r="M11" s="16">
        <v>1.8181818181818198E-2</v>
      </c>
      <c r="N11" s="16">
        <v>0</v>
      </c>
      <c r="O11" s="16">
        <v>5.8823529411764698E-2</v>
      </c>
      <c r="P11" s="16">
        <v>3.4482758620689703E-2</v>
      </c>
      <c r="Q11" s="16">
        <v>0</v>
      </c>
      <c r="R11" s="16">
        <v>0</v>
      </c>
      <c r="S11" s="16">
        <v>1.4492753623188401E-2</v>
      </c>
      <c r="T11" s="16">
        <v>1.4084507042253501E-2</v>
      </c>
      <c r="U11" s="16"/>
      <c r="V11" s="16">
        <v>3.5211267605633798E-2</v>
      </c>
      <c r="W11" s="16">
        <v>2.8571428571428598E-2</v>
      </c>
      <c r="X11" s="16">
        <v>4.8076923076923097E-3</v>
      </c>
      <c r="Y11" s="16">
        <v>8.0862533692722394E-3</v>
      </c>
      <c r="Z11" s="16"/>
      <c r="AA11" s="16">
        <v>2.8409090909090901E-2</v>
      </c>
      <c r="AB11" s="16">
        <v>2.0833333333333301E-2</v>
      </c>
      <c r="AC11" s="16">
        <v>2.32558139534884E-2</v>
      </c>
      <c r="AD11" s="16">
        <v>1.13636363636364E-2</v>
      </c>
      <c r="AE11" s="16">
        <v>0</v>
      </c>
      <c r="AF11" s="16">
        <v>1.2820512820512799E-2</v>
      </c>
      <c r="AG11" s="16">
        <v>0</v>
      </c>
      <c r="AH11" s="16">
        <v>1.5625E-2</v>
      </c>
      <c r="AI11" s="16">
        <v>0</v>
      </c>
      <c r="AJ11" s="16"/>
      <c r="AK11" s="16">
        <v>3.1914893617021302E-2</v>
      </c>
      <c r="AL11" s="16">
        <v>1.5151515151515201E-2</v>
      </c>
      <c r="AM11" s="16">
        <v>1.5625E-2</v>
      </c>
      <c r="AN11" s="16">
        <v>1.8633540372670801E-2</v>
      </c>
      <c r="AO11" s="16">
        <v>6.8965517241379301E-3</v>
      </c>
      <c r="AP11" s="16">
        <v>1.15606936416185E-2</v>
      </c>
      <c r="AQ11" s="16">
        <v>0.01</v>
      </c>
      <c r="AR11" s="16"/>
      <c r="AS11" s="16">
        <v>1.21212121212121E-2</v>
      </c>
      <c r="AT11" s="16">
        <v>1.51285930408472E-2</v>
      </c>
      <c r="AU11" s="16"/>
      <c r="AV11" s="16">
        <v>1.5209125475285201E-2</v>
      </c>
      <c r="AW11" s="16">
        <v>1.42095914742451E-2</v>
      </c>
      <c r="AX11" s="16"/>
      <c r="AY11" s="16">
        <v>1.97802197802198E-2</v>
      </c>
      <c r="AZ11" s="16">
        <v>8.0862533692722394E-3</v>
      </c>
      <c r="BA11" s="16"/>
      <c r="BB11" s="16">
        <v>1.4767932489451499E-2</v>
      </c>
      <c r="BC11" s="16">
        <v>1.4204545454545499E-2</v>
      </c>
      <c r="BD11" s="16"/>
      <c r="BE11" s="16">
        <v>7.4074074074074098E-2</v>
      </c>
      <c r="BF11" s="16">
        <v>4.08163265306122E-2</v>
      </c>
      <c r="BG11" s="16">
        <v>9.0909090909090905E-3</v>
      </c>
      <c r="BH11" s="16">
        <v>0</v>
      </c>
    </row>
    <row r="12" spans="2:60" x14ac:dyDescent="0.25">
      <c r="B12" s="17" t="s">
        <v>103</v>
      </c>
      <c r="C12" s="18">
        <v>9.6852300242130807E-3</v>
      </c>
      <c r="D12" s="18">
        <v>2.53164556962025E-2</v>
      </c>
      <c r="E12" s="18">
        <v>1.1904761904761901E-2</v>
      </c>
      <c r="F12" s="18">
        <v>0</v>
      </c>
      <c r="G12" s="18">
        <v>0</v>
      </c>
      <c r="H12" s="18">
        <v>0</v>
      </c>
      <c r="I12" s="18">
        <v>4.3478260869565202E-2</v>
      </c>
      <c r="J12" s="18">
        <v>0</v>
      </c>
      <c r="K12" s="18">
        <v>0</v>
      </c>
      <c r="L12" s="18">
        <v>5.5555555555555601E-2</v>
      </c>
      <c r="M12" s="18">
        <v>0</v>
      </c>
      <c r="N12" s="18">
        <v>1.5625E-2</v>
      </c>
      <c r="O12" s="18">
        <v>0</v>
      </c>
      <c r="P12" s="18">
        <v>0</v>
      </c>
      <c r="Q12" s="18">
        <v>0</v>
      </c>
      <c r="R12" s="18">
        <v>0</v>
      </c>
      <c r="S12" s="18">
        <v>0</v>
      </c>
      <c r="T12" s="18">
        <v>0</v>
      </c>
      <c r="U12" s="18"/>
      <c r="V12" s="18">
        <v>7.0422535211267599E-3</v>
      </c>
      <c r="W12" s="18">
        <v>0</v>
      </c>
      <c r="X12" s="18">
        <v>1.44230769230769E-2</v>
      </c>
      <c r="Y12" s="18">
        <v>1.07816711590297E-2</v>
      </c>
      <c r="Z12" s="18"/>
      <c r="AA12" s="18">
        <v>5.6818181818181802E-3</v>
      </c>
      <c r="AB12" s="18">
        <v>0</v>
      </c>
      <c r="AC12" s="18">
        <v>0</v>
      </c>
      <c r="AD12" s="18">
        <v>1.13636363636364E-2</v>
      </c>
      <c r="AE12" s="18">
        <v>0</v>
      </c>
      <c r="AF12" s="18">
        <v>3.8461538461538498E-2</v>
      </c>
      <c r="AG12" s="18">
        <v>0</v>
      </c>
      <c r="AH12" s="18">
        <v>0</v>
      </c>
      <c r="AI12" s="18">
        <v>2.3529411764705899E-2</v>
      </c>
      <c r="AJ12" s="18"/>
      <c r="AK12" s="18">
        <v>3.1914893617021302E-2</v>
      </c>
      <c r="AL12" s="18">
        <v>0</v>
      </c>
      <c r="AM12" s="18">
        <v>0</v>
      </c>
      <c r="AN12" s="18">
        <v>0</v>
      </c>
      <c r="AO12" s="18">
        <v>0</v>
      </c>
      <c r="AP12" s="18">
        <v>1.7341040462427699E-2</v>
      </c>
      <c r="AQ12" s="18">
        <v>0.01</v>
      </c>
      <c r="AR12" s="18"/>
      <c r="AS12" s="18">
        <v>0</v>
      </c>
      <c r="AT12" s="18">
        <v>1.2102874432677799E-2</v>
      </c>
      <c r="AU12" s="18"/>
      <c r="AV12" s="18">
        <v>1.14068441064639E-2</v>
      </c>
      <c r="AW12" s="18">
        <v>8.8809946714032001E-3</v>
      </c>
      <c r="AX12" s="18"/>
      <c r="AY12" s="18">
        <v>8.7912087912087895E-3</v>
      </c>
      <c r="AZ12" s="18">
        <v>1.07816711590297E-2</v>
      </c>
      <c r="BA12" s="18"/>
      <c r="BB12" s="18">
        <v>4.2194092827004199E-3</v>
      </c>
      <c r="BC12" s="18">
        <v>1.7045454545454499E-2</v>
      </c>
      <c r="BD12" s="18"/>
      <c r="BE12" s="18">
        <v>3.7037037037037E-2</v>
      </c>
      <c r="BF12" s="18">
        <v>2.04081632653061E-2</v>
      </c>
      <c r="BG12" s="18">
        <v>6.8181818181818196E-3</v>
      </c>
      <c r="BH12" s="18">
        <v>4.7619047619047597E-3</v>
      </c>
    </row>
    <row r="13" spans="2:60" x14ac:dyDescent="0.25">
      <c r="B13" s="15" t="s">
        <v>693</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918</v>
      </c>
      <c r="D7" s="10">
        <v>95</v>
      </c>
      <c r="E7" s="10">
        <v>86</v>
      </c>
      <c r="F7" s="10">
        <v>61</v>
      </c>
      <c r="G7" s="10">
        <v>41</v>
      </c>
      <c r="H7" s="10">
        <v>21</v>
      </c>
      <c r="I7" s="10">
        <v>78</v>
      </c>
      <c r="J7" s="10">
        <v>13</v>
      </c>
      <c r="K7" s="10">
        <v>51</v>
      </c>
      <c r="L7" s="10">
        <v>18</v>
      </c>
      <c r="M7" s="10">
        <v>68</v>
      </c>
      <c r="N7" s="10">
        <v>67</v>
      </c>
      <c r="O7" s="10">
        <v>18</v>
      </c>
      <c r="P7" s="10">
        <v>41</v>
      </c>
      <c r="Q7" s="10">
        <v>32</v>
      </c>
      <c r="R7" s="10">
        <v>16</v>
      </c>
      <c r="S7" s="10">
        <v>139</v>
      </c>
      <c r="T7" s="10">
        <v>73</v>
      </c>
      <c r="U7" s="10"/>
      <c r="V7" s="10">
        <v>162</v>
      </c>
      <c r="W7" s="10">
        <v>132</v>
      </c>
      <c r="X7" s="10">
        <v>217</v>
      </c>
      <c r="Y7" s="10">
        <v>407</v>
      </c>
      <c r="Z7" s="10"/>
      <c r="AA7" s="10">
        <v>210</v>
      </c>
      <c r="AB7" s="10">
        <v>58</v>
      </c>
      <c r="AC7" s="10">
        <v>87</v>
      </c>
      <c r="AD7" s="10">
        <v>94</v>
      </c>
      <c r="AE7" s="10">
        <v>88</v>
      </c>
      <c r="AF7" s="10">
        <v>76</v>
      </c>
      <c r="AG7" s="10">
        <v>79</v>
      </c>
      <c r="AH7" s="10">
        <v>67</v>
      </c>
      <c r="AI7" s="10">
        <v>91</v>
      </c>
      <c r="AJ7" s="10"/>
      <c r="AK7" s="10">
        <v>100</v>
      </c>
      <c r="AL7" s="10">
        <v>75</v>
      </c>
      <c r="AM7" s="10">
        <v>80</v>
      </c>
      <c r="AN7" s="10">
        <v>189</v>
      </c>
      <c r="AO7" s="10">
        <v>142</v>
      </c>
      <c r="AP7" s="10">
        <v>172</v>
      </c>
      <c r="AQ7" s="10">
        <v>117</v>
      </c>
      <c r="AR7" s="10"/>
      <c r="AS7" s="10">
        <v>153</v>
      </c>
      <c r="AT7" s="10">
        <v>765</v>
      </c>
      <c r="AU7" s="10"/>
      <c r="AV7" s="10">
        <v>314</v>
      </c>
      <c r="AW7" s="10">
        <v>604</v>
      </c>
      <c r="AX7" s="10"/>
      <c r="AY7" s="10">
        <v>511</v>
      </c>
      <c r="AZ7" s="10">
        <v>407</v>
      </c>
      <c r="BA7" s="10"/>
      <c r="BB7" s="10">
        <v>522</v>
      </c>
      <c r="BC7" s="10">
        <v>396</v>
      </c>
      <c r="BD7" s="10"/>
      <c r="BE7" s="10">
        <v>34</v>
      </c>
      <c r="BF7" s="10">
        <v>201</v>
      </c>
      <c r="BG7" s="10">
        <v>467</v>
      </c>
      <c r="BH7" s="10">
        <v>214</v>
      </c>
    </row>
    <row r="8" spans="2:60" ht="45" x14ac:dyDescent="0.25">
      <c r="B8" s="17" t="s">
        <v>342</v>
      </c>
      <c r="C8" s="16">
        <v>0.46623093681917199</v>
      </c>
      <c r="D8" s="16">
        <v>0.43157894736842101</v>
      </c>
      <c r="E8" s="16">
        <v>0.40697674418604701</v>
      </c>
      <c r="F8" s="16">
        <v>0.44262295081967201</v>
      </c>
      <c r="G8" s="16">
        <v>0.34146341463414598</v>
      </c>
      <c r="H8" s="16">
        <v>0.42857142857142899</v>
      </c>
      <c r="I8" s="16">
        <v>0.52564102564102599</v>
      </c>
      <c r="J8" s="16">
        <v>0.46153846153846201</v>
      </c>
      <c r="K8" s="16">
        <v>0.54901960784313697</v>
      </c>
      <c r="L8" s="16">
        <v>0.27777777777777801</v>
      </c>
      <c r="M8" s="16">
        <v>0.58823529411764697</v>
      </c>
      <c r="N8" s="16">
        <v>0.50746268656716398</v>
      </c>
      <c r="O8" s="16">
        <v>0.5</v>
      </c>
      <c r="P8" s="16">
        <v>0.31707317073170699</v>
      </c>
      <c r="Q8" s="16">
        <v>0.53125</v>
      </c>
      <c r="R8" s="16">
        <v>0.4375</v>
      </c>
      <c r="S8" s="16">
        <v>0.48201438848920902</v>
      </c>
      <c r="T8" s="16">
        <v>0.47945205479452102</v>
      </c>
      <c r="U8" s="16"/>
      <c r="V8" s="16">
        <v>0.407407407407407</v>
      </c>
      <c r="W8" s="16">
        <v>0.40909090909090901</v>
      </c>
      <c r="X8" s="16">
        <v>0.43317972350230399</v>
      </c>
      <c r="Y8" s="16">
        <v>0.52579852579852604</v>
      </c>
      <c r="Z8" s="16"/>
      <c r="AA8" s="16">
        <v>0.40476190476190499</v>
      </c>
      <c r="AB8" s="16">
        <v>0.5</v>
      </c>
      <c r="AC8" s="16">
        <v>0.44827586206896602</v>
      </c>
      <c r="AD8" s="16">
        <v>0.47872340425531901</v>
      </c>
      <c r="AE8" s="16">
        <v>0.375</v>
      </c>
      <c r="AF8" s="16">
        <v>0.56578947368421095</v>
      </c>
      <c r="AG8" s="16">
        <v>0.481012658227848</v>
      </c>
      <c r="AH8" s="16">
        <v>0.537313432835821</v>
      </c>
      <c r="AI8" s="16">
        <v>0.60439560439560402</v>
      </c>
      <c r="AJ8" s="16"/>
      <c r="AK8" s="16">
        <v>0.46</v>
      </c>
      <c r="AL8" s="16">
        <v>0.42666666666666703</v>
      </c>
      <c r="AM8" s="16">
        <v>0.42499999999999999</v>
      </c>
      <c r="AN8" s="16">
        <v>0.386243386243386</v>
      </c>
      <c r="AO8" s="16">
        <v>0.51408450704225395</v>
      </c>
      <c r="AP8" s="16">
        <v>0.51162790697674398</v>
      </c>
      <c r="AQ8" s="16">
        <v>0.55555555555555602</v>
      </c>
      <c r="AR8" s="16"/>
      <c r="AS8" s="16">
        <v>0.65359477124182996</v>
      </c>
      <c r="AT8" s="16">
        <v>0.42875816993464</v>
      </c>
      <c r="AU8" s="16"/>
      <c r="AV8" s="16">
        <v>0.48089171974522299</v>
      </c>
      <c r="AW8" s="16">
        <v>0.45860927152317899</v>
      </c>
      <c r="AX8" s="16"/>
      <c r="AY8" s="16">
        <v>0.41878669275929498</v>
      </c>
      <c r="AZ8" s="16">
        <v>0.52579852579852604</v>
      </c>
      <c r="BA8" s="16"/>
      <c r="BB8" s="16">
        <v>0.53256704980842895</v>
      </c>
      <c r="BC8" s="16">
        <v>0.37878787878787901</v>
      </c>
      <c r="BD8" s="16"/>
      <c r="BE8" s="16">
        <v>0.14705882352941199</v>
      </c>
      <c r="BF8" s="16">
        <v>0.328358208955224</v>
      </c>
      <c r="BG8" s="16">
        <v>0.47323340471092101</v>
      </c>
      <c r="BH8" s="16">
        <v>0.63084112149532701</v>
      </c>
    </row>
    <row r="9" spans="2:60" ht="30" x14ac:dyDescent="0.25">
      <c r="B9" s="17" t="s">
        <v>343</v>
      </c>
      <c r="C9" s="16">
        <v>0.45098039215686297</v>
      </c>
      <c r="D9" s="16">
        <v>0.47368421052631599</v>
      </c>
      <c r="E9" s="16">
        <v>0.46511627906976699</v>
      </c>
      <c r="F9" s="16">
        <v>0.42622950819672101</v>
      </c>
      <c r="G9" s="16">
        <v>0.51219512195121997</v>
      </c>
      <c r="H9" s="16">
        <v>0.52380952380952395</v>
      </c>
      <c r="I9" s="16">
        <v>0.43589743589743601</v>
      </c>
      <c r="J9" s="16">
        <v>0.46153846153846201</v>
      </c>
      <c r="K9" s="16">
        <v>0.39215686274509798</v>
      </c>
      <c r="L9" s="16">
        <v>0.55555555555555602</v>
      </c>
      <c r="M9" s="16">
        <v>0.39705882352941202</v>
      </c>
      <c r="N9" s="16">
        <v>0.41791044776119401</v>
      </c>
      <c r="O9" s="16">
        <v>0.44444444444444398</v>
      </c>
      <c r="P9" s="16">
        <v>0.51219512195121997</v>
      </c>
      <c r="Q9" s="16">
        <v>0.375</v>
      </c>
      <c r="R9" s="16">
        <v>0.5</v>
      </c>
      <c r="S9" s="16">
        <v>0.45323741007194202</v>
      </c>
      <c r="T9" s="16">
        <v>0.465753424657534</v>
      </c>
      <c r="U9" s="16"/>
      <c r="V9" s="16">
        <v>0.44444444444444398</v>
      </c>
      <c r="W9" s="16">
        <v>0.51515151515151503</v>
      </c>
      <c r="X9" s="16">
        <v>0.493087557603687</v>
      </c>
      <c r="Y9" s="16">
        <v>0.41031941031940999</v>
      </c>
      <c r="Z9" s="16"/>
      <c r="AA9" s="16">
        <v>0.48571428571428599</v>
      </c>
      <c r="AB9" s="16">
        <v>0.44827586206896602</v>
      </c>
      <c r="AC9" s="16">
        <v>0.43678160919540199</v>
      </c>
      <c r="AD9" s="16">
        <v>0.46808510638297901</v>
      </c>
      <c r="AE9" s="16">
        <v>0.56818181818181801</v>
      </c>
      <c r="AF9" s="16">
        <v>0.34210526315789502</v>
      </c>
      <c r="AG9" s="16">
        <v>0.392405063291139</v>
      </c>
      <c r="AH9" s="16">
        <v>0.38805970149253699</v>
      </c>
      <c r="AI9" s="16">
        <v>0.36263736263736301</v>
      </c>
      <c r="AJ9" s="16"/>
      <c r="AK9" s="16">
        <v>0.41</v>
      </c>
      <c r="AL9" s="16">
        <v>0.52</v>
      </c>
      <c r="AM9" s="16">
        <v>0.45</v>
      </c>
      <c r="AN9" s="16">
        <v>0.51322751322751303</v>
      </c>
      <c r="AO9" s="16">
        <v>0.41549295774647899</v>
      </c>
      <c r="AP9" s="16">
        <v>0.418604651162791</v>
      </c>
      <c r="AQ9" s="16">
        <v>0.39316239316239299</v>
      </c>
      <c r="AR9" s="16"/>
      <c r="AS9" s="16">
        <v>0.28758169934640498</v>
      </c>
      <c r="AT9" s="16">
        <v>0.48366013071895397</v>
      </c>
      <c r="AU9" s="16"/>
      <c r="AV9" s="16">
        <v>0.44904458598726099</v>
      </c>
      <c r="AW9" s="16">
        <v>0.45198675496688701</v>
      </c>
      <c r="AX9" s="16"/>
      <c r="AY9" s="16">
        <v>0.48336594911937403</v>
      </c>
      <c r="AZ9" s="16">
        <v>0.41031941031940999</v>
      </c>
      <c r="BA9" s="16"/>
      <c r="BB9" s="16">
        <v>0.390804597701149</v>
      </c>
      <c r="BC9" s="16">
        <v>0.53030303030303005</v>
      </c>
      <c r="BD9" s="16"/>
      <c r="BE9" s="16">
        <v>0.55882352941176505</v>
      </c>
      <c r="BF9" s="16">
        <v>0.55223880597014896</v>
      </c>
      <c r="BG9" s="16">
        <v>0.46466809421841498</v>
      </c>
      <c r="BH9" s="16">
        <v>0.30841121495327101</v>
      </c>
    </row>
    <row r="10" spans="2:60" x14ac:dyDescent="0.25">
      <c r="B10" s="17" t="s">
        <v>344</v>
      </c>
      <c r="C10" s="16">
        <v>6.7538126361655806E-2</v>
      </c>
      <c r="D10" s="16">
        <v>7.3684210526315796E-2</v>
      </c>
      <c r="E10" s="16">
        <v>0.104651162790698</v>
      </c>
      <c r="F10" s="16">
        <v>0.114754098360656</v>
      </c>
      <c r="G10" s="16">
        <v>0.146341463414634</v>
      </c>
      <c r="H10" s="16">
        <v>4.7619047619047603E-2</v>
      </c>
      <c r="I10" s="16">
        <v>2.5641025641025599E-2</v>
      </c>
      <c r="J10" s="16">
        <v>0</v>
      </c>
      <c r="K10" s="16">
        <v>3.9215686274509803E-2</v>
      </c>
      <c r="L10" s="16">
        <v>0.16666666666666699</v>
      </c>
      <c r="M10" s="16">
        <v>1.4705882352941201E-2</v>
      </c>
      <c r="N10" s="16">
        <v>7.4626865671641798E-2</v>
      </c>
      <c r="O10" s="16">
        <v>5.5555555555555601E-2</v>
      </c>
      <c r="P10" s="16">
        <v>0.17073170731707299</v>
      </c>
      <c r="Q10" s="16">
        <v>9.375E-2</v>
      </c>
      <c r="R10" s="16">
        <v>6.25E-2</v>
      </c>
      <c r="S10" s="16">
        <v>2.8776978417266199E-2</v>
      </c>
      <c r="T10" s="16">
        <v>4.1095890410958902E-2</v>
      </c>
      <c r="U10" s="16"/>
      <c r="V10" s="16">
        <v>0.12345679012345701</v>
      </c>
      <c r="W10" s="16">
        <v>6.8181818181818205E-2</v>
      </c>
      <c r="X10" s="16">
        <v>6.4516129032258104E-2</v>
      </c>
      <c r="Y10" s="16">
        <v>4.6683046683046701E-2</v>
      </c>
      <c r="Z10" s="16"/>
      <c r="AA10" s="16">
        <v>9.5238095238095205E-2</v>
      </c>
      <c r="AB10" s="16">
        <v>5.1724137931034503E-2</v>
      </c>
      <c r="AC10" s="16">
        <v>9.1954022988505704E-2</v>
      </c>
      <c r="AD10" s="16">
        <v>4.2553191489361701E-2</v>
      </c>
      <c r="AE10" s="16">
        <v>3.4090909090909102E-2</v>
      </c>
      <c r="AF10" s="16">
        <v>9.2105263157894704E-2</v>
      </c>
      <c r="AG10" s="16">
        <v>0.10126582278481</v>
      </c>
      <c r="AH10" s="16">
        <v>4.47761194029851E-2</v>
      </c>
      <c r="AI10" s="16">
        <v>2.1978021978022001E-2</v>
      </c>
      <c r="AJ10" s="16"/>
      <c r="AK10" s="16">
        <v>0.12</v>
      </c>
      <c r="AL10" s="16">
        <v>5.3333333333333302E-2</v>
      </c>
      <c r="AM10" s="16">
        <v>0.1</v>
      </c>
      <c r="AN10" s="16">
        <v>8.4656084656084707E-2</v>
      </c>
      <c r="AO10" s="16">
        <v>5.63380281690141E-2</v>
      </c>
      <c r="AP10" s="16">
        <v>4.0697674418604703E-2</v>
      </c>
      <c r="AQ10" s="16">
        <v>4.2735042735042701E-2</v>
      </c>
      <c r="AR10" s="16"/>
      <c r="AS10" s="16">
        <v>4.5751633986928102E-2</v>
      </c>
      <c r="AT10" s="16">
        <v>7.1895424836601302E-2</v>
      </c>
      <c r="AU10" s="16"/>
      <c r="AV10" s="16">
        <v>5.4140127388534999E-2</v>
      </c>
      <c r="AW10" s="16">
        <v>7.4503311258278193E-2</v>
      </c>
      <c r="AX10" s="16"/>
      <c r="AY10" s="16">
        <v>8.4148727984344404E-2</v>
      </c>
      <c r="AZ10" s="16">
        <v>4.6683046683046701E-2</v>
      </c>
      <c r="BA10" s="16"/>
      <c r="BB10" s="16">
        <v>6.1302681992337203E-2</v>
      </c>
      <c r="BC10" s="16">
        <v>7.5757575757575801E-2</v>
      </c>
      <c r="BD10" s="16"/>
      <c r="BE10" s="16">
        <v>0.23529411764705899</v>
      </c>
      <c r="BF10" s="16">
        <v>9.9502487562189101E-2</v>
      </c>
      <c r="BG10" s="16">
        <v>5.1391862955032099E-2</v>
      </c>
      <c r="BH10" s="16">
        <v>4.67289719626168E-2</v>
      </c>
    </row>
    <row r="11" spans="2:60" x14ac:dyDescent="0.25">
      <c r="B11" s="17" t="s">
        <v>345</v>
      </c>
      <c r="C11" s="16">
        <v>1.4161220043573E-2</v>
      </c>
      <c r="D11" s="16">
        <v>2.1052631578947399E-2</v>
      </c>
      <c r="E11" s="16">
        <v>2.32558139534884E-2</v>
      </c>
      <c r="F11" s="16">
        <v>1.63934426229508E-2</v>
      </c>
      <c r="G11" s="16">
        <v>0</v>
      </c>
      <c r="H11" s="16">
        <v>0</v>
      </c>
      <c r="I11" s="16">
        <v>0</v>
      </c>
      <c r="J11" s="16">
        <v>7.69230769230769E-2</v>
      </c>
      <c r="K11" s="16">
        <v>1.9607843137254902E-2</v>
      </c>
      <c r="L11" s="16">
        <v>0</v>
      </c>
      <c r="M11" s="16">
        <v>0</v>
      </c>
      <c r="N11" s="16">
        <v>0</v>
      </c>
      <c r="O11" s="16">
        <v>0</v>
      </c>
      <c r="P11" s="16">
        <v>0</v>
      </c>
      <c r="Q11" s="16">
        <v>0</v>
      </c>
      <c r="R11" s="16">
        <v>0</v>
      </c>
      <c r="S11" s="16">
        <v>3.5971223021582698E-2</v>
      </c>
      <c r="T11" s="16">
        <v>1.3698630136986301E-2</v>
      </c>
      <c r="U11" s="16"/>
      <c r="V11" s="16">
        <v>2.4691358024691398E-2</v>
      </c>
      <c r="W11" s="16">
        <v>7.5757575757575803E-3</v>
      </c>
      <c r="X11" s="16">
        <v>9.2165898617511503E-3</v>
      </c>
      <c r="Y11" s="16">
        <v>1.4742014742014699E-2</v>
      </c>
      <c r="Z11" s="16"/>
      <c r="AA11" s="16">
        <v>1.4285714285714299E-2</v>
      </c>
      <c r="AB11" s="16">
        <v>0</v>
      </c>
      <c r="AC11" s="16">
        <v>2.2988505747126398E-2</v>
      </c>
      <c r="AD11" s="16">
        <v>1.0638297872340399E-2</v>
      </c>
      <c r="AE11" s="16">
        <v>2.27272727272727E-2</v>
      </c>
      <c r="AF11" s="16">
        <v>0</v>
      </c>
      <c r="AG11" s="16">
        <v>2.53164556962025E-2</v>
      </c>
      <c r="AH11" s="16">
        <v>1.49253731343284E-2</v>
      </c>
      <c r="AI11" s="16">
        <v>1.0989010989011E-2</v>
      </c>
      <c r="AJ11" s="16"/>
      <c r="AK11" s="16">
        <v>0.01</v>
      </c>
      <c r="AL11" s="16">
        <v>0</v>
      </c>
      <c r="AM11" s="16">
        <v>2.5000000000000001E-2</v>
      </c>
      <c r="AN11" s="16">
        <v>1.58730158730159E-2</v>
      </c>
      <c r="AO11" s="16">
        <v>1.4084507042253501E-2</v>
      </c>
      <c r="AP11" s="16">
        <v>2.32558139534884E-2</v>
      </c>
      <c r="AQ11" s="16">
        <v>8.5470085470085496E-3</v>
      </c>
      <c r="AR11" s="16"/>
      <c r="AS11" s="16">
        <v>1.30718954248366E-2</v>
      </c>
      <c r="AT11" s="16">
        <v>1.4379084967320301E-2</v>
      </c>
      <c r="AU11" s="16"/>
      <c r="AV11" s="16">
        <v>1.5923566878980899E-2</v>
      </c>
      <c r="AW11" s="16">
        <v>1.3245033112582801E-2</v>
      </c>
      <c r="AX11" s="16"/>
      <c r="AY11" s="16">
        <v>1.3698630136986301E-2</v>
      </c>
      <c r="AZ11" s="16">
        <v>1.4742014742014699E-2</v>
      </c>
      <c r="BA11" s="16"/>
      <c r="BB11" s="16">
        <v>1.5325670498084301E-2</v>
      </c>
      <c r="BC11" s="16">
        <v>1.26262626262626E-2</v>
      </c>
      <c r="BD11" s="16"/>
      <c r="BE11" s="16">
        <v>5.8823529411764698E-2</v>
      </c>
      <c r="BF11" s="16">
        <v>1.99004975124378E-2</v>
      </c>
      <c r="BG11" s="16">
        <v>8.5653104925053503E-3</v>
      </c>
      <c r="BH11" s="16">
        <v>1.4018691588785E-2</v>
      </c>
    </row>
    <row r="12" spans="2:60" x14ac:dyDescent="0.25">
      <c r="B12" s="17" t="s">
        <v>103</v>
      </c>
      <c r="C12" s="18">
        <v>1.0893246187363801E-3</v>
      </c>
      <c r="D12" s="18">
        <v>0</v>
      </c>
      <c r="E12" s="18">
        <v>0</v>
      </c>
      <c r="F12" s="18">
        <v>0</v>
      </c>
      <c r="G12" s="18">
        <v>0</v>
      </c>
      <c r="H12" s="18">
        <v>0</v>
      </c>
      <c r="I12" s="18">
        <v>1.2820512820512799E-2</v>
      </c>
      <c r="J12" s="18">
        <v>0</v>
      </c>
      <c r="K12" s="18">
        <v>0</v>
      </c>
      <c r="L12" s="18">
        <v>0</v>
      </c>
      <c r="M12" s="18">
        <v>0</v>
      </c>
      <c r="N12" s="18">
        <v>0</v>
      </c>
      <c r="O12" s="18">
        <v>0</v>
      </c>
      <c r="P12" s="18">
        <v>0</v>
      </c>
      <c r="Q12" s="18">
        <v>0</v>
      </c>
      <c r="R12" s="18">
        <v>0</v>
      </c>
      <c r="S12" s="18">
        <v>0</v>
      </c>
      <c r="T12" s="18">
        <v>0</v>
      </c>
      <c r="U12" s="18"/>
      <c r="V12" s="18">
        <v>0</v>
      </c>
      <c r="W12" s="18">
        <v>0</v>
      </c>
      <c r="X12" s="18">
        <v>0</v>
      </c>
      <c r="Y12" s="18">
        <v>2.45700245700246E-3</v>
      </c>
      <c r="Z12" s="18"/>
      <c r="AA12" s="18">
        <v>0</v>
      </c>
      <c r="AB12" s="18">
        <v>0</v>
      </c>
      <c r="AC12" s="18">
        <v>0</v>
      </c>
      <c r="AD12" s="18">
        <v>0</v>
      </c>
      <c r="AE12" s="18">
        <v>0</v>
      </c>
      <c r="AF12" s="18">
        <v>0</v>
      </c>
      <c r="AG12" s="18">
        <v>0</v>
      </c>
      <c r="AH12" s="18">
        <v>1.49253731343284E-2</v>
      </c>
      <c r="AI12" s="18">
        <v>0</v>
      </c>
      <c r="AJ12" s="18"/>
      <c r="AK12" s="18">
        <v>0</v>
      </c>
      <c r="AL12" s="18">
        <v>0</v>
      </c>
      <c r="AM12" s="18">
        <v>0</v>
      </c>
      <c r="AN12" s="18">
        <v>0</v>
      </c>
      <c r="AO12" s="18">
        <v>0</v>
      </c>
      <c r="AP12" s="18">
        <v>5.8139534883720903E-3</v>
      </c>
      <c r="AQ12" s="18">
        <v>0</v>
      </c>
      <c r="AR12" s="18"/>
      <c r="AS12" s="18">
        <v>0</v>
      </c>
      <c r="AT12" s="18">
        <v>1.30718954248366E-3</v>
      </c>
      <c r="AU12" s="18"/>
      <c r="AV12" s="18">
        <v>0</v>
      </c>
      <c r="AW12" s="18">
        <v>1.6556291390728501E-3</v>
      </c>
      <c r="AX12" s="18"/>
      <c r="AY12" s="18">
        <v>0</v>
      </c>
      <c r="AZ12" s="18">
        <v>2.45700245700246E-3</v>
      </c>
      <c r="BA12" s="18"/>
      <c r="BB12" s="18">
        <v>0</v>
      </c>
      <c r="BC12" s="18">
        <v>2.5252525252525298E-3</v>
      </c>
      <c r="BD12" s="18"/>
      <c r="BE12" s="18">
        <v>0</v>
      </c>
      <c r="BF12" s="18">
        <v>0</v>
      </c>
      <c r="BG12" s="18">
        <v>2.1413276231263402E-3</v>
      </c>
      <c r="BH12" s="18">
        <v>0</v>
      </c>
    </row>
    <row r="13" spans="2:60" x14ac:dyDescent="0.25">
      <c r="B13" s="15" t="s">
        <v>694</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938</v>
      </c>
      <c r="D7" s="10">
        <v>94</v>
      </c>
      <c r="E7" s="10">
        <v>88</v>
      </c>
      <c r="F7" s="10">
        <v>67</v>
      </c>
      <c r="G7" s="10">
        <v>39</v>
      </c>
      <c r="H7" s="10">
        <v>21</v>
      </c>
      <c r="I7" s="10">
        <v>79</v>
      </c>
      <c r="J7" s="10">
        <v>14</v>
      </c>
      <c r="K7" s="10">
        <v>53</v>
      </c>
      <c r="L7" s="10">
        <v>20</v>
      </c>
      <c r="M7" s="10">
        <v>71</v>
      </c>
      <c r="N7" s="10">
        <v>72</v>
      </c>
      <c r="O7" s="10">
        <v>23</v>
      </c>
      <c r="P7" s="10">
        <v>42</v>
      </c>
      <c r="Q7" s="10">
        <v>29</v>
      </c>
      <c r="R7" s="10">
        <v>20</v>
      </c>
      <c r="S7" s="10">
        <v>132</v>
      </c>
      <c r="T7" s="10">
        <v>74</v>
      </c>
      <c r="U7" s="10"/>
      <c r="V7" s="10">
        <v>175</v>
      </c>
      <c r="W7" s="10">
        <v>132</v>
      </c>
      <c r="X7" s="10">
        <v>230</v>
      </c>
      <c r="Y7" s="10">
        <v>401</v>
      </c>
      <c r="Z7" s="10"/>
      <c r="AA7" s="10">
        <v>227</v>
      </c>
      <c r="AB7" s="10">
        <v>57</v>
      </c>
      <c r="AC7" s="10">
        <v>86</v>
      </c>
      <c r="AD7" s="10">
        <v>101</v>
      </c>
      <c r="AE7" s="10">
        <v>89</v>
      </c>
      <c r="AF7" s="10">
        <v>76</v>
      </c>
      <c r="AG7" s="10">
        <v>78</v>
      </c>
      <c r="AH7" s="10">
        <v>65</v>
      </c>
      <c r="AI7" s="10">
        <v>90</v>
      </c>
      <c r="AJ7" s="10"/>
      <c r="AK7" s="10">
        <v>108</v>
      </c>
      <c r="AL7" s="10">
        <v>74</v>
      </c>
      <c r="AM7" s="10">
        <v>78</v>
      </c>
      <c r="AN7" s="10">
        <v>196</v>
      </c>
      <c r="AO7" s="10">
        <v>143</v>
      </c>
      <c r="AP7" s="10">
        <v>179</v>
      </c>
      <c r="AQ7" s="10">
        <v>116</v>
      </c>
      <c r="AR7" s="10"/>
      <c r="AS7" s="10">
        <v>157</v>
      </c>
      <c r="AT7" s="10">
        <v>781</v>
      </c>
      <c r="AU7" s="10"/>
      <c r="AV7" s="10">
        <v>331</v>
      </c>
      <c r="AW7" s="10">
        <v>607</v>
      </c>
      <c r="AX7" s="10"/>
      <c r="AY7" s="10">
        <v>537</v>
      </c>
      <c r="AZ7" s="10">
        <v>401</v>
      </c>
      <c r="BA7" s="10"/>
      <c r="BB7" s="10">
        <v>512</v>
      </c>
      <c r="BC7" s="10">
        <v>426</v>
      </c>
      <c r="BD7" s="10"/>
      <c r="BE7" s="10">
        <v>47</v>
      </c>
      <c r="BF7" s="10">
        <v>207</v>
      </c>
      <c r="BG7" s="10">
        <v>468</v>
      </c>
      <c r="BH7" s="10">
        <v>214</v>
      </c>
    </row>
    <row r="8" spans="2:60" ht="45" x14ac:dyDescent="0.25">
      <c r="B8" s="17" t="s">
        <v>342</v>
      </c>
      <c r="C8" s="16">
        <v>0.33475479744136499</v>
      </c>
      <c r="D8" s="16">
        <v>0.37234042553191499</v>
      </c>
      <c r="E8" s="16">
        <v>0.26136363636363602</v>
      </c>
      <c r="F8" s="16">
        <v>0.328358208955224</v>
      </c>
      <c r="G8" s="16">
        <v>0.20512820512820501</v>
      </c>
      <c r="H8" s="16">
        <v>0.238095238095238</v>
      </c>
      <c r="I8" s="16">
        <v>0.40506329113924</v>
      </c>
      <c r="J8" s="16">
        <v>0.35714285714285698</v>
      </c>
      <c r="K8" s="16">
        <v>0.39622641509433998</v>
      </c>
      <c r="L8" s="16">
        <v>0.15</v>
      </c>
      <c r="M8" s="16">
        <v>0.42253521126760601</v>
      </c>
      <c r="N8" s="16">
        <v>0.26388888888888901</v>
      </c>
      <c r="O8" s="16">
        <v>0.34782608695652201</v>
      </c>
      <c r="P8" s="16">
        <v>0.33333333333333298</v>
      </c>
      <c r="Q8" s="16">
        <v>0.51724137931034497</v>
      </c>
      <c r="R8" s="16">
        <v>0.1</v>
      </c>
      <c r="S8" s="16">
        <v>0.34848484848484901</v>
      </c>
      <c r="T8" s="16">
        <v>0.35135135135135098</v>
      </c>
      <c r="U8" s="16"/>
      <c r="V8" s="16">
        <v>0.22857142857142901</v>
      </c>
      <c r="W8" s="16">
        <v>0.35606060606060602</v>
      </c>
      <c r="X8" s="16">
        <v>0.29565217391304299</v>
      </c>
      <c r="Y8" s="16">
        <v>0.39650872817955102</v>
      </c>
      <c r="Z8" s="16"/>
      <c r="AA8" s="16">
        <v>0.27753303964757697</v>
      </c>
      <c r="AB8" s="16">
        <v>0.38596491228070201</v>
      </c>
      <c r="AC8" s="16">
        <v>0.34883720930232598</v>
      </c>
      <c r="AD8" s="16">
        <v>0.316831683168317</v>
      </c>
      <c r="AE8" s="16">
        <v>0.24719101123595499</v>
      </c>
      <c r="AF8" s="16">
        <v>0.355263157894737</v>
      </c>
      <c r="AG8" s="16">
        <v>0.41025641025641002</v>
      </c>
      <c r="AH8" s="16">
        <v>0.38461538461538503</v>
      </c>
      <c r="AI8" s="16">
        <v>0.44444444444444398</v>
      </c>
      <c r="AJ8" s="16"/>
      <c r="AK8" s="16">
        <v>0.30555555555555602</v>
      </c>
      <c r="AL8" s="16">
        <v>0.35135135135135098</v>
      </c>
      <c r="AM8" s="16">
        <v>0.30769230769230799</v>
      </c>
      <c r="AN8" s="16">
        <v>0.31632653061224503</v>
      </c>
      <c r="AO8" s="16">
        <v>0.29370629370629397</v>
      </c>
      <c r="AP8" s="16">
        <v>0.36312849162011201</v>
      </c>
      <c r="AQ8" s="16">
        <v>0.431034482758621</v>
      </c>
      <c r="AR8" s="16"/>
      <c r="AS8" s="16">
        <v>0.484076433121019</v>
      </c>
      <c r="AT8" s="16">
        <v>0.304737516005122</v>
      </c>
      <c r="AU8" s="16"/>
      <c r="AV8" s="16">
        <v>0.36858006042296099</v>
      </c>
      <c r="AW8" s="16">
        <v>0.31630971993410201</v>
      </c>
      <c r="AX8" s="16"/>
      <c r="AY8" s="16">
        <v>0.28864059590316599</v>
      </c>
      <c r="AZ8" s="16">
        <v>0.39650872817955102</v>
      </c>
      <c r="BA8" s="16"/>
      <c r="BB8" s="16">
        <v>0.408203125</v>
      </c>
      <c r="BC8" s="16">
        <v>0.24647887323943701</v>
      </c>
      <c r="BD8" s="16"/>
      <c r="BE8" s="16">
        <v>0</v>
      </c>
      <c r="BF8" s="16">
        <v>0.24637681159420299</v>
      </c>
      <c r="BG8" s="16">
        <v>0.335470085470085</v>
      </c>
      <c r="BH8" s="16">
        <v>0.49532710280373798</v>
      </c>
    </row>
    <row r="9" spans="2:60" ht="30" x14ac:dyDescent="0.25">
      <c r="B9" s="17" t="s">
        <v>343</v>
      </c>
      <c r="C9" s="16">
        <v>0.48187633262260099</v>
      </c>
      <c r="D9" s="16">
        <v>0.42553191489361702</v>
      </c>
      <c r="E9" s="16">
        <v>0.52272727272727304</v>
      </c>
      <c r="F9" s="16">
        <v>0.47761194029850701</v>
      </c>
      <c r="G9" s="16">
        <v>0.512820512820513</v>
      </c>
      <c r="H9" s="16">
        <v>0.476190476190476</v>
      </c>
      <c r="I9" s="16">
        <v>0.468354430379747</v>
      </c>
      <c r="J9" s="16">
        <v>0.35714285714285698</v>
      </c>
      <c r="K9" s="16">
        <v>0.43396226415094302</v>
      </c>
      <c r="L9" s="16">
        <v>0.65</v>
      </c>
      <c r="M9" s="16">
        <v>0.38028169014084501</v>
      </c>
      <c r="N9" s="16">
        <v>0.63888888888888895</v>
      </c>
      <c r="O9" s="16">
        <v>0.39130434782608697</v>
      </c>
      <c r="P9" s="16">
        <v>0.5</v>
      </c>
      <c r="Q9" s="16">
        <v>0.34482758620689702</v>
      </c>
      <c r="R9" s="16">
        <v>0.6</v>
      </c>
      <c r="S9" s="16">
        <v>0.47727272727272702</v>
      </c>
      <c r="T9" s="16">
        <v>0.51351351351351304</v>
      </c>
      <c r="U9" s="16"/>
      <c r="V9" s="16">
        <v>0.44</v>
      </c>
      <c r="W9" s="16">
        <v>0.45454545454545497</v>
      </c>
      <c r="X9" s="16">
        <v>0.53913043478260902</v>
      </c>
      <c r="Y9" s="16">
        <v>0.47630922693266797</v>
      </c>
      <c r="Z9" s="16"/>
      <c r="AA9" s="16">
        <v>0.44052863436123302</v>
      </c>
      <c r="AB9" s="16">
        <v>0.42105263157894701</v>
      </c>
      <c r="AC9" s="16">
        <v>0.5</v>
      </c>
      <c r="AD9" s="16">
        <v>0.53465346534653502</v>
      </c>
      <c r="AE9" s="16">
        <v>0.56179775280898903</v>
      </c>
      <c r="AF9" s="16">
        <v>0.46052631578947401</v>
      </c>
      <c r="AG9" s="16">
        <v>0.5</v>
      </c>
      <c r="AH9" s="16">
        <v>0.507692307692308</v>
      </c>
      <c r="AI9" s="16">
        <v>0.5</v>
      </c>
      <c r="AJ9" s="16"/>
      <c r="AK9" s="16">
        <v>0.49074074074074098</v>
      </c>
      <c r="AL9" s="16">
        <v>0.48648648648648701</v>
      </c>
      <c r="AM9" s="16">
        <v>0.5</v>
      </c>
      <c r="AN9" s="16">
        <v>0.46428571428571402</v>
      </c>
      <c r="AO9" s="16">
        <v>0.52447552447552404</v>
      </c>
      <c r="AP9" s="16">
        <v>0.474860335195531</v>
      </c>
      <c r="AQ9" s="16">
        <v>0.46551724137931</v>
      </c>
      <c r="AR9" s="16"/>
      <c r="AS9" s="16">
        <v>0.43312101910827999</v>
      </c>
      <c r="AT9" s="16">
        <v>0.49167733674775899</v>
      </c>
      <c r="AU9" s="16"/>
      <c r="AV9" s="16">
        <v>0.43806646525679799</v>
      </c>
      <c r="AW9" s="16">
        <v>0.50576606260296497</v>
      </c>
      <c r="AX9" s="16"/>
      <c r="AY9" s="16">
        <v>0.486033519553073</v>
      </c>
      <c r="AZ9" s="16">
        <v>0.47630922693266797</v>
      </c>
      <c r="BA9" s="16"/>
      <c r="BB9" s="16">
        <v>0.443359375</v>
      </c>
      <c r="BC9" s="16">
        <v>0.528169014084507</v>
      </c>
      <c r="BD9" s="16"/>
      <c r="BE9" s="16">
        <v>0.51063829787234005</v>
      </c>
      <c r="BF9" s="16">
        <v>0.47342995169082103</v>
      </c>
      <c r="BG9" s="16">
        <v>0.50213675213675202</v>
      </c>
      <c r="BH9" s="16">
        <v>0.434579439252336</v>
      </c>
    </row>
    <row r="10" spans="2:60" x14ac:dyDescent="0.25">
      <c r="B10" s="17" t="s">
        <v>344</v>
      </c>
      <c r="C10" s="16">
        <v>0.14498933901919001</v>
      </c>
      <c r="D10" s="16">
        <v>0.170212765957447</v>
      </c>
      <c r="E10" s="16">
        <v>0.15909090909090901</v>
      </c>
      <c r="F10" s="16">
        <v>0.14925373134328401</v>
      </c>
      <c r="G10" s="16">
        <v>0.28205128205128199</v>
      </c>
      <c r="H10" s="16">
        <v>0.238095238095238</v>
      </c>
      <c r="I10" s="16">
        <v>7.5949367088607597E-2</v>
      </c>
      <c r="J10" s="16">
        <v>0.14285714285714299</v>
      </c>
      <c r="K10" s="16">
        <v>0.169811320754717</v>
      </c>
      <c r="L10" s="16">
        <v>0.2</v>
      </c>
      <c r="M10" s="16">
        <v>0.154929577464789</v>
      </c>
      <c r="N10" s="16">
        <v>6.9444444444444406E-2</v>
      </c>
      <c r="O10" s="16">
        <v>0.13043478260869601</v>
      </c>
      <c r="P10" s="16">
        <v>0.14285714285714299</v>
      </c>
      <c r="Q10" s="16">
        <v>0.13793103448275901</v>
      </c>
      <c r="R10" s="16">
        <v>0.25</v>
      </c>
      <c r="S10" s="16">
        <v>0.12878787878787901</v>
      </c>
      <c r="T10" s="16">
        <v>0.108108108108108</v>
      </c>
      <c r="U10" s="16"/>
      <c r="V10" s="16">
        <v>0.23428571428571399</v>
      </c>
      <c r="W10" s="16">
        <v>0.15151515151515199</v>
      </c>
      <c r="X10" s="16">
        <v>0.143478260869565</v>
      </c>
      <c r="Y10" s="16">
        <v>0.104738154613466</v>
      </c>
      <c r="Z10" s="16"/>
      <c r="AA10" s="16">
        <v>0.20264317180616701</v>
      </c>
      <c r="AB10" s="16">
        <v>0.157894736842105</v>
      </c>
      <c r="AC10" s="16">
        <v>0.116279069767442</v>
      </c>
      <c r="AD10" s="16">
        <v>0.14851485148514901</v>
      </c>
      <c r="AE10" s="16">
        <v>0.15730337078651699</v>
      </c>
      <c r="AF10" s="16">
        <v>0.144736842105263</v>
      </c>
      <c r="AG10" s="16">
        <v>8.9743589743589702E-2</v>
      </c>
      <c r="AH10" s="16">
        <v>7.69230769230769E-2</v>
      </c>
      <c r="AI10" s="16">
        <v>5.5555555555555601E-2</v>
      </c>
      <c r="AJ10" s="16"/>
      <c r="AK10" s="16">
        <v>0.157407407407407</v>
      </c>
      <c r="AL10" s="16">
        <v>0.135135135135135</v>
      </c>
      <c r="AM10" s="16">
        <v>0.16666666666666699</v>
      </c>
      <c r="AN10" s="16">
        <v>0.17857142857142899</v>
      </c>
      <c r="AO10" s="16">
        <v>0.14685314685314699</v>
      </c>
      <c r="AP10" s="16">
        <v>0.111731843575419</v>
      </c>
      <c r="AQ10" s="16">
        <v>7.7586206896551699E-2</v>
      </c>
      <c r="AR10" s="16"/>
      <c r="AS10" s="16">
        <v>8.2802547770700605E-2</v>
      </c>
      <c r="AT10" s="16">
        <v>0.157490396927017</v>
      </c>
      <c r="AU10" s="16"/>
      <c r="AV10" s="16">
        <v>0.15709969788519601</v>
      </c>
      <c r="AW10" s="16">
        <v>0.13838550247117001</v>
      </c>
      <c r="AX10" s="16"/>
      <c r="AY10" s="16">
        <v>0.17504655493482299</v>
      </c>
      <c r="AZ10" s="16">
        <v>0.104738154613466</v>
      </c>
      <c r="BA10" s="16"/>
      <c r="BB10" s="16">
        <v>0.1171875</v>
      </c>
      <c r="BC10" s="16">
        <v>0.17840375586854501</v>
      </c>
      <c r="BD10" s="16"/>
      <c r="BE10" s="16">
        <v>0.40425531914893598</v>
      </c>
      <c r="BF10" s="16">
        <v>0.202898550724638</v>
      </c>
      <c r="BG10" s="16">
        <v>0.13247863247863201</v>
      </c>
      <c r="BH10" s="16">
        <v>6.0747663551401897E-2</v>
      </c>
    </row>
    <row r="11" spans="2:60" x14ac:dyDescent="0.25">
      <c r="B11" s="17" t="s">
        <v>345</v>
      </c>
      <c r="C11" s="16">
        <v>3.09168443496802E-2</v>
      </c>
      <c r="D11" s="16">
        <v>3.1914893617021302E-2</v>
      </c>
      <c r="E11" s="16">
        <v>5.6818181818181802E-2</v>
      </c>
      <c r="F11" s="16">
        <v>4.47761194029851E-2</v>
      </c>
      <c r="G11" s="16">
        <v>0</v>
      </c>
      <c r="H11" s="16">
        <v>0</v>
      </c>
      <c r="I11" s="16">
        <v>2.53164556962025E-2</v>
      </c>
      <c r="J11" s="16">
        <v>0.14285714285714299</v>
      </c>
      <c r="K11" s="16">
        <v>0</v>
      </c>
      <c r="L11" s="16">
        <v>0</v>
      </c>
      <c r="M11" s="16">
        <v>1.4084507042253501E-2</v>
      </c>
      <c r="N11" s="16">
        <v>1.38888888888889E-2</v>
      </c>
      <c r="O11" s="16">
        <v>0.13043478260869601</v>
      </c>
      <c r="P11" s="16">
        <v>0</v>
      </c>
      <c r="Q11" s="16">
        <v>0</v>
      </c>
      <c r="R11" s="16">
        <v>0.05</v>
      </c>
      <c r="S11" s="16">
        <v>4.5454545454545497E-2</v>
      </c>
      <c r="T11" s="16">
        <v>2.7027027027027001E-2</v>
      </c>
      <c r="U11" s="16"/>
      <c r="V11" s="16">
        <v>9.1428571428571401E-2</v>
      </c>
      <c r="W11" s="16">
        <v>3.7878787878787901E-2</v>
      </c>
      <c r="X11" s="16">
        <v>1.3043478260869599E-2</v>
      </c>
      <c r="Y11" s="16">
        <v>1.2468827930174601E-2</v>
      </c>
      <c r="Z11" s="16"/>
      <c r="AA11" s="16">
        <v>6.6079295154184994E-2</v>
      </c>
      <c r="AB11" s="16">
        <v>3.5087719298245598E-2</v>
      </c>
      <c r="AC11" s="16">
        <v>2.32558139534884E-2</v>
      </c>
      <c r="AD11" s="16">
        <v>0</v>
      </c>
      <c r="AE11" s="16">
        <v>2.2471910112359501E-2</v>
      </c>
      <c r="AF11" s="16">
        <v>3.94736842105263E-2</v>
      </c>
      <c r="AG11" s="16">
        <v>0</v>
      </c>
      <c r="AH11" s="16">
        <v>1.5384615384615399E-2</v>
      </c>
      <c r="AI11" s="16">
        <v>0</v>
      </c>
      <c r="AJ11" s="16"/>
      <c r="AK11" s="16">
        <v>3.7037037037037E-2</v>
      </c>
      <c r="AL11" s="16">
        <v>2.7027027027027001E-2</v>
      </c>
      <c r="AM11" s="16">
        <v>1.2820512820512799E-2</v>
      </c>
      <c r="AN11" s="16">
        <v>3.06122448979592E-2</v>
      </c>
      <c r="AO11" s="16">
        <v>3.4965034965035002E-2</v>
      </c>
      <c r="AP11" s="16">
        <v>3.91061452513966E-2</v>
      </c>
      <c r="AQ11" s="16">
        <v>2.5862068965517199E-2</v>
      </c>
      <c r="AR11" s="16"/>
      <c r="AS11" s="16">
        <v>0</v>
      </c>
      <c r="AT11" s="16">
        <v>3.7131882202304699E-2</v>
      </c>
      <c r="AU11" s="16"/>
      <c r="AV11" s="16">
        <v>3.0211480362537801E-2</v>
      </c>
      <c r="AW11" s="16">
        <v>3.1301482701812197E-2</v>
      </c>
      <c r="AX11" s="16"/>
      <c r="AY11" s="16">
        <v>4.4692737430167599E-2</v>
      </c>
      <c r="AZ11" s="16">
        <v>1.2468827930174601E-2</v>
      </c>
      <c r="BA11" s="16"/>
      <c r="BB11" s="16">
        <v>2.5390625E-2</v>
      </c>
      <c r="BC11" s="16">
        <v>3.7558685446009397E-2</v>
      </c>
      <c r="BD11" s="16"/>
      <c r="BE11" s="16">
        <v>6.3829787234042507E-2</v>
      </c>
      <c r="BF11" s="16">
        <v>5.7971014492753603E-2</v>
      </c>
      <c r="BG11" s="16">
        <v>2.5641025641025599E-2</v>
      </c>
      <c r="BH11" s="16">
        <v>9.3457943925233603E-3</v>
      </c>
    </row>
    <row r="12" spans="2:60" x14ac:dyDescent="0.25">
      <c r="B12" s="17" t="s">
        <v>103</v>
      </c>
      <c r="C12" s="18">
        <v>7.4626865671641798E-3</v>
      </c>
      <c r="D12" s="18">
        <v>0</v>
      </c>
      <c r="E12" s="18">
        <v>0</v>
      </c>
      <c r="F12" s="18">
        <v>0</v>
      </c>
      <c r="G12" s="18">
        <v>0</v>
      </c>
      <c r="H12" s="18">
        <v>4.7619047619047603E-2</v>
      </c>
      <c r="I12" s="18">
        <v>2.53164556962025E-2</v>
      </c>
      <c r="J12" s="18">
        <v>0</v>
      </c>
      <c r="K12" s="18">
        <v>0</v>
      </c>
      <c r="L12" s="18">
        <v>0</v>
      </c>
      <c r="M12" s="18">
        <v>2.8169014084507001E-2</v>
      </c>
      <c r="N12" s="18">
        <v>1.38888888888889E-2</v>
      </c>
      <c r="O12" s="18">
        <v>0</v>
      </c>
      <c r="P12" s="18">
        <v>2.3809523809523801E-2</v>
      </c>
      <c r="Q12" s="18">
        <v>0</v>
      </c>
      <c r="R12" s="18">
        <v>0</v>
      </c>
      <c r="S12" s="18">
        <v>0</v>
      </c>
      <c r="T12" s="18">
        <v>0</v>
      </c>
      <c r="U12" s="18"/>
      <c r="V12" s="18">
        <v>5.7142857142857099E-3</v>
      </c>
      <c r="W12" s="18">
        <v>0</v>
      </c>
      <c r="X12" s="18">
        <v>8.6956521739130401E-3</v>
      </c>
      <c r="Y12" s="18">
        <v>9.9750623441396506E-3</v>
      </c>
      <c r="Z12" s="18"/>
      <c r="AA12" s="18">
        <v>1.3215859030837E-2</v>
      </c>
      <c r="AB12" s="18">
        <v>0</v>
      </c>
      <c r="AC12" s="18">
        <v>1.16279069767442E-2</v>
      </c>
      <c r="AD12" s="18">
        <v>0</v>
      </c>
      <c r="AE12" s="18">
        <v>1.1235955056179799E-2</v>
      </c>
      <c r="AF12" s="18">
        <v>0</v>
      </c>
      <c r="AG12" s="18">
        <v>0</v>
      </c>
      <c r="AH12" s="18">
        <v>1.5384615384615399E-2</v>
      </c>
      <c r="AI12" s="18">
        <v>0</v>
      </c>
      <c r="AJ12" s="18"/>
      <c r="AK12" s="18">
        <v>9.2592592592592605E-3</v>
      </c>
      <c r="AL12" s="18">
        <v>0</v>
      </c>
      <c r="AM12" s="18">
        <v>1.2820512820512799E-2</v>
      </c>
      <c r="AN12" s="18">
        <v>1.02040816326531E-2</v>
      </c>
      <c r="AO12" s="18">
        <v>0</v>
      </c>
      <c r="AP12" s="18">
        <v>1.11731843575419E-2</v>
      </c>
      <c r="AQ12" s="18">
        <v>0</v>
      </c>
      <c r="AR12" s="18"/>
      <c r="AS12" s="18">
        <v>0</v>
      </c>
      <c r="AT12" s="18">
        <v>8.9628681177976992E-3</v>
      </c>
      <c r="AU12" s="18"/>
      <c r="AV12" s="18">
        <v>6.0422960725075503E-3</v>
      </c>
      <c r="AW12" s="18">
        <v>8.2372322899505798E-3</v>
      </c>
      <c r="AX12" s="18"/>
      <c r="AY12" s="18">
        <v>5.5865921787709499E-3</v>
      </c>
      <c r="AZ12" s="18">
        <v>9.9750623441396506E-3</v>
      </c>
      <c r="BA12" s="18"/>
      <c r="BB12" s="18">
        <v>5.859375E-3</v>
      </c>
      <c r="BC12" s="18">
        <v>9.3896713615023494E-3</v>
      </c>
      <c r="BD12" s="18"/>
      <c r="BE12" s="18">
        <v>2.1276595744680899E-2</v>
      </c>
      <c r="BF12" s="18">
        <v>1.9323671497584499E-2</v>
      </c>
      <c r="BG12" s="18">
        <v>4.2735042735042696E-3</v>
      </c>
      <c r="BH12" s="18">
        <v>0</v>
      </c>
    </row>
    <row r="13" spans="2:60" x14ac:dyDescent="0.25">
      <c r="B13" s="15" t="s">
        <v>695</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730</v>
      </c>
      <c r="D7" s="10">
        <v>75</v>
      </c>
      <c r="E7" s="10">
        <v>72</v>
      </c>
      <c r="F7" s="10">
        <v>50</v>
      </c>
      <c r="G7" s="10">
        <v>28</v>
      </c>
      <c r="H7" s="10">
        <v>17</v>
      </c>
      <c r="I7" s="10">
        <v>53</v>
      </c>
      <c r="J7" s="10">
        <v>12</v>
      </c>
      <c r="K7" s="10">
        <v>37</v>
      </c>
      <c r="L7" s="10">
        <v>19</v>
      </c>
      <c r="M7" s="10">
        <v>56</v>
      </c>
      <c r="N7" s="10">
        <v>60</v>
      </c>
      <c r="O7" s="10">
        <v>14</v>
      </c>
      <c r="P7" s="10">
        <v>37</v>
      </c>
      <c r="Q7" s="10">
        <v>23</v>
      </c>
      <c r="R7" s="10">
        <v>13</v>
      </c>
      <c r="S7" s="10">
        <v>107</v>
      </c>
      <c r="T7" s="10">
        <v>57</v>
      </c>
      <c r="U7" s="10"/>
      <c r="V7" s="10">
        <v>95</v>
      </c>
      <c r="W7" s="10">
        <v>97</v>
      </c>
      <c r="X7" s="10">
        <v>184</v>
      </c>
      <c r="Y7" s="10">
        <v>354</v>
      </c>
      <c r="Z7" s="10"/>
      <c r="AA7" s="10">
        <v>140</v>
      </c>
      <c r="AB7" s="10">
        <v>41</v>
      </c>
      <c r="AC7" s="10">
        <v>71</v>
      </c>
      <c r="AD7" s="10">
        <v>90</v>
      </c>
      <c r="AE7" s="10">
        <v>74</v>
      </c>
      <c r="AF7" s="10">
        <v>60</v>
      </c>
      <c r="AG7" s="10">
        <v>66</v>
      </c>
      <c r="AH7" s="10">
        <v>61</v>
      </c>
      <c r="AI7" s="10">
        <v>77</v>
      </c>
      <c r="AJ7" s="10"/>
      <c r="AK7" s="10">
        <v>77</v>
      </c>
      <c r="AL7" s="10">
        <v>65</v>
      </c>
      <c r="AM7" s="10">
        <v>53</v>
      </c>
      <c r="AN7" s="10">
        <v>151</v>
      </c>
      <c r="AO7" s="10">
        <v>124</v>
      </c>
      <c r="AP7" s="10">
        <v>140</v>
      </c>
      <c r="AQ7" s="10">
        <v>93</v>
      </c>
      <c r="AR7" s="10"/>
      <c r="AS7" s="10">
        <v>144</v>
      </c>
      <c r="AT7" s="10">
        <v>586</v>
      </c>
      <c r="AU7" s="10"/>
      <c r="AV7" s="10">
        <v>253</v>
      </c>
      <c r="AW7" s="10">
        <v>477</v>
      </c>
      <c r="AX7" s="10"/>
      <c r="AY7" s="10">
        <v>376</v>
      </c>
      <c r="AZ7" s="10">
        <v>354</v>
      </c>
      <c r="BA7" s="10"/>
      <c r="BB7" s="10">
        <v>430</v>
      </c>
      <c r="BC7" s="10">
        <v>300</v>
      </c>
      <c r="BD7" s="10"/>
      <c r="BE7" s="10">
        <v>16</v>
      </c>
      <c r="BF7" s="10">
        <v>133</v>
      </c>
      <c r="BG7" s="10">
        <v>375</v>
      </c>
      <c r="BH7" s="10">
        <v>205</v>
      </c>
    </row>
    <row r="8" spans="2:60" ht="45" x14ac:dyDescent="0.25">
      <c r="B8" s="17" t="s">
        <v>342</v>
      </c>
      <c r="C8" s="16">
        <v>0.48082191780821898</v>
      </c>
      <c r="D8" s="16">
        <v>0.46666666666666701</v>
      </c>
      <c r="E8" s="16">
        <v>0.52777777777777801</v>
      </c>
      <c r="F8" s="16">
        <v>0.48</v>
      </c>
      <c r="G8" s="16">
        <v>0.39285714285714302</v>
      </c>
      <c r="H8" s="16">
        <v>0.41176470588235298</v>
      </c>
      <c r="I8" s="16">
        <v>0.62264150943396201</v>
      </c>
      <c r="J8" s="16">
        <v>0.41666666666666702</v>
      </c>
      <c r="K8" s="16">
        <v>0.45945945945945899</v>
      </c>
      <c r="L8" s="16">
        <v>0.36842105263157898</v>
      </c>
      <c r="M8" s="16">
        <v>0.58928571428571397</v>
      </c>
      <c r="N8" s="16">
        <v>0.483333333333333</v>
      </c>
      <c r="O8" s="16">
        <v>0.57142857142857095</v>
      </c>
      <c r="P8" s="16">
        <v>0.48648648648648701</v>
      </c>
      <c r="Q8" s="16">
        <v>0.39130434782608697</v>
      </c>
      <c r="R8" s="16">
        <v>0.230769230769231</v>
      </c>
      <c r="S8" s="16">
        <v>0.45794392523364502</v>
      </c>
      <c r="T8" s="16">
        <v>0.43859649122806998</v>
      </c>
      <c r="U8" s="16"/>
      <c r="V8" s="16">
        <v>0.36842105263157898</v>
      </c>
      <c r="W8" s="16">
        <v>0.47422680412371099</v>
      </c>
      <c r="X8" s="16">
        <v>0.52173913043478304</v>
      </c>
      <c r="Y8" s="16">
        <v>0.49152542372881403</v>
      </c>
      <c r="Z8" s="16"/>
      <c r="AA8" s="16">
        <v>0.48571428571428599</v>
      </c>
      <c r="AB8" s="16">
        <v>0.41463414634146301</v>
      </c>
      <c r="AC8" s="16">
        <v>0.352112676056338</v>
      </c>
      <c r="AD8" s="16">
        <v>0.45555555555555599</v>
      </c>
      <c r="AE8" s="16">
        <v>0.41891891891891903</v>
      </c>
      <c r="AF8" s="16">
        <v>0.51666666666666705</v>
      </c>
      <c r="AG8" s="16">
        <v>0.51515151515151503</v>
      </c>
      <c r="AH8" s="16">
        <v>0.55737704918032804</v>
      </c>
      <c r="AI8" s="16">
        <v>0.64935064935064901</v>
      </c>
      <c r="AJ8" s="16"/>
      <c r="AK8" s="16">
        <v>0.46753246753246802</v>
      </c>
      <c r="AL8" s="16">
        <v>0.36923076923076897</v>
      </c>
      <c r="AM8" s="16">
        <v>0.43396226415094302</v>
      </c>
      <c r="AN8" s="16">
        <v>0.47019867549668898</v>
      </c>
      <c r="AO8" s="16">
        <v>0.54032258064516103</v>
      </c>
      <c r="AP8" s="16">
        <v>0.51428571428571401</v>
      </c>
      <c r="AQ8" s="16">
        <v>0.50537634408602194</v>
      </c>
      <c r="AR8" s="16"/>
      <c r="AS8" s="16">
        <v>0.56944444444444398</v>
      </c>
      <c r="AT8" s="16">
        <v>0.45904436860068298</v>
      </c>
      <c r="AU8" s="16"/>
      <c r="AV8" s="16">
        <v>0.49011857707509898</v>
      </c>
      <c r="AW8" s="16">
        <v>0.475890985324948</v>
      </c>
      <c r="AX8" s="16"/>
      <c r="AY8" s="16">
        <v>0.47074468085106402</v>
      </c>
      <c r="AZ8" s="16">
        <v>0.49152542372881403</v>
      </c>
      <c r="BA8" s="16"/>
      <c r="BB8" s="16">
        <v>0.51162790697674398</v>
      </c>
      <c r="BC8" s="16">
        <v>0.43666666666666698</v>
      </c>
      <c r="BD8" s="16"/>
      <c r="BE8" s="16">
        <v>0.1875</v>
      </c>
      <c r="BF8" s="16">
        <v>0.406015037593985</v>
      </c>
      <c r="BG8" s="16">
        <v>0.45600000000000002</v>
      </c>
      <c r="BH8" s="16">
        <v>0.6</v>
      </c>
    </row>
    <row r="9" spans="2:60" ht="30" x14ac:dyDescent="0.25">
      <c r="B9" s="17" t="s">
        <v>343</v>
      </c>
      <c r="C9" s="16">
        <v>0.42876712328767103</v>
      </c>
      <c r="D9" s="16">
        <v>0.44</v>
      </c>
      <c r="E9" s="16">
        <v>0.41666666666666702</v>
      </c>
      <c r="F9" s="16">
        <v>0.46</v>
      </c>
      <c r="G9" s="16">
        <v>0.42857142857142899</v>
      </c>
      <c r="H9" s="16">
        <v>0.52941176470588203</v>
      </c>
      <c r="I9" s="16">
        <v>0.26415094339622602</v>
      </c>
      <c r="J9" s="16">
        <v>0.58333333333333304</v>
      </c>
      <c r="K9" s="16">
        <v>0.35135135135135098</v>
      </c>
      <c r="L9" s="16">
        <v>0.47368421052631599</v>
      </c>
      <c r="M9" s="16">
        <v>0.35714285714285698</v>
      </c>
      <c r="N9" s="16">
        <v>0.41666666666666702</v>
      </c>
      <c r="O9" s="16">
        <v>0.42857142857142899</v>
      </c>
      <c r="P9" s="16">
        <v>0.37837837837837801</v>
      </c>
      <c r="Q9" s="16">
        <v>0.52173913043478304</v>
      </c>
      <c r="R9" s="16">
        <v>0.69230769230769196</v>
      </c>
      <c r="S9" s="16">
        <v>0.467289719626168</v>
      </c>
      <c r="T9" s="16">
        <v>0.47368421052631599</v>
      </c>
      <c r="U9" s="16"/>
      <c r="V9" s="16">
        <v>0.52631578947368396</v>
      </c>
      <c r="W9" s="16">
        <v>0.39175257731958801</v>
      </c>
      <c r="X9" s="16">
        <v>0.407608695652174</v>
      </c>
      <c r="Y9" s="16">
        <v>0.42372881355932202</v>
      </c>
      <c r="Z9" s="16"/>
      <c r="AA9" s="16">
        <v>0.378571428571429</v>
      </c>
      <c r="AB9" s="16">
        <v>0.46341463414634099</v>
      </c>
      <c r="AC9" s="16">
        <v>0.52112676056338003</v>
      </c>
      <c r="AD9" s="16">
        <v>0.5</v>
      </c>
      <c r="AE9" s="16">
        <v>0.48648648648648701</v>
      </c>
      <c r="AF9" s="16">
        <v>0.4</v>
      </c>
      <c r="AG9" s="16">
        <v>0.39393939393939398</v>
      </c>
      <c r="AH9" s="16">
        <v>0.39344262295082</v>
      </c>
      <c r="AI9" s="16">
        <v>0.29870129870129902</v>
      </c>
      <c r="AJ9" s="16"/>
      <c r="AK9" s="16">
        <v>0.42857142857142899</v>
      </c>
      <c r="AL9" s="16">
        <v>0.507692307692308</v>
      </c>
      <c r="AM9" s="16">
        <v>0.43396226415094302</v>
      </c>
      <c r="AN9" s="16">
        <v>0.463576158940397</v>
      </c>
      <c r="AO9" s="16">
        <v>0.38709677419354799</v>
      </c>
      <c r="AP9" s="16">
        <v>0.4</v>
      </c>
      <c r="AQ9" s="16">
        <v>0.38709677419354799</v>
      </c>
      <c r="AR9" s="16"/>
      <c r="AS9" s="16">
        <v>0.34722222222222199</v>
      </c>
      <c r="AT9" s="16">
        <v>0.44880546075085298</v>
      </c>
      <c r="AU9" s="16"/>
      <c r="AV9" s="16">
        <v>0.45059288537549402</v>
      </c>
      <c r="AW9" s="16">
        <v>0.417190775681342</v>
      </c>
      <c r="AX9" s="16"/>
      <c r="AY9" s="16">
        <v>0.43351063829787201</v>
      </c>
      <c r="AZ9" s="16">
        <v>0.42372881355932202</v>
      </c>
      <c r="BA9" s="16"/>
      <c r="BB9" s="16">
        <v>0.40232558139534902</v>
      </c>
      <c r="BC9" s="16">
        <v>0.46666666666666701</v>
      </c>
      <c r="BD9" s="16"/>
      <c r="BE9" s="16">
        <v>0.75</v>
      </c>
      <c r="BF9" s="16">
        <v>0.43609022556390997</v>
      </c>
      <c r="BG9" s="16">
        <v>0.44266666666666699</v>
      </c>
      <c r="BH9" s="16">
        <v>0.370731707317073</v>
      </c>
    </row>
    <row r="10" spans="2:60" x14ac:dyDescent="0.25">
      <c r="B10" s="17" t="s">
        <v>344</v>
      </c>
      <c r="C10" s="16">
        <v>6.8493150684931503E-2</v>
      </c>
      <c r="D10" s="16">
        <v>0.08</v>
      </c>
      <c r="E10" s="16">
        <v>4.1666666666666699E-2</v>
      </c>
      <c r="F10" s="16">
        <v>0.04</v>
      </c>
      <c r="G10" s="16">
        <v>0.17857142857142899</v>
      </c>
      <c r="H10" s="16">
        <v>5.8823529411764698E-2</v>
      </c>
      <c r="I10" s="16">
        <v>7.5471698113207503E-2</v>
      </c>
      <c r="J10" s="16">
        <v>0</v>
      </c>
      <c r="K10" s="16">
        <v>0.18918918918918901</v>
      </c>
      <c r="L10" s="16">
        <v>5.2631578947368397E-2</v>
      </c>
      <c r="M10" s="16">
        <v>5.3571428571428603E-2</v>
      </c>
      <c r="N10" s="16">
        <v>0.05</v>
      </c>
      <c r="O10" s="16">
        <v>0</v>
      </c>
      <c r="P10" s="16">
        <v>5.4054054054054099E-2</v>
      </c>
      <c r="Q10" s="16">
        <v>8.6956521739130405E-2</v>
      </c>
      <c r="R10" s="16">
        <v>7.69230769230769E-2</v>
      </c>
      <c r="S10" s="16">
        <v>5.60747663551402E-2</v>
      </c>
      <c r="T10" s="16">
        <v>7.0175438596491196E-2</v>
      </c>
      <c r="U10" s="16"/>
      <c r="V10" s="16">
        <v>7.3684210526315796E-2</v>
      </c>
      <c r="W10" s="16">
        <v>0.11340206185567001</v>
      </c>
      <c r="X10" s="16">
        <v>5.9782608695652197E-2</v>
      </c>
      <c r="Y10" s="16">
        <v>5.93220338983051E-2</v>
      </c>
      <c r="Z10" s="16"/>
      <c r="AA10" s="16">
        <v>9.2857142857142902E-2</v>
      </c>
      <c r="AB10" s="16">
        <v>9.7560975609756101E-2</v>
      </c>
      <c r="AC10" s="16">
        <v>9.85915492957746E-2</v>
      </c>
      <c r="AD10" s="16">
        <v>3.3333333333333298E-2</v>
      </c>
      <c r="AE10" s="16">
        <v>8.1081081081081099E-2</v>
      </c>
      <c r="AF10" s="16">
        <v>0.05</v>
      </c>
      <c r="AG10" s="16">
        <v>6.0606060606060601E-2</v>
      </c>
      <c r="AH10" s="16">
        <v>4.91803278688525E-2</v>
      </c>
      <c r="AI10" s="16">
        <v>5.1948051948052E-2</v>
      </c>
      <c r="AJ10" s="16"/>
      <c r="AK10" s="16">
        <v>6.4935064935064901E-2</v>
      </c>
      <c r="AL10" s="16">
        <v>0.107692307692308</v>
      </c>
      <c r="AM10" s="16">
        <v>0.113207547169811</v>
      </c>
      <c r="AN10" s="16">
        <v>5.9602649006622502E-2</v>
      </c>
      <c r="AO10" s="16">
        <v>5.6451612903225798E-2</v>
      </c>
      <c r="AP10" s="16">
        <v>6.4285714285714293E-2</v>
      </c>
      <c r="AQ10" s="16">
        <v>6.4516129032258104E-2</v>
      </c>
      <c r="AR10" s="16"/>
      <c r="AS10" s="16">
        <v>6.9444444444444406E-2</v>
      </c>
      <c r="AT10" s="16">
        <v>6.8259385665528999E-2</v>
      </c>
      <c r="AU10" s="16"/>
      <c r="AV10" s="16">
        <v>4.3478260869565202E-2</v>
      </c>
      <c r="AW10" s="16">
        <v>8.17610062893082E-2</v>
      </c>
      <c r="AX10" s="16"/>
      <c r="AY10" s="16">
        <v>7.7127659574468099E-2</v>
      </c>
      <c r="AZ10" s="16">
        <v>5.93220338983051E-2</v>
      </c>
      <c r="BA10" s="16"/>
      <c r="BB10" s="16">
        <v>5.5813953488372099E-2</v>
      </c>
      <c r="BC10" s="16">
        <v>8.6666666666666697E-2</v>
      </c>
      <c r="BD10" s="16"/>
      <c r="BE10" s="16">
        <v>6.25E-2</v>
      </c>
      <c r="BF10" s="16">
        <v>0.105263157894737</v>
      </c>
      <c r="BG10" s="16">
        <v>0.08</v>
      </c>
      <c r="BH10" s="16">
        <v>2.4390243902439001E-2</v>
      </c>
    </row>
    <row r="11" spans="2:60" x14ac:dyDescent="0.25">
      <c r="B11" s="17" t="s">
        <v>345</v>
      </c>
      <c r="C11" s="16">
        <v>2.19178082191781E-2</v>
      </c>
      <c r="D11" s="16">
        <v>1.3333333333333299E-2</v>
      </c>
      <c r="E11" s="16">
        <v>1.38888888888889E-2</v>
      </c>
      <c r="F11" s="16">
        <v>0.02</v>
      </c>
      <c r="G11" s="16">
        <v>0</v>
      </c>
      <c r="H11" s="16">
        <v>0</v>
      </c>
      <c r="I11" s="16">
        <v>3.77358490566038E-2</v>
      </c>
      <c r="J11" s="16">
        <v>0</v>
      </c>
      <c r="K11" s="16">
        <v>0</v>
      </c>
      <c r="L11" s="16">
        <v>0.105263157894737</v>
      </c>
      <c r="M11" s="16">
        <v>0</v>
      </c>
      <c r="N11" s="16">
        <v>0.05</v>
      </c>
      <c r="O11" s="16">
        <v>0</v>
      </c>
      <c r="P11" s="16">
        <v>8.1081081081081099E-2</v>
      </c>
      <c r="Q11" s="16">
        <v>0</v>
      </c>
      <c r="R11" s="16">
        <v>0</v>
      </c>
      <c r="S11" s="16">
        <v>1.86915887850467E-2</v>
      </c>
      <c r="T11" s="16">
        <v>1.7543859649122799E-2</v>
      </c>
      <c r="U11" s="16"/>
      <c r="V11" s="16">
        <v>3.1578947368421102E-2</v>
      </c>
      <c r="W11" s="16">
        <v>2.06185567010309E-2</v>
      </c>
      <c r="X11" s="16">
        <v>1.0869565217391301E-2</v>
      </c>
      <c r="Y11" s="16">
        <v>2.5423728813559299E-2</v>
      </c>
      <c r="Z11" s="16"/>
      <c r="AA11" s="16">
        <v>4.2857142857142899E-2</v>
      </c>
      <c r="AB11" s="16">
        <v>2.4390243902439001E-2</v>
      </c>
      <c r="AC11" s="16">
        <v>2.8169014084507001E-2</v>
      </c>
      <c r="AD11" s="16">
        <v>1.1111111111111099E-2</v>
      </c>
      <c r="AE11" s="16">
        <v>1.35135135135135E-2</v>
      </c>
      <c r="AF11" s="16">
        <v>3.3333333333333298E-2</v>
      </c>
      <c r="AG11" s="16">
        <v>3.03030303030303E-2</v>
      </c>
      <c r="AH11" s="16">
        <v>0</v>
      </c>
      <c r="AI11" s="16">
        <v>0</v>
      </c>
      <c r="AJ11" s="16"/>
      <c r="AK11" s="16">
        <v>3.8961038961039002E-2</v>
      </c>
      <c r="AL11" s="16">
        <v>1.5384615384615399E-2</v>
      </c>
      <c r="AM11" s="16">
        <v>1.88679245283019E-2</v>
      </c>
      <c r="AN11" s="16">
        <v>6.6225165562913899E-3</v>
      </c>
      <c r="AO11" s="16">
        <v>1.6129032258064498E-2</v>
      </c>
      <c r="AP11" s="16">
        <v>2.1428571428571401E-2</v>
      </c>
      <c r="AQ11" s="16">
        <v>4.3010752688171998E-2</v>
      </c>
      <c r="AR11" s="16"/>
      <c r="AS11" s="16">
        <v>1.38888888888889E-2</v>
      </c>
      <c r="AT11" s="16">
        <v>2.38907849829352E-2</v>
      </c>
      <c r="AU11" s="16"/>
      <c r="AV11" s="16">
        <v>1.58102766798419E-2</v>
      </c>
      <c r="AW11" s="16">
        <v>2.51572327044025E-2</v>
      </c>
      <c r="AX11" s="16"/>
      <c r="AY11" s="16">
        <v>1.8617021276595699E-2</v>
      </c>
      <c r="AZ11" s="16">
        <v>2.5423728813559299E-2</v>
      </c>
      <c r="BA11" s="16"/>
      <c r="BB11" s="16">
        <v>3.0232558139534901E-2</v>
      </c>
      <c r="BC11" s="16">
        <v>0.01</v>
      </c>
      <c r="BD11" s="16"/>
      <c r="BE11" s="16">
        <v>0</v>
      </c>
      <c r="BF11" s="16">
        <v>5.2631578947368397E-2</v>
      </c>
      <c r="BG11" s="16">
        <v>2.1333333333333301E-2</v>
      </c>
      <c r="BH11" s="16">
        <v>4.8780487804877997E-3</v>
      </c>
    </row>
    <row r="12" spans="2:60" x14ac:dyDescent="0.25">
      <c r="B12" s="17" t="s">
        <v>103</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c r="AK12" s="18">
        <v>0</v>
      </c>
      <c r="AL12" s="18">
        <v>0</v>
      </c>
      <c r="AM12" s="18">
        <v>0</v>
      </c>
      <c r="AN12" s="18">
        <v>0</v>
      </c>
      <c r="AO12" s="18">
        <v>0</v>
      </c>
      <c r="AP12" s="18">
        <v>0</v>
      </c>
      <c r="AQ12" s="18">
        <v>0</v>
      </c>
      <c r="AR12" s="18"/>
      <c r="AS12" s="18">
        <v>0</v>
      </c>
      <c r="AT12" s="18">
        <v>0</v>
      </c>
      <c r="AU12" s="18"/>
      <c r="AV12" s="18">
        <v>0</v>
      </c>
      <c r="AW12" s="18">
        <v>0</v>
      </c>
      <c r="AX12" s="18"/>
      <c r="AY12" s="18">
        <v>0</v>
      </c>
      <c r="AZ12" s="18">
        <v>0</v>
      </c>
      <c r="BA12" s="18"/>
      <c r="BB12" s="18">
        <v>0</v>
      </c>
      <c r="BC12" s="18">
        <v>0</v>
      </c>
      <c r="BD12" s="18"/>
      <c r="BE12" s="18">
        <v>0</v>
      </c>
      <c r="BF12" s="18">
        <v>0</v>
      </c>
      <c r="BG12" s="18">
        <v>0</v>
      </c>
      <c r="BH12" s="18">
        <v>0</v>
      </c>
    </row>
    <row r="13" spans="2:60" x14ac:dyDescent="0.25">
      <c r="B13" s="15" t="s">
        <v>696</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836</v>
      </c>
      <c r="D7" s="10">
        <v>78</v>
      </c>
      <c r="E7" s="10">
        <v>82</v>
      </c>
      <c r="F7" s="10">
        <v>56</v>
      </c>
      <c r="G7" s="10">
        <v>32</v>
      </c>
      <c r="H7" s="10">
        <v>20</v>
      </c>
      <c r="I7" s="10">
        <v>71</v>
      </c>
      <c r="J7" s="10">
        <v>10</v>
      </c>
      <c r="K7" s="10">
        <v>44</v>
      </c>
      <c r="L7" s="10">
        <v>17</v>
      </c>
      <c r="M7" s="10">
        <v>61</v>
      </c>
      <c r="N7" s="10">
        <v>62</v>
      </c>
      <c r="O7" s="10">
        <v>22</v>
      </c>
      <c r="P7" s="10">
        <v>35</v>
      </c>
      <c r="Q7" s="10">
        <v>27</v>
      </c>
      <c r="R7" s="10">
        <v>15</v>
      </c>
      <c r="S7" s="10">
        <v>130</v>
      </c>
      <c r="T7" s="10">
        <v>74</v>
      </c>
      <c r="U7" s="10"/>
      <c r="V7" s="10">
        <v>126</v>
      </c>
      <c r="W7" s="10">
        <v>123</v>
      </c>
      <c r="X7" s="10">
        <v>203</v>
      </c>
      <c r="Y7" s="10">
        <v>384</v>
      </c>
      <c r="Z7" s="10"/>
      <c r="AA7" s="10">
        <v>170</v>
      </c>
      <c r="AB7" s="10">
        <v>48</v>
      </c>
      <c r="AC7" s="10">
        <v>79</v>
      </c>
      <c r="AD7" s="10">
        <v>94</v>
      </c>
      <c r="AE7" s="10">
        <v>84</v>
      </c>
      <c r="AF7" s="10">
        <v>70</v>
      </c>
      <c r="AG7" s="10">
        <v>72</v>
      </c>
      <c r="AH7" s="10">
        <v>68</v>
      </c>
      <c r="AI7" s="10">
        <v>87</v>
      </c>
      <c r="AJ7" s="10"/>
      <c r="AK7" s="10">
        <v>82</v>
      </c>
      <c r="AL7" s="10">
        <v>64</v>
      </c>
      <c r="AM7" s="10">
        <v>63</v>
      </c>
      <c r="AN7" s="10">
        <v>179</v>
      </c>
      <c r="AO7" s="10">
        <v>140</v>
      </c>
      <c r="AP7" s="10">
        <v>160</v>
      </c>
      <c r="AQ7" s="10">
        <v>112</v>
      </c>
      <c r="AR7" s="10"/>
      <c r="AS7" s="10">
        <v>155</v>
      </c>
      <c r="AT7" s="10">
        <v>681</v>
      </c>
      <c r="AU7" s="10"/>
      <c r="AV7" s="10">
        <v>297</v>
      </c>
      <c r="AW7" s="10">
        <v>539</v>
      </c>
      <c r="AX7" s="10"/>
      <c r="AY7" s="10">
        <v>452</v>
      </c>
      <c r="AZ7" s="10">
        <v>384</v>
      </c>
      <c r="BA7" s="10"/>
      <c r="BB7" s="10">
        <v>478</v>
      </c>
      <c r="BC7" s="10">
        <v>358</v>
      </c>
      <c r="BD7" s="10"/>
      <c r="BE7" s="10">
        <v>15</v>
      </c>
      <c r="BF7" s="10">
        <v>167</v>
      </c>
      <c r="BG7" s="10">
        <v>439</v>
      </c>
      <c r="BH7" s="10">
        <v>213</v>
      </c>
    </row>
    <row r="8" spans="2:60" ht="45" x14ac:dyDescent="0.25">
      <c r="B8" s="17" t="s">
        <v>342</v>
      </c>
      <c r="C8" s="16">
        <v>0.47129186602870798</v>
      </c>
      <c r="D8" s="16">
        <v>0.43589743589743601</v>
      </c>
      <c r="E8" s="16">
        <v>0.39024390243902402</v>
      </c>
      <c r="F8" s="16">
        <v>0.48214285714285698</v>
      </c>
      <c r="G8" s="16">
        <v>0.5</v>
      </c>
      <c r="H8" s="16">
        <v>0.55000000000000004</v>
      </c>
      <c r="I8" s="16">
        <v>0.49295774647887303</v>
      </c>
      <c r="J8" s="16">
        <v>0.4</v>
      </c>
      <c r="K8" s="16">
        <v>0.54545454545454497</v>
      </c>
      <c r="L8" s="16">
        <v>0.52941176470588203</v>
      </c>
      <c r="M8" s="16">
        <v>0.55737704918032804</v>
      </c>
      <c r="N8" s="16">
        <v>0.56451612903225801</v>
      </c>
      <c r="O8" s="16">
        <v>0.18181818181818199</v>
      </c>
      <c r="P8" s="16">
        <v>0.4</v>
      </c>
      <c r="Q8" s="16">
        <v>0.44444444444444398</v>
      </c>
      <c r="R8" s="16">
        <v>0.46666666666666701</v>
      </c>
      <c r="S8" s="16">
        <v>0.5</v>
      </c>
      <c r="T8" s="16">
        <v>0.41891891891891903</v>
      </c>
      <c r="U8" s="16"/>
      <c r="V8" s="16">
        <v>0.39682539682539703</v>
      </c>
      <c r="W8" s="16">
        <v>0.439024390243902</v>
      </c>
      <c r="X8" s="16">
        <v>0.42364532019704398</v>
      </c>
      <c r="Y8" s="16">
        <v>0.53125</v>
      </c>
      <c r="Z8" s="16"/>
      <c r="AA8" s="16">
        <v>0.39411764705882402</v>
      </c>
      <c r="AB8" s="16">
        <v>0.41666666666666702</v>
      </c>
      <c r="AC8" s="16">
        <v>0.455696202531646</v>
      </c>
      <c r="AD8" s="16">
        <v>0.42553191489361702</v>
      </c>
      <c r="AE8" s="16">
        <v>0.55952380952380998</v>
      </c>
      <c r="AF8" s="16">
        <v>0.54285714285714304</v>
      </c>
      <c r="AG8" s="16">
        <v>0.52777777777777801</v>
      </c>
      <c r="AH8" s="16">
        <v>0.45588235294117602</v>
      </c>
      <c r="AI8" s="16">
        <v>0.60919540229885105</v>
      </c>
      <c r="AJ8" s="16"/>
      <c r="AK8" s="16">
        <v>0.42682926829268297</v>
      </c>
      <c r="AL8" s="16">
        <v>0.40625</v>
      </c>
      <c r="AM8" s="16">
        <v>0.42857142857142899</v>
      </c>
      <c r="AN8" s="16">
        <v>0.41899441340782101</v>
      </c>
      <c r="AO8" s="16">
        <v>0.45714285714285702</v>
      </c>
      <c r="AP8" s="16">
        <v>0.51249999999999996</v>
      </c>
      <c r="AQ8" s="16">
        <v>0.64285714285714302</v>
      </c>
      <c r="AR8" s="16"/>
      <c r="AS8" s="16">
        <v>0.587096774193548</v>
      </c>
      <c r="AT8" s="16">
        <v>0.444933920704846</v>
      </c>
      <c r="AU8" s="16"/>
      <c r="AV8" s="16">
        <v>0.46127946127946101</v>
      </c>
      <c r="AW8" s="16">
        <v>0.47680890538033399</v>
      </c>
      <c r="AX8" s="16"/>
      <c r="AY8" s="16">
        <v>0.420353982300885</v>
      </c>
      <c r="AZ8" s="16">
        <v>0.53125</v>
      </c>
      <c r="BA8" s="16"/>
      <c r="BB8" s="16">
        <v>0.54393305439330497</v>
      </c>
      <c r="BC8" s="16">
        <v>0.37430167597765401</v>
      </c>
      <c r="BD8" s="16"/>
      <c r="BE8" s="16">
        <v>0.266666666666667</v>
      </c>
      <c r="BF8" s="16">
        <v>0.34730538922155701</v>
      </c>
      <c r="BG8" s="16">
        <v>0.45558086560364502</v>
      </c>
      <c r="BH8" s="16">
        <v>0.61502347417840397</v>
      </c>
    </row>
    <row r="9" spans="2:60" ht="30" x14ac:dyDescent="0.25">
      <c r="B9" s="17" t="s">
        <v>343</v>
      </c>
      <c r="C9" s="16">
        <v>0.43181818181818199</v>
      </c>
      <c r="D9" s="16">
        <v>0.47435897435897401</v>
      </c>
      <c r="E9" s="16">
        <v>0.53658536585365901</v>
      </c>
      <c r="F9" s="16">
        <v>0.33928571428571402</v>
      </c>
      <c r="G9" s="16">
        <v>0.40625</v>
      </c>
      <c r="H9" s="16">
        <v>0.45</v>
      </c>
      <c r="I9" s="16">
        <v>0.40845070422535201</v>
      </c>
      <c r="J9" s="16">
        <v>0.5</v>
      </c>
      <c r="K9" s="16">
        <v>0.40909090909090901</v>
      </c>
      <c r="L9" s="16">
        <v>0.35294117647058798</v>
      </c>
      <c r="M9" s="16">
        <v>0.36065573770491799</v>
      </c>
      <c r="N9" s="16">
        <v>0.32258064516128998</v>
      </c>
      <c r="O9" s="16">
        <v>0.54545454545454497</v>
      </c>
      <c r="P9" s="16">
        <v>0.54285714285714304</v>
      </c>
      <c r="Q9" s="16">
        <v>0.48148148148148101</v>
      </c>
      <c r="R9" s="16">
        <v>0.4</v>
      </c>
      <c r="S9" s="16">
        <v>0.4</v>
      </c>
      <c r="T9" s="16">
        <v>0.5</v>
      </c>
      <c r="U9" s="16"/>
      <c r="V9" s="16">
        <v>0.46825396825396798</v>
      </c>
      <c r="W9" s="16">
        <v>0.40650406504065001</v>
      </c>
      <c r="X9" s="16">
        <v>0.49261083743842399</v>
      </c>
      <c r="Y9" s="16">
        <v>0.39583333333333298</v>
      </c>
      <c r="Z9" s="16"/>
      <c r="AA9" s="16">
        <v>0.47058823529411797</v>
      </c>
      <c r="AB9" s="16">
        <v>0.4375</v>
      </c>
      <c r="AC9" s="16">
        <v>0.417721518987342</v>
      </c>
      <c r="AD9" s="16">
        <v>0.48936170212766</v>
      </c>
      <c r="AE9" s="16">
        <v>0.33333333333333298</v>
      </c>
      <c r="AF9" s="16">
        <v>0.4</v>
      </c>
      <c r="AG9" s="16">
        <v>0.40277777777777801</v>
      </c>
      <c r="AH9" s="16">
        <v>0.48529411764705899</v>
      </c>
      <c r="AI9" s="16">
        <v>0.33333333333333298</v>
      </c>
      <c r="AJ9" s="16"/>
      <c r="AK9" s="16">
        <v>0.37804878048780499</v>
      </c>
      <c r="AL9" s="16">
        <v>0.515625</v>
      </c>
      <c r="AM9" s="16">
        <v>0.41269841269841301</v>
      </c>
      <c r="AN9" s="16">
        <v>0.480446927374302</v>
      </c>
      <c r="AO9" s="16">
        <v>0.45714285714285702</v>
      </c>
      <c r="AP9" s="16">
        <v>0.42499999999999999</v>
      </c>
      <c r="AQ9" s="16">
        <v>0.28571428571428598</v>
      </c>
      <c r="AR9" s="16"/>
      <c r="AS9" s="16">
        <v>0.380645161290323</v>
      </c>
      <c r="AT9" s="16">
        <v>0.44346549192364199</v>
      </c>
      <c r="AU9" s="16"/>
      <c r="AV9" s="16">
        <v>0.45117845117845101</v>
      </c>
      <c r="AW9" s="16">
        <v>0.42115027829313501</v>
      </c>
      <c r="AX9" s="16"/>
      <c r="AY9" s="16">
        <v>0.462389380530973</v>
      </c>
      <c r="AZ9" s="16">
        <v>0.39583333333333298</v>
      </c>
      <c r="BA9" s="16"/>
      <c r="BB9" s="16">
        <v>0.36610878661087898</v>
      </c>
      <c r="BC9" s="16">
        <v>0.51955307262569805</v>
      </c>
      <c r="BD9" s="16"/>
      <c r="BE9" s="16">
        <v>0.46666666666666701</v>
      </c>
      <c r="BF9" s="16">
        <v>0.50299401197604798</v>
      </c>
      <c r="BG9" s="16">
        <v>0.44419134396355398</v>
      </c>
      <c r="BH9" s="16">
        <v>0.34741784037558698</v>
      </c>
    </row>
    <row r="10" spans="2:60" x14ac:dyDescent="0.25">
      <c r="B10" s="17" t="s">
        <v>344</v>
      </c>
      <c r="C10" s="16">
        <v>6.6985645933014398E-2</v>
      </c>
      <c r="D10" s="16">
        <v>7.69230769230769E-2</v>
      </c>
      <c r="E10" s="16">
        <v>4.8780487804878099E-2</v>
      </c>
      <c r="F10" s="16">
        <v>0.14285714285714299</v>
      </c>
      <c r="G10" s="16">
        <v>0</v>
      </c>
      <c r="H10" s="16">
        <v>0</v>
      </c>
      <c r="I10" s="16">
        <v>7.0422535211267595E-2</v>
      </c>
      <c r="J10" s="16">
        <v>0.1</v>
      </c>
      <c r="K10" s="16">
        <v>0</v>
      </c>
      <c r="L10" s="16">
        <v>5.8823529411764698E-2</v>
      </c>
      <c r="M10" s="16">
        <v>4.91803278688525E-2</v>
      </c>
      <c r="N10" s="16">
        <v>8.0645161290322606E-2</v>
      </c>
      <c r="O10" s="16">
        <v>0.18181818181818199</v>
      </c>
      <c r="P10" s="16">
        <v>2.8571428571428598E-2</v>
      </c>
      <c r="Q10" s="16">
        <v>7.4074074074074098E-2</v>
      </c>
      <c r="R10" s="16">
        <v>6.6666666666666693E-2</v>
      </c>
      <c r="S10" s="16">
        <v>7.69230769230769E-2</v>
      </c>
      <c r="T10" s="16">
        <v>6.7567567567567599E-2</v>
      </c>
      <c r="U10" s="16"/>
      <c r="V10" s="16">
        <v>0.103174603174603</v>
      </c>
      <c r="W10" s="16">
        <v>8.1300813008130093E-2</v>
      </c>
      <c r="X10" s="16">
        <v>5.91133004926108E-2</v>
      </c>
      <c r="Y10" s="16">
        <v>5.46875E-2</v>
      </c>
      <c r="Z10" s="16"/>
      <c r="AA10" s="16">
        <v>8.8235294117647106E-2</v>
      </c>
      <c r="AB10" s="16">
        <v>8.3333333333333301E-2</v>
      </c>
      <c r="AC10" s="16">
        <v>0.10126582278481</v>
      </c>
      <c r="AD10" s="16">
        <v>6.3829787234042507E-2</v>
      </c>
      <c r="AE10" s="16">
        <v>8.3333333333333301E-2</v>
      </c>
      <c r="AF10" s="16">
        <v>4.2857142857142899E-2</v>
      </c>
      <c r="AG10" s="16">
        <v>4.1666666666666699E-2</v>
      </c>
      <c r="AH10" s="16">
        <v>1.4705882352941201E-2</v>
      </c>
      <c r="AI10" s="16">
        <v>5.7471264367816098E-2</v>
      </c>
      <c r="AJ10" s="16"/>
      <c r="AK10" s="16">
        <v>0.134146341463415</v>
      </c>
      <c r="AL10" s="16">
        <v>3.125E-2</v>
      </c>
      <c r="AM10" s="16">
        <v>0.11111111111111099</v>
      </c>
      <c r="AN10" s="16">
        <v>7.2625698324022395E-2</v>
      </c>
      <c r="AO10" s="16">
        <v>5.7142857142857099E-2</v>
      </c>
      <c r="AP10" s="16">
        <v>0.05</v>
      </c>
      <c r="AQ10" s="16">
        <v>5.3571428571428603E-2</v>
      </c>
      <c r="AR10" s="16"/>
      <c r="AS10" s="16">
        <v>2.5806451612903201E-2</v>
      </c>
      <c r="AT10" s="16">
        <v>7.63582966226138E-2</v>
      </c>
      <c r="AU10" s="16"/>
      <c r="AV10" s="16">
        <v>5.7239057239057201E-2</v>
      </c>
      <c r="AW10" s="16">
        <v>7.2356215213358097E-2</v>
      </c>
      <c r="AX10" s="16"/>
      <c r="AY10" s="16">
        <v>7.7433628318584094E-2</v>
      </c>
      <c r="AZ10" s="16">
        <v>5.46875E-2</v>
      </c>
      <c r="BA10" s="16"/>
      <c r="BB10" s="16">
        <v>6.2761506276150597E-2</v>
      </c>
      <c r="BC10" s="16">
        <v>7.2625698324022395E-2</v>
      </c>
      <c r="BD10" s="16"/>
      <c r="BE10" s="16">
        <v>0.2</v>
      </c>
      <c r="BF10" s="16">
        <v>8.3832335329341298E-2</v>
      </c>
      <c r="BG10" s="16">
        <v>7.9726651480637803E-2</v>
      </c>
      <c r="BH10" s="16">
        <v>1.8779342723004699E-2</v>
      </c>
    </row>
    <row r="11" spans="2:60" x14ac:dyDescent="0.25">
      <c r="B11" s="17" t="s">
        <v>345</v>
      </c>
      <c r="C11" s="16">
        <v>2.0334928229665102E-2</v>
      </c>
      <c r="D11" s="16">
        <v>0</v>
      </c>
      <c r="E11" s="16">
        <v>1.21951219512195E-2</v>
      </c>
      <c r="F11" s="16">
        <v>3.5714285714285698E-2</v>
      </c>
      <c r="G11" s="16">
        <v>6.25E-2</v>
      </c>
      <c r="H11" s="16">
        <v>0</v>
      </c>
      <c r="I11" s="16">
        <v>1.4084507042253501E-2</v>
      </c>
      <c r="J11" s="16">
        <v>0</v>
      </c>
      <c r="K11" s="16">
        <v>0</v>
      </c>
      <c r="L11" s="16">
        <v>5.8823529411764698E-2</v>
      </c>
      <c r="M11" s="16">
        <v>1.63934426229508E-2</v>
      </c>
      <c r="N11" s="16">
        <v>3.2258064516128997E-2</v>
      </c>
      <c r="O11" s="16">
        <v>9.0909090909090898E-2</v>
      </c>
      <c r="P11" s="16">
        <v>0</v>
      </c>
      <c r="Q11" s="16">
        <v>0</v>
      </c>
      <c r="R11" s="16">
        <v>6.6666666666666693E-2</v>
      </c>
      <c r="S11" s="16">
        <v>2.3076923076923099E-2</v>
      </c>
      <c r="T11" s="16">
        <v>1.35135135135135E-2</v>
      </c>
      <c r="U11" s="16"/>
      <c r="V11" s="16">
        <v>2.3809523809523801E-2</v>
      </c>
      <c r="W11" s="16">
        <v>4.8780487804878099E-2</v>
      </c>
      <c r="X11" s="16">
        <v>1.9704433497536901E-2</v>
      </c>
      <c r="Y11" s="16">
        <v>1.0416666666666701E-2</v>
      </c>
      <c r="Z11" s="16"/>
      <c r="AA11" s="16">
        <v>3.5294117647058802E-2</v>
      </c>
      <c r="AB11" s="16">
        <v>4.1666666666666699E-2</v>
      </c>
      <c r="AC11" s="16">
        <v>1.26582278481013E-2</v>
      </c>
      <c r="AD11" s="16">
        <v>2.1276595744680899E-2</v>
      </c>
      <c r="AE11" s="16">
        <v>1.1904761904761901E-2</v>
      </c>
      <c r="AF11" s="16">
        <v>1.4285714285714299E-2</v>
      </c>
      <c r="AG11" s="16">
        <v>2.7777777777777801E-2</v>
      </c>
      <c r="AH11" s="16">
        <v>1.4705882352941201E-2</v>
      </c>
      <c r="AI11" s="16">
        <v>0</v>
      </c>
      <c r="AJ11" s="16"/>
      <c r="AK11" s="16">
        <v>6.0975609756097601E-2</v>
      </c>
      <c r="AL11" s="16">
        <v>3.125E-2</v>
      </c>
      <c r="AM11" s="16">
        <v>3.1746031746031703E-2</v>
      </c>
      <c r="AN11" s="16">
        <v>5.5865921787709499E-3</v>
      </c>
      <c r="AO11" s="16">
        <v>2.1428571428571401E-2</v>
      </c>
      <c r="AP11" s="16">
        <v>1.2500000000000001E-2</v>
      </c>
      <c r="AQ11" s="16">
        <v>8.9285714285714298E-3</v>
      </c>
      <c r="AR11" s="16"/>
      <c r="AS11" s="16">
        <v>0</v>
      </c>
      <c r="AT11" s="16">
        <v>2.49632892804699E-2</v>
      </c>
      <c r="AU11" s="16"/>
      <c r="AV11" s="16">
        <v>2.3569023569023601E-2</v>
      </c>
      <c r="AW11" s="16">
        <v>1.8552875695732801E-2</v>
      </c>
      <c r="AX11" s="16"/>
      <c r="AY11" s="16">
        <v>2.87610619469027E-2</v>
      </c>
      <c r="AZ11" s="16">
        <v>1.0416666666666701E-2</v>
      </c>
      <c r="BA11" s="16"/>
      <c r="BB11" s="16">
        <v>2.30125523012552E-2</v>
      </c>
      <c r="BC11" s="16">
        <v>1.67597765363128E-2</v>
      </c>
      <c r="BD11" s="16"/>
      <c r="BE11" s="16">
        <v>6.6666666666666693E-2</v>
      </c>
      <c r="BF11" s="16">
        <v>4.7904191616766498E-2</v>
      </c>
      <c r="BG11" s="16">
        <v>1.13895216400911E-2</v>
      </c>
      <c r="BH11" s="16">
        <v>1.4084507042253501E-2</v>
      </c>
    </row>
    <row r="12" spans="2:60" x14ac:dyDescent="0.25">
      <c r="B12" s="17" t="s">
        <v>103</v>
      </c>
      <c r="C12" s="18">
        <v>9.5693779904306199E-3</v>
      </c>
      <c r="D12" s="18">
        <v>1.2820512820512799E-2</v>
      </c>
      <c r="E12" s="18">
        <v>1.21951219512195E-2</v>
      </c>
      <c r="F12" s="18">
        <v>0</v>
      </c>
      <c r="G12" s="18">
        <v>3.125E-2</v>
      </c>
      <c r="H12" s="18">
        <v>0</v>
      </c>
      <c r="I12" s="18">
        <v>1.4084507042253501E-2</v>
      </c>
      <c r="J12" s="18">
        <v>0</v>
      </c>
      <c r="K12" s="18">
        <v>4.5454545454545497E-2</v>
      </c>
      <c r="L12" s="18">
        <v>0</v>
      </c>
      <c r="M12" s="18">
        <v>1.63934426229508E-2</v>
      </c>
      <c r="N12" s="18">
        <v>0</v>
      </c>
      <c r="O12" s="18">
        <v>0</v>
      </c>
      <c r="P12" s="18">
        <v>2.8571428571428598E-2</v>
      </c>
      <c r="Q12" s="18">
        <v>0</v>
      </c>
      <c r="R12" s="18">
        <v>0</v>
      </c>
      <c r="S12" s="18">
        <v>0</v>
      </c>
      <c r="T12" s="18">
        <v>0</v>
      </c>
      <c r="U12" s="18"/>
      <c r="V12" s="18">
        <v>7.9365079365079395E-3</v>
      </c>
      <c r="W12" s="18">
        <v>2.4390243902439001E-2</v>
      </c>
      <c r="X12" s="18">
        <v>4.92610837438424E-3</v>
      </c>
      <c r="Y12" s="18">
        <v>7.8125E-3</v>
      </c>
      <c r="Z12" s="18"/>
      <c r="AA12" s="18">
        <v>1.1764705882352899E-2</v>
      </c>
      <c r="AB12" s="18">
        <v>2.0833333333333301E-2</v>
      </c>
      <c r="AC12" s="18">
        <v>1.26582278481013E-2</v>
      </c>
      <c r="AD12" s="18">
        <v>0</v>
      </c>
      <c r="AE12" s="18">
        <v>1.1904761904761901E-2</v>
      </c>
      <c r="AF12" s="18">
        <v>0</v>
      </c>
      <c r="AG12" s="18">
        <v>0</v>
      </c>
      <c r="AH12" s="18">
        <v>2.9411764705882401E-2</v>
      </c>
      <c r="AI12" s="18">
        <v>0</v>
      </c>
      <c r="AJ12" s="18"/>
      <c r="AK12" s="18">
        <v>0</v>
      </c>
      <c r="AL12" s="18">
        <v>1.5625E-2</v>
      </c>
      <c r="AM12" s="18">
        <v>1.58730158730159E-2</v>
      </c>
      <c r="AN12" s="18">
        <v>2.23463687150838E-2</v>
      </c>
      <c r="AO12" s="18">
        <v>7.14285714285714E-3</v>
      </c>
      <c r="AP12" s="18">
        <v>0</v>
      </c>
      <c r="AQ12" s="18">
        <v>8.9285714285714298E-3</v>
      </c>
      <c r="AR12" s="18"/>
      <c r="AS12" s="18">
        <v>6.4516129032258099E-3</v>
      </c>
      <c r="AT12" s="18">
        <v>1.02790014684288E-2</v>
      </c>
      <c r="AU12" s="18"/>
      <c r="AV12" s="18">
        <v>6.7340067340067302E-3</v>
      </c>
      <c r="AW12" s="18">
        <v>1.1131725417439699E-2</v>
      </c>
      <c r="AX12" s="18"/>
      <c r="AY12" s="18">
        <v>1.10619469026549E-2</v>
      </c>
      <c r="AZ12" s="18">
        <v>7.8125E-3</v>
      </c>
      <c r="BA12" s="18"/>
      <c r="BB12" s="18">
        <v>4.1841004184100397E-3</v>
      </c>
      <c r="BC12" s="18">
        <v>1.67597765363128E-2</v>
      </c>
      <c r="BD12" s="18"/>
      <c r="BE12" s="18">
        <v>0</v>
      </c>
      <c r="BF12" s="18">
        <v>1.79640718562874E-2</v>
      </c>
      <c r="BG12" s="18">
        <v>9.1116173120728908E-3</v>
      </c>
      <c r="BH12" s="18">
        <v>4.6948356807511703E-3</v>
      </c>
    </row>
    <row r="13" spans="2:60" x14ac:dyDescent="0.25">
      <c r="B13" s="15" t="s">
        <v>697</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599</v>
      </c>
      <c r="D7" s="10">
        <v>55</v>
      </c>
      <c r="E7" s="10">
        <v>55</v>
      </c>
      <c r="F7" s="10">
        <v>37</v>
      </c>
      <c r="G7" s="10">
        <v>25</v>
      </c>
      <c r="H7" s="10">
        <v>18</v>
      </c>
      <c r="I7" s="10">
        <v>48</v>
      </c>
      <c r="J7" s="10">
        <v>11</v>
      </c>
      <c r="K7" s="10">
        <v>34</v>
      </c>
      <c r="L7" s="10">
        <v>15</v>
      </c>
      <c r="M7" s="10">
        <v>44</v>
      </c>
      <c r="N7" s="10">
        <v>44</v>
      </c>
      <c r="O7" s="10">
        <v>14</v>
      </c>
      <c r="P7" s="10">
        <v>29</v>
      </c>
      <c r="Q7" s="10">
        <v>18</v>
      </c>
      <c r="R7" s="10">
        <v>11</v>
      </c>
      <c r="S7" s="10">
        <v>94</v>
      </c>
      <c r="T7" s="10">
        <v>47</v>
      </c>
      <c r="U7" s="10"/>
      <c r="V7" s="10">
        <v>88</v>
      </c>
      <c r="W7" s="10">
        <v>70</v>
      </c>
      <c r="X7" s="10">
        <v>138</v>
      </c>
      <c r="Y7" s="10">
        <v>303</v>
      </c>
      <c r="Z7" s="10"/>
      <c r="AA7" s="10">
        <v>122</v>
      </c>
      <c r="AB7" s="10">
        <v>33</v>
      </c>
      <c r="AC7" s="10">
        <v>54</v>
      </c>
      <c r="AD7" s="10">
        <v>69</v>
      </c>
      <c r="AE7" s="10">
        <v>60</v>
      </c>
      <c r="AF7" s="10">
        <v>53</v>
      </c>
      <c r="AG7" s="10">
        <v>52</v>
      </c>
      <c r="AH7" s="10">
        <v>50</v>
      </c>
      <c r="AI7" s="10">
        <v>67</v>
      </c>
      <c r="AJ7" s="10"/>
      <c r="AK7" s="10">
        <v>67</v>
      </c>
      <c r="AL7" s="10">
        <v>46</v>
      </c>
      <c r="AM7" s="10">
        <v>47</v>
      </c>
      <c r="AN7" s="10">
        <v>115</v>
      </c>
      <c r="AO7" s="10">
        <v>107</v>
      </c>
      <c r="AP7" s="10">
        <v>117</v>
      </c>
      <c r="AQ7" s="10">
        <v>77</v>
      </c>
      <c r="AR7" s="10"/>
      <c r="AS7" s="10">
        <v>130</v>
      </c>
      <c r="AT7" s="10">
        <v>469</v>
      </c>
      <c r="AU7" s="10"/>
      <c r="AV7" s="10">
        <v>203</v>
      </c>
      <c r="AW7" s="10">
        <v>396</v>
      </c>
      <c r="AX7" s="10"/>
      <c r="AY7" s="10">
        <v>296</v>
      </c>
      <c r="AZ7" s="10">
        <v>303</v>
      </c>
      <c r="BA7" s="10"/>
      <c r="BB7" s="10">
        <v>368</v>
      </c>
      <c r="BC7" s="10">
        <v>231</v>
      </c>
      <c r="BD7" s="10"/>
      <c r="BE7" s="10">
        <v>15</v>
      </c>
      <c r="BF7" s="10">
        <v>98</v>
      </c>
      <c r="BG7" s="10">
        <v>301</v>
      </c>
      <c r="BH7" s="10">
        <v>185</v>
      </c>
    </row>
    <row r="8" spans="2:60" ht="45" x14ac:dyDescent="0.25">
      <c r="B8" s="17" t="s">
        <v>342</v>
      </c>
      <c r="C8" s="16">
        <v>0.25876460767946602</v>
      </c>
      <c r="D8" s="16">
        <v>0.25454545454545502</v>
      </c>
      <c r="E8" s="16">
        <v>0.27272727272727298</v>
      </c>
      <c r="F8" s="16">
        <v>0.29729729729729698</v>
      </c>
      <c r="G8" s="16">
        <v>0.24</v>
      </c>
      <c r="H8" s="16">
        <v>0.22222222222222199</v>
      </c>
      <c r="I8" s="16">
        <v>0.20833333333333301</v>
      </c>
      <c r="J8" s="16">
        <v>0.27272727272727298</v>
      </c>
      <c r="K8" s="16">
        <v>0.26470588235294101</v>
      </c>
      <c r="L8" s="16">
        <v>6.6666666666666693E-2</v>
      </c>
      <c r="M8" s="16">
        <v>0.43181818181818199</v>
      </c>
      <c r="N8" s="16">
        <v>0.27272727272727298</v>
      </c>
      <c r="O8" s="16">
        <v>0.14285714285714299</v>
      </c>
      <c r="P8" s="16">
        <v>0.34482758620689702</v>
      </c>
      <c r="Q8" s="16">
        <v>0.33333333333333298</v>
      </c>
      <c r="R8" s="16">
        <v>0.18181818181818199</v>
      </c>
      <c r="S8" s="16">
        <v>0.25531914893617003</v>
      </c>
      <c r="T8" s="16">
        <v>0.14893617021276601</v>
      </c>
      <c r="U8" s="16"/>
      <c r="V8" s="16">
        <v>0.21590909090909099</v>
      </c>
      <c r="W8" s="16">
        <v>0.22857142857142901</v>
      </c>
      <c r="X8" s="16">
        <v>0.27536231884057999</v>
      </c>
      <c r="Y8" s="16">
        <v>0.27062706270627102</v>
      </c>
      <c r="Z8" s="16"/>
      <c r="AA8" s="16">
        <v>0.213114754098361</v>
      </c>
      <c r="AB8" s="16">
        <v>0.27272727272727298</v>
      </c>
      <c r="AC8" s="16">
        <v>0.22222222222222199</v>
      </c>
      <c r="AD8" s="16">
        <v>0.202898550724638</v>
      </c>
      <c r="AE8" s="16">
        <v>0.21666666666666701</v>
      </c>
      <c r="AF8" s="16">
        <v>0.39622641509433998</v>
      </c>
      <c r="AG8" s="16">
        <v>0.25</v>
      </c>
      <c r="AH8" s="16">
        <v>0.38</v>
      </c>
      <c r="AI8" s="16">
        <v>0.328358208955224</v>
      </c>
      <c r="AJ8" s="16"/>
      <c r="AK8" s="16">
        <v>0.35820895522388102</v>
      </c>
      <c r="AL8" s="16">
        <v>0.19565217391304299</v>
      </c>
      <c r="AM8" s="16">
        <v>0.319148936170213</v>
      </c>
      <c r="AN8" s="16">
        <v>0.182608695652174</v>
      </c>
      <c r="AO8" s="16">
        <v>0.28037383177570102</v>
      </c>
      <c r="AP8" s="16">
        <v>0.23931623931623899</v>
      </c>
      <c r="AQ8" s="16">
        <v>0.31168831168831201</v>
      </c>
      <c r="AR8" s="16"/>
      <c r="AS8" s="16">
        <v>0.30769230769230799</v>
      </c>
      <c r="AT8" s="16">
        <v>0.245202558635394</v>
      </c>
      <c r="AU8" s="16"/>
      <c r="AV8" s="16">
        <v>0.266009852216749</v>
      </c>
      <c r="AW8" s="16">
        <v>0.25505050505050503</v>
      </c>
      <c r="AX8" s="16"/>
      <c r="AY8" s="16">
        <v>0.24662162162162199</v>
      </c>
      <c r="AZ8" s="16">
        <v>0.27062706270627102</v>
      </c>
      <c r="BA8" s="16"/>
      <c r="BB8" s="16">
        <v>0.29076086956521702</v>
      </c>
      <c r="BC8" s="16">
        <v>0.207792207792208</v>
      </c>
      <c r="BD8" s="16"/>
      <c r="BE8" s="16">
        <v>6.6666666666666693E-2</v>
      </c>
      <c r="BF8" s="16">
        <v>0.17346938775510201</v>
      </c>
      <c r="BG8" s="16">
        <v>0.22923588039867099</v>
      </c>
      <c r="BH8" s="16">
        <v>0.36756756756756798</v>
      </c>
    </row>
    <row r="9" spans="2:60" ht="30" x14ac:dyDescent="0.25">
      <c r="B9" s="17" t="s">
        <v>343</v>
      </c>
      <c r="C9" s="16">
        <v>0.554257095158598</v>
      </c>
      <c r="D9" s="16">
        <v>0.56363636363636405</v>
      </c>
      <c r="E9" s="16">
        <v>0.49090909090909102</v>
      </c>
      <c r="F9" s="16">
        <v>0.48648648648648701</v>
      </c>
      <c r="G9" s="16">
        <v>0.4</v>
      </c>
      <c r="H9" s="16">
        <v>0.61111111111111105</v>
      </c>
      <c r="I9" s="16">
        <v>0.58333333333333304</v>
      </c>
      <c r="J9" s="16">
        <v>0.72727272727272696</v>
      </c>
      <c r="K9" s="16">
        <v>0.58823529411764697</v>
      </c>
      <c r="L9" s="16">
        <v>0.8</v>
      </c>
      <c r="M9" s="16">
        <v>0.47727272727272702</v>
      </c>
      <c r="N9" s="16">
        <v>0.5</v>
      </c>
      <c r="O9" s="16">
        <v>0.5</v>
      </c>
      <c r="P9" s="16">
        <v>0.51724137931034497</v>
      </c>
      <c r="Q9" s="16">
        <v>0.66666666666666696</v>
      </c>
      <c r="R9" s="16">
        <v>0.45454545454545497</v>
      </c>
      <c r="S9" s="16">
        <v>0.57446808510638303</v>
      </c>
      <c r="T9" s="16">
        <v>0.659574468085106</v>
      </c>
      <c r="U9" s="16"/>
      <c r="V9" s="16">
        <v>0.46590909090909099</v>
      </c>
      <c r="W9" s="16">
        <v>0.57142857142857095</v>
      </c>
      <c r="X9" s="16">
        <v>0.57971014492753603</v>
      </c>
      <c r="Y9" s="16">
        <v>0.56435643564356397</v>
      </c>
      <c r="Z9" s="16"/>
      <c r="AA9" s="16">
        <v>0.52459016393442603</v>
      </c>
      <c r="AB9" s="16">
        <v>0.54545454545454497</v>
      </c>
      <c r="AC9" s="16">
        <v>0.55555555555555602</v>
      </c>
      <c r="AD9" s="16">
        <v>0.59420289855072495</v>
      </c>
      <c r="AE9" s="16">
        <v>0.53333333333333299</v>
      </c>
      <c r="AF9" s="16">
        <v>0.50943396226415105</v>
      </c>
      <c r="AG9" s="16">
        <v>0.57692307692307698</v>
      </c>
      <c r="AH9" s="16">
        <v>0.52</v>
      </c>
      <c r="AI9" s="16">
        <v>0.58208955223880599</v>
      </c>
      <c r="AJ9" s="16"/>
      <c r="AK9" s="16">
        <v>0.37313432835820898</v>
      </c>
      <c r="AL9" s="16">
        <v>0.65217391304347805</v>
      </c>
      <c r="AM9" s="16">
        <v>0.53191489361702105</v>
      </c>
      <c r="AN9" s="16">
        <v>0.61739130434782596</v>
      </c>
      <c r="AO9" s="16">
        <v>0.55140186915887801</v>
      </c>
      <c r="AP9" s="16">
        <v>0.52991452991453003</v>
      </c>
      <c r="AQ9" s="16">
        <v>0.58441558441558406</v>
      </c>
      <c r="AR9" s="16"/>
      <c r="AS9" s="16">
        <v>0.55384615384615399</v>
      </c>
      <c r="AT9" s="16">
        <v>0.55437100213219603</v>
      </c>
      <c r="AU9" s="16"/>
      <c r="AV9" s="16">
        <v>0.600985221674877</v>
      </c>
      <c r="AW9" s="16">
        <v>0.53030303030303005</v>
      </c>
      <c r="AX9" s="16"/>
      <c r="AY9" s="16">
        <v>0.54391891891891897</v>
      </c>
      <c r="AZ9" s="16">
        <v>0.56435643564356397</v>
      </c>
      <c r="BA9" s="16"/>
      <c r="BB9" s="16">
        <v>0.54891304347826098</v>
      </c>
      <c r="BC9" s="16">
        <v>0.56277056277056303</v>
      </c>
      <c r="BD9" s="16"/>
      <c r="BE9" s="16">
        <v>0.53333333333333299</v>
      </c>
      <c r="BF9" s="16">
        <v>0.51020408163265296</v>
      </c>
      <c r="BG9" s="16">
        <v>0.58803986710963496</v>
      </c>
      <c r="BH9" s="16">
        <v>0.52432432432432396</v>
      </c>
    </row>
    <row r="10" spans="2:60" x14ac:dyDescent="0.25">
      <c r="B10" s="17" t="s">
        <v>344</v>
      </c>
      <c r="C10" s="16">
        <v>0.15692821368948201</v>
      </c>
      <c r="D10" s="16">
        <v>0.163636363636364</v>
      </c>
      <c r="E10" s="16">
        <v>0.2</v>
      </c>
      <c r="F10" s="16">
        <v>0.162162162162162</v>
      </c>
      <c r="G10" s="16">
        <v>0.24</v>
      </c>
      <c r="H10" s="16">
        <v>0.16666666666666699</v>
      </c>
      <c r="I10" s="16">
        <v>0.14583333333333301</v>
      </c>
      <c r="J10" s="16">
        <v>0</v>
      </c>
      <c r="K10" s="16">
        <v>0.11764705882352899</v>
      </c>
      <c r="L10" s="16">
        <v>0.133333333333333</v>
      </c>
      <c r="M10" s="16">
        <v>6.8181818181818205E-2</v>
      </c>
      <c r="N10" s="16">
        <v>0.18181818181818199</v>
      </c>
      <c r="O10" s="16">
        <v>0.35714285714285698</v>
      </c>
      <c r="P10" s="16">
        <v>0.13793103448275901</v>
      </c>
      <c r="Q10" s="16">
        <v>0</v>
      </c>
      <c r="R10" s="16">
        <v>0.27272727272727298</v>
      </c>
      <c r="S10" s="16">
        <v>0.159574468085106</v>
      </c>
      <c r="T10" s="16">
        <v>0.170212765957447</v>
      </c>
      <c r="U10" s="16"/>
      <c r="V10" s="16">
        <v>0.27272727272727298</v>
      </c>
      <c r="W10" s="16">
        <v>0.14285714285714299</v>
      </c>
      <c r="X10" s="16">
        <v>0.123188405797101</v>
      </c>
      <c r="Y10" s="16">
        <v>0.14191419141914199</v>
      </c>
      <c r="Z10" s="16"/>
      <c r="AA10" s="16">
        <v>0.213114754098361</v>
      </c>
      <c r="AB10" s="16">
        <v>0.15151515151515199</v>
      </c>
      <c r="AC10" s="16">
        <v>0.18518518518518501</v>
      </c>
      <c r="AD10" s="16">
        <v>0.188405797101449</v>
      </c>
      <c r="AE10" s="16">
        <v>0.21666666666666701</v>
      </c>
      <c r="AF10" s="16">
        <v>7.5471698113207503E-2</v>
      </c>
      <c r="AG10" s="16">
        <v>0.17307692307692299</v>
      </c>
      <c r="AH10" s="16">
        <v>0.08</v>
      </c>
      <c r="AI10" s="16">
        <v>5.9701492537313397E-2</v>
      </c>
      <c r="AJ10" s="16"/>
      <c r="AK10" s="16">
        <v>0.25373134328358199</v>
      </c>
      <c r="AL10" s="16">
        <v>0.15217391304347799</v>
      </c>
      <c r="AM10" s="16">
        <v>0.12765957446808501</v>
      </c>
      <c r="AN10" s="16">
        <v>0.173913043478261</v>
      </c>
      <c r="AO10" s="16">
        <v>0.14018691588785001</v>
      </c>
      <c r="AP10" s="16">
        <v>0.188034188034188</v>
      </c>
      <c r="AQ10" s="16">
        <v>7.7922077922077906E-2</v>
      </c>
      <c r="AR10" s="16"/>
      <c r="AS10" s="16">
        <v>0.107692307692308</v>
      </c>
      <c r="AT10" s="16">
        <v>0.170575692963753</v>
      </c>
      <c r="AU10" s="16"/>
      <c r="AV10" s="16">
        <v>0.123152709359606</v>
      </c>
      <c r="AW10" s="16">
        <v>0.174242424242424</v>
      </c>
      <c r="AX10" s="16"/>
      <c r="AY10" s="16">
        <v>0.17229729729729701</v>
      </c>
      <c r="AZ10" s="16">
        <v>0.14191419141914199</v>
      </c>
      <c r="BA10" s="16"/>
      <c r="BB10" s="16">
        <v>0.14673913043478301</v>
      </c>
      <c r="BC10" s="16">
        <v>0.17316017316017299</v>
      </c>
      <c r="BD10" s="16"/>
      <c r="BE10" s="16">
        <v>0.4</v>
      </c>
      <c r="BF10" s="16">
        <v>0.23469387755102</v>
      </c>
      <c r="BG10" s="16">
        <v>0.15614617940199299</v>
      </c>
      <c r="BH10" s="16">
        <v>9.7297297297297303E-2</v>
      </c>
    </row>
    <row r="11" spans="2:60" x14ac:dyDescent="0.25">
      <c r="B11" s="17" t="s">
        <v>345</v>
      </c>
      <c r="C11" s="16">
        <v>2.17028380634391E-2</v>
      </c>
      <c r="D11" s="16">
        <v>1.8181818181818198E-2</v>
      </c>
      <c r="E11" s="16">
        <v>1.8181818181818198E-2</v>
      </c>
      <c r="F11" s="16">
        <v>0</v>
      </c>
      <c r="G11" s="16">
        <v>0.12</v>
      </c>
      <c r="H11" s="16">
        <v>0</v>
      </c>
      <c r="I11" s="16">
        <v>6.25E-2</v>
      </c>
      <c r="J11" s="16">
        <v>0</v>
      </c>
      <c r="K11" s="16">
        <v>2.9411764705882401E-2</v>
      </c>
      <c r="L11" s="16">
        <v>0</v>
      </c>
      <c r="M11" s="16">
        <v>0</v>
      </c>
      <c r="N11" s="16">
        <v>4.5454545454545497E-2</v>
      </c>
      <c r="O11" s="16">
        <v>0</v>
      </c>
      <c r="P11" s="16">
        <v>0</v>
      </c>
      <c r="Q11" s="16">
        <v>0</v>
      </c>
      <c r="R11" s="16">
        <v>0</v>
      </c>
      <c r="S11" s="16">
        <v>1.0638297872340399E-2</v>
      </c>
      <c r="T11" s="16">
        <v>2.1276595744680899E-2</v>
      </c>
      <c r="U11" s="16"/>
      <c r="V11" s="16">
        <v>4.5454545454545497E-2</v>
      </c>
      <c r="W11" s="16">
        <v>4.2857142857142899E-2</v>
      </c>
      <c r="X11" s="16">
        <v>7.2463768115942004E-3</v>
      </c>
      <c r="Y11" s="16">
        <v>1.65016501650165E-2</v>
      </c>
      <c r="Z11" s="16"/>
      <c r="AA11" s="16">
        <v>4.0983606557376998E-2</v>
      </c>
      <c r="AB11" s="16">
        <v>3.03030303030303E-2</v>
      </c>
      <c r="AC11" s="16">
        <v>1.85185185185185E-2</v>
      </c>
      <c r="AD11" s="16">
        <v>1.4492753623188401E-2</v>
      </c>
      <c r="AE11" s="16">
        <v>1.6666666666666701E-2</v>
      </c>
      <c r="AF11" s="16">
        <v>0</v>
      </c>
      <c r="AG11" s="16">
        <v>0</v>
      </c>
      <c r="AH11" s="16">
        <v>0.02</v>
      </c>
      <c r="AI11" s="16">
        <v>1.49253731343284E-2</v>
      </c>
      <c r="AJ11" s="16"/>
      <c r="AK11" s="16">
        <v>1.49253731343284E-2</v>
      </c>
      <c r="AL11" s="16">
        <v>0</v>
      </c>
      <c r="AM11" s="16">
        <v>0</v>
      </c>
      <c r="AN11" s="16">
        <v>2.6086956521739101E-2</v>
      </c>
      <c r="AO11" s="16">
        <v>9.3457943925233603E-3</v>
      </c>
      <c r="AP11" s="16">
        <v>3.4188034188034198E-2</v>
      </c>
      <c r="AQ11" s="16">
        <v>2.5974025974026E-2</v>
      </c>
      <c r="AR11" s="16"/>
      <c r="AS11" s="16">
        <v>3.0769230769230799E-2</v>
      </c>
      <c r="AT11" s="16">
        <v>1.91897654584222E-2</v>
      </c>
      <c r="AU11" s="16"/>
      <c r="AV11" s="16">
        <v>9.8522167487684695E-3</v>
      </c>
      <c r="AW11" s="16">
        <v>2.7777777777777801E-2</v>
      </c>
      <c r="AX11" s="16"/>
      <c r="AY11" s="16">
        <v>2.7027027027027001E-2</v>
      </c>
      <c r="AZ11" s="16">
        <v>1.65016501650165E-2</v>
      </c>
      <c r="BA11" s="16"/>
      <c r="BB11" s="16">
        <v>1.3586956521739101E-2</v>
      </c>
      <c r="BC11" s="16">
        <v>3.4632034632034597E-2</v>
      </c>
      <c r="BD11" s="16"/>
      <c r="BE11" s="16">
        <v>0</v>
      </c>
      <c r="BF11" s="16">
        <v>4.08163265306122E-2</v>
      </c>
      <c r="BG11" s="16">
        <v>2.32558139534884E-2</v>
      </c>
      <c r="BH11" s="16">
        <v>1.0810810810810799E-2</v>
      </c>
    </row>
    <row r="12" spans="2:60" x14ac:dyDescent="0.25">
      <c r="B12" s="17" t="s">
        <v>103</v>
      </c>
      <c r="C12" s="18">
        <v>8.3472454090150194E-3</v>
      </c>
      <c r="D12" s="18">
        <v>0</v>
      </c>
      <c r="E12" s="18">
        <v>1.8181818181818198E-2</v>
      </c>
      <c r="F12" s="18">
        <v>5.4054054054054099E-2</v>
      </c>
      <c r="G12" s="18">
        <v>0</v>
      </c>
      <c r="H12" s="18">
        <v>0</v>
      </c>
      <c r="I12" s="18">
        <v>0</v>
      </c>
      <c r="J12" s="18">
        <v>0</v>
      </c>
      <c r="K12" s="18">
        <v>0</v>
      </c>
      <c r="L12" s="18">
        <v>0</v>
      </c>
      <c r="M12" s="18">
        <v>2.27272727272727E-2</v>
      </c>
      <c r="N12" s="18">
        <v>0</v>
      </c>
      <c r="O12" s="18">
        <v>0</v>
      </c>
      <c r="P12" s="18">
        <v>0</v>
      </c>
      <c r="Q12" s="18">
        <v>0</v>
      </c>
      <c r="R12" s="18">
        <v>9.0909090909090898E-2</v>
      </c>
      <c r="S12" s="18">
        <v>0</v>
      </c>
      <c r="T12" s="18">
        <v>0</v>
      </c>
      <c r="U12" s="18"/>
      <c r="V12" s="18">
        <v>0</v>
      </c>
      <c r="W12" s="18">
        <v>1.4285714285714299E-2</v>
      </c>
      <c r="X12" s="18">
        <v>1.4492753623188401E-2</v>
      </c>
      <c r="Y12" s="18">
        <v>6.6006600660065999E-3</v>
      </c>
      <c r="Z12" s="18"/>
      <c r="AA12" s="18">
        <v>8.1967213114754103E-3</v>
      </c>
      <c r="AB12" s="18">
        <v>0</v>
      </c>
      <c r="AC12" s="18">
        <v>1.85185185185185E-2</v>
      </c>
      <c r="AD12" s="18">
        <v>0</v>
      </c>
      <c r="AE12" s="18">
        <v>1.6666666666666701E-2</v>
      </c>
      <c r="AF12" s="18">
        <v>1.88679245283019E-2</v>
      </c>
      <c r="AG12" s="18">
        <v>0</v>
      </c>
      <c r="AH12" s="18">
        <v>0</v>
      </c>
      <c r="AI12" s="18">
        <v>1.49253731343284E-2</v>
      </c>
      <c r="AJ12" s="18"/>
      <c r="AK12" s="18">
        <v>0</v>
      </c>
      <c r="AL12" s="18">
        <v>0</v>
      </c>
      <c r="AM12" s="18">
        <v>2.1276595744680899E-2</v>
      </c>
      <c r="AN12" s="18">
        <v>0</v>
      </c>
      <c r="AO12" s="18">
        <v>1.86915887850467E-2</v>
      </c>
      <c r="AP12" s="18">
        <v>8.5470085470085496E-3</v>
      </c>
      <c r="AQ12" s="18">
        <v>0</v>
      </c>
      <c r="AR12" s="18"/>
      <c r="AS12" s="18">
        <v>0</v>
      </c>
      <c r="AT12" s="18">
        <v>1.06609808102345E-2</v>
      </c>
      <c r="AU12" s="18"/>
      <c r="AV12" s="18">
        <v>0</v>
      </c>
      <c r="AW12" s="18">
        <v>1.26262626262626E-2</v>
      </c>
      <c r="AX12" s="18"/>
      <c r="AY12" s="18">
        <v>1.0135135135135099E-2</v>
      </c>
      <c r="AZ12" s="18">
        <v>6.6006600660065999E-3</v>
      </c>
      <c r="BA12" s="18"/>
      <c r="BB12" s="18">
        <v>0</v>
      </c>
      <c r="BC12" s="18">
        <v>2.1645021645021599E-2</v>
      </c>
      <c r="BD12" s="18"/>
      <c r="BE12" s="18">
        <v>0</v>
      </c>
      <c r="BF12" s="18">
        <v>4.08163265306122E-2</v>
      </c>
      <c r="BG12" s="18">
        <v>3.3222591362126199E-3</v>
      </c>
      <c r="BH12" s="18">
        <v>0</v>
      </c>
    </row>
    <row r="13" spans="2:60" x14ac:dyDescent="0.25">
      <c r="B13" s="15" t="s">
        <v>698</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750</v>
      </c>
      <c r="D7" s="10">
        <v>81</v>
      </c>
      <c r="E7" s="10">
        <v>72</v>
      </c>
      <c r="F7" s="10">
        <v>46</v>
      </c>
      <c r="G7" s="10">
        <v>31</v>
      </c>
      <c r="H7" s="10">
        <v>18</v>
      </c>
      <c r="I7" s="10">
        <v>62</v>
      </c>
      <c r="J7" s="10">
        <v>14</v>
      </c>
      <c r="K7" s="10">
        <v>38</v>
      </c>
      <c r="L7" s="10">
        <v>17</v>
      </c>
      <c r="M7" s="10">
        <v>50</v>
      </c>
      <c r="N7" s="10">
        <v>55</v>
      </c>
      <c r="O7" s="10">
        <v>16</v>
      </c>
      <c r="P7" s="10">
        <v>30</v>
      </c>
      <c r="Q7" s="10">
        <v>28</v>
      </c>
      <c r="R7" s="10">
        <v>13</v>
      </c>
      <c r="S7" s="10">
        <v>111</v>
      </c>
      <c r="T7" s="10">
        <v>68</v>
      </c>
      <c r="U7" s="10"/>
      <c r="V7" s="10">
        <v>109</v>
      </c>
      <c r="W7" s="10">
        <v>107</v>
      </c>
      <c r="X7" s="10">
        <v>175</v>
      </c>
      <c r="Y7" s="10">
        <v>359</v>
      </c>
      <c r="Z7" s="10"/>
      <c r="AA7" s="10">
        <v>155</v>
      </c>
      <c r="AB7" s="10">
        <v>48</v>
      </c>
      <c r="AC7" s="10">
        <v>66</v>
      </c>
      <c r="AD7" s="10">
        <v>86</v>
      </c>
      <c r="AE7" s="10">
        <v>76</v>
      </c>
      <c r="AF7" s="10">
        <v>59</v>
      </c>
      <c r="AG7" s="10">
        <v>61</v>
      </c>
      <c r="AH7" s="10">
        <v>62</v>
      </c>
      <c r="AI7" s="10">
        <v>78</v>
      </c>
      <c r="AJ7" s="10"/>
      <c r="AK7" s="10">
        <v>85</v>
      </c>
      <c r="AL7" s="10">
        <v>54</v>
      </c>
      <c r="AM7" s="10">
        <v>59</v>
      </c>
      <c r="AN7" s="10">
        <v>158</v>
      </c>
      <c r="AO7" s="10">
        <v>128</v>
      </c>
      <c r="AP7" s="10">
        <v>152</v>
      </c>
      <c r="AQ7" s="10">
        <v>84</v>
      </c>
      <c r="AR7" s="10"/>
      <c r="AS7" s="10">
        <v>143</v>
      </c>
      <c r="AT7" s="10">
        <v>607</v>
      </c>
      <c r="AU7" s="10"/>
      <c r="AV7" s="10">
        <v>277</v>
      </c>
      <c r="AW7" s="10">
        <v>473</v>
      </c>
      <c r="AX7" s="10"/>
      <c r="AY7" s="10">
        <v>391</v>
      </c>
      <c r="AZ7" s="10">
        <v>359</v>
      </c>
      <c r="BA7" s="10"/>
      <c r="BB7" s="10">
        <v>436</v>
      </c>
      <c r="BC7" s="10">
        <v>314</v>
      </c>
      <c r="BD7" s="10"/>
      <c r="BE7" s="10">
        <v>17</v>
      </c>
      <c r="BF7" s="10">
        <v>136</v>
      </c>
      <c r="BG7" s="10">
        <v>392</v>
      </c>
      <c r="BH7" s="10">
        <v>204</v>
      </c>
    </row>
    <row r="8" spans="2:60" ht="45" x14ac:dyDescent="0.25">
      <c r="B8" s="17" t="s">
        <v>342</v>
      </c>
      <c r="C8" s="16">
        <v>0.46400000000000002</v>
      </c>
      <c r="D8" s="16">
        <v>0.43209876543209902</v>
      </c>
      <c r="E8" s="16">
        <v>0.45833333333333298</v>
      </c>
      <c r="F8" s="16">
        <v>0.5</v>
      </c>
      <c r="G8" s="16">
        <v>0.225806451612903</v>
      </c>
      <c r="H8" s="16">
        <v>0.44444444444444398</v>
      </c>
      <c r="I8" s="16">
        <v>0.532258064516129</v>
      </c>
      <c r="J8" s="16">
        <v>0.42857142857142899</v>
      </c>
      <c r="K8" s="16">
        <v>0.52631578947368396</v>
      </c>
      <c r="L8" s="16">
        <v>0.41176470588235298</v>
      </c>
      <c r="M8" s="16">
        <v>0.56000000000000005</v>
      </c>
      <c r="N8" s="16">
        <v>0.45454545454545497</v>
      </c>
      <c r="O8" s="16">
        <v>0.375</v>
      </c>
      <c r="P8" s="16">
        <v>0.46666666666666701</v>
      </c>
      <c r="Q8" s="16">
        <v>0.5</v>
      </c>
      <c r="R8" s="16">
        <v>0.230769230769231</v>
      </c>
      <c r="S8" s="16">
        <v>0.47747747747747699</v>
      </c>
      <c r="T8" s="16">
        <v>0.48529411764705899</v>
      </c>
      <c r="U8" s="16"/>
      <c r="V8" s="16">
        <v>0.37614678899082599</v>
      </c>
      <c r="W8" s="16">
        <v>0.33644859813084099</v>
      </c>
      <c r="X8" s="16">
        <v>0.46285714285714302</v>
      </c>
      <c r="Y8" s="16">
        <v>0.52924791086350997</v>
      </c>
      <c r="Z8" s="16"/>
      <c r="AA8" s="16">
        <v>0.36129032258064497</v>
      </c>
      <c r="AB8" s="16">
        <v>0.375</v>
      </c>
      <c r="AC8" s="16">
        <v>0.42424242424242398</v>
      </c>
      <c r="AD8" s="16">
        <v>0.46511627906976699</v>
      </c>
      <c r="AE8" s="16">
        <v>0.40789473684210498</v>
      </c>
      <c r="AF8" s="16">
        <v>0.61016949152542399</v>
      </c>
      <c r="AG8" s="16">
        <v>0.55737704918032804</v>
      </c>
      <c r="AH8" s="16">
        <v>0.54838709677419395</v>
      </c>
      <c r="AI8" s="16">
        <v>0.61538461538461497</v>
      </c>
      <c r="AJ8" s="16"/>
      <c r="AK8" s="16">
        <v>0.44705882352941201</v>
      </c>
      <c r="AL8" s="16">
        <v>0.35185185185185203</v>
      </c>
      <c r="AM8" s="16">
        <v>0.49152542372881403</v>
      </c>
      <c r="AN8" s="16">
        <v>0.373417721518987</v>
      </c>
      <c r="AO8" s="16">
        <v>0.4765625</v>
      </c>
      <c r="AP8" s="16">
        <v>0.55263157894736803</v>
      </c>
      <c r="AQ8" s="16">
        <v>0.48809523809523803</v>
      </c>
      <c r="AR8" s="16"/>
      <c r="AS8" s="16">
        <v>0.55244755244755195</v>
      </c>
      <c r="AT8" s="16">
        <v>0.44316309719934099</v>
      </c>
      <c r="AU8" s="16"/>
      <c r="AV8" s="16">
        <v>0.48014440433213001</v>
      </c>
      <c r="AW8" s="16">
        <v>0.45454545454545497</v>
      </c>
      <c r="AX8" s="16"/>
      <c r="AY8" s="16">
        <v>0.40409207161125299</v>
      </c>
      <c r="AZ8" s="16">
        <v>0.52924791086350997</v>
      </c>
      <c r="BA8" s="16"/>
      <c r="BB8" s="16">
        <v>0.51834862385321101</v>
      </c>
      <c r="BC8" s="16">
        <v>0.388535031847134</v>
      </c>
      <c r="BD8" s="16"/>
      <c r="BE8" s="16">
        <v>0.11764705882352899</v>
      </c>
      <c r="BF8" s="16">
        <v>0.30147058823529399</v>
      </c>
      <c r="BG8" s="16">
        <v>0.44132653061224503</v>
      </c>
      <c r="BH8" s="16">
        <v>0.64705882352941202</v>
      </c>
    </row>
    <row r="9" spans="2:60" ht="30" x14ac:dyDescent="0.25">
      <c r="B9" s="17" t="s">
        <v>343</v>
      </c>
      <c r="C9" s="16">
        <v>0.45200000000000001</v>
      </c>
      <c r="D9" s="16">
        <v>0.530864197530864</v>
      </c>
      <c r="E9" s="16">
        <v>0.48611111111111099</v>
      </c>
      <c r="F9" s="16">
        <v>0.32608695652173902</v>
      </c>
      <c r="G9" s="16">
        <v>0.58064516129032295</v>
      </c>
      <c r="H9" s="16">
        <v>0.5</v>
      </c>
      <c r="I9" s="16">
        <v>0.35483870967741898</v>
      </c>
      <c r="J9" s="16">
        <v>0.5</v>
      </c>
      <c r="K9" s="16">
        <v>0.394736842105263</v>
      </c>
      <c r="L9" s="16">
        <v>0.52941176470588203</v>
      </c>
      <c r="M9" s="16">
        <v>0.38</v>
      </c>
      <c r="N9" s="16">
        <v>0.41818181818181799</v>
      </c>
      <c r="O9" s="16">
        <v>0.625</v>
      </c>
      <c r="P9" s="16">
        <v>0.4</v>
      </c>
      <c r="Q9" s="16">
        <v>0.42857142857142899</v>
      </c>
      <c r="R9" s="16">
        <v>0.76923076923076905</v>
      </c>
      <c r="S9" s="16">
        <v>0.46846846846846801</v>
      </c>
      <c r="T9" s="16">
        <v>0.41176470588235298</v>
      </c>
      <c r="U9" s="16"/>
      <c r="V9" s="16">
        <v>0.50458715596330295</v>
      </c>
      <c r="W9" s="16">
        <v>0.58878504672897203</v>
      </c>
      <c r="X9" s="16">
        <v>0.434285714285714</v>
      </c>
      <c r="Y9" s="16">
        <v>0.40389972144846797</v>
      </c>
      <c r="Z9" s="16"/>
      <c r="AA9" s="16">
        <v>0.49677419354838698</v>
      </c>
      <c r="AB9" s="16">
        <v>0.52083333333333304</v>
      </c>
      <c r="AC9" s="16">
        <v>0.45454545454545497</v>
      </c>
      <c r="AD9" s="16">
        <v>0.47674418604651198</v>
      </c>
      <c r="AE9" s="16">
        <v>0.51315789473684204</v>
      </c>
      <c r="AF9" s="16">
        <v>0.37288135593220301</v>
      </c>
      <c r="AG9" s="16">
        <v>0.32786885245901598</v>
      </c>
      <c r="AH9" s="16">
        <v>0.40322580645161299</v>
      </c>
      <c r="AI9" s="16">
        <v>0.37179487179487197</v>
      </c>
      <c r="AJ9" s="16"/>
      <c r="AK9" s="16">
        <v>0.36470588235294099</v>
      </c>
      <c r="AL9" s="16">
        <v>0.592592592592593</v>
      </c>
      <c r="AM9" s="16">
        <v>0.44067796610169502</v>
      </c>
      <c r="AN9" s="16">
        <v>0.550632911392405</v>
      </c>
      <c r="AO9" s="16">
        <v>0.4453125</v>
      </c>
      <c r="AP9" s="16">
        <v>0.394736842105263</v>
      </c>
      <c r="AQ9" s="16">
        <v>0.41666666666666702</v>
      </c>
      <c r="AR9" s="16"/>
      <c r="AS9" s="16">
        <v>0.38461538461538503</v>
      </c>
      <c r="AT9" s="16">
        <v>0.46787479406919302</v>
      </c>
      <c r="AU9" s="16"/>
      <c r="AV9" s="16">
        <v>0.45126353790613699</v>
      </c>
      <c r="AW9" s="16">
        <v>0.45243128964059198</v>
      </c>
      <c r="AX9" s="16"/>
      <c r="AY9" s="16">
        <v>0.49616368286445001</v>
      </c>
      <c r="AZ9" s="16">
        <v>0.40389972144846797</v>
      </c>
      <c r="BA9" s="16"/>
      <c r="BB9" s="16">
        <v>0.41743119266055001</v>
      </c>
      <c r="BC9" s="16">
        <v>0.5</v>
      </c>
      <c r="BD9" s="16"/>
      <c r="BE9" s="16">
        <v>0.47058823529411797</v>
      </c>
      <c r="BF9" s="16">
        <v>0.52205882352941202</v>
      </c>
      <c r="BG9" s="16">
        <v>0.5</v>
      </c>
      <c r="BH9" s="16">
        <v>0.308823529411765</v>
      </c>
    </row>
    <row r="10" spans="2:60" x14ac:dyDescent="0.25">
      <c r="B10" s="17" t="s">
        <v>344</v>
      </c>
      <c r="C10" s="16">
        <v>5.86666666666667E-2</v>
      </c>
      <c r="D10" s="16">
        <v>3.7037037037037E-2</v>
      </c>
      <c r="E10" s="16">
        <v>5.5555555555555601E-2</v>
      </c>
      <c r="F10" s="16">
        <v>8.6956521739130405E-2</v>
      </c>
      <c r="G10" s="16">
        <v>0.16129032258064499</v>
      </c>
      <c r="H10" s="16">
        <v>5.5555555555555601E-2</v>
      </c>
      <c r="I10" s="16">
        <v>8.0645161290322606E-2</v>
      </c>
      <c r="J10" s="16">
        <v>7.1428571428571397E-2</v>
      </c>
      <c r="K10" s="16">
        <v>5.2631578947368397E-2</v>
      </c>
      <c r="L10" s="16">
        <v>5.8823529411764698E-2</v>
      </c>
      <c r="M10" s="16">
        <v>0.06</v>
      </c>
      <c r="N10" s="16">
        <v>9.0909090909090898E-2</v>
      </c>
      <c r="O10" s="16">
        <v>0</v>
      </c>
      <c r="P10" s="16">
        <v>6.6666666666666693E-2</v>
      </c>
      <c r="Q10" s="16">
        <v>0</v>
      </c>
      <c r="R10" s="16">
        <v>0</v>
      </c>
      <c r="S10" s="16">
        <v>1.8018018018018001E-2</v>
      </c>
      <c r="T10" s="16">
        <v>8.8235294117647106E-2</v>
      </c>
      <c r="U10" s="16"/>
      <c r="V10" s="16">
        <v>8.2568807339449504E-2</v>
      </c>
      <c r="W10" s="16">
        <v>3.7383177570093497E-2</v>
      </c>
      <c r="X10" s="16">
        <v>0.08</v>
      </c>
      <c r="Y10" s="16">
        <v>4.73537604456825E-2</v>
      </c>
      <c r="Z10" s="16"/>
      <c r="AA10" s="16">
        <v>0.103225806451613</v>
      </c>
      <c r="AB10" s="16">
        <v>0.104166666666667</v>
      </c>
      <c r="AC10" s="16">
        <v>9.0909090909090898E-2</v>
      </c>
      <c r="AD10" s="16">
        <v>2.32558139534884E-2</v>
      </c>
      <c r="AE10" s="16">
        <v>5.2631578947368397E-2</v>
      </c>
      <c r="AF10" s="16">
        <v>1.6949152542372899E-2</v>
      </c>
      <c r="AG10" s="16">
        <v>9.8360655737704902E-2</v>
      </c>
      <c r="AH10" s="16">
        <v>1.6129032258064498E-2</v>
      </c>
      <c r="AI10" s="16">
        <v>1.2820512820512799E-2</v>
      </c>
      <c r="AJ10" s="16"/>
      <c r="AK10" s="16">
        <v>9.41176470588235E-2</v>
      </c>
      <c r="AL10" s="16">
        <v>5.5555555555555601E-2</v>
      </c>
      <c r="AM10" s="16">
        <v>5.0847457627118599E-2</v>
      </c>
      <c r="AN10" s="16">
        <v>5.6962025316455701E-2</v>
      </c>
      <c r="AO10" s="16">
        <v>7.8125E-2</v>
      </c>
      <c r="AP10" s="16">
        <v>3.2894736842105303E-2</v>
      </c>
      <c r="AQ10" s="16">
        <v>7.1428571428571397E-2</v>
      </c>
      <c r="AR10" s="16"/>
      <c r="AS10" s="16">
        <v>4.8951048951049E-2</v>
      </c>
      <c r="AT10" s="16">
        <v>6.09555189456343E-2</v>
      </c>
      <c r="AU10" s="16"/>
      <c r="AV10" s="16">
        <v>4.6931407942238303E-2</v>
      </c>
      <c r="AW10" s="16">
        <v>6.5539112050740006E-2</v>
      </c>
      <c r="AX10" s="16"/>
      <c r="AY10" s="16">
        <v>6.9053708439897707E-2</v>
      </c>
      <c r="AZ10" s="16">
        <v>4.73537604456825E-2</v>
      </c>
      <c r="BA10" s="16"/>
      <c r="BB10" s="16">
        <v>3.8990825688073397E-2</v>
      </c>
      <c r="BC10" s="16">
        <v>8.5987261146496796E-2</v>
      </c>
      <c r="BD10" s="16"/>
      <c r="BE10" s="16">
        <v>0.23529411764705899</v>
      </c>
      <c r="BF10" s="16">
        <v>0.10294117647058799</v>
      </c>
      <c r="BG10" s="16">
        <v>4.5918367346938799E-2</v>
      </c>
      <c r="BH10" s="16">
        <v>3.9215686274509803E-2</v>
      </c>
    </row>
    <row r="11" spans="2:60" x14ac:dyDescent="0.25">
      <c r="B11" s="17" t="s">
        <v>345</v>
      </c>
      <c r="C11" s="16">
        <v>1.7333333333333301E-2</v>
      </c>
      <c r="D11" s="16">
        <v>0</v>
      </c>
      <c r="E11" s="16">
        <v>0</v>
      </c>
      <c r="F11" s="16">
        <v>4.3478260869565202E-2</v>
      </c>
      <c r="G11" s="16">
        <v>3.2258064516128997E-2</v>
      </c>
      <c r="H11" s="16">
        <v>0</v>
      </c>
      <c r="I11" s="16">
        <v>1.6129032258064498E-2</v>
      </c>
      <c r="J11" s="16">
        <v>0</v>
      </c>
      <c r="K11" s="16">
        <v>0</v>
      </c>
      <c r="L11" s="16">
        <v>0</v>
      </c>
      <c r="M11" s="16">
        <v>0</v>
      </c>
      <c r="N11" s="16">
        <v>1.8181818181818198E-2</v>
      </c>
      <c r="O11" s="16">
        <v>0</v>
      </c>
      <c r="P11" s="16">
        <v>6.6666666666666693E-2</v>
      </c>
      <c r="Q11" s="16">
        <v>3.5714285714285698E-2</v>
      </c>
      <c r="R11" s="16">
        <v>0</v>
      </c>
      <c r="S11" s="16">
        <v>3.6036036036036001E-2</v>
      </c>
      <c r="T11" s="16">
        <v>1.4705882352941201E-2</v>
      </c>
      <c r="U11" s="16"/>
      <c r="V11" s="16">
        <v>2.7522935779816501E-2</v>
      </c>
      <c r="W11" s="16">
        <v>2.80373831775701E-2</v>
      </c>
      <c r="X11" s="16">
        <v>1.7142857142857099E-2</v>
      </c>
      <c r="Y11" s="16">
        <v>1.1142061281337001E-2</v>
      </c>
      <c r="Z11" s="16"/>
      <c r="AA11" s="16">
        <v>3.2258064516128997E-2</v>
      </c>
      <c r="AB11" s="16">
        <v>0</v>
      </c>
      <c r="AC11" s="16">
        <v>3.03030303030303E-2</v>
      </c>
      <c r="AD11" s="16">
        <v>2.32558139534884E-2</v>
      </c>
      <c r="AE11" s="16">
        <v>1.3157894736842099E-2</v>
      </c>
      <c r="AF11" s="16">
        <v>0</v>
      </c>
      <c r="AG11" s="16">
        <v>0</v>
      </c>
      <c r="AH11" s="16">
        <v>3.2258064516128997E-2</v>
      </c>
      <c r="AI11" s="16">
        <v>0</v>
      </c>
      <c r="AJ11" s="16"/>
      <c r="AK11" s="16">
        <v>8.2352941176470601E-2</v>
      </c>
      <c r="AL11" s="16">
        <v>0</v>
      </c>
      <c r="AM11" s="16">
        <v>1.6949152542372899E-2</v>
      </c>
      <c r="AN11" s="16">
        <v>0</v>
      </c>
      <c r="AO11" s="16">
        <v>0</v>
      </c>
      <c r="AP11" s="16">
        <v>1.9736842105263198E-2</v>
      </c>
      <c r="AQ11" s="16">
        <v>2.3809523809523801E-2</v>
      </c>
      <c r="AR11" s="16"/>
      <c r="AS11" s="16">
        <v>6.9930069930069904E-3</v>
      </c>
      <c r="AT11" s="16">
        <v>1.97693574958814E-2</v>
      </c>
      <c r="AU11" s="16"/>
      <c r="AV11" s="16">
        <v>1.8050541516245501E-2</v>
      </c>
      <c r="AW11" s="16">
        <v>1.69133192389006E-2</v>
      </c>
      <c r="AX11" s="16"/>
      <c r="AY11" s="16">
        <v>2.3017902813299199E-2</v>
      </c>
      <c r="AZ11" s="16">
        <v>1.1142061281337001E-2</v>
      </c>
      <c r="BA11" s="16"/>
      <c r="BB11" s="16">
        <v>1.8348623853211E-2</v>
      </c>
      <c r="BC11" s="16">
        <v>1.5923566878980899E-2</v>
      </c>
      <c r="BD11" s="16"/>
      <c r="BE11" s="16">
        <v>0.17647058823529399</v>
      </c>
      <c r="BF11" s="16">
        <v>4.4117647058823498E-2</v>
      </c>
      <c r="BG11" s="16">
        <v>1.02040816326531E-2</v>
      </c>
      <c r="BH11" s="16">
        <v>0</v>
      </c>
    </row>
    <row r="12" spans="2:60" x14ac:dyDescent="0.25">
      <c r="B12" s="17" t="s">
        <v>103</v>
      </c>
      <c r="C12" s="18">
        <v>8.0000000000000002E-3</v>
      </c>
      <c r="D12" s="18">
        <v>0</v>
      </c>
      <c r="E12" s="18">
        <v>0</v>
      </c>
      <c r="F12" s="18">
        <v>4.3478260869565202E-2</v>
      </c>
      <c r="G12" s="18">
        <v>0</v>
      </c>
      <c r="H12" s="18">
        <v>0</v>
      </c>
      <c r="I12" s="18">
        <v>1.6129032258064498E-2</v>
      </c>
      <c r="J12" s="18">
        <v>0</v>
      </c>
      <c r="K12" s="18">
        <v>2.6315789473684199E-2</v>
      </c>
      <c r="L12" s="18">
        <v>0</v>
      </c>
      <c r="M12" s="18">
        <v>0</v>
      </c>
      <c r="N12" s="18">
        <v>1.8181818181818198E-2</v>
      </c>
      <c r="O12" s="18">
        <v>0</v>
      </c>
      <c r="P12" s="18">
        <v>0</v>
      </c>
      <c r="Q12" s="18">
        <v>3.5714285714285698E-2</v>
      </c>
      <c r="R12" s="18">
        <v>0</v>
      </c>
      <c r="S12" s="18">
        <v>0</v>
      </c>
      <c r="T12" s="18">
        <v>0</v>
      </c>
      <c r="U12" s="18"/>
      <c r="V12" s="18">
        <v>9.1743119266055103E-3</v>
      </c>
      <c r="W12" s="18">
        <v>9.3457943925233603E-3</v>
      </c>
      <c r="X12" s="18">
        <v>5.7142857142857099E-3</v>
      </c>
      <c r="Y12" s="18">
        <v>8.3565459610027894E-3</v>
      </c>
      <c r="Z12" s="18"/>
      <c r="AA12" s="18">
        <v>6.4516129032258099E-3</v>
      </c>
      <c r="AB12" s="18">
        <v>0</v>
      </c>
      <c r="AC12" s="18">
        <v>0</v>
      </c>
      <c r="AD12" s="18">
        <v>1.16279069767442E-2</v>
      </c>
      <c r="AE12" s="18">
        <v>1.3157894736842099E-2</v>
      </c>
      <c r="AF12" s="18">
        <v>0</v>
      </c>
      <c r="AG12" s="18">
        <v>1.63934426229508E-2</v>
      </c>
      <c r="AH12" s="18">
        <v>0</v>
      </c>
      <c r="AI12" s="18">
        <v>0</v>
      </c>
      <c r="AJ12" s="18"/>
      <c r="AK12" s="18">
        <v>1.1764705882352899E-2</v>
      </c>
      <c r="AL12" s="18">
        <v>0</v>
      </c>
      <c r="AM12" s="18">
        <v>0</v>
      </c>
      <c r="AN12" s="18">
        <v>1.8987341772151899E-2</v>
      </c>
      <c r="AO12" s="18">
        <v>0</v>
      </c>
      <c r="AP12" s="18">
        <v>0</v>
      </c>
      <c r="AQ12" s="18">
        <v>0</v>
      </c>
      <c r="AR12" s="18"/>
      <c r="AS12" s="18">
        <v>6.9930069930069904E-3</v>
      </c>
      <c r="AT12" s="18">
        <v>8.2372322899505798E-3</v>
      </c>
      <c r="AU12" s="18"/>
      <c r="AV12" s="18">
        <v>3.6101083032491002E-3</v>
      </c>
      <c r="AW12" s="18">
        <v>1.05708245243129E-2</v>
      </c>
      <c r="AX12" s="18"/>
      <c r="AY12" s="18">
        <v>7.6726342710997401E-3</v>
      </c>
      <c r="AZ12" s="18">
        <v>8.3565459610027894E-3</v>
      </c>
      <c r="BA12" s="18"/>
      <c r="BB12" s="18">
        <v>6.8807339449541297E-3</v>
      </c>
      <c r="BC12" s="18">
        <v>9.5541401273885294E-3</v>
      </c>
      <c r="BD12" s="18"/>
      <c r="BE12" s="18">
        <v>0</v>
      </c>
      <c r="BF12" s="18">
        <v>2.9411764705882401E-2</v>
      </c>
      <c r="BG12" s="18">
        <v>2.5510204081632699E-3</v>
      </c>
      <c r="BH12" s="18">
        <v>4.9019607843137298E-3</v>
      </c>
    </row>
    <row r="13" spans="2:60" x14ac:dyDescent="0.25">
      <c r="B13" s="15" t="s">
        <v>699</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652</v>
      </c>
      <c r="D7" s="10">
        <v>72</v>
      </c>
      <c r="E7" s="10">
        <v>60</v>
      </c>
      <c r="F7" s="10">
        <v>42</v>
      </c>
      <c r="G7" s="10">
        <v>24</v>
      </c>
      <c r="H7" s="10">
        <v>13</v>
      </c>
      <c r="I7" s="10">
        <v>48</v>
      </c>
      <c r="J7" s="10">
        <v>11</v>
      </c>
      <c r="K7" s="10">
        <v>40</v>
      </c>
      <c r="L7" s="10">
        <v>12</v>
      </c>
      <c r="M7" s="10">
        <v>44</v>
      </c>
      <c r="N7" s="10">
        <v>54</v>
      </c>
      <c r="O7" s="10">
        <v>14</v>
      </c>
      <c r="P7" s="10">
        <v>33</v>
      </c>
      <c r="Q7" s="10">
        <v>24</v>
      </c>
      <c r="R7" s="10">
        <v>14</v>
      </c>
      <c r="S7" s="10">
        <v>96</v>
      </c>
      <c r="T7" s="10">
        <v>51</v>
      </c>
      <c r="U7" s="10"/>
      <c r="V7" s="10">
        <v>69</v>
      </c>
      <c r="W7" s="10">
        <v>80</v>
      </c>
      <c r="X7" s="10">
        <v>168</v>
      </c>
      <c r="Y7" s="10">
        <v>335</v>
      </c>
      <c r="Z7" s="10"/>
      <c r="AA7" s="10">
        <v>107</v>
      </c>
      <c r="AB7" s="10">
        <v>42</v>
      </c>
      <c r="AC7" s="10">
        <v>58</v>
      </c>
      <c r="AD7" s="10">
        <v>81</v>
      </c>
      <c r="AE7" s="10">
        <v>66</v>
      </c>
      <c r="AF7" s="10">
        <v>63</v>
      </c>
      <c r="AG7" s="10">
        <v>65</v>
      </c>
      <c r="AH7" s="10">
        <v>59</v>
      </c>
      <c r="AI7" s="10">
        <v>76</v>
      </c>
      <c r="AJ7" s="10"/>
      <c r="AK7" s="10">
        <v>62</v>
      </c>
      <c r="AL7" s="10">
        <v>48</v>
      </c>
      <c r="AM7" s="10">
        <v>56</v>
      </c>
      <c r="AN7" s="10">
        <v>129</v>
      </c>
      <c r="AO7" s="10">
        <v>112</v>
      </c>
      <c r="AP7" s="10">
        <v>144</v>
      </c>
      <c r="AQ7" s="10">
        <v>83</v>
      </c>
      <c r="AR7" s="10"/>
      <c r="AS7" s="10">
        <v>139</v>
      </c>
      <c r="AT7" s="10">
        <v>513</v>
      </c>
      <c r="AU7" s="10"/>
      <c r="AV7" s="10">
        <v>223</v>
      </c>
      <c r="AW7" s="10">
        <v>429</v>
      </c>
      <c r="AX7" s="10"/>
      <c r="AY7" s="10">
        <v>317</v>
      </c>
      <c r="AZ7" s="10">
        <v>335</v>
      </c>
      <c r="BA7" s="10"/>
      <c r="BB7" s="10">
        <v>400</v>
      </c>
      <c r="BC7" s="10">
        <v>252</v>
      </c>
      <c r="BD7" s="10"/>
      <c r="BE7" s="10">
        <v>5</v>
      </c>
      <c r="BF7" s="10">
        <v>89</v>
      </c>
      <c r="BG7" s="10">
        <v>349</v>
      </c>
      <c r="BH7" s="10">
        <v>209</v>
      </c>
    </row>
    <row r="8" spans="2:60" ht="45" x14ac:dyDescent="0.25">
      <c r="B8" s="17" t="s">
        <v>342</v>
      </c>
      <c r="C8" s="16">
        <v>0.45245398773006101</v>
      </c>
      <c r="D8" s="16">
        <v>0.44444444444444398</v>
      </c>
      <c r="E8" s="16">
        <v>0.36666666666666697</v>
      </c>
      <c r="F8" s="16">
        <v>0.42857142857142899</v>
      </c>
      <c r="G8" s="16">
        <v>0.33333333333333298</v>
      </c>
      <c r="H8" s="16">
        <v>0.46153846153846201</v>
      </c>
      <c r="I8" s="16">
        <v>0.54166666666666696</v>
      </c>
      <c r="J8" s="16">
        <v>0.45454545454545497</v>
      </c>
      <c r="K8" s="16">
        <v>0.4</v>
      </c>
      <c r="L8" s="16">
        <v>0.41666666666666702</v>
      </c>
      <c r="M8" s="16">
        <v>0.56818181818181801</v>
      </c>
      <c r="N8" s="16">
        <v>0.46296296296296302</v>
      </c>
      <c r="O8" s="16">
        <v>0.42857142857142899</v>
      </c>
      <c r="P8" s="16">
        <v>0.48484848484848497</v>
      </c>
      <c r="Q8" s="16">
        <v>0.41666666666666702</v>
      </c>
      <c r="R8" s="16">
        <v>0.214285714285714</v>
      </c>
      <c r="S8" s="16">
        <v>0.46875</v>
      </c>
      <c r="T8" s="16">
        <v>0.52941176470588203</v>
      </c>
      <c r="U8" s="16"/>
      <c r="V8" s="16">
        <v>0.28985507246376802</v>
      </c>
      <c r="W8" s="16">
        <v>0.4375</v>
      </c>
      <c r="X8" s="16">
        <v>0.38690476190476197</v>
      </c>
      <c r="Y8" s="16">
        <v>0.52238805970149205</v>
      </c>
      <c r="Z8" s="16"/>
      <c r="AA8" s="16">
        <v>0.41121495327102803</v>
      </c>
      <c r="AB8" s="16">
        <v>0.38095238095238099</v>
      </c>
      <c r="AC8" s="16">
        <v>0.34482758620689702</v>
      </c>
      <c r="AD8" s="16">
        <v>0.41975308641975301</v>
      </c>
      <c r="AE8" s="16">
        <v>0.30303030303030298</v>
      </c>
      <c r="AF8" s="16">
        <v>0.49206349206349198</v>
      </c>
      <c r="AG8" s="16">
        <v>0.52307692307692299</v>
      </c>
      <c r="AH8" s="16">
        <v>0.54237288135593198</v>
      </c>
      <c r="AI8" s="16">
        <v>0.64473684210526305</v>
      </c>
      <c r="AJ8" s="16"/>
      <c r="AK8" s="16">
        <v>0.41935483870967699</v>
      </c>
      <c r="AL8" s="16">
        <v>0.39583333333333298</v>
      </c>
      <c r="AM8" s="16">
        <v>0.41071428571428598</v>
      </c>
      <c r="AN8" s="16">
        <v>0.418604651162791</v>
      </c>
      <c r="AO8" s="16">
        <v>0.49107142857142899</v>
      </c>
      <c r="AP8" s="16">
        <v>0.45833333333333298</v>
      </c>
      <c r="AQ8" s="16">
        <v>0.530120481927711</v>
      </c>
      <c r="AR8" s="16"/>
      <c r="AS8" s="16">
        <v>0.58992805755395705</v>
      </c>
      <c r="AT8" s="16">
        <v>0.41520467836257302</v>
      </c>
      <c r="AU8" s="16"/>
      <c r="AV8" s="16">
        <v>0.497757847533632</v>
      </c>
      <c r="AW8" s="16">
        <v>0.42890442890442898</v>
      </c>
      <c r="AX8" s="16"/>
      <c r="AY8" s="16">
        <v>0.37854889589905399</v>
      </c>
      <c r="AZ8" s="16">
        <v>0.52238805970149205</v>
      </c>
      <c r="BA8" s="16"/>
      <c r="BB8" s="16">
        <v>0.52749999999999997</v>
      </c>
      <c r="BC8" s="16">
        <v>0.33333333333333298</v>
      </c>
      <c r="BD8" s="16"/>
      <c r="BE8" s="16">
        <v>0</v>
      </c>
      <c r="BF8" s="16">
        <v>0.224719101123595</v>
      </c>
      <c r="BG8" s="16">
        <v>0.41260744985673398</v>
      </c>
      <c r="BH8" s="16">
        <v>0.62679425837320601</v>
      </c>
    </row>
    <row r="9" spans="2:60" ht="30" x14ac:dyDescent="0.25">
      <c r="B9" s="17" t="s">
        <v>343</v>
      </c>
      <c r="C9" s="16">
        <v>0.45245398773006101</v>
      </c>
      <c r="D9" s="16">
        <v>0.41666666666666702</v>
      </c>
      <c r="E9" s="16">
        <v>0.51666666666666705</v>
      </c>
      <c r="F9" s="16">
        <v>0.476190476190476</v>
      </c>
      <c r="G9" s="16">
        <v>0.54166666666666696</v>
      </c>
      <c r="H9" s="16">
        <v>0.38461538461538503</v>
      </c>
      <c r="I9" s="16">
        <v>0.35416666666666702</v>
      </c>
      <c r="J9" s="16">
        <v>0.54545454545454497</v>
      </c>
      <c r="K9" s="16">
        <v>0.52500000000000002</v>
      </c>
      <c r="L9" s="16">
        <v>0.58333333333333304</v>
      </c>
      <c r="M9" s="16">
        <v>0.38636363636363602</v>
      </c>
      <c r="N9" s="16">
        <v>0.42592592592592599</v>
      </c>
      <c r="O9" s="16">
        <v>0.5</v>
      </c>
      <c r="P9" s="16">
        <v>0.33333333333333298</v>
      </c>
      <c r="Q9" s="16">
        <v>0.45833333333333298</v>
      </c>
      <c r="R9" s="16">
        <v>0.64285714285714302</v>
      </c>
      <c r="S9" s="16">
        <v>0.46875</v>
      </c>
      <c r="T9" s="16">
        <v>0.43137254901960798</v>
      </c>
      <c r="U9" s="16"/>
      <c r="V9" s="16">
        <v>0.47826086956521702</v>
      </c>
      <c r="W9" s="16">
        <v>0.46250000000000002</v>
      </c>
      <c r="X9" s="16">
        <v>0.52976190476190499</v>
      </c>
      <c r="Y9" s="16">
        <v>0.40597014925373098</v>
      </c>
      <c r="Z9" s="16"/>
      <c r="AA9" s="16">
        <v>0.43925233644859801</v>
      </c>
      <c r="AB9" s="16">
        <v>0.57142857142857095</v>
      </c>
      <c r="AC9" s="16">
        <v>0.48275862068965503</v>
      </c>
      <c r="AD9" s="16">
        <v>0.469135802469136</v>
      </c>
      <c r="AE9" s="16">
        <v>0.59090909090909105</v>
      </c>
      <c r="AF9" s="16">
        <v>0.42857142857142899</v>
      </c>
      <c r="AG9" s="16">
        <v>0.41538461538461502</v>
      </c>
      <c r="AH9" s="16">
        <v>0.42372881355932202</v>
      </c>
      <c r="AI9" s="16">
        <v>0.28947368421052599</v>
      </c>
      <c r="AJ9" s="16"/>
      <c r="AK9" s="16">
        <v>0.38709677419354799</v>
      </c>
      <c r="AL9" s="16">
        <v>0.47916666666666702</v>
      </c>
      <c r="AM9" s="16">
        <v>0.5</v>
      </c>
      <c r="AN9" s="16">
        <v>0.47286821705426402</v>
      </c>
      <c r="AO9" s="16">
        <v>0.42857142857142899</v>
      </c>
      <c r="AP9" s="16">
        <v>0.47916666666666702</v>
      </c>
      <c r="AQ9" s="16">
        <v>0.39759036144578302</v>
      </c>
      <c r="AR9" s="16"/>
      <c r="AS9" s="16">
        <v>0.36690647482014399</v>
      </c>
      <c r="AT9" s="16">
        <v>0.47563352826510702</v>
      </c>
      <c r="AU9" s="16"/>
      <c r="AV9" s="16">
        <v>0.42600896860986498</v>
      </c>
      <c r="AW9" s="16">
        <v>0.46620046620046601</v>
      </c>
      <c r="AX9" s="16"/>
      <c r="AY9" s="16">
        <v>0.50157728706624605</v>
      </c>
      <c r="AZ9" s="16">
        <v>0.40597014925373098</v>
      </c>
      <c r="BA9" s="16"/>
      <c r="BB9" s="16">
        <v>0.39500000000000002</v>
      </c>
      <c r="BC9" s="16">
        <v>0.54365079365079405</v>
      </c>
      <c r="BD9" s="16"/>
      <c r="BE9" s="16">
        <v>0.6</v>
      </c>
      <c r="BF9" s="16">
        <v>0.50561797752809001</v>
      </c>
      <c r="BG9" s="16">
        <v>0.50429799426934097</v>
      </c>
      <c r="BH9" s="16">
        <v>0.33971291866028702</v>
      </c>
    </row>
    <row r="10" spans="2:60" x14ac:dyDescent="0.25">
      <c r="B10" s="17" t="s">
        <v>344</v>
      </c>
      <c r="C10" s="16">
        <v>6.5950920245398795E-2</v>
      </c>
      <c r="D10" s="16">
        <v>6.9444444444444406E-2</v>
      </c>
      <c r="E10" s="16">
        <v>0.1</v>
      </c>
      <c r="F10" s="16">
        <v>7.1428571428571397E-2</v>
      </c>
      <c r="G10" s="16">
        <v>0.125</v>
      </c>
      <c r="H10" s="16">
        <v>0.15384615384615399</v>
      </c>
      <c r="I10" s="16">
        <v>6.25E-2</v>
      </c>
      <c r="J10" s="16">
        <v>0</v>
      </c>
      <c r="K10" s="16">
        <v>7.4999999999999997E-2</v>
      </c>
      <c r="L10" s="16">
        <v>0</v>
      </c>
      <c r="M10" s="16">
        <v>2.27272727272727E-2</v>
      </c>
      <c r="N10" s="16">
        <v>7.4074074074074098E-2</v>
      </c>
      <c r="O10" s="16">
        <v>7.1428571428571397E-2</v>
      </c>
      <c r="P10" s="16">
        <v>6.0606060606060601E-2</v>
      </c>
      <c r="Q10" s="16">
        <v>8.3333333333333301E-2</v>
      </c>
      <c r="R10" s="16">
        <v>7.1428571428571397E-2</v>
      </c>
      <c r="S10" s="16">
        <v>6.25E-2</v>
      </c>
      <c r="T10" s="16">
        <v>1.9607843137254902E-2</v>
      </c>
      <c r="U10" s="16"/>
      <c r="V10" s="16">
        <v>0.188405797101449</v>
      </c>
      <c r="W10" s="16">
        <v>8.7499999999999994E-2</v>
      </c>
      <c r="X10" s="16">
        <v>4.7619047619047603E-2</v>
      </c>
      <c r="Y10" s="16">
        <v>4.47761194029851E-2</v>
      </c>
      <c r="Z10" s="16"/>
      <c r="AA10" s="16">
        <v>0.121495327102804</v>
      </c>
      <c r="AB10" s="16">
        <v>4.7619047619047603E-2</v>
      </c>
      <c r="AC10" s="16">
        <v>8.6206896551724102E-2</v>
      </c>
      <c r="AD10" s="16">
        <v>7.4074074074074098E-2</v>
      </c>
      <c r="AE10" s="16">
        <v>7.5757575757575801E-2</v>
      </c>
      <c r="AF10" s="16">
        <v>7.9365079365079402E-2</v>
      </c>
      <c r="AG10" s="16">
        <v>1.5384615384615399E-2</v>
      </c>
      <c r="AH10" s="16">
        <v>1.6949152542372899E-2</v>
      </c>
      <c r="AI10" s="16">
        <v>5.2631578947368397E-2</v>
      </c>
      <c r="AJ10" s="16"/>
      <c r="AK10" s="16">
        <v>0.112903225806452</v>
      </c>
      <c r="AL10" s="16">
        <v>0.125</v>
      </c>
      <c r="AM10" s="16">
        <v>7.1428571428571397E-2</v>
      </c>
      <c r="AN10" s="16">
        <v>7.7519379844961198E-2</v>
      </c>
      <c r="AO10" s="16">
        <v>6.25E-2</v>
      </c>
      <c r="AP10" s="16">
        <v>3.4722222222222203E-2</v>
      </c>
      <c r="AQ10" s="16">
        <v>4.81927710843374E-2</v>
      </c>
      <c r="AR10" s="16"/>
      <c r="AS10" s="16">
        <v>2.8776978417266199E-2</v>
      </c>
      <c r="AT10" s="16">
        <v>7.6023391812865507E-2</v>
      </c>
      <c r="AU10" s="16"/>
      <c r="AV10" s="16">
        <v>5.3811659192825101E-2</v>
      </c>
      <c r="AW10" s="16">
        <v>7.2261072261072298E-2</v>
      </c>
      <c r="AX10" s="16"/>
      <c r="AY10" s="16">
        <v>8.83280757097792E-2</v>
      </c>
      <c r="AZ10" s="16">
        <v>4.47761194029851E-2</v>
      </c>
      <c r="BA10" s="16"/>
      <c r="BB10" s="16">
        <v>4.7500000000000001E-2</v>
      </c>
      <c r="BC10" s="16">
        <v>9.5238095238095205E-2</v>
      </c>
      <c r="BD10" s="16"/>
      <c r="BE10" s="16">
        <v>0</v>
      </c>
      <c r="BF10" s="16">
        <v>0.17977528089887601</v>
      </c>
      <c r="BG10" s="16">
        <v>6.3037249283667607E-2</v>
      </c>
      <c r="BH10" s="16">
        <v>2.39234449760766E-2</v>
      </c>
    </row>
    <row r="11" spans="2:60" x14ac:dyDescent="0.25">
      <c r="B11" s="17" t="s">
        <v>345</v>
      </c>
      <c r="C11" s="16">
        <v>1.3803680981595101E-2</v>
      </c>
      <c r="D11" s="16">
        <v>4.1666666666666699E-2</v>
      </c>
      <c r="E11" s="16">
        <v>0</v>
      </c>
      <c r="F11" s="16">
        <v>2.3809523809523801E-2</v>
      </c>
      <c r="G11" s="16">
        <v>0</v>
      </c>
      <c r="H11" s="16">
        <v>0</v>
      </c>
      <c r="I11" s="16">
        <v>4.1666666666666699E-2</v>
      </c>
      <c r="J11" s="16">
        <v>0</v>
      </c>
      <c r="K11" s="16">
        <v>0</v>
      </c>
      <c r="L11" s="16">
        <v>0</v>
      </c>
      <c r="M11" s="16">
        <v>2.27272727272727E-2</v>
      </c>
      <c r="N11" s="16">
        <v>1.85185185185185E-2</v>
      </c>
      <c r="O11" s="16">
        <v>0</v>
      </c>
      <c r="P11" s="16">
        <v>3.03030303030303E-2</v>
      </c>
      <c r="Q11" s="16">
        <v>0</v>
      </c>
      <c r="R11" s="16">
        <v>0</v>
      </c>
      <c r="S11" s="16">
        <v>0</v>
      </c>
      <c r="T11" s="16">
        <v>0</v>
      </c>
      <c r="U11" s="16"/>
      <c r="V11" s="16">
        <v>2.8985507246376802E-2</v>
      </c>
      <c r="W11" s="16">
        <v>0</v>
      </c>
      <c r="X11" s="16">
        <v>5.9523809523809503E-3</v>
      </c>
      <c r="Y11" s="16">
        <v>1.7910447761194E-2</v>
      </c>
      <c r="Z11" s="16"/>
      <c r="AA11" s="16">
        <v>1.86915887850467E-2</v>
      </c>
      <c r="AB11" s="16">
        <v>0</v>
      </c>
      <c r="AC11" s="16">
        <v>5.1724137931034503E-2</v>
      </c>
      <c r="AD11" s="16">
        <v>1.2345679012345699E-2</v>
      </c>
      <c r="AE11" s="16">
        <v>1.5151515151515201E-2</v>
      </c>
      <c r="AF11" s="16">
        <v>0</v>
      </c>
      <c r="AG11" s="16">
        <v>1.5384615384615399E-2</v>
      </c>
      <c r="AH11" s="16">
        <v>1.6949152542372899E-2</v>
      </c>
      <c r="AI11" s="16">
        <v>0</v>
      </c>
      <c r="AJ11" s="16"/>
      <c r="AK11" s="16">
        <v>3.2258064516128997E-2</v>
      </c>
      <c r="AL11" s="16">
        <v>0</v>
      </c>
      <c r="AM11" s="16">
        <v>0</v>
      </c>
      <c r="AN11" s="16">
        <v>1.5503875968992199E-2</v>
      </c>
      <c r="AO11" s="16">
        <v>8.9285714285714298E-3</v>
      </c>
      <c r="AP11" s="16">
        <v>2.0833333333333301E-2</v>
      </c>
      <c r="AQ11" s="16">
        <v>1.20481927710843E-2</v>
      </c>
      <c r="AR11" s="16"/>
      <c r="AS11" s="16">
        <v>7.1942446043165497E-3</v>
      </c>
      <c r="AT11" s="16">
        <v>1.55945419103314E-2</v>
      </c>
      <c r="AU11" s="16"/>
      <c r="AV11" s="16">
        <v>1.79372197309417E-2</v>
      </c>
      <c r="AW11" s="16">
        <v>1.1655011655011699E-2</v>
      </c>
      <c r="AX11" s="16"/>
      <c r="AY11" s="16">
        <v>9.4637223974763408E-3</v>
      </c>
      <c r="AZ11" s="16">
        <v>1.7910447761194E-2</v>
      </c>
      <c r="BA11" s="16"/>
      <c r="BB11" s="16">
        <v>1.4999999999999999E-2</v>
      </c>
      <c r="BC11" s="16">
        <v>1.1904761904761901E-2</v>
      </c>
      <c r="BD11" s="16"/>
      <c r="BE11" s="16">
        <v>0.2</v>
      </c>
      <c r="BF11" s="16">
        <v>4.49438202247191E-2</v>
      </c>
      <c r="BG11" s="16">
        <v>8.5959885386819503E-3</v>
      </c>
      <c r="BH11" s="16">
        <v>4.78468899521531E-3</v>
      </c>
    </row>
    <row r="12" spans="2:60" x14ac:dyDescent="0.25">
      <c r="B12" s="17" t="s">
        <v>103</v>
      </c>
      <c r="C12" s="18">
        <v>1.5337423312883401E-2</v>
      </c>
      <c r="D12" s="18">
        <v>2.7777777777777801E-2</v>
      </c>
      <c r="E12" s="18">
        <v>1.6666666666666701E-2</v>
      </c>
      <c r="F12" s="18">
        <v>0</v>
      </c>
      <c r="G12" s="18">
        <v>0</v>
      </c>
      <c r="H12" s="18">
        <v>0</v>
      </c>
      <c r="I12" s="18">
        <v>0</v>
      </c>
      <c r="J12" s="18">
        <v>0</v>
      </c>
      <c r="K12" s="18">
        <v>0</v>
      </c>
      <c r="L12" s="18">
        <v>0</v>
      </c>
      <c r="M12" s="18">
        <v>0</v>
      </c>
      <c r="N12" s="18">
        <v>1.85185185185185E-2</v>
      </c>
      <c r="O12" s="18">
        <v>0</v>
      </c>
      <c r="P12" s="18">
        <v>9.0909090909090898E-2</v>
      </c>
      <c r="Q12" s="18">
        <v>4.1666666666666699E-2</v>
      </c>
      <c r="R12" s="18">
        <v>7.1428571428571397E-2</v>
      </c>
      <c r="S12" s="18">
        <v>0</v>
      </c>
      <c r="T12" s="18">
        <v>1.9607843137254902E-2</v>
      </c>
      <c r="U12" s="18"/>
      <c r="V12" s="18">
        <v>1.4492753623188401E-2</v>
      </c>
      <c r="W12" s="18">
        <v>1.2500000000000001E-2</v>
      </c>
      <c r="X12" s="18">
        <v>2.9761904761904798E-2</v>
      </c>
      <c r="Y12" s="18">
        <v>8.9552238805970207E-3</v>
      </c>
      <c r="Z12" s="18"/>
      <c r="AA12" s="18">
        <v>9.3457943925233603E-3</v>
      </c>
      <c r="AB12" s="18">
        <v>0</v>
      </c>
      <c r="AC12" s="18">
        <v>3.4482758620689703E-2</v>
      </c>
      <c r="AD12" s="18">
        <v>2.4691358024691398E-2</v>
      </c>
      <c r="AE12" s="18">
        <v>1.5151515151515201E-2</v>
      </c>
      <c r="AF12" s="18">
        <v>0</v>
      </c>
      <c r="AG12" s="18">
        <v>3.0769230769230799E-2</v>
      </c>
      <c r="AH12" s="18">
        <v>0</v>
      </c>
      <c r="AI12" s="18">
        <v>1.3157894736842099E-2</v>
      </c>
      <c r="AJ12" s="18"/>
      <c r="AK12" s="18">
        <v>4.8387096774193498E-2</v>
      </c>
      <c r="AL12" s="18">
        <v>0</v>
      </c>
      <c r="AM12" s="18">
        <v>1.7857142857142901E-2</v>
      </c>
      <c r="AN12" s="18">
        <v>1.5503875968992199E-2</v>
      </c>
      <c r="AO12" s="18">
        <v>8.9285714285714298E-3</v>
      </c>
      <c r="AP12" s="18">
        <v>6.9444444444444397E-3</v>
      </c>
      <c r="AQ12" s="18">
        <v>1.20481927710843E-2</v>
      </c>
      <c r="AR12" s="18"/>
      <c r="AS12" s="18">
        <v>7.1942446043165497E-3</v>
      </c>
      <c r="AT12" s="18">
        <v>1.7543859649122799E-2</v>
      </c>
      <c r="AU12" s="18"/>
      <c r="AV12" s="18">
        <v>4.4843049327354303E-3</v>
      </c>
      <c r="AW12" s="18">
        <v>2.0979020979021001E-2</v>
      </c>
      <c r="AX12" s="18"/>
      <c r="AY12" s="18">
        <v>2.20820189274448E-2</v>
      </c>
      <c r="AZ12" s="18">
        <v>8.9552238805970207E-3</v>
      </c>
      <c r="BA12" s="18"/>
      <c r="BB12" s="18">
        <v>1.4999999999999999E-2</v>
      </c>
      <c r="BC12" s="18">
        <v>1.58730158730159E-2</v>
      </c>
      <c r="BD12" s="18"/>
      <c r="BE12" s="18">
        <v>0.2</v>
      </c>
      <c r="BF12" s="18">
        <v>4.49438202247191E-2</v>
      </c>
      <c r="BG12" s="18">
        <v>1.14613180515759E-2</v>
      </c>
      <c r="BH12" s="18">
        <v>4.78468899521531E-3</v>
      </c>
    </row>
    <row r="13" spans="2:60" x14ac:dyDescent="0.25">
      <c r="B13" s="15" t="s">
        <v>700</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776</v>
      </c>
      <c r="D7" s="10">
        <v>82</v>
      </c>
      <c r="E7" s="10">
        <v>72</v>
      </c>
      <c r="F7" s="10">
        <v>52</v>
      </c>
      <c r="G7" s="10">
        <v>32</v>
      </c>
      <c r="H7" s="10">
        <v>20</v>
      </c>
      <c r="I7" s="10">
        <v>66</v>
      </c>
      <c r="J7" s="10">
        <v>9</v>
      </c>
      <c r="K7" s="10">
        <v>41</v>
      </c>
      <c r="L7" s="10">
        <v>20</v>
      </c>
      <c r="M7" s="10">
        <v>53</v>
      </c>
      <c r="N7" s="10">
        <v>55</v>
      </c>
      <c r="O7" s="10">
        <v>17</v>
      </c>
      <c r="P7" s="10">
        <v>35</v>
      </c>
      <c r="Q7" s="10">
        <v>26</v>
      </c>
      <c r="R7" s="10">
        <v>13</v>
      </c>
      <c r="S7" s="10">
        <v>122</v>
      </c>
      <c r="T7" s="10">
        <v>61</v>
      </c>
      <c r="U7" s="10"/>
      <c r="V7" s="10">
        <v>113</v>
      </c>
      <c r="W7" s="10">
        <v>108</v>
      </c>
      <c r="X7" s="10">
        <v>188</v>
      </c>
      <c r="Y7" s="10">
        <v>367</v>
      </c>
      <c r="Z7" s="10"/>
      <c r="AA7" s="10">
        <v>155</v>
      </c>
      <c r="AB7" s="10">
        <v>50</v>
      </c>
      <c r="AC7" s="10">
        <v>72</v>
      </c>
      <c r="AD7" s="10">
        <v>97</v>
      </c>
      <c r="AE7" s="10">
        <v>75</v>
      </c>
      <c r="AF7" s="10">
        <v>65</v>
      </c>
      <c r="AG7" s="10">
        <v>63</v>
      </c>
      <c r="AH7" s="10">
        <v>63</v>
      </c>
      <c r="AI7" s="10">
        <v>79</v>
      </c>
      <c r="AJ7" s="10"/>
      <c r="AK7" s="10">
        <v>79</v>
      </c>
      <c r="AL7" s="10">
        <v>59</v>
      </c>
      <c r="AM7" s="10">
        <v>57</v>
      </c>
      <c r="AN7" s="10">
        <v>157</v>
      </c>
      <c r="AO7" s="10">
        <v>131</v>
      </c>
      <c r="AP7" s="10">
        <v>156</v>
      </c>
      <c r="AQ7" s="10">
        <v>110</v>
      </c>
      <c r="AR7" s="10"/>
      <c r="AS7" s="10">
        <v>157</v>
      </c>
      <c r="AT7" s="10">
        <v>619</v>
      </c>
      <c r="AU7" s="10"/>
      <c r="AV7" s="10">
        <v>274</v>
      </c>
      <c r="AW7" s="10">
        <v>502</v>
      </c>
      <c r="AX7" s="10"/>
      <c r="AY7" s="10">
        <v>409</v>
      </c>
      <c r="AZ7" s="10">
        <v>367</v>
      </c>
      <c r="BA7" s="10"/>
      <c r="BB7" s="10">
        <v>458</v>
      </c>
      <c r="BC7" s="10">
        <v>318</v>
      </c>
      <c r="BD7" s="10"/>
      <c r="BE7" s="10">
        <v>13</v>
      </c>
      <c r="BF7" s="10">
        <v>135</v>
      </c>
      <c r="BG7" s="10">
        <v>422</v>
      </c>
      <c r="BH7" s="10">
        <v>205</v>
      </c>
    </row>
    <row r="8" spans="2:60" ht="45" x14ac:dyDescent="0.25">
      <c r="B8" s="17" t="s">
        <v>342</v>
      </c>
      <c r="C8" s="16">
        <v>0.463917525773196</v>
      </c>
      <c r="D8" s="16">
        <v>0.41463414634146301</v>
      </c>
      <c r="E8" s="16">
        <v>0.375</v>
      </c>
      <c r="F8" s="16">
        <v>0.42307692307692302</v>
      </c>
      <c r="G8" s="16">
        <v>0.375</v>
      </c>
      <c r="H8" s="16">
        <v>0.55000000000000004</v>
      </c>
      <c r="I8" s="16">
        <v>0.560606060606061</v>
      </c>
      <c r="J8" s="16">
        <v>0.77777777777777801</v>
      </c>
      <c r="K8" s="16">
        <v>0.39024390243902402</v>
      </c>
      <c r="L8" s="16">
        <v>0.3</v>
      </c>
      <c r="M8" s="16">
        <v>0.60377358490566002</v>
      </c>
      <c r="N8" s="16">
        <v>0.49090909090909102</v>
      </c>
      <c r="O8" s="16">
        <v>0.41176470588235298</v>
      </c>
      <c r="P8" s="16">
        <v>0.51428571428571401</v>
      </c>
      <c r="Q8" s="16">
        <v>0.42307692307692302</v>
      </c>
      <c r="R8" s="16">
        <v>0.46153846153846201</v>
      </c>
      <c r="S8" s="16">
        <v>0.46721311475409799</v>
      </c>
      <c r="T8" s="16">
        <v>0.49180327868852503</v>
      </c>
      <c r="U8" s="16"/>
      <c r="V8" s="16">
        <v>0.30973451327433599</v>
      </c>
      <c r="W8" s="16">
        <v>0.39814814814814797</v>
      </c>
      <c r="X8" s="16">
        <v>0.48404255319148898</v>
      </c>
      <c r="Y8" s="16">
        <v>0.52043596730245201</v>
      </c>
      <c r="Z8" s="16"/>
      <c r="AA8" s="16">
        <v>0.39354838709677398</v>
      </c>
      <c r="AB8" s="16">
        <v>0.5</v>
      </c>
      <c r="AC8" s="16">
        <v>0.36111111111111099</v>
      </c>
      <c r="AD8" s="16">
        <v>0.44329896907216498</v>
      </c>
      <c r="AE8" s="16">
        <v>0.49333333333333301</v>
      </c>
      <c r="AF8" s="16">
        <v>0.46153846153846201</v>
      </c>
      <c r="AG8" s="16">
        <v>0.46031746031746001</v>
      </c>
      <c r="AH8" s="16">
        <v>0.57142857142857095</v>
      </c>
      <c r="AI8" s="16">
        <v>0.569620253164557</v>
      </c>
      <c r="AJ8" s="16"/>
      <c r="AK8" s="16">
        <v>0.341772151898734</v>
      </c>
      <c r="AL8" s="16">
        <v>0.40677966101694901</v>
      </c>
      <c r="AM8" s="16">
        <v>0.50877192982456099</v>
      </c>
      <c r="AN8" s="16">
        <v>0.36305732484076397</v>
      </c>
      <c r="AO8" s="16">
        <v>0.53435114503816805</v>
      </c>
      <c r="AP8" s="16">
        <v>0.493589743589744</v>
      </c>
      <c r="AQ8" s="16">
        <v>0.58181818181818201</v>
      </c>
      <c r="AR8" s="16"/>
      <c r="AS8" s="16">
        <v>0.611464968152866</v>
      </c>
      <c r="AT8" s="16">
        <v>0.42649434571890099</v>
      </c>
      <c r="AU8" s="16"/>
      <c r="AV8" s="16">
        <v>0.43795620437956201</v>
      </c>
      <c r="AW8" s="16">
        <v>0.47808764940239001</v>
      </c>
      <c r="AX8" s="16"/>
      <c r="AY8" s="16">
        <v>0.41320293398532998</v>
      </c>
      <c r="AZ8" s="16">
        <v>0.52043596730245201</v>
      </c>
      <c r="BA8" s="16"/>
      <c r="BB8" s="16">
        <v>0.52838427947598299</v>
      </c>
      <c r="BC8" s="16">
        <v>0.37106918238993702</v>
      </c>
      <c r="BD8" s="16"/>
      <c r="BE8" s="16">
        <v>0.15384615384615399</v>
      </c>
      <c r="BF8" s="16">
        <v>0.296296296296296</v>
      </c>
      <c r="BG8" s="16">
        <v>0.45260663507109</v>
      </c>
      <c r="BH8" s="16">
        <v>0.61463414634146296</v>
      </c>
    </row>
    <row r="9" spans="2:60" ht="30" x14ac:dyDescent="0.25">
      <c r="B9" s="17" t="s">
        <v>343</v>
      </c>
      <c r="C9" s="16">
        <v>0.46778350515463901</v>
      </c>
      <c r="D9" s="16">
        <v>0.56097560975609795</v>
      </c>
      <c r="E9" s="16">
        <v>0.52777777777777801</v>
      </c>
      <c r="F9" s="16">
        <v>0.46153846153846201</v>
      </c>
      <c r="G9" s="16">
        <v>0.5</v>
      </c>
      <c r="H9" s="16">
        <v>0.45</v>
      </c>
      <c r="I9" s="16">
        <v>0.37878787878787901</v>
      </c>
      <c r="J9" s="16">
        <v>0.22222222222222199</v>
      </c>
      <c r="K9" s="16">
        <v>0.51219512195121997</v>
      </c>
      <c r="L9" s="16">
        <v>0.55000000000000004</v>
      </c>
      <c r="M9" s="16">
        <v>0.339622641509434</v>
      </c>
      <c r="N9" s="16">
        <v>0.41818181818181799</v>
      </c>
      <c r="O9" s="16">
        <v>0.47058823529411797</v>
      </c>
      <c r="P9" s="16">
        <v>0.4</v>
      </c>
      <c r="Q9" s="16">
        <v>0.46153846153846201</v>
      </c>
      <c r="R9" s="16">
        <v>0.46153846153846201</v>
      </c>
      <c r="S9" s="16">
        <v>0.49180327868852503</v>
      </c>
      <c r="T9" s="16">
        <v>0.49180327868852503</v>
      </c>
      <c r="U9" s="16"/>
      <c r="V9" s="16">
        <v>0.51327433628318597</v>
      </c>
      <c r="W9" s="16">
        <v>0.50925925925925897</v>
      </c>
      <c r="X9" s="16">
        <v>0.47340425531914898</v>
      </c>
      <c r="Y9" s="16">
        <v>0.43869209809264298</v>
      </c>
      <c r="Z9" s="16"/>
      <c r="AA9" s="16">
        <v>0.483870967741935</v>
      </c>
      <c r="AB9" s="16">
        <v>0.46</v>
      </c>
      <c r="AC9" s="16">
        <v>0.61111111111111105</v>
      </c>
      <c r="AD9" s="16">
        <v>0.48453608247422703</v>
      </c>
      <c r="AE9" s="16">
        <v>0.413333333333333</v>
      </c>
      <c r="AF9" s="16">
        <v>0.47692307692307701</v>
      </c>
      <c r="AG9" s="16">
        <v>0.49206349206349198</v>
      </c>
      <c r="AH9" s="16">
        <v>0.38095238095238099</v>
      </c>
      <c r="AI9" s="16">
        <v>0.40506329113924</v>
      </c>
      <c r="AJ9" s="16"/>
      <c r="AK9" s="16">
        <v>0.506329113924051</v>
      </c>
      <c r="AL9" s="16">
        <v>0.55932203389830504</v>
      </c>
      <c r="AM9" s="16">
        <v>0.47368421052631599</v>
      </c>
      <c r="AN9" s="16">
        <v>0.53503184713375795</v>
      </c>
      <c r="AO9" s="16">
        <v>0.41984732824427501</v>
      </c>
      <c r="AP9" s="16">
        <v>0.44230769230769201</v>
      </c>
      <c r="AQ9" s="16">
        <v>0.37272727272727302</v>
      </c>
      <c r="AR9" s="16"/>
      <c r="AS9" s="16">
        <v>0.34394904458598702</v>
      </c>
      <c r="AT9" s="16">
        <v>0.49919224555735098</v>
      </c>
      <c r="AU9" s="16"/>
      <c r="AV9" s="16">
        <v>0.49270072992700698</v>
      </c>
      <c r="AW9" s="16">
        <v>0.45418326693227101</v>
      </c>
      <c r="AX9" s="16"/>
      <c r="AY9" s="16">
        <v>0.49388753056234702</v>
      </c>
      <c r="AZ9" s="16">
        <v>0.43869209809264298</v>
      </c>
      <c r="BA9" s="16"/>
      <c r="BB9" s="16">
        <v>0.41703056768558899</v>
      </c>
      <c r="BC9" s="16">
        <v>0.54088050314465397</v>
      </c>
      <c r="BD9" s="16"/>
      <c r="BE9" s="16">
        <v>0.69230769230769196</v>
      </c>
      <c r="BF9" s="16">
        <v>0.562962962962963</v>
      </c>
      <c r="BG9" s="16">
        <v>0.48104265402843599</v>
      </c>
      <c r="BH9" s="16">
        <v>0.36585365853658502</v>
      </c>
    </row>
    <row r="10" spans="2:60" x14ac:dyDescent="0.25">
      <c r="B10" s="17" t="s">
        <v>344</v>
      </c>
      <c r="C10" s="16">
        <v>5.9278350515463901E-2</v>
      </c>
      <c r="D10" s="16">
        <v>2.4390243902439001E-2</v>
      </c>
      <c r="E10" s="16">
        <v>8.3333333333333301E-2</v>
      </c>
      <c r="F10" s="16">
        <v>9.6153846153846201E-2</v>
      </c>
      <c r="G10" s="16">
        <v>9.375E-2</v>
      </c>
      <c r="H10" s="16">
        <v>0</v>
      </c>
      <c r="I10" s="16">
        <v>4.5454545454545497E-2</v>
      </c>
      <c r="J10" s="16">
        <v>0</v>
      </c>
      <c r="K10" s="16">
        <v>9.7560975609756101E-2</v>
      </c>
      <c r="L10" s="16">
        <v>0.15</v>
      </c>
      <c r="M10" s="16">
        <v>5.6603773584905703E-2</v>
      </c>
      <c r="N10" s="16">
        <v>7.2727272727272696E-2</v>
      </c>
      <c r="O10" s="16">
        <v>0.11764705882352899</v>
      </c>
      <c r="P10" s="16">
        <v>5.7142857142857099E-2</v>
      </c>
      <c r="Q10" s="16">
        <v>7.69230769230769E-2</v>
      </c>
      <c r="R10" s="16">
        <v>7.69230769230769E-2</v>
      </c>
      <c r="S10" s="16">
        <v>4.0983606557376998E-2</v>
      </c>
      <c r="T10" s="16">
        <v>1.63934426229508E-2</v>
      </c>
      <c r="U10" s="16"/>
      <c r="V10" s="16">
        <v>0.15929203539823</v>
      </c>
      <c r="W10" s="16">
        <v>9.2592592592592601E-2</v>
      </c>
      <c r="X10" s="16">
        <v>2.6595744680851099E-2</v>
      </c>
      <c r="Y10" s="16">
        <v>3.5422343324250698E-2</v>
      </c>
      <c r="Z10" s="16"/>
      <c r="AA10" s="16">
        <v>0.11612903225806499</v>
      </c>
      <c r="AB10" s="16">
        <v>0.02</v>
      </c>
      <c r="AC10" s="16">
        <v>1.38888888888889E-2</v>
      </c>
      <c r="AD10" s="16">
        <v>6.18556701030928E-2</v>
      </c>
      <c r="AE10" s="16">
        <v>0.08</v>
      </c>
      <c r="AF10" s="16">
        <v>6.15384615384615E-2</v>
      </c>
      <c r="AG10" s="16">
        <v>3.1746031746031703E-2</v>
      </c>
      <c r="AH10" s="16">
        <v>4.7619047619047603E-2</v>
      </c>
      <c r="AI10" s="16">
        <v>2.53164556962025E-2</v>
      </c>
      <c r="AJ10" s="16"/>
      <c r="AK10" s="16">
        <v>0.113924050632911</v>
      </c>
      <c r="AL10" s="16">
        <v>3.3898305084745797E-2</v>
      </c>
      <c r="AM10" s="16">
        <v>1.7543859649122799E-2</v>
      </c>
      <c r="AN10" s="16">
        <v>9.5541401273885398E-2</v>
      </c>
      <c r="AO10" s="16">
        <v>3.0534351145038201E-2</v>
      </c>
      <c r="AP10" s="16">
        <v>6.4102564102564097E-2</v>
      </c>
      <c r="AQ10" s="16">
        <v>3.6363636363636397E-2</v>
      </c>
      <c r="AR10" s="16"/>
      <c r="AS10" s="16">
        <v>3.1847133757961797E-2</v>
      </c>
      <c r="AT10" s="16">
        <v>6.6235864297253602E-2</v>
      </c>
      <c r="AU10" s="16"/>
      <c r="AV10" s="16">
        <v>6.2043795620437998E-2</v>
      </c>
      <c r="AW10" s="16">
        <v>5.77689243027888E-2</v>
      </c>
      <c r="AX10" s="16"/>
      <c r="AY10" s="16">
        <v>8.0684596577017098E-2</v>
      </c>
      <c r="AZ10" s="16">
        <v>3.5422343324250698E-2</v>
      </c>
      <c r="BA10" s="16"/>
      <c r="BB10" s="16">
        <v>4.3668122270742397E-2</v>
      </c>
      <c r="BC10" s="16">
        <v>8.17610062893082E-2</v>
      </c>
      <c r="BD10" s="16"/>
      <c r="BE10" s="16">
        <v>0.15384615384615399</v>
      </c>
      <c r="BF10" s="16">
        <v>0.11851851851851899</v>
      </c>
      <c r="BG10" s="16">
        <v>5.92417061611374E-2</v>
      </c>
      <c r="BH10" s="16">
        <v>1.46341463414634E-2</v>
      </c>
    </row>
    <row r="11" spans="2:60" x14ac:dyDescent="0.25">
      <c r="B11" s="17" t="s">
        <v>345</v>
      </c>
      <c r="C11" s="16">
        <v>7.7319587628866E-3</v>
      </c>
      <c r="D11" s="16">
        <v>0</v>
      </c>
      <c r="E11" s="16">
        <v>1.38888888888889E-2</v>
      </c>
      <c r="F11" s="16">
        <v>1.9230769230769201E-2</v>
      </c>
      <c r="G11" s="16">
        <v>3.125E-2</v>
      </c>
      <c r="H11" s="16">
        <v>0</v>
      </c>
      <c r="I11" s="16">
        <v>1.5151515151515201E-2</v>
      </c>
      <c r="J11" s="16">
        <v>0</v>
      </c>
      <c r="K11" s="16">
        <v>0</v>
      </c>
      <c r="L11" s="16">
        <v>0</v>
      </c>
      <c r="M11" s="16">
        <v>0</v>
      </c>
      <c r="N11" s="16">
        <v>1.8181818181818198E-2</v>
      </c>
      <c r="O11" s="16">
        <v>0</v>
      </c>
      <c r="P11" s="16">
        <v>2.8571428571428598E-2</v>
      </c>
      <c r="Q11" s="16">
        <v>0</v>
      </c>
      <c r="R11" s="16">
        <v>0</v>
      </c>
      <c r="S11" s="16">
        <v>0</v>
      </c>
      <c r="T11" s="16">
        <v>0</v>
      </c>
      <c r="U11" s="16"/>
      <c r="V11" s="16">
        <v>1.7699115044247801E-2</v>
      </c>
      <c r="W11" s="16">
        <v>0</v>
      </c>
      <c r="X11" s="16">
        <v>1.5957446808510599E-2</v>
      </c>
      <c r="Y11" s="16">
        <v>2.7247956403269801E-3</v>
      </c>
      <c r="Z11" s="16"/>
      <c r="AA11" s="16">
        <v>6.4516129032258099E-3</v>
      </c>
      <c r="AB11" s="16">
        <v>0.02</v>
      </c>
      <c r="AC11" s="16">
        <v>1.38888888888889E-2</v>
      </c>
      <c r="AD11" s="16">
        <v>1.03092783505155E-2</v>
      </c>
      <c r="AE11" s="16">
        <v>1.3333333333333299E-2</v>
      </c>
      <c r="AF11" s="16">
        <v>0</v>
      </c>
      <c r="AG11" s="16">
        <v>0</v>
      </c>
      <c r="AH11" s="16">
        <v>0</v>
      </c>
      <c r="AI11" s="16">
        <v>0</v>
      </c>
      <c r="AJ11" s="16"/>
      <c r="AK11" s="16">
        <v>3.7974683544303799E-2</v>
      </c>
      <c r="AL11" s="16">
        <v>0</v>
      </c>
      <c r="AM11" s="16">
        <v>0</v>
      </c>
      <c r="AN11" s="16">
        <v>0</v>
      </c>
      <c r="AO11" s="16">
        <v>1.5267175572519101E-2</v>
      </c>
      <c r="AP11" s="16">
        <v>0</v>
      </c>
      <c r="AQ11" s="16">
        <v>9.0909090909090905E-3</v>
      </c>
      <c r="AR11" s="16"/>
      <c r="AS11" s="16">
        <v>6.3694267515923596E-3</v>
      </c>
      <c r="AT11" s="16">
        <v>8.0775444264943493E-3</v>
      </c>
      <c r="AU11" s="16"/>
      <c r="AV11" s="16">
        <v>7.2992700729926996E-3</v>
      </c>
      <c r="AW11" s="16">
        <v>7.9681274900398405E-3</v>
      </c>
      <c r="AX11" s="16"/>
      <c r="AY11" s="16">
        <v>1.22249388753056E-2</v>
      </c>
      <c r="AZ11" s="16">
        <v>2.7247956403269801E-3</v>
      </c>
      <c r="BA11" s="16"/>
      <c r="BB11" s="16">
        <v>8.7336244541484694E-3</v>
      </c>
      <c r="BC11" s="16">
        <v>6.2893081761006301E-3</v>
      </c>
      <c r="BD11" s="16"/>
      <c r="BE11" s="16">
        <v>0</v>
      </c>
      <c r="BF11" s="16">
        <v>2.2222222222222199E-2</v>
      </c>
      <c r="BG11" s="16">
        <v>7.10900473933649E-3</v>
      </c>
      <c r="BH11" s="16">
        <v>0</v>
      </c>
    </row>
    <row r="12" spans="2:60" x14ac:dyDescent="0.25">
      <c r="B12" s="17" t="s">
        <v>103</v>
      </c>
      <c r="C12" s="18">
        <v>1.2886597938144299E-3</v>
      </c>
      <c r="D12" s="18">
        <v>0</v>
      </c>
      <c r="E12" s="18">
        <v>0</v>
      </c>
      <c r="F12" s="18">
        <v>0</v>
      </c>
      <c r="G12" s="18">
        <v>0</v>
      </c>
      <c r="H12" s="18">
        <v>0</v>
      </c>
      <c r="I12" s="18">
        <v>0</v>
      </c>
      <c r="J12" s="18">
        <v>0</v>
      </c>
      <c r="K12" s="18">
        <v>0</v>
      </c>
      <c r="L12" s="18">
        <v>0</v>
      </c>
      <c r="M12" s="18">
        <v>0</v>
      </c>
      <c r="N12" s="18">
        <v>0</v>
      </c>
      <c r="O12" s="18">
        <v>0</v>
      </c>
      <c r="P12" s="18">
        <v>0</v>
      </c>
      <c r="Q12" s="18">
        <v>3.8461538461538498E-2</v>
      </c>
      <c r="R12" s="18">
        <v>0</v>
      </c>
      <c r="S12" s="18">
        <v>0</v>
      </c>
      <c r="T12" s="18">
        <v>0</v>
      </c>
      <c r="U12" s="18"/>
      <c r="V12" s="18">
        <v>0</v>
      </c>
      <c r="W12" s="18">
        <v>0</v>
      </c>
      <c r="X12" s="18">
        <v>0</v>
      </c>
      <c r="Y12" s="18">
        <v>2.7247956403269801E-3</v>
      </c>
      <c r="Z12" s="18"/>
      <c r="AA12" s="18">
        <v>0</v>
      </c>
      <c r="AB12" s="18">
        <v>0</v>
      </c>
      <c r="AC12" s="18">
        <v>0</v>
      </c>
      <c r="AD12" s="18">
        <v>0</v>
      </c>
      <c r="AE12" s="18">
        <v>0</v>
      </c>
      <c r="AF12" s="18">
        <v>0</v>
      </c>
      <c r="AG12" s="18">
        <v>1.58730158730159E-2</v>
      </c>
      <c r="AH12" s="18">
        <v>0</v>
      </c>
      <c r="AI12" s="18">
        <v>0</v>
      </c>
      <c r="AJ12" s="18"/>
      <c r="AK12" s="18">
        <v>0</v>
      </c>
      <c r="AL12" s="18">
        <v>0</v>
      </c>
      <c r="AM12" s="18">
        <v>0</v>
      </c>
      <c r="AN12" s="18">
        <v>6.3694267515923596E-3</v>
      </c>
      <c r="AO12" s="18">
        <v>0</v>
      </c>
      <c r="AP12" s="18">
        <v>0</v>
      </c>
      <c r="AQ12" s="18">
        <v>0</v>
      </c>
      <c r="AR12" s="18"/>
      <c r="AS12" s="18">
        <v>6.3694267515923596E-3</v>
      </c>
      <c r="AT12" s="18">
        <v>0</v>
      </c>
      <c r="AU12" s="18"/>
      <c r="AV12" s="18">
        <v>0</v>
      </c>
      <c r="AW12" s="18">
        <v>1.9920318725099601E-3</v>
      </c>
      <c r="AX12" s="18"/>
      <c r="AY12" s="18">
        <v>0</v>
      </c>
      <c r="AZ12" s="18">
        <v>2.7247956403269801E-3</v>
      </c>
      <c r="BA12" s="18"/>
      <c r="BB12" s="18">
        <v>2.18340611353712E-3</v>
      </c>
      <c r="BC12" s="18">
        <v>0</v>
      </c>
      <c r="BD12" s="18"/>
      <c r="BE12" s="18">
        <v>0</v>
      </c>
      <c r="BF12" s="18">
        <v>0</v>
      </c>
      <c r="BG12" s="18">
        <v>0</v>
      </c>
      <c r="BH12" s="18">
        <v>4.8780487804877997E-3</v>
      </c>
    </row>
    <row r="13" spans="2:60" x14ac:dyDescent="0.25">
      <c r="B13" s="15" t="s">
        <v>701</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798</v>
      </c>
      <c r="D7" s="10">
        <v>74</v>
      </c>
      <c r="E7" s="10">
        <v>81</v>
      </c>
      <c r="F7" s="10">
        <v>46</v>
      </c>
      <c r="G7" s="10">
        <v>38</v>
      </c>
      <c r="H7" s="10">
        <v>17</v>
      </c>
      <c r="I7" s="10">
        <v>69</v>
      </c>
      <c r="J7" s="10">
        <v>14</v>
      </c>
      <c r="K7" s="10">
        <v>42</v>
      </c>
      <c r="L7" s="10">
        <v>17</v>
      </c>
      <c r="M7" s="10">
        <v>59</v>
      </c>
      <c r="N7" s="10">
        <v>55</v>
      </c>
      <c r="O7" s="10">
        <v>19</v>
      </c>
      <c r="P7" s="10">
        <v>36</v>
      </c>
      <c r="Q7" s="10">
        <v>28</v>
      </c>
      <c r="R7" s="10">
        <v>17</v>
      </c>
      <c r="S7" s="10">
        <v>117</v>
      </c>
      <c r="T7" s="10">
        <v>69</v>
      </c>
      <c r="U7" s="10"/>
      <c r="V7" s="10">
        <v>142</v>
      </c>
      <c r="W7" s="10">
        <v>112</v>
      </c>
      <c r="X7" s="10">
        <v>185</v>
      </c>
      <c r="Y7" s="10">
        <v>359</v>
      </c>
      <c r="Z7" s="10"/>
      <c r="AA7" s="10">
        <v>177</v>
      </c>
      <c r="AB7" s="10">
        <v>47</v>
      </c>
      <c r="AC7" s="10">
        <v>76</v>
      </c>
      <c r="AD7" s="10">
        <v>93</v>
      </c>
      <c r="AE7" s="10">
        <v>77</v>
      </c>
      <c r="AF7" s="10">
        <v>67</v>
      </c>
      <c r="AG7" s="10">
        <v>65</v>
      </c>
      <c r="AH7" s="10">
        <v>63</v>
      </c>
      <c r="AI7" s="10">
        <v>78</v>
      </c>
      <c r="AJ7" s="10"/>
      <c r="AK7" s="10">
        <v>91</v>
      </c>
      <c r="AL7" s="10">
        <v>68</v>
      </c>
      <c r="AM7" s="10">
        <v>61</v>
      </c>
      <c r="AN7" s="10">
        <v>174</v>
      </c>
      <c r="AO7" s="10">
        <v>127</v>
      </c>
      <c r="AP7" s="10">
        <v>149</v>
      </c>
      <c r="AQ7" s="10">
        <v>97</v>
      </c>
      <c r="AR7" s="10"/>
      <c r="AS7" s="10">
        <v>146</v>
      </c>
      <c r="AT7" s="10">
        <v>652</v>
      </c>
      <c r="AU7" s="10"/>
      <c r="AV7" s="10">
        <v>282</v>
      </c>
      <c r="AW7" s="10">
        <v>516</v>
      </c>
      <c r="AX7" s="10"/>
      <c r="AY7" s="10">
        <v>439</v>
      </c>
      <c r="AZ7" s="10">
        <v>359</v>
      </c>
      <c r="BA7" s="10"/>
      <c r="BB7" s="10">
        <v>460</v>
      </c>
      <c r="BC7" s="10">
        <v>338</v>
      </c>
      <c r="BD7" s="10"/>
      <c r="BE7" s="10">
        <v>23</v>
      </c>
      <c r="BF7" s="10">
        <v>159</v>
      </c>
      <c r="BG7" s="10">
        <v>413</v>
      </c>
      <c r="BH7" s="10">
        <v>202</v>
      </c>
    </row>
    <row r="8" spans="2:60" ht="45" x14ac:dyDescent="0.25">
      <c r="B8" s="17" t="s">
        <v>342</v>
      </c>
      <c r="C8" s="16">
        <v>0.466165413533835</v>
      </c>
      <c r="D8" s="16">
        <v>0.445945945945946</v>
      </c>
      <c r="E8" s="16">
        <v>0.469135802469136</v>
      </c>
      <c r="F8" s="16">
        <v>0.47826086956521702</v>
      </c>
      <c r="G8" s="16">
        <v>0.34210526315789502</v>
      </c>
      <c r="H8" s="16">
        <v>0.41176470588235298</v>
      </c>
      <c r="I8" s="16">
        <v>0.434782608695652</v>
      </c>
      <c r="J8" s="16">
        <v>0.35714285714285698</v>
      </c>
      <c r="K8" s="16">
        <v>0.42857142857142899</v>
      </c>
      <c r="L8" s="16">
        <v>0.47058823529411797</v>
      </c>
      <c r="M8" s="16">
        <v>0.57627118644067798</v>
      </c>
      <c r="N8" s="16">
        <v>0.41818181818181799</v>
      </c>
      <c r="O8" s="16">
        <v>0.47368421052631599</v>
      </c>
      <c r="P8" s="16">
        <v>0.41666666666666702</v>
      </c>
      <c r="Q8" s="16">
        <v>0.57142857142857095</v>
      </c>
      <c r="R8" s="16">
        <v>0.41176470588235298</v>
      </c>
      <c r="S8" s="16">
        <v>0.52136752136752096</v>
      </c>
      <c r="T8" s="16">
        <v>0.47826086956521702</v>
      </c>
      <c r="U8" s="16"/>
      <c r="V8" s="16">
        <v>0.42957746478873199</v>
      </c>
      <c r="W8" s="16">
        <v>0.4375</v>
      </c>
      <c r="X8" s="16">
        <v>0.43783783783783797</v>
      </c>
      <c r="Y8" s="16">
        <v>0.504178272980501</v>
      </c>
      <c r="Z8" s="16"/>
      <c r="AA8" s="16">
        <v>0.44632768361581898</v>
      </c>
      <c r="AB8" s="16">
        <v>0.46808510638297901</v>
      </c>
      <c r="AC8" s="16">
        <v>0.38157894736842102</v>
      </c>
      <c r="AD8" s="16">
        <v>0.462365591397849</v>
      </c>
      <c r="AE8" s="16">
        <v>0.44155844155844198</v>
      </c>
      <c r="AF8" s="16">
        <v>0.52238805970149205</v>
      </c>
      <c r="AG8" s="16">
        <v>0.44615384615384601</v>
      </c>
      <c r="AH8" s="16">
        <v>0.53968253968253999</v>
      </c>
      <c r="AI8" s="16">
        <v>0.60256410256410298</v>
      </c>
      <c r="AJ8" s="16"/>
      <c r="AK8" s="16">
        <v>0.43956043956044</v>
      </c>
      <c r="AL8" s="16">
        <v>0.35294117647058798</v>
      </c>
      <c r="AM8" s="16">
        <v>0.49180327868852503</v>
      </c>
      <c r="AN8" s="16">
        <v>0.41954022988505701</v>
      </c>
      <c r="AO8" s="16">
        <v>0.55118110236220497</v>
      </c>
      <c r="AP8" s="16">
        <v>0.456375838926175</v>
      </c>
      <c r="AQ8" s="16">
        <v>0.54639175257731998</v>
      </c>
      <c r="AR8" s="16"/>
      <c r="AS8" s="16">
        <v>0.52739726027397305</v>
      </c>
      <c r="AT8" s="16">
        <v>0.45245398773006101</v>
      </c>
      <c r="AU8" s="16"/>
      <c r="AV8" s="16">
        <v>0.51773049645390101</v>
      </c>
      <c r="AW8" s="16">
        <v>0.43798449612403101</v>
      </c>
      <c r="AX8" s="16"/>
      <c r="AY8" s="16">
        <v>0.43507972665148098</v>
      </c>
      <c r="AZ8" s="16">
        <v>0.504178272980501</v>
      </c>
      <c r="BA8" s="16"/>
      <c r="BB8" s="16">
        <v>0.53913043478260902</v>
      </c>
      <c r="BC8" s="16">
        <v>0.366863905325444</v>
      </c>
      <c r="BD8" s="16"/>
      <c r="BE8" s="16">
        <v>0.34782608695652201</v>
      </c>
      <c r="BF8" s="16">
        <v>0.37106918238993702</v>
      </c>
      <c r="BG8" s="16">
        <v>0.438256658595642</v>
      </c>
      <c r="BH8" s="16">
        <v>0.61386138613861396</v>
      </c>
    </row>
    <row r="9" spans="2:60" ht="30" x14ac:dyDescent="0.25">
      <c r="B9" s="17" t="s">
        <v>343</v>
      </c>
      <c r="C9" s="16">
        <v>0.46741854636591501</v>
      </c>
      <c r="D9" s="16">
        <v>0.54054054054054101</v>
      </c>
      <c r="E9" s="16">
        <v>0.469135802469136</v>
      </c>
      <c r="F9" s="16">
        <v>0.45652173913043498</v>
      </c>
      <c r="G9" s="16">
        <v>0.52631578947368396</v>
      </c>
      <c r="H9" s="16">
        <v>0.52941176470588203</v>
      </c>
      <c r="I9" s="16">
        <v>0.47826086956521702</v>
      </c>
      <c r="J9" s="16">
        <v>0.64285714285714302</v>
      </c>
      <c r="K9" s="16">
        <v>0.57142857142857095</v>
      </c>
      <c r="L9" s="16">
        <v>0.52941176470588203</v>
      </c>
      <c r="M9" s="16">
        <v>0.37288135593220301</v>
      </c>
      <c r="N9" s="16">
        <v>0.50909090909090904</v>
      </c>
      <c r="O9" s="16">
        <v>0.36842105263157898</v>
      </c>
      <c r="P9" s="16">
        <v>0.5</v>
      </c>
      <c r="Q9" s="16">
        <v>0.35714285714285698</v>
      </c>
      <c r="R9" s="16">
        <v>0.47058823529411797</v>
      </c>
      <c r="S9" s="16">
        <v>0.41025641025641002</v>
      </c>
      <c r="T9" s="16">
        <v>0.42028985507246402</v>
      </c>
      <c r="U9" s="16"/>
      <c r="V9" s="16">
        <v>0.471830985915493</v>
      </c>
      <c r="W9" s="16">
        <v>0.50892857142857095</v>
      </c>
      <c r="X9" s="16">
        <v>0.481081081081081</v>
      </c>
      <c r="Y9" s="16">
        <v>0.44568245125348199</v>
      </c>
      <c r="Z9" s="16"/>
      <c r="AA9" s="16">
        <v>0.451977401129944</v>
      </c>
      <c r="AB9" s="16">
        <v>0.51063829787234005</v>
      </c>
      <c r="AC9" s="16">
        <v>0.55263157894736803</v>
      </c>
      <c r="AD9" s="16">
        <v>0.462365591397849</v>
      </c>
      <c r="AE9" s="16">
        <v>0.53246753246753198</v>
      </c>
      <c r="AF9" s="16">
        <v>0.44776119402985098</v>
      </c>
      <c r="AG9" s="16">
        <v>0.46153846153846201</v>
      </c>
      <c r="AH9" s="16">
        <v>0.41269841269841301</v>
      </c>
      <c r="AI9" s="16">
        <v>0.37179487179487197</v>
      </c>
      <c r="AJ9" s="16"/>
      <c r="AK9" s="16">
        <v>0.41758241758241799</v>
      </c>
      <c r="AL9" s="16">
        <v>0.58823529411764697</v>
      </c>
      <c r="AM9" s="16">
        <v>0.45901639344262302</v>
      </c>
      <c r="AN9" s="16">
        <v>0.53448275862068995</v>
      </c>
      <c r="AO9" s="16">
        <v>0.37795275590551197</v>
      </c>
      <c r="AP9" s="16">
        <v>0.48993288590604001</v>
      </c>
      <c r="AQ9" s="16">
        <v>0.38144329896907198</v>
      </c>
      <c r="AR9" s="16"/>
      <c r="AS9" s="16">
        <v>0.42465753424657499</v>
      </c>
      <c r="AT9" s="16">
        <v>0.47699386503067498</v>
      </c>
      <c r="AU9" s="16"/>
      <c r="AV9" s="16">
        <v>0.42907801418439701</v>
      </c>
      <c r="AW9" s="16">
        <v>0.48837209302325602</v>
      </c>
      <c r="AX9" s="16"/>
      <c r="AY9" s="16">
        <v>0.48519362186788201</v>
      </c>
      <c r="AZ9" s="16">
        <v>0.44568245125348199</v>
      </c>
      <c r="BA9" s="16"/>
      <c r="BB9" s="16">
        <v>0.4</v>
      </c>
      <c r="BC9" s="16">
        <v>0.55917159763313595</v>
      </c>
      <c r="BD9" s="16"/>
      <c r="BE9" s="16">
        <v>0.434782608695652</v>
      </c>
      <c r="BF9" s="16">
        <v>0.51572327044025201</v>
      </c>
      <c r="BG9" s="16">
        <v>0.49878934624697302</v>
      </c>
      <c r="BH9" s="16">
        <v>0.366336633663366</v>
      </c>
    </row>
    <row r="10" spans="2:60" x14ac:dyDescent="0.25">
      <c r="B10" s="17" t="s">
        <v>344</v>
      </c>
      <c r="C10" s="16">
        <v>5.1378446115288197E-2</v>
      </c>
      <c r="D10" s="16">
        <v>1.35135135135135E-2</v>
      </c>
      <c r="E10" s="16">
        <v>4.9382716049382699E-2</v>
      </c>
      <c r="F10" s="16">
        <v>4.3478260869565202E-2</v>
      </c>
      <c r="G10" s="16">
        <v>0.105263157894737</v>
      </c>
      <c r="H10" s="16">
        <v>5.8823529411764698E-2</v>
      </c>
      <c r="I10" s="16">
        <v>2.8985507246376802E-2</v>
      </c>
      <c r="J10" s="16">
        <v>0</v>
      </c>
      <c r="K10" s="16">
        <v>0</v>
      </c>
      <c r="L10" s="16">
        <v>0</v>
      </c>
      <c r="M10" s="16">
        <v>5.0847457627118599E-2</v>
      </c>
      <c r="N10" s="16">
        <v>3.6363636363636397E-2</v>
      </c>
      <c r="O10" s="16">
        <v>0.157894736842105</v>
      </c>
      <c r="P10" s="16">
        <v>2.7777777777777801E-2</v>
      </c>
      <c r="Q10" s="16">
        <v>7.1428571428571397E-2</v>
      </c>
      <c r="R10" s="16">
        <v>0.11764705882352899</v>
      </c>
      <c r="S10" s="16">
        <v>6.8376068376068397E-2</v>
      </c>
      <c r="T10" s="16">
        <v>8.6956521739130405E-2</v>
      </c>
      <c r="U10" s="16"/>
      <c r="V10" s="16">
        <v>8.4507042253521097E-2</v>
      </c>
      <c r="W10" s="16">
        <v>4.4642857142857102E-2</v>
      </c>
      <c r="X10" s="16">
        <v>5.4054054054054099E-2</v>
      </c>
      <c r="Y10" s="16">
        <v>3.8997214484679701E-2</v>
      </c>
      <c r="Z10" s="16"/>
      <c r="AA10" s="16">
        <v>8.4745762711864403E-2</v>
      </c>
      <c r="AB10" s="16">
        <v>2.1276595744680899E-2</v>
      </c>
      <c r="AC10" s="16">
        <v>5.2631578947368397E-2</v>
      </c>
      <c r="AD10" s="16">
        <v>4.3010752688171998E-2</v>
      </c>
      <c r="AE10" s="16">
        <v>1.2987012987013E-2</v>
      </c>
      <c r="AF10" s="16">
        <v>1.49253731343284E-2</v>
      </c>
      <c r="AG10" s="16">
        <v>9.2307692307692299E-2</v>
      </c>
      <c r="AH10" s="16">
        <v>3.1746031746031703E-2</v>
      </c>
      <c r="AI10" s="16">
        <v>2.5641025641025599E-2</v>
      </c>
      <c r="AJ10" s="16"/>
      <c r="AK10" s="16">
        <v>9.8901098901098897E-2</v>
      </c>
      <c r="AL10" s="16">
        <v>5.8823529411764698E-2</v>
      </c>
      <c r="AM10" s="16">
        <v>4.91803278688525E-2</v>
      </c>
      <c r="AN10" s="16">
        <v>2.8735632183908E-2</v>
      </c>
      <c r="AO10" s="16">
        <v>5.5118110236220499E-2</v>
      </c>
      <c r="AP10" s="16">
        <v>4.0268456375838903E-2</v>
      </c>
      <c r="AQ10" s="16">
        <v>6.18556701030928E-2</v>
      </c>
      <c r="AR10" s="16"/>
      <c r="AS10" s="16">
        <v>4.1095890410958902E-2</v>
      </c>
      <c r="AT10" s="16">
        <v>5.3680981595091999E-2</v>
      </c>
      <c r="AU10" s="16"/>
      <c r="AV10" s="16">
        <v>3.54609929078014E-2</v>
      </c>
      <c r="AW10" s="16">
        <v>6.0077519379844999E-2</v>
      </c>
      <c r="AX10" s="16"/>
      <c r="AY10" s="16">
        <v>6.1503416856492001E-2</v>
      </c>
      <c r="AZ10" s="16">
        <v>3.8997214484679701E-2</v>
      </c>
      <c r="BA10" s="16"/>
      <c r="BB10" s="16">
        <v>4.5652173913043499E-2</v>
      </c>
      <c r="BC10" s="16">
        <v>5.9171597633136098E-2</v>
      </c>
      <c r="BD10" s="16"/>
      <c r="BE10" s="16">
        <v>0.13043478260869601</v>
      </c>
      <c r="BF10" s="16">
        <v>9.4339622641509399E-2</v>
      </c>
      <c r="BG10" s="16">
        <v>4.6004842615012101E-2</v>
      </c>
      <c r="BH10" s="16">
        <v>1.9801980198019799E-2</v>
      </c>
    </row>
    <row r="11" spans="2:60" x14ac:dyDescent="0.25">
      <c r="B11" s="17" t="s">
        <v>345</v>
      </c>
      <c r="C11" s="16">
        <v>7.5187969924812E-3</v>
      </c>
      <c r="D11" s="16">
        <v>0</v>
      </c>
      <c r="E11" s="16">
        <v>1.2345679012345699E-2</v>
      </c>
      <c r="F11" s="16">
        <v>2.1739130434782601E-2</v>
      </c>
      <c r="G11" s="16">
        <v>0</v>
      </c>
      <c r="H11" s="16">
        <v>0</v>
      </c>
      <c r="I11" s="16">
        <v>2.8985507246376802E-2</v>
      </c>
      <c r="J11" s="16">
        <v>0</v>
      </c>
      <c r="K11" s="16">
        <v>0</v>
      </c>
      <c r="L11" s="16">
        <v>0</v>
      </c>
      <c r="M11" s="16">
        <v>0</v>
      </c>
      <c r="N11" s="16">
        <v>1.8181818181818198E-2</v>
      </c>
      <c r="O11" s="16">
        <v>0</v>
      </c>
      <c r="P11" s="16">
        <v>0</v>
      </c>
      <c r="Q11" s="16">
        <v>0</v>
      </c>
      <c r="R11" s="16">
        <v>0</v>
      </c>
      <c r="S11" s="16">
        <v>0</v>
      </c>
      <c r="T11" s="16">
        <v>1.4492753623188401E-2</v>
      </c>
      <c r="U11" s="16"/>
      <c r="V11" s="16">
        <v>7.0422535211267599E-3</v>
      </c>
      <c r="W11" s="16">
        <v>0</v>
      </c>
      <c r="X11" s="16">
        <v>2.1621621621621599E-2</v>
      </c>
      <c r="Y11" s="16">
        <v>2.7855153203342601E-3</v>
      </c>
      <c r="Z11" s="16"/>
      <c r="AA11" s="16">
        <v>1.12994350282486E-2</v>
      </c>
      <c r="AB11" s="16">
        <v>0</v>
      </c>
      <c r="AC11" s="16">
        <v>0</v>
      </c>
      <c r="AD11" s="16">
        <v>2.1505376344085999E-2</v>
      </c>
      <c r="AE11" s="16">
        <v>1.2987012987013E-2</v>
      </c>
      <c r="AF11" s="16">
        <v>0</v>
      </c>
      <c r="AG11" s="16">
        <v>0</v>
      </c>
      <c r="AH11" s="16">
        <v>1.58730158730159E-2</v>
      </c>
      <c r="AI11" s="16">
        <v>0</v>
      </c>
      <c r="AJ11" s="16"/>
      <c r="AK11" s="16">
        <v>3.2967032967033003E-2</v>
      </c>
      <c r="AL11" s="16">
        <v>0</v>
      </c>
      <c r="AM11" s="16">
        <v>0</v>
      </c>
      <c r="AN11" s="16">
        <v>1.1494252873563199E-2</v>
      </c>
      <c r="AO11" s="16">
        <v>7.8740157480314994E-3</v>
      </c>
      <c r="AP11" s="16">
        <v>0</v>
      </c>
      <c r="AQ11" s="16">
        <v>0</v>
      </c>
      <c r="AR11" s="16"/>
      <c r="AS11" s="16">
        <v>6.8493150684931503E-3</v>
      </c>
      <c r="AT11" s="16">
        <v>7.6687116564417204E-3</v>
      </c>
      <c r="AU11" s="16"/>
      <c r="AV11" s="16">
        <v>1.0638297872340399E-2</v>
      </c>
      <c r="AW11" s="16">
        <v>5.8139534883720903E-3</v>
      </c>
      <c r="AX11" s="16"/>
      <c r="AY11" s="16">
        <v>1.13895216400911E-2</v>
      </c>
      <c r="AZ11" s="16">
        <v>2.7855153203342601E-3</v>
      </c>
      <c r="BA11" s="16"/>
      <c r="BB11" s="16">
        <v>8.6956521739130401E-3</v>
      </c>
      <c r="BC11" s="16">
        <v>5.9171597633136102E-3</v>
      </c>
      <c r="BD11" s="16"/>
      <c r="BE11" s="16">
        <v>4.3478260869565202E-2</v>
      </c>
      <c r="BF11" s="16">
        <v>6.2893081761006301E-3</v>
      </c>
      <c r="BG11" s="16">
        <v>9.6852300242130807E-3</v>
      </c>
      <c r="BH11" s="16">
        <v>0</v>
      </c>
    </row>
    <row r="12" spans="2:60" x14ac:dyDescent="0.25">
      <c r="B12" s="17" t="s">
        <v>103</v>
      </c>
      <c r="C12" s="18">
        <v>7.5187969924812E-3</v>
      </c>
      <c r="D12" s="18">
        <v>0</v>
      </c>
      <c r="E12" s="18">
        <v>0</v>
      </c>
      <c r="F12" s="18">
        <v>0</v>
      </c>
      <c r="G12" s="18">
        <v>2.6315789473684199E-2</v>
      </c>
      <c r="H12" s="18">
        <v>0</v>
      </c>
      <c r="I12" s="18">
        <v>2.8985507246376802E-2</v>
      </c>
      <c r="J12" s="18">
        <v>0</v>
      </c>
      <c r="K12" s="18">
        <v>0</v>
      </c>
      <c r="L12" s="18">
        <v>0</v>
      </c>
      <c r="M12" s="18">
        <v>0</v>
      </c>
      <c r="N12" s="18">
        <v>1.8181818181818198E-2</v>
      </c>
      <c r="O12" s="18">
        <v>0</v>
      </c>
      <c r="P12" s="18">
        <v>5.5555555555555601E-2</v>
      </c>
      <c r="Q12" s="18">
        <v>0</v>
      </c>
      <c r="R12" s="18">
        <v>0</v>
      </c>
      <c r="S12" s="18">
        <v>0</v>
      </c>
      <c r="T12" s="18">
        <v>0</v>
      </c>
      <c r="U12" s="18"/>
      <c r="V12" s="18">
        <v>7.0422535211267599E-3</v>
      </c>
      <c r="W12" s="18">
        <v>8.9285714285714298E-3</v>
      </c>
      <c r="X12" s="18">
        <v>5.40540540540541E-3</v>
      </c>
      <c r="Y12" s="18">
        <v>8.3565459610027894E-3</v>
      </c>
      <c r="Z12" s="18"/>
      <c r="AA12" s="18">
        <v>5.6497175141242903E-3</v>
      </c>
      <c r="AB12" s="18">
        <v>0</v>
      </c>
      <c r="AC12" s="18">
        <v>1.3157894736842099E-2</v>
      </c>
      <c r="AD12" s="18">
        <v>1.0752688172042999E-2</v>
      </c>
      <c r="AE12" s="18">
        <v>0</v>
      </c>
      <c r="AF12" s="18">
        <v>1.49253731343284E-2</v>
      </c>
      <c r="AG12" s="18">
        <v>0</v>
      </c>
      <c r="AH12" s="18">
        <v>0</v>
      </c>
      <c r="AI12" s="18">
        <v>0</v>
      </c>
      <c r="AJ12" s="18"/>
      <c r="AK12" s="18">
        <v>1.0989010989011E-2</v>
      </c>
      <c r="AL12" s="18">
        <v>0</v>
      </c>
      <c r="AM12" s="18">
        <v>0</v>
      </c>
      <c r="AN12" s="18">
        <v>5.74712643678161E-3</v>
      </c>
      <c r="AO12" s="18">
        <v>7.8740157480314994E-3</v>
      </c>
      <c r="AP12" s="18">
        <v>1.34228187919463E-2</v>
      </c>
      <c r="AQ12" s="18">
        <v>1.03092783505155E-2</v>
      </c>
      <c r="AR12" s="18"/>
      <c r="AS12" s="18">
        <v>0</v>
      </c>
      <c r="AT12" s="18">
        <v>9.2024539877300603E-3</v>
      </c>
      <c r="AU12" s="18"/>
      <c r="AV12" s="18">
        <v>7.09219858156028E-3</v>
      </c>
      <c r="AW12" s="18">
        <v>7.7519379844961196E-3</v>
      </c>
      <c r="AX12" s="18"/>
      <c r="AY12" s="18">
        <v>6.8337129840546698E-3</v>
      </c>
      <c r="AZ12" s="18">
        <v>8.3565459610027894E-3</v>
      </c>
      <c r="BA12" s="18"/>
      <c r="BB12" s="18">
        <v>6.5217391304347797E-3</v>
      </c>
      <c r="BC12" s="18">
        <v>8.8757396449704092E-3</v>
      </c>
      <c r="BD12" s="18"/>
      <c r="BE12" s="18">
        <v>4.3478260869565202E-2</v>
      </c>
      <c r="BF12" s="18">
        <v>1.25786163522013E-2</v>
      </c>
      <c r="BG12" s="18">
        <v>7.2639225181598101E-3</v>
      </c>
      <c r="BH12" s="18">
        <v>0</v>
      </c>
    </row>
    <row r="13" spans="2:60" x14ac:dyDescent="0.25">
      <c r="B13" s="15" t="s">
        <v>702</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827</v>
      </c>
      <c r="D7" s="10">
        <v>84</v>
      </c>
      <c r="E7" s="10">
        <v>86</v>
      </c>
      <c r="F7" s="10">
        <v>55</v>
      </c>
      <c r="G7" s="10">
        <v>32</v>
      </c>
      <c r="H7" s="10">
        <v>18</v>
      </c>
      <c r="I7" s="10">
        <v>69</v>
      </c>
      <c r="J7" s="10">
        <v>11</v>
      </c>
      <c r="K7" s="10">
        <v>44</v>
      </c>
      <c r="L7" s="10">
        <v>18</v>
      </c>
      <c r="M7" s="10">
        <v>58</v>
      </c>
      <c r="N7" s="10">
        <v>63</v>
      </c>
      <c r="O7" s="10">
        <v>19</v>
      </c>
      <c r="P7" s="10">
        <v>37</v>
      </c>
      <c r="Q7" s="10">
        <v>23</v>
      </c>
      <c r="R7" s="10">
        <v>18</v>
      </c>
      <c r="S7" s="10">
        <v>116</v>
      </c>
      <c r="T7" s="10">
        <v>76</v>
      </c>
      <c r="U7" s="10"/>
      <c r="V7" s="10">
        <v>171</v>
      </c>
      <c r="W7" s="10">
        <v>114</v>
      </c>
      <c r="X7" s="10">
        <v>191</v>
      </c>
      <c r="Y7" s="10">
        <v>351</v>
      </c>
      <c r="Z7" s="10"/>
      <c r="AA7" s="10">
        <v>199</v>
      </c>
      <c r="AB7" s="10">
        <v>48</v>
      </c>
      <c r="AC7" s="10">
        <v>78</v>
      </c>
      <c r="AD7" s="10">
        <v>93</v>
      </c>
      <c r="AE7" s="10">
        <v>82</v>
      </c>
      <c r="AF7" s="10">
        <v>66</v>
      </c>
      <c r="AG7" s="10">
        <v>67</v>
      </c>
      <c r="AH7" s="10">
        <v>60</v>
      </c>
      <c r="AI7" s="10">
        <v>72</v>
      </c>
      <c r="AJ7" s="10"/>
      <c r="AK7" s="10">
        <v>97</v>
      </c>
      <c r="AL7" s="10">
        <v>64</v>
      </c>
      <c r="AM7" s="10">
        <v>59</v>
      </c>
      <c r="AN7" s="10">
        <v>177</v>
      </c>
      <c r="AO7" s="10">
        <v>129</v>
      </c>
      <c r="AP7" s="10">
        <v>160</v>
      </c>
      <c r="AQ7" s="10">
        <v>100</v>
      </c>
      <c r="AR7" s="10"/>
      <c r="AS7" s="10">
        <v>143</v>
      </c>
      <c r="AT7" s="10">
        <v>684</v>
      </c>
      <c r="AU7" s="10"/>
      <c r="AV7" s="10">
        <v>300</v>
      </c>
      <c r="AW7" s="10">
        <v>527</v>
      </c>
      <c r="AX7" s="10"/>
      <c r="AY7" s="10">
        <v>476</v>
      </c>
      <c r="AZ7" s="10">
        <v>351</v>
      </c>
      <c r="BA7" s="10"/>
      <c r="BB7" s="10">
        <v>475</v>
      </c>
      <c r="BC7" s="10">
        <v>352</v>
      </c>
      <c r="BD7" s="10"/>
      <c r="BE7" s="10">
        <v>29</v>
      </c>
      <c r="BF7" s="10">
        <v>177</v>
      </c>
      <c r="BG7" s="10">
        <v>419</v>
      </c>
      <c r="BH7" s="10">
        <v>201</v>
      </c>
    </row>
    <row r="8" spans="2:60" ht="45" x14ac:dyDescent="0.25">
      <c r="B8" s="17" t="s">
        <v>342</v>
      </c>
      <c r="C8" s="16">
        <v>0.480048367593712</v>
      </c>
      <c r="D8" s="16">
        <v>0.5</v>
      </c>
      <c r="E8" s="16">
        <v>0.46511627906976699</v>
      </c>
      <c r="F8" s="16">
        <v>0.527272727272727</v>
      </c>
      <c r="G8" s="16">
        <v>0.375</v>
      </c>
      <c r="H8" s="16">
        <v>0.44444444444444398</v>
      </c>
      <c r="I8" s="16">
        <v>0.55072463768115898</v>
      </c>
      <c r="J8" s="16">
        <v>0.45454545454545497</v>
      </c>
      <c r="K8" s="16">
        <v>0.54545454545454497</v>
      </c>
      <c r="L8" s="16">
        <v>0.38888888888888901</v>
      </c>
      <c r="M8" s="16">
        <v>0.55172413793103403</v>
      </c>
      <c r="N8" s="16">
        <v>0.365079365079365</v>
      </c>
      <c r="O8" s="16">
        <v>0.47368421052631599</v>
      </c>
      <c r="P8" s="16">
        <v>0.45945945945945899</v>
      </c>
      <c r="Q8" s="16">
        <v>0.565217391304348</v>
      </c>
      <c r="R8" s="16">
        <v>0.44444444444444398</v>
      </c>
      <c r="S8" s="16">
        <v>0.52586206896551702</v>
      </c>
      <c r="T8" s="16">
        <v>0.38157894736842102</v>
      </c>
      <c r="U8" s="16"/>
      <c r="V8" s="16">
        <v>0.46783625730994099</v>
      </c>
      <c r="W8" s="16">
        <v>0.44736842105263203</v>
      </c>
      <c r="X8" s="16">
        <v>0.44502617801047101</v>
      </c>
      <c r="Y8" s="16">
        <v>0.51566951566951602</v>
      </c>
      <c r="Z8" s="16"/>
      <c r="AA8" s="16">
        <v>0.462311557788945</v>
      </c>
      <c r="AB8" s="16">
        <v>0.5</v>
      </c>
      <c r="AC8" s="16">
        <v>0.44871794871794901</v>
      </c>
      <c r="AD8" s="16">
        <v>0.43010752688171999</v>
      </c>
      <c r="AE8" s="16">
        <v>0.47560975609756101</v>
      </c>
      <c r="AF8" s="16">
        <v>0.560606060606061</v>
      </c>
      <c r="AG8" s="16">
        <v>0.52238805970149205</v>
      </c>
      <c r="AH8" s="16">
        <v>0.45</v>
      </c>
      <c r="AI8" s="16">
        <v>0.59722222222222199</v>
      </c>
      <c r="AJ8" s="16"/>
      <c r="AK8" s="16">
        <v>0.42268041237113402</v>
      </c>
      <c r="AL8" s="16">
        <v>0.4375</v>
      </c>
      <c r="AM8" s="16">
        <v>0.52542372881355903</v>
      </c>
      <c r="AN8" s="16">
        <v>0.46327683615819198</v>
      </c>
      <c r="AO8" s="16">
        <v>0.51162790697674398</v>
      </c>
      <c r="AP8" s="16">
        <v>0.46250000000000002</v>
      </c>
      <c r="AQ8" s="16">
        <v>0.56000000000000005</v>
      </c>
      <c r="AR8" s="16"/>
      <c r="AS8" s="16">
        <v>0.56643356643356602</v>
      </c>
      <c r="AT8" s="16">
        <v>0.461988304093567</v>
      </c>
      <c r="AU8" s="16"/>
      <c r="AV8" s="16">
        <v>0.52666666666666695</v>
      </c>
      <c r="AW8" s="16">
        <v>0.453510436432638</v>
      </c>
      <c r="AX8" s="16"/>
      <c r="AY8" s="16">
        <v>0.45378151260504201</v>
      </c>
      <c r="AZ8" s="16">
        <v>0.51566951566951602</v>
      </c>
      <c r="BA8" s="16"/>
      <c r="BB8" s="16">
        <v>0.51368421052631597</v>
      </c>
      <c r="BC8" s="16">
        <v>0.43465909090909099</v>
      </c>
      <c r="BD8" s="16"/>
      <c r="BE8" s="16">
        <v>0.27586206896551702</v>
      </c>
      <c r="BF8" s="16">
        <v>0.47457627118644102</v>
      </c>
      <c r="BG8" s="16">
        <v>0.46539379474940301</v>
      </c>
      <c r="BH8" s="16">
        <v>0.54228855721392999</v>
      </c>
    </row>
    <row r="9" spans="2:60" ht="30" x14ac:dyDescent="0.25">
      <c r="B9" s="17" t="s">
        <v>343</v>
      </c>
      <c r="C9" s="16">
        <v>0.45707376058041099</v>
      </c>
      <c r="D9" s="16">
        <v>0.41666666666666702</v>
      </c>
      <c r="E9" s="16">
        <v>0.48837209302325602</v>
      </c>
      <c r="F9" s="16">
        <v>0.34545454545454501</v>
      </c>
      <c r="G9" s="16">
        <v>0.625</v>
      </c>
      <c r="H9" s="16">
        <v>0.5</v>
      </c>
      <c r="I9" s="16">
        <v>0.405797101449275</v>
      </c>
      <c r="J9" s="16">
        <v>0.54545454545454497</v>
      </c>
      <c r="K9" s="16">
        <v>0.40909090909090901</v>
      </c>
      <c r="L9" s="16">
        <v>0.61111111111111105</v>
      </c>
      <c r="M9" s="16">
        <v>0.39655172413793099</v>
      </c>
      <c r="N9" s="16">
        <v>0.58730158730158699</v>
      </c>
      <c r="O9" s="16">
        <v>0.52631578947368396</v>
      </c>
      <c r="P9" s="16">
        <v>0.40540540540540498</v>
      </c>
      <c r="Q9" s="16">
        <v>0.434782608695652</v>
      </c>
      <c r="R9" s="16">
        <v>0.55555555555555602</v>
      </c>
      <c r="S9" s="16">
        <v>0.42241379310344801</v>
      </c>
      <c r="T9" s="16">
        <v>0.47368421052631599</v>
      </c>
      <c r="U9" s="16"/>
      <c r="V9" s="16">
        <v>0.47953216374268998</v>
      </c>
      <c r="W9" s="16">
        <v>0.52631578947368396</v>
      </c>
      <c r="X9" s="16">
        <v>0.48167539267015702</v>
      </c>
      <c r="Y9" s="16">
        <v>0.41025641025641002</v>
      </c>
      <c r="Z9" s="16"/>
      <c r="AA9" s="16">
        <v>0.457286432160804</v>
      </c>
      <c r="AB9" s="16">
        <v>0.5</v>
      </c>
      <c r="AC9" s="16">
        <v>0.46153846153846201</v>
      </c>
      <c r="AD9" s="16">
        <v>0.483870967741935</v>
      </c>
      <c r="AE9" s="16">
        <v>0.45121951219512202</v>
      </c>
      <c r="AF9" s="16">
        <v>0.39393939393939398</v>
      </c>
      <c r="AG9" s="16">
        <v>0.41791044776119401</v>
      </c>
      <c r="AH9" s="16">
        <v>0.51666666666666705</v>
      </c>
      <c r="AI9" s="16">
        <v>0.33333333333333298</v>
      </c>
      <c r="AJ9" s="16"/>
      <c r="AK9" s="16">
        <v>0.463917525773196</v>
      </c>
      <c r="AL9" s="16">
        <v>0.515625</v>
      </c>
      <c r="AM9" s="16">
        <v>0.47457627118644102</v>
      </c>
      <c r="AN9" s="16">
        <v>0.48587570621468901</v>
      </c>
      <c r="AO9" s="16">
        <v>0.39534883720930197</v>
      </c>
      <c r="AP9" s="16">
        <v>0.46875</v>
      </c>
      <c r="AQ9" s="16">
        <v>0.41</v>
      </c>
      <c r="AR9" s="16"/>
      <c r="AS9" s="16">
        <v>0.36363636363636398</v>
      </c>
      <c r="AT9" s="16">
        <v>0.47660818713450298</v>
      </c>
      <c r="AU9" s="16"/>
      <c r="AV9" s="16">
        <v>0.42333333333333301</v>
      </c>
      <c r="AW9" s="16">
        <v>0.47628083491461098</v>
      </c>
      <c r="AX9" s="16"/>
      <c r="AY9" s="16">
        <v>0.49159663865546199</v>
      </c>
      <c r="AZ9" s="16">
        <v>0.41025641025641002</v>
      </c>
      <c r="BA9" s="16"/>
      <c r="BB9" s="16">
        <v>0.42736842105263201</v>
      </c>
      <c r="BC9" s="16">
        <v>0.49715909090909099</v>
      </c>
      <c r="BD9" s="16"/>
      <c r="BE9" s="16">
        <v>0.58620689655172398</v>
      </c>
      <c r="BF9" s="16">
        <v>0.451977401129944</v>
      </c>
      <c r="BG9" s="16">
        <v>0.47016706443914102</v>
      </c>
      <c r="BH9" s="16">
        <v>0.41791044776119401</v>
      </c>
    </row>
    <row r="10" spans="2:60" x14ac:dyDescent="0.25">
      <c r="B10" s="17" t="s">
        <v>344</v>
      </c>
      <c r="C10" s="16">
        <v>4.7158403869407499E-2</v>
      </c>
      <c r="D10" s="16">
        <v>7.1428571428571397E-2</v>
      </c>
      <c r="E10" s="16">
        <v>2.32558139534884E-2</v>
      </c>
      <c r="F10" s="16">
        <v>9.0909090909090898E-2</v>
      </c>
      <c r="G10" s="16">
        <v>0</v>
      </c>
      <c r="H10" s="16">
        <v>5.5555555555555601E-2</v>
      </c>
      <c r="I10" s="16">
        <v>2.8985507246376802E-2</v>
      </c>
      <c r="J10" s="16">
        <v>0</v>
      </c>
      <c r="K10" s="16">
        <v>2.27272727272727E-2</v>
      </c>
      <c r="L10" s="16">
        <v>0</v>
      </c>
      <c r="M10" s="16">
        <v>3.4482758620689703E-2</v>
      </c>
      <c r="N10" s="16">
        <v>4.7619047619047603E-2</v>
      </c>
      <c r="O10" s="16">
        <v>0</v>
      </c>
      <c r="P10" s="16">
        <v>0.108108108108108</v>
      </c>
      <c r="Q10" s="16">
        <v>0</v>
      </c>
      <c r="R10" s="16">
        <v>0</v>
      </c>
      <c r="S10" s="16">
        <v>5.1724137931034503E-2</v>
      </c>
      <c r="T10" s="16">
        <v>9.2105263157894704E-2</v>
      </c>
      <c r="U10" s="16"/>
      <c r="V10" s="16">
        <v>4.0935672514619902E-2</v>
      </c>
      <c r="W10" s="16">
        <v>2.6315789473684199E-2</v>
      </c>
      <c r="X10" s="16">
        <v>5.7591623036649199E-2</v>
      </c>
      <c r="Y10" s="16">
        <v>5.1282051282051301E-2</v>
      </c>
      <c r="Z10" s="16"/>
      <c r="AA10" s="16">
        <v>6.5326633165829207E-2</v>
      </c>
      <c r="AB10" s="16">
        <v>0</v>
      </c>
      <c r="AC10" s="16">
        <v>6.4102564102564097E-2</v>
      </c>
      <c r="AD10" s="16">
        <v>3.2258064516128997E-2</v>
      </c>
      <c r="AE10" s="16">
        <v>7.3170731707317097E-2</v>
      </c>
      <c r="AF10" s="16">
        <v>4.5454545454545497E-2</v>
      </c>
      <c r="AG10" s="16">
        <v>5.9701492537313397E-2</v>
      </c>
      <c r="AH10" s="16">
        <v>3.3333333333333298E-2</v>
      </c>
      <c r="AI10" s="16">
        <v>2.7777777777777801E-2</v>
      </c>
      <c r="AJ10" s="16"/>
      <c r="AK10" s="16">
        <v>7.2164948453608199E-2</v>
      </c>
      <c r="AL10" s="16">
        <v>4.6875E-2</v>
      </c>
      <c r="AM10" s="16">
        <v>0</v>
      </c>
      <c r="AN10" s="16">
        <v>3.9548022598870101E-2</v>
      </c>
      <c r="AO10" s="16">
        <v>6.9767441860465101E-2</v>
      </c>
      <c r="AP10" s="16">
        <v>0.05</v>
      </c>
      <c r="AQ10" s="16">
        <v>0.03</v>
      </c>
      <c r="AR10" s="16"/>
      <c r="AS10" s="16">
        <v>5.5944055944055902E-2</v>
      </c>
      <c r="AT10" s="16">
        <v>4.5321637426900603E-2</v>
      </c>
      <c r="AU10" s="16"/>
      <c r="AV10" s="16">
        <v>0.04</v>
      </c>
      <c r="AW10" s="16">
        <v>5.1233396584440198E-2</v>
      </c>
      <c r="AX10" s="16"/>
      <c r="AY10" s="16">
        <v>4.4117647058823498E-2</v>
      </c>
      <c r="AZ10" s="16">
        <v>5.1282051282051301E-2</v>
      </c>
      <c r="BA10" s="16"/>
      <c r="BB10" s="16">
        <v>4.4210526315789499E-2</v>
      </c>
      <c r="BC10" s="16">
        <v>5.1136363636363598E-2</v>
      </c>
      <c r="BD10" s="16"/>
      <c r="BE10" s="16">
        <v>6.8965517241379296E-2</v>
      </c>
      <c r="BF10" s="16">
        <v>4.5197740112994399E-2</v>
      </c>
      <c r="BG10" s="16">
        <v>5.4892601431980902E-2</v>
      </c>
      <c r="BH10" s="16">
        <v>2.9850746268656699E-2</v>
      </c>
    </row>
    <row r="11" spans="2:60" x14ac:dyDescent="0.25">
      <c r="B11" s="17" t="s">
        <v>345</v>
      </c>
      <c r="C11" s="16">
        <v>1.08827085852479E-2</v>
      </c>
      <c r="D11" s="16">
        <v>0</v>
      </c>
      <c r="E11" s="16">
        <v>2.32558139534884E-2</v>
      </c>
      <c r="F11" s="16">
        <v>3.6363636363636397E-2</v>
      </c>
      <c r="G11" s="16">
        <v>0</v>
      </c>
      <c r="H11" s="16">
        <v>0</v>
      </c>
      <c r="I11" s="16">
        <v>1.4492753623188401E-2</v>
      </c>
      <c r="J11" s="16">
        <v>0</v>
      </c>
      <c r="K11" s="16">
        <v>2.27272727272727E-2</v>
      </c>
      <c r="L11" s="16">
        <v>0</v>
      </c>
      <c r="M11" s="16">
        <v>0</v>
      </c>
      <c r="N11" s="16">
        <v>0</v>
      </c>
      <c r="O11" s="16">
        <v>0</v>
      </c>
      <c r="P11" s="16">
        <v>2.7027027027027001E-2</v>
      </c>
      <c r="Q11" s="16">
        <v>0</v>
      </c>
      <c r="R11" s="16">
        <v>0</v>
      </c>
      <c r="S11" s="16">
        <v>0</v>
      </c>
      <c r="T11" s="16">
        <v>2.6315789473684199E-2</v>
      </c>
      <c r="U11" s="16"/>
      <c r="V11" s="16">
        <v>5.8479532163742704E-3</v>
      </c>
      <c r="W11" s="16">
        <v>0</v>
      </c>
      <c r="X11" s="16">
        <v>1.5706806282722498E-2</v>
      </c>
      <c r="Y11" s="16">
        <v>1.42450142450142E-2</v>
      </c>
      <c r="Z11" s="16"/>
      <c r="AA11" s="16">
        <v>5.0251256281407001E-3</v>
      </c>
      <c r="AB11" s="16">
        <v>0</v>
      </c>
      <c r="AC11" s="16">
        <v>2.5641025641025599E-2</v>
      </c>
      <c r="AD11" s="16">
        <v>5.3763440860215103E-2</v>
      </c>
      <c r="AE11" s="16">
        <v>0</v>
      </c>
      <c r="AF11" s="16">
        <v>0</v>
      </c>
      <c r="AG11" s="16">
        <v>0</v>
      </c>
      <c r="AH11" s="16">
        <v>0</v>
      </c>
      <c r="AI11" s="16">
        <v>1.38888888888889E-2</v>
      </c>
      <c r="AJ11" s="16"/>
      <c r="AK11" s="16">
        <v>3.09278350515464E-2</v>
      </c>
      <c r="AL11" s="16">
        <v>0</v>
      </c>
      <c r="AM11" s="16">
        <v>0</v>
      </c>
      <c r="AN11" s="16">
        <v>0</v>
      </c>
      <c r="AO11" s="16">
        <v>2.32558139534884E-2</v>
      </c>
      <c r="AP11" s="16">
        <v>1.2500000000000001E-2</v>
      </c>
      <c r="AQ11" s="16">
        <v>0</v>
      </c>
      <c r="AR11" s="16"/>
      <c r="AS11" s="16">
        <v>1.3986013986014E-2</v>
      </c>
      <c r="AT11" s="16">
        <v>1.0233918128655E-2</v>
      </c>
      <c r="AU11" s="16"/>
      <c r="AV11" s="16">
        <v>6.6666666666666697E-3</v>
      </c>
      <c r="AW11" s="16">
        <v>1.32827324478178E-2</v>
      </c>
      <c r="AX11" s="16"/>
      <c r="AY11" s="16">
        <v>8.4033613445378096E-3</v>
      </c>
      <c r="AZ11" s="16">
        <v>1.42450142450142E-2</v>
      </c>
      <c r="BA11" s="16"/>
      <c r="BB11" s="16">
        <v>1.05263157894737E-2</v>
      </c>
      <c r="BC11" s="16">
        <v>1.13636363636364E-2</v>
      </c>
      <c r="BD11" s="16"/>
      <c r="BE11" s="16">
        <v>3.4482758620689703E-2</v>
      </c>
      <c r="BF11" s="16">
        <v>2.2598870056497199E-2</v>
      </c>
      <c r="BG11" s="16">
        <v>4.7732696897374704E-3</v>
      </c>
      <c r="BH11" s="16">
        <v>9.9502487562189105E-3</v>
      </c>
    </row>
    <row r="12" spans="2:60" x14ac:dyDescent="0.25">
      <c r="B12" s="17" t="s">
        <v>103</v>
      </c>
      <c r="C12" s="18">
        <v>4.8367593712212798E-3</v>
      </c>
      <c r="D12" s="18">
        <v>1.1904761904761901E-2</v>
      </c>
      <c r="E12" s="18">
        <v>0</v>
      </c>
      <c r="F12" s="18">
        <v>0</v>
      </c>
      <c r="G12" s="18">
        <v>0</v>
      </c>
      <c r="H12" s="18">
        <v>0</v>
      </c>
      <c r="I12" s="18">
        <v>0</v>
      </c>
      <c r="J12" s="18">
        <v>0</v>
      </c>
      <c r="K12" s="18">
        <v>0</v>
      </c>
      <c r="L12" s="18">
        <v>0</v>
      </c>
      <c r="M12" s="18">
        <v>1.72413793103448E-2</v>
      </c>
      <c r="N12" s="18">
        <v>0</v>
      </c>
      <c r="O12" s="18">
        <v>0</v>
      </c>
      <c r="P12" s="18">
        <v>0</v>
      </c>
      <c r="Q12" s="18">
        <v>0</v>
      </c>
      <c r="R12" s="18">
        <v>0</v>
      </c>
      <c r="S12" s="18">
        <v>0</v>
      </c>
      <c r="T12" s="18">
        <v>2.6315789473684199E-2</v>
      </c>
      <c r="U12" s="18"/>
      <c r="V12" s="18">
        <v>5.8479532163742704E-3</v>
      </c>
      <c r="W12" s="18">
        <v>0</v>
      </c>
      <c r="X12" s="18">
        <v>0</v>
      </c>
      <c r="Y12" s="18">
        <v>8.5470085470085496E-3</v>
      </c>
      <c r="Z12" s="18"/>
      <c r="AA12" s="18">
        <v>1.00502512562814E-2</v>
      </c>
      <c r="AB12" s="18">
        <v>0</v>
      </c>
      <c r="AC12" s="18">
        <v>0</v>
      </c>
      <c r="AD12" s="18">
        <v>0</v>
      </c>
      <c r="AE12" s="18">
        <v>0</v>
      </c>
      <c r="AF12" s="18">
        <v>0</v>
      </c>
      <c r="AG12" s="18">
        <v>0</v>
      </c>
      <c r="AH12" s="18">
        <v>0</v>
      </c>
      <c r="AI12" s="18">
        <v>2.7777777777777801E-2</v>
      </c>
      <c r="AJ12" s="18"/>
      <c r="AK12" s="18">
        <v>1.03092783505155E-2</v>
      </c>
      <c r="AL12" s="18">
        <v>0</v>
      </c>
      <c r="AM12" s="18">
        <v>0</v>
      </c>
      <c r="AN12" s="18">
        <v>1.12994350282486E-2</v>
      </c>
      <c r="AO12" s="18">
        <v>0</v>
      </c>
      <c r="AP12" s="18">
        <v>6.2500000000000003E-3</v>
      </c>
      <c r="AQ12" s="18">
        <v>0</v>
      </c>
      <c r="AR12" s="18"/>
      <c r="AS12" s="18">
        <v>0</v>
      </c>
      <c r="AT12" s="18">
        <v>5.8479532163742704E-3</v>
      </c>
      <c r="AU12" s="18"/>
      <c r="AV12" s="18">
        <v>3.3333333333333301E-3</v>
      </c>
      <c r="AW12" s="18">
        <v>5.6925996204933603E-3</v>
      </c>
      <c r="AX12" s="18"/>
      <c r="AY12" s="18">
        <v>2.1008403361344498E-3</v>
      </c>
      <c r="AZ12" s="18">
        <v>8.5470085470085496E-3</v>
      </c>
      <c r="BA12" s="18"/>
      <c r="BB12" s="18">
        <v>4.2105263157894701E-3</v>
      </c>
      <c r="BC12" s="18">
        <v>5.6818181818181802E-3</v>
      </c>
      <c r="BD12" s="18"/>
      <c r="BE12" s="18">
        <v>3.4482758620689703E-2</v>
      </c>
      <c r="BF12" s="18">
        <v>5.6497175141242903E-3</v>
      </c>
      <c r="BG12" s="18">
        <v>4.7732696897374704E-3</v>
      </c>
      <c r="BH12" s="18">
        <v>0</v>
      </c>
    </row>
    <row r="13" spans="2:60" x14ac:dyDescent="0.25">
      <c r="B13" s="15" t="s">
        <v>703</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828</v>
      </c>
      <c r="D7" s="10">
        <v>92</v>
      </c>
      <c r="E7" s="10">
        <v>77</v>
      </c>
      <c r="F7" s="10">
        <v>57</v>
      </c>
      <c r="G7" s="10">
        <v>37</v>
      </c>
      <c r="H7" s="10">
        <v>19</v>
      </c>
      <c r="I7" s="10">
        <v>61</v>
      </c>
      <c r="J7" s="10">
        <v>15</v>
      </c>
      <c r="K7" s="10">
        <v>43</v>
      </c>
      <c r="L7" s="10">
        <v>20</v>
      </c>
      <c r="M7" s="10">
        <v>57</v>
      </c>
      <c r="N7" s="10">
        <v>54</v>
      </c>
      <c r="O7" s="10">
        <v>22</v>
      </c>
      <c r="P7" s="10">
        <v>34</v>
      </c>
      <c r="Q7" s="10">
        <v>30</v>
      </c>
      <c r="R7" s="10">
        <v>15</v>
      </c>
      <c r="S7" s="10">
        <v>124</v>
      </c>
      <c r="T7" s="10">
        <v>71</v>
      </c>
      <c r="U7" s="10"/>
      <c r="V7" s="10">
        <v>107</v>
      </c>
      <c r="W7" s="10">
        <v>126</v>
      </c>
      <c r="X7" s="10">
        <v>197</v>
      </c>
      <c r="Y7" s="10">
        <v>398</v>
      </c>
      <c r="Z7" s="10"/>
      <c r="AA7" s="10">
        <v>156</v>
      </c>
      <c r="AB7" s="10">
        <v>46</v>
      </c>
      <c r="AC7" s="10">
        <v>77</v>
      </c>
      <c r="AD7" s="10">
        <v>100</v>
      </c>
      <c r="AE7" s="10">
        <v>86</v>
      </c>
      <c r="AF7" s="10">
        <v>72</v>
      </c>
      <c r="AG7" s="10">
        <v>71</v>
      </c>
      <c r="AH7" s="10">
        <v>69</v>
      </c>
      <c r="AI7" s="10">
        <v>88</v>
      </c>
      <c r="AJ7" s="10"/>
      <c r="AK7" s="10">
        <v>76</v>
      </c>
      <c r="AL7" s="10">
        <v>67</v>
      </c>
      <c r="AM7" s="10">
        <v>62</v>
      </c>
      <c r="AN7" s="10">
        <v>177</v>
      </c>
      <c r="AO7" s="10">
        <v>141</v>
      </c>
      <c r="AP7" s="10">
        <v>165</v>
      </c>
      <c r="AQ7" s="10">
        <v>107</v>
      </c>
      <c r="AR7" s="10"/>
      <c r="AS7" s="10">
        <v>161</v>
      </c>
      <c r="AT7" s="10">
        <v>667</v>
      </c>
      <c r="AU7" s="10"/>
      <c r="AV7" s="10">
        <v>292</v>
      </c>
      <c r="AW7" s="10">
        <v>536</v>
      </c>
      <c r="AX7" s="10"/>
      <c r="AY7" s="10">
        <v>430</v>
      </c>
      <c r="AZ7" s="10">
        <v>398</v>
      </c>
      <c r="BA7" s="10"/>
      <c r="BB7" s="10">
        <v>481</v>
      </c>
      <c r="BC7" s="10">
        <v>347</v>
      </c>
      <c r="BD7" s="10"/>
      <c r="BE7" s="10">
        <v>16</v>
      </c>
      <c r="BF7" s="10">
        <v>150</v>
      </c>
      <c r="BG7" s="10">
        <v>445</v>
      </c>
      <c r="BH7" s="10">
        <v>216</v>
      </c>
    </row>
    <row r="8" spans="2:60" ht="45" x14ac:dyDescent="0.25">
      <c r="B8" s="17" t="s">
        <v>342</v>
      </c>
      <c r="C8" s="16">
        <v>0.46256038647343001</v>
      </c>
      <c r="D8" s="16">
        <v>0.434782608695652</v>
      </c>
      <c r="E8" s="16">
        <v>0.42857142857142899</v>
      </c>
      <c r="F8" s="16">
        <v>0.45614035087719301</v>
      </c>
      <c r="G8" s="16">
        <v>0.40540540540540498</v>
      </c>
      <c r="H8" s="16">
        <v>0.47368421052631599</v>
      </c>
      <c r="I8" s="16">
        <v>0.50819672131147497</v>
      </c>
      <c r="J8" s="16">
        <v>0.46666666666666701</v>
      </c>
      <c r="K8" s="16">
        <v>0.51162790697674398</v>
      </c>
      <c r="L8" s="16">
        <v>0.3</v>
      </c>
      <c r="M8" s="16">
        <v>0.50877192982456099</v>
      </c>
      <c r="N8" s="16">
        <v>0.44444444444444398</v>
      </c>
      <c r="O8" s="16">
        <v>0.40909090909090901</v>
      </c>
      <c r="P8" s="16">
        <v>0.55882352941176505</v>
      </c>
      <c r="Q8" s="16">
        <v>0.43333333333333302</v>
      </c>
      <c r="R8" s="16">
        <v>0.46666666666666701</v>
      </c>
      <c r="S8" s="16">
        <v>0.50806451612903203</v>
      </c>
      <c r="T8" s="16">
        <v>0.42253521126760601</v>
      </c>
      <c r="U8" s="16"/>
      <c r="V8" s="16">
        <v>0.27102803738317799</v>
      </c>
      <c r="W8" s="16">
        <v>0.365079365079365</v>
      </c>
      <c r="X8" s="16">
        <v>0.50253807106599002</v>
      </c>
      <c r="Y8" s="16">
        <v>0.52512562814070396</v>
      </c>
      <c r="Z8" s="16"/>
      <c r="AA8" s="16">
        <v>0.41666666666666702</v>
      </c>
      <c r="AB8" s="16">
        <v>0.434782608695652</v>
      </c>
      <c r="AC8" s="16">
        <v>0.415584415584416</v>
      </c>
      <c r="AD8" s="16">
        <v>0.41</v>
      </c>
      <c r="AE8" s="16">
        <v>0.418604651162791</v>
      </c>
      <c r="AF8" s="16">
        <v>0.55555555555555602</v>
      </c>
      <c r="AG8" s="16">
        <v>0.52112676056338003</v>
      </c>
      <c r="AH8" s="16">
        <v>0.50724637681159401</v>
      </c>
      <c r="AI8" s="16">
        <v>0.60227272727272696</v>
      </c>
      <c r="AJ8" s="16"/>
      <c r="AK8" s="16">
        <v>0.36842105263157898</v>
      </c>
      <c r="AL8" s="16">
        <v>0.462686567164179</v>
      </c>
      <c r="AM8" s="16">
        <v>0.483870967741935</v>
      </c>
      <c r="AN8" s="16">
        <v>0.38418079096045199</v>
      </c>
      <c r="AO8" s="16">
        <v>0.54609929078014197</v>
      </c>
      <c r="AP8" s="16">
        <v>0.49090909090909102</v>
      </c>
      <c r="AQ8" s="16">
        <v>0.51401869158878499</v>
      </c>
      <c r="AR8" s="16"/>
      <c r="AS8" s="16">
        <v>0.59627329192546596</v>
      </c>
      <c r="AT8" s="16">
        <v>0.43028485757121399</v>
      </c>
      <c r="AU8" s="16"/>
      <c r="AV8" s="16">
        <v>0.48630136986301398</v>
      </c>
      <c r="AW8" s="16">
        <v>0.44962686567164201</v>
      </c>
      <c r="AX8" s="16"/>
      <c r="AY8" s="16">
        <v>0.40465116279069802</v>
      </c>
      <c r="AZ8" s="16">
        <v>0.52512562814070396</v>
      </c>
      <c r="BA8" s="16"/>
      <c r="BB8" s="16">
        <v>0.54469854469854495</v>
      </c>
      <c r="BC8" s="16">
        <v>0.34870317002881801</v>
      </c>
      <c r="BD8" s="16"/>
      <c r="BE8" s="16">
        <v>0.25</v>
      </c>
      <c r="BF8" s="16">
        <v>0.31333333333333302</v>
      </c>
      <c r="BG8" s="16">
        <v>0.43820224719101097</v>
      </c>
      <c r="BH8" s="16">
        <v>0.62962962962962998</v>
      </c>
    </row>
    <row r="9" spans="2:60" ht="30" x14ac:dyDescent="0.25">
      <c r="B9" s="17" t="s">
        <v>343</v>
      </c>
      <c r="C9" s="16">
        <v>0.47463768115942001</v>
      </c>
      <c r="D9" s="16">
        <v>0.48913043478260898</v>
      </c>
      <c r="E9" s="16">
        <v>0.53246753246753198</v>
      </c>
      <c r="F9" s="16">
        <v>0.42105263157894701</v>
      </c>
      <c r="G9" s="16">
        <v>0.56756756756756799</v>
      </c>
      <c r="H9" s="16">
        <v>0.47368421052631599</v>
      </c>
      <c r="I9" s="16">
        <v>0.45901639344262302</v>
      </c>
      <c r="J9" s="16">
        <v>0.53333333333333299</v>
      </c>
      <c r="K9" s="16">
        <v>0.372093023255814</v>
      </c>
      <c r="L9" s="16">
        <v>0.65</v>
      </c>
      <c r="M9" s="16">
        <v>0.43859649122806998</v>
      </c>
      <c r="N9" s="16">
        <v>0.5</v>
      </c>
      <c r="O9" s="16">
        <v>0.45454545454545497</v>
      </c>
      <c r="P9" s="16">
        <v>0.38235294117647101</v>
      </c>
      <c r="Q9" s="16">
        <v>0.5</v>
      </c>
      <c r="R9" s="16">
        <v>0.53333333333333299</v>
      </c>
      <c r="S9" s="16">
        <v>0.43548387096774199</v>
      </c>
      <c r="T9" s="16">
        <v>0.50704225352112697</v>
      </c>
      <c r="U9" s="16"/>
      <c r="V9" s="16">
        <v>0.644859813084112</v>
      </c>
      <c r="W9" s="16">
        <v>0.53174603174603197</v>
      </c>
      <c r="X9" s="16">
        <v>0.45685279187817301</v>
      </c>
      <c r="Y9" s="16">
        <v>0.41959798994974901</v>
      </c>
      <c r="Z9" s="16"/>
      <c r="AA9" s="16">
        <v>0.487179487179487</v>
      </c>
      <c r="AB9" s="16">
        <v>0.47826086956521702</v>
      </c>
      <c r="AC9" s="16">
        <v>0.53246753246753198</v>
      </c>
      <c r="AD9" s="16">
        <v>0.55000000000000004</v>
      </c>
      <c r="AE9" s="16">
        <v>0.51162790697674398</v>
      </c>
      <c r="AF9" s="16">
        <v>0.375</v>
      </c>
      <c r="AG9" s="16">
        <v>0.40845070422535201</v>
      </c>
      <c r="AH9" s="16">
        <v>0.46376811594202899</v>
      </c>
      <c r="AI9" s="16">
        <v>0.36363636363636398</v>
      </c>
      <c r="AJ9" s="16"/>
      <c r="AK9" s="16">
        <v>0.55263157894736803</v>
      </c>
      <c r="AL9" s="16">
        <v>0.49253731343283602</v>
      </c>
      <c r="AM9" s="16">
        <v>0.45161290322580599</v>
      </c>
      <c r="AN9" s="16">
        <v>0.53672316384180796</v>
      </c>
      <c r="AO9" s="16">
        <v>0.39716312056737602</v>
      </c>
      <c r="AP9" s="16">
        <v>0.46666666666666701</v>
      </c>
      <c r="AQ9" s="16">
        <v>0.420560747663551</v>
      </c>
      <c r="AR9" s="16"/>
      <c r="AS9" s="16">
        <v>0.37267080745341602</v>
      </c>
      <c r="AT9" s="16">
        <v>0.49925037481259399</v>
      </c>
      <c r="AU9" s="16"/>
      <c r="AV9" s="16">
        <v>0.465753424657534</v>
      </c>
      <c r="AW9" s="16">
        <v>0.47947761194029898</v>
      </c>
      <c r="AX9" s="16"/>
      <c r="AY9" s="16">
        <v>0.52558139534883697</v>
      </c>
      <c r="AZ9" s="16">
        <v>0.41959798994974901</v>
      </c>
      <c r="BA9" s="16"/>
      <c r="BB9" s="16">
        <v>0.40540540540540498</v>
      </c>
      <c r="BC9" s="16">
        <v>0.57060518731988497</v>
      </c>
      <c r="BD9" s="16"/>
      <c r="BE9" s="16">
        <v>0.625</v>
      </c>
      <c r="BF9" s="16">
        <v>0.57999999999999996</v>
      </c>
      <c r="BG9" s="16">
        <v>0.49662921348314598</v>
      </c>
      <c r="BH9" s="16">
        <v>0.34722222222222199</v>
      </c>
    </row>
    <row r="10" spans="2:60" x14ac:dyDescent="0.25">
      <c r="B10" s="17" t="s">
        <v>344</v>
      </c>
      <c r="C10" s="16">
        <v>5.4347826086956499E-2</v>
      </c>
      <c r="D10" s="16">
        <v>5.4347826086956499E-2</v>
      </c>
      <c r="E10" s="16">
        <v>3.8961038961039002E-2</v>
      </c>
      <c r="F10" s="16">
        <v>8.7719298245614002E-2</v>
      </c>
      <c r="G10" s="16">
        <v>2.7027027027027001E-2</v>
      </c>
      <c r="H10" s="16">
        <v>5.2631578947368397E-2</v>
      </c>
      <c r="I10" s="16">
        <v>3.2786885245901599E-2</v>
      </c>
      <c r="J10" s="16">
        <v>0</v>
      </c>
      <c r="K10" s="16">
        <v>9.3023255813953501E-2</v>
      </c>
      <c r="L10" s="16">
        <v>0.05</v>
      </c>
      <c r="M10" s="16">
        <v>5.2631578947368397E-2</v>
      </c>
      <c r="N10" s="16">
        <v>3.7037037037037E-2</v>
      </c>
      <c r="O10" s="16">
        <v>0.13636363636363599</v>
      </c>
      <c r="P10" s="16">
        <v>2.9411764705882401E-2</v>
      </c>
      <c r="Q10" s="16">
        <v>6.6666666666666693E-2</v>
      </c>
      <c r="R10" s="16">
        <v>0</v>
      </c>
      <c r="S10" s="16">
        <v>5.6451612903225798E-2</v>
      </c>
      <c r="T10" s="16">
        <v>7.0422535211267595E-2</v>
      </c>
      <c r="U10" s="16"/>
      <c r="V10" s="16">
        <v>5.60747663551402E-2</v>
      </c>
      <c r="W10" s="16">
        <v>0.103174603174603</v>
      </c>
      <c r="X10" s="16">
        <v>3.0456852791878201E-2</v>
      </c>
      <c r="Y10" s="16">
        <v>5.0251256281407003E-2</v>
      </c>
      <c r="Z10" s="16"/>
      <c r="AA10" s="16">
        <v>8.3333333333333301E-2</v>
      </c>
      <c r="AB10" s="16">
        <v>8.6956521739130405E-2</v>
      </c>
      <c r="AC10" s="16">
        <v>3.8961038961039002E-2</v>
      </c>
      <c r="AD10" s="16">
        <v>0.03</v>
      </c>
      <c r="AE10" s="16">
        <v>6.9767441860465101E-2</v>
      </c>
      <c r="AF10" s="16">
        <v>6.9444444444444406E-2</v>
      </c>
      <c r="AG10" s="16">
        <v>5.63380281690141E-2</v>
      </c>
      <c r="AH10" s="16">
        <v>1.4492753623188401E-2</v>
      </c>
      <c r="AI10" s="16">
        <v>3.4090909090909102E-2</v>
      </c>
      <c r="AJ10" s="16"/>
      <c r="AK10" s="16">
        <v>6.5789473684210495E-2</v>
      </c>
      <c r="AL10" s="16">
        <v>4.47761194029851E-2</v>
      </c>
      <c r="AM10" s="16">
        <v>6.4516129032258104E-2</v>
      </c>
      <c r="AN10" s="16">
        <v>6.7796610169491497E-2</v>
      </c>
      <c r="AO10" s="16">
        <v>4.2553191489361701E-2</v>
      </c>
      <c r="AP10" s="16">
        <v>4.2424242424242399E-2</v>
      </c>
      <c r="AQ10" s="16">
        <v>5.60747663551402E-2</v>
      </c>
      <c r="AR10" s="16"/>
      <c r="AS10" s="16">
        <v>2.4844720496894401E-2</v>
      </c>
      <c r="AT10" s="16">
        <v>6.1469265367316298E-2</v>
      </c>
      <c r="AU10" s="16"/>
      <c r="AV10" s="16">
        <v>3.42465753424658E-2</v>
      </c>
      <c r="AW10" s="16">
        <v>6.5298507462686603E-2</v>
      </c>
      <c r="AX10" s="16"/>
      <c r="AY10" s="16">
        <v>5.8139534883720902E-2</v>
      </c>
      <c r="AZ10" s="16">
        <v>5.0251256281407003E-2</v>
      </c>
      <c r="BA10" s="16"/>
      <c r="BB10" s="16">
        <v>3.9501039501039503E-2</v>
      </c>
      <c r="BC10" s="16">
        <v>7.4927953890489896E-2</v>
      </c>
      <c r="BD10" s="16"/>
      <c r="BE10" s="16">
        <v>0.125</v>
      </c>
      <c r="BF10" s="16">
        <v>7.3333333333333306E-2</v>
      </c>
      <c r="BG10" s="16">
        <v>6.2921348314606704E-2</v>
      </c>
      <c r="BH10" s="16">
        <v>1.85185185185185E-2</v>
      </c>
    </row>
    <row r="11" spans="2:60" x14ac:dyDescent="0.25">
      <c r="B11" s="17" t="s">
        <v>345</v>
      </c>
      <c r="C11" s="16">
        <v>3.6231884057971002E-3</v>
      </c>
      <c r="D11" s="16">
        <v>0</v>
      </c>
      <c r="E11" s="16">
        <v>0</v>
      </c>
      <c r="F11" s="16">
        <v>3.5087719298245598E-2</v>
      </c>
      <c r="G11" s="16">
        <v>0</v>
      </c>
      <c r="H11" s="16">
        <v>0</v>
      </c>
      <c r="I11" s="16">
        <v>0</v>
      </c>
      <c r="J11" s="16">
        <v>0</v>
      </c>
      <c r="K11" s="16">
        <v>0</v>
      </c>
      <c r="L11" s="16">
        <v>0</v>
      </c>
      <c r="M11" s="16">
        <v>0</v>
      </c>
      <c r="N11" s="16">
        <v>1.85185185185185E-2</v>
      </c>
      <c r="O11" s="16">
        <v>0</v>
      </c>
      <c r="P11" s="16">
        <v>0</v>
      </c>
      <c r="Q11" s="16">
        <v>0</v>
      </c>
      <c r="R11" s="16">
        <v>0</v>
      </c>
      <c r="S11" s="16">
        <v>0</v>
      </c>
      <c r="T11" s="16">
        <v>0</v>
      </c>
      <c r="U11" s="16"/>
      <c r="V11" s="16">
        <v>0</v>
      </c>
      <c r="W11" s="16">
        <v>0</v>
      </c>
      <c r="X11" s="16">
        <v>1.01522842639594E-2</v>
      </c>
      <c r="Y11" s="16">
        <v>2.5125628140703501E-3</v>
      </c>
      <c r="Z11" s="16"/>
      <c r="AA11" s="16">
        <v>0</v>
      </c>
      <c r="AB11" s="16">
        <v>0</v>
      </c>
      <c r="AC11" s="16">
        <v>0</v>
      </c>
      <c r="AD11" s="16">
        <v>0.01</v>
      </c>
      <c r="AE11" s="16">
        <v>0</v>
      </c>
      <c r="AF11" s="16">
        <v>0</v>
      </c>
      <c r="AG11" s="16">
        <v>0</v>
      </c>
      <c r="AH11" s="16">
        <v>1.4492753623188401E-2</v>
      </c>
      <c r="AI11" s="16">
        <v>0</v>
      </c>
      <c r="AJ11" s="16"/>
      <c r="AK11" s="16">
        <v>1.3157894736842099E-2</v>
      </c>
      <c r="AL11" s="16">
        <v>0</v>
      </c>
      <c r="AM11" s="16">
        <v>0</v>
      </c>
      <c r="AN11" s="16">
        <v>5.6497175141242903E-3</v>
      </c>
      <c r="AO11" s="16">
        <v>7.09219858156028E-3</v>
      </c>
      <c r="AP11" s="16">
        <v>0</v>
      </c>
      <c r="AQ11" s="16">
        <v>0</v>
      </c>
      <c r="AR11" s="16"/>
      <c r="AS11" s="16">
        <v>0</v>
      </c>
      <c r="AT11" s="16">
        <v>4.4977511244377799E-3</v>
      </c>
      <c r="AU11" s="16"/>
      <c r="AV11" s="16">
        <v>3.4246575342465799E-3</v>
      </c>
      <c r="AW11" s="16">
        <v>3.7313432835820899E-3</v>
      </c>
      <c r="AX11" s="16"/>
      <c r="AY11" s="16">
        <v>4.65116279069767E-3</v>
      </c>
      <c r="AZ11" s="16">
        <v>2.5125628140703501E-3</v>
      </c>
      <c r="BA11" s="16"/>
      <c r="BB11" s="16">
        <v>4.15800415800416E-3</v>
      </c>
      <c r="BC11" s="16">
        <v>2.8818443804034602E-3</v>
      </c>
      <c r="BD11" s="16"/>
      <c r="BE11" s="16">
        <v>0</v>
      </c>
      <c r="BF11" s="16">
        <v>1.3333333333333299E-2</v>
      </c>
      <c r="BG11" s="16">
        <v>2.24719101123596E-3</v>
      </c>
      <c r="BH11" s="16">
        <v>0</v>
      </c>
    </row>
    <row r="12" spans="2:60" x14ac:dyDescent="0.25">
      <c r="B12" s="17" t="s">
        <v>103</v>
      </c>
      <c r="C12" s="18">
        <v>4.8309178743961402E-3</v>
      </c>
      <c r="D12" s="18">
        <v>2.1739130434782601E-2</v>
      </c>
      <c r="E12" s="18">
        <v>0</v>
      </c>
      <c r="F12" s="18">
        <v>0</v>
      </c>
      <c r="G12" s="18">
        <v>0</v>
      </c>
      <c r="H12" s="18">
        <v>0</v>
      </c>
      <c r="I12" s="18">
        <v>0</v>
      </c>
      <c r="J12" s="18">
        <v>0</v>
      </c>
      <c r="K12" s="18">
        <v>2.32558139534884E-2</v>
      </c>
      <c r="L12" s="18">
        <v>0</v>
      </c>
      <c r="M12" s="18">
        <v>0</v>
      </c>
      <c r="N12" s="18">
        <v>0</v>
      </c>
      <c r="O12" s="18">
        <v>0</v>
      </c>
      <c r="P12" s="18">
        <v>2.9411764705882401E-2</v>
      </c>
      <c r="Q12" s="18">
        <v>0</v>
      </c>
      <c r="R12" s="18">
        <v>0</v>
      </c>
      <c r="S12" s="18">
        <v>0</v>
      </c>
      <c r="T12" s="18">
        <v>0</v>
      </c>
      <c r="U12" s="18"/>
      <c r="V12" s="18">
        <v>2.80373831775701E-2</v>
      </c>
      <c r="W12" s="18">
        <v>0</v>
      </c>
      <c r="X12" s="18">
        <v>0</v>
      </c>
      <c r="Y12" s="18">
        <v>2.5125628140703501E-3</v>
      </c>
      <c r="Z12" s="18"/>
      <c r="AA12" s="18">
        <v>1.2820512820512799E-2</v>
      </c>
      <c r="AB12" s="18">
        <v>0</v>
      </c>
      <c r="AC12" s="18">
        <v>1.2987012987013E-2</v>
      </c>
      <c r="AD12" s="18">
        <v>0</v>
      </c>
      <c r="AE12" s="18">
        <v>0</v>
      </c>
      <c r="AF12" s="18">
        <v>0</v>
      </c>
      <c r="AG12" s="18">
        <v>1.4084507042253501E-2</v>
      </c>
      <c r="AH12" s="18">
        <v>0</v>
      </c>
      <c r="AI12" s="18">
        <v>0</v>
      </c>
      <c r="AJ12" s="18"/>
      <c r="AK12" s="18">
        <v>0</v>
      </c>
      <c r="AL12" s="18">
        <v>0</v>
      </c>
      <c r="AM12" s="18">
        <v>0</v>
      </c>
      <c r="AN12" s="18">
        <v>5.6497175141242903E-3</v>
      </c>
      <c r="AO12" s="18">
        <v>7.09219858156028E-3</v>
      </c>
      <c r="AP12" s="18">
        <v>0</v>
      </c>
      <c r="AQ12" s="18">
        <v>9.3457943925233603E-3</v>
      </c>
      <c r="AR12" s="18"/>
      <c r="AS12" s="18">
        <v>6.2111801242236003E-3</v>
      </c>
      <c r="AT12" s="18">
        <v>4.4977511244377799E-3</v>
      </c>
      <c r="AU12" s="18"/>
      <c r="AV12" s="18">
        <v>1.0273972602739699E-2</v>
      </c>
      <c r="AW12" s="18">
        <v>1.86567164179104E-3</v>
      </c>
      <c r="AX12" s="18"/>
      <c r="AY12" s="18">
        <v>6.9767441860465098E-3</v>
      </c>
      <c r="AZ12" s="18">
        <v>2.5125628140703501E-3</v>
      </c>
      <c r="BA12" s="18"/>
      <c r="BB12" s="18">
        <v>6.23700623700624E-3</v>
      </c>
      <c r="BC12" s="18">
        <v>2.8818443804034602E-3</v>
      </c>
      <c r="BD12" s="18"/>
      <c r="BE12" s="18">
        <v>0</v>
      </c>
      <c r="BF12" s="18">
        <v>0.02</v>
      </c>
      <c r="BG12" s="18">
        <v>0</v>
      </c>
      <c r="BH12" s="18">
        <v>4.6296296296296302E-3</v>
      </c>
    </row>
    <row r="13" spans="2:60" x14ac:dyDescent="0.25">
      <c r="B13" s="15" t="s">
        <v>704</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347</v>
      </c>
      <c r="D7" s="10">
        <v>36</v>
      </c>
      <c r="E7" s="10">
        <v>31</v>
      </c>
      <c r="F7" s="10">
        <v>23</v>
      </c>
      <c r="G7" s="10">
        <v>13</v>
      </c>
      <c r="H7" s="10">
        <v>3</v>
      </c>
      <c r="I7" s="10">
        <v>21</v>
      </c>
      <c r="J7" s="10">
        <v>4</v>
      </c>
      <c r="K7" s="10">
        <v>20</v>
      </c>
      <c r="L7" s="10">
        <v>8</v>
      </c>
      <c r="M7" s="10">
        <v>25</v>
      </c>
      <c r="N7" s="10">
        <v>34</v>
      </c>
      <c r="O7" s="10">
        <v>11</v>
      </c>
      <c r="P7" s="10">
        <v>14</v>
      </c>
      <c r="Q7" s="10">
        <v>10</v>
      </c>
      <c r="R7" s="10">
        <v>5</v>
      </c>
      <c r="S7" s="10">
        <v>58</v>
      </c>
      <c r="T7" s="10">
        <v>31</v>
      </c>
      <c r="U7" s="10"/>
      <c r="V7" s="10">
        <v>43</v>
      </c>
      <c r="W7" s="10">
        <v>40</v>
      </c>
      <c r="X7" s="10">
        <v>82</v>
      </c>
      <c r="Y7" s="10">
        <v>182</v>
      </c>
      <c r="Z7" s="10"/>
      <c r="AA7" s="10">
        <v>76</v>
      </c>
      <c r="AB7" s="10">
        <v>17</v>
      </c>
      <c r="AC7" s="10">
        <v>30</v>
      </c>
      <c r="AD7" s="10">
        <v>34</v>
      </c>
      <c r="AE7" s="10">
        <v>36</v>
      </c>
      <c r="AF7" s="10">
        <v>31</v>
      </c>
      <c r="AG7" s="10">
        <v>32</v>
      </c>
      <c r="AH7" s="10">
        <v>28</v>
      </c>
      <c r="AI7" s="10">
        <v>48</v>
      </c>
      <c r="AJ7" s="10"/>
      <c r="AK7" s="10">
        <v>38</v>
      </c>
      <c r="AL7" s="10">
        <v>26</v>
      </c>
      <c r="AM7" s="10">
        <v>28</v>
      </c>
      <c r="AN7" s="10">
        <v>58</v>
      </c>
      <c r="AO7" s="10">
        <v>65</v>
      </c>
      <c r="AP7" s="10">
        <v>82</v>
      </c>
      <c r="AQ7" s="10">
        <v>43</v>
      </c>
      <c r="AR7" s="10"/>
      <c r="AS7" s="10">
        <v>101</v>
      </c>
      <c r="AT7" s="10">
        <v>246</v>
      </c>
      <c r="AU7" s="10"/>
      <c r="AV7" s="10">
        <v>122</v>
      </c>
      <c r="AW7" s="10">
        <v>225</v>
      </c>
      <c r="AX7" s="10"/>
      <c r="AY7" s="10">
        <v>165</v>
      </c>
      <c r="AZ7" s="10">
        <v>182</v>
      </c>
      <c r="BA7" s="10"/>
      <c r="BB7" s="10">
        <v>225</v>
      </c>
      <c r="BC7" s="10">
        <v>122</v>
      </c>
      <c r="BD7" s="10"/>
      <c r="BE7" s="10">
        <v>4</v>
      </c>
      <c r="BF7" s="10">
        <v>29</v>
      </c>
      <c r="BG7" s="10">
        <v>151</v>
      </c>
      <c r="BH7" s="10">
        <v>163</v>
      </c>
    </row>
    <row r="8" spans="2:60" ht="45" x14ac:dyDescent="0.25">
      <c r="B8" s="17" t="s">
        <v>342</v>
      </c>
      <c r="C8" s="16">
        <v>0.32564841498559099</v>
      </c>
      <c r="D8" s="16">
        <v>0.22222222222222199</v>
      </c>
      <c r="E8" s="16">
        <v>0.41935483870967699</v>
      </c>
      <c r="F8" s="16">
        <v>0.434782608695652</v>
      </c>
      <c r="G8" s="16">
        <v>0.38461538461538503</v>
      </c>
      <c r="H8" s="16">
        <v>0.33333333333333298</v>
      </c>
      <c r="I8" s="16">
        <v>0.19047619047618999</v>
      </c>
      <c r="J8" s="16">
        <v>0.25</v>
      </c>
      <c r="K8" s="16">
        <v>0.45</v>
      </c>
      <c r="L8" s="16">
        <v>0.25</v>
      </c>
      <c r="M8" s="16">
        <v>0.44</v>
      </c>
      <c r="N8" s="16">
        <v>0.20588235294117599</v>
      </c>
      <c r="O8" s="16">
        <v>0.18181818181818199</v>
      </c>
      <c r="P8" s="16">
        <v>0.64285714285714302</v>
      </c>
      <c r="Q8" s="16">
        <v>0.1</v>
      </c>
      <c r="R8" s="16">
        <v>0</v>
      </c>
      <c r="S8" s="16">
        <v>0.34482758620689702</v>
      </c>
      <c r="T8" s="16">
        <v>0.32258064516128998</v>
      </c>
      <c r="U8" s="16"/>
      <c r="V8" s="16">
        <v>0.27906976744186002</v>
      </c>
      <c r="W8" s="16">
        <v>0.25</v>
      </c>
      <c r="X8" s="16">
        <v>0.26829268292682901</v>
      </c>
      <c r="Y8" s="16">
        <v>0.379120879120879</v>
      </c>
      <c r="Z8" s="16"/>
      <c r="AA8" s="16">
        <v>0.32894736842105299</v>
      </c>
      <c r="AB8" s="16">
        <v>0.23529411764705899</v>
      </c>
      <c r="AC8" s="16">
        <v>0.3</v>
      </c>
      <c r="AD8" s="16">
        <v>0.29411764705882398</v>
      </c>
      <c r="AE8" s="16">
        <v>0.194444444444444</v>
      </c>
      <c r="AF8" s="16">
        <v>0.25806451612903197</v>
      </c>
      <c r="AG8" s="16">
        <v>0.25</v>
      </c>
      <c r="AH8" s="16">
        <v>0.5</v>
      </c>
      <c r="AI8" s="16">
        <v>0.5</v>
      </c>
      <c r="AJ8" s="16"/>
      <c r="AK8" s="16">
        <v>0.36842105263157898</v>
      </c>
      <c r="AL8" s="16">
        <v>0.42307692307692302</v>
      </c>
      <c r="AM8" s="16">
        <v>0.28571428571428598</v>
      </c>
      <c r="AN8" s="16">
        <v>0.20689655172413801</v>
      </c>
      <c r="AO8" s="16">
        <v>0.32307692307692298</v>
      </c>
      <c r="AP8" s="16">
        <v>0.31707317073170699</v>
      </c>
      <c r="AQ8" s="16">
        <v>0.44186046511627902</v>
      </c>
      <c r="AR8" s="16"/>
      <c r="AS8" s="16">
        <v>0.42574257425742601</v>
      </c>
      <c r="AT8" s="16">
        <v>0.284552845528455</v>
      </c>
      <c r="AU8" s="16"/>
      <c r="AV8" s="16">
        <v>0.35245901639344301</v>
      </c>
      <c r="AW8" s="16">
        <v>0.31111111111111101</v>
      </c>
      <c r="AX8" s="16"/>
      <c r="AY8" s="16">
        <v>0.266666666666667</v>
      </c>
      <c r="AZ8" s="16">
        <v>0.379120879120879</v>
      </c>
      <c r="BA8" s="16"/>
      <c r="BB8" s="16">
        <v>0.36888888888888899</v>
      </c>
      <c r="BC8" s="16">
        <v>0.24590163934426201</v>
      </c>
      <c r="BD8" s="16"/>
      <c r="BE8" s="16">
        <v>0</v>
      </c>
      <c r="BF8" s="16">
        <v>0.13793103448275901</v>
      </c>
      <c r="BG8" s="16">
        <v>0.278145695364238</v>
      </c>
      <c r="BH8" s="16">
        <v>0.41104294478527598</v>
      </c>
    </row>
    <row r="9" spans="2:60" ht="30" x14ac:dyDescent="0.25">
      <c r="B9" s="17" t="s">
        <v>343</v>
      </c>
      <c r="C9" s="16">
        <v>0.455331412103746</v>
      </c>
      <c r="D9" s="16">
        <v>0.61111111111111105</v>
      </c>
      <c r="E9" s="16">
        <v>0.45161290322580599</v>
      </c>
      <c r="F9" s="16">
        <v>0.173913043478261</v>
      </c>
      <c r="G9" s="16">
        <v>0.38461538461538503</v>
      </c>
      <c r="H9" s="16">
        <v>0.66666666666666696</v>
      </c>
      <c r="I9" s="16">
        <v>0.57142857142857095</v>
      </c>
      <c r="J9" s="16">
        <v>0.5</v>
      </c>
      <c r="K9" s="16">
        <v>0.25</v>
      </c>
      <c r="L9" s="16">
        <v>0.5</v>
      </c>
      <c r="M9" s="16">
        <v>0.4</v>
      </c>
      <c r="N9" s="16">
        <v>0.67647058823529405</v>
      </c>
      <c r="O9" s="16">
        <v>0.54545454545454497</v>
      </c>
      <c r="P9" s="16">
        <v>0.28571428571428598</v>
      </c>
      <c r="Q9" s="16">
        <v>0.7</v>
      </c>
      <c r="R9" s="16">
        <v>0.8</v>
      </c>
      <c r="S9" s="16">
        <v>0.37931034482758602</v>
      </c>
      <c r="T9" s="16">
        <v>0.38709677419354799</v>
      </c>
      <c r="U9" s="16"/>
      <c r="V9" s="16">
        <v>0.48837209302325602</v>
      </c>
      <c r="W9" s="16">
        <v>0.5</v>
      </c>
      <c r="X9" s="16">
        <v>0.54878048780487798</v>
      </c>
      <c r="Y9" s="16">
        <v>0.39560439560439598</v>
      </c>
      <c r="Z9" s="16"/>
      <c r="AA9" s="16">
        <v>0.44736842105263203</v>
      </c>
      <c r="AB9" s="16">
        <v>0.58823529411764697</v>
      </c>
      <c r="AC9" s="16">
        <v>0.56666666666666698</v>
      </c>
      <c r="AD9" s="16">
        <v>0.55882352941176505</v>
      </c>
      <c r="AE9" s="16">
        <v>0.5</v>
      </c>
      <c r="AF9" s="16">
        <v>0.38709677419354799</v>
      </c>
      <c r="AG9" s="16">
        <v>0.375</v>
      </c>
      <c r="AH9" s="16">
        <v>0.42857142857142899</v>
      </c>
      <c r="AI9" s="16">
        <v>0.35416666666666702</v>
      </c>
      <c r="AJ9" s="16"/>
      <c r="AK9" s="16">
        <v>0.44736842105263203</v>
      </c>
      <c r="AL9" s="16">
        <v>0.42307692307692302</v>
      </c>
      <c r="AM9" s="16">
        <v>0.39285714285714302</v>
      </c>
      <c r="AN9" s="16">
        <v>0.48275862068965503</v>
      </c>
      <c r="AO9" s="16">
        <v>0.52307692307692299</v>
      </c>
      <c r="AP9" s="16">
        <v>0.46341463414634099</v>
      </c>
      <c r="AQ9" s="16">
        <v>0.34883720930232598</v>
      </c>
      <c r="AR9" s="16"/>
      <c r="AS9" s="16">
        <v>0.43564356435643597</v>
      </c>
      <c r="AT9" s="16">
        <v>0.46341463414634099</v>
      </c>
      <c r="AU9" s="16"/>
      <c r="AV9" s="16">
        <v>0.43442622950819698</v>
      </c>
      <c r="AW9" s="16">
        <v>0.46666666666666701</v>
      </c>
      <c r="AX9" s="16"/>
      <c r="AY9" s="16">
        <v>0.52121212121212102</v>
      </c>
      <c r="AZ9" s="16">
        <v>0.39560439560439598</v>
      </c>
      <c r="BA9" s="16"/>
      <c r="BB9" s="16">
        <v>0.45333333333333298</v>
      </c>
      <c r="BC9" s="16">
        <v>0.45901639344262302</v>
      </c>
      <c r="BD9" s="16"/>
      <c r="BE9" s="16">
        <v>0.5</v>
      </c>
      <c r="BF9" s="16">
        <v>0.55172413793103403</v>
      </c>
      <c r="BG9" s="16">
        <v>0.47019867549668898</v>
      </c>
      <c r="BH9" s="16">
        <v>0.42331288343558299</v>
      </c>
    </row>
    <row r="10" spans="2:60" x14ac:dyDescent="0.25">
      <c r="B10" s="17" t="s">
        <v>344</v>
      </c>
      <c r="C10" s="16">
        <v>0.17867435158501399</v>
      </c>
      <c r="D10" s="16">
        <v>0.13888888888888901</v>
      </c>
      <c r="E10" s="16">
        <v>0.12903225806451599</v>
      </c>
      <c r="F10" s="16">
        <v>0.34782608695652201</v>
      </c>
      <c r="G10" s="16">
        <v>0.230769230769231</v>
      </c>
      <c r="H10" s="16">
        <v>0</v>
      </c>
      <c r="I10" s="16">
        <v>0.19047619047618999</v>
      </c>
      <c r="J10" s="16">
        <v>0.25</v>
      </c>
      <c r="K10" s="16">
        <v>0.25</v>
      </c>
      <c r="L10" s="16">
        <v>0.25</v>
      </c>
      <c r="M10" s="16">
        <v>0.08</v>
      </c>
      <c r="N10" s="16">
        <v>8.8235294117647106E-2</v>
      </c>
      <c r="O10" s="16">
        <v>0.27272727272727298</v>
      </c>
      <c r="P10" s="16">
        <v>0</v>
      </c>
      <c r="Q10" s="16">
        <v>0.1</v>
      </c>
      <c r="R10" s="16">
        <v>0.2</v>
      </c>
      <c r="S10" s="16">
        <v>0.24137931034482801</v>
      </c>
      <c r="T10" s="16">
        <v>0.19354838709677399</v>
      </c>
      <c r="U10" s="16"/>
      <c r="V10" s="16">
        <v>0.232558139534884</v>
      </c>
      <c r="W10" s="16">
        <v>0.125</v>
      </c>
      <c r="X10" s="16">
        <v>0.146341463414634</v>
      </c>
      <c r="Y10" s="16">
        <v>0.19230769230769201</v>
      </c>
      <c r="Z10" s="16"/>
      <c r="AA10" s="16">
        <v>0.197368421052632</v>
      </c>
      <c r="AB10" s="16">
        <v>5.8823529411764698E-2</v>
      </c>
      <c r="AC10" s="16">
        <v>0.1</v>
      </c>
      <c r="AD10" s="16">
        <v>0.14705882352941199</v>
      </c>
      <c r="AE10" s="16">
        <v>0.22222222222222199</v>
      </c>
      <c r="AF10" s="16">
        <v>0.29032258064516098</v>
      </c>
      <c r="AG10" s="16">
        <v>0.3125</v>
      </c>
      <c r="AH10" s="16">
        <v>3.5714285714285698E-2</v>
      </c>
      <c r="AI10" s="16">
        <v>0.14583333333333301</v>
      </c>
      <c r="AJ10" s="16"/>
      <c r="AK10" s="16">
        <v>0.157894736842105</v>
      </c>
      <c r="AL10" s="16">
        <v>0.115384615384615</v>
      </c>
      <c r="AM10" s="16">
        <v>0.28571428571428598</v>
      </c>
      <c r="AN10" s="16">
        <v>0.22413793103448301</v>
      </c>
      <c r="AO10" s="16">
        <v>0.15384615384615399</v>
      </c>
      <c r="AP10" s="16">
        <v>0.17073170731707299</v>
      </c>
      <c r="AQ10" s="16">
        <v>0.162790697674419</v>
      </c>
      <c r="AR10" s="16"/>
      <c r="AS10" s="16">
        <v>7.9207920792079195E-2</v>
      </c>
      <c r="AT10" s="16">
        <v>0.219512195121951</v>
      </c>
      <c r="AU10" s="16"/>
      <c r="AV10" s="16">
        <v>0.18032786885245899</v>
      </c>
      <c r="AW10" s="16">
        <v>0.17777777777777801</v>
      </c>
      <c r="AX10" s="16"/>
      <c r="AY10" s="16">
        <v>0.163636363636364</v>
      </c>
      <c r="AZ10" s="16">
        <v>0.19230769230769201</v>
      </c>
      <c r="BA10" s="16"/>
      <c r="BB10" s="16">
        <v>0.151111111111111</v>
      </c>
      <c r="BC10" s="16">
        <v>0.22950819672131101</v>
      </c>
      <c r="BD10" s="16"/>
      <c r="BE10" s="16">
        <v>0.5</v>
      </c>
      <c r="BF10" s="16">
        <v>0.20689655172413801</v>
      </c>
      <c r="BG10" s="16">
        <v>0.19205298013245001</v>
      </c>
      <c r="BH10" s="16">
        <v>0.153374233128834</v>
      </c>
    </row>
    <row r="11" spans="2:60" x14ac:dyDescent="0.25">
      <c r="B11" s="17" t="s">
        <v>345</v>
      </c>
      <c r="C11" s="16">
        <v>2.8818443804034598E-2</v>
      </c>
      <c r="D11" s="16">
        <v>0</v>
      </c>
      <c r="E11" s="16">
        <v>0</v>
      </c>
      <c r="F11" s="16">
        <v>4.3478260869565202E-2</v>
      </c>
      <c r="G11" s="16">
        <v>0</v>
      </c>
      <c r="H11" s="16">
        <v>0</v>
      </c>
      <c r="I11" s="16">
        <v>4.7619047619047603E-2</v>
      </c>
      <c r="J11" s="16">
        <v>0</v>
      </c>
      <c r="K11" s="16">
        <v>0.05</v>
      </c>
      <c r="L11" s="16">
        <v>0</v>
      </c>
      <c r="M11" s="16">
        <v>0.04</v>
      </c>
      <c r="N11" s="16">
        <v>2.9411764705882401E-2</v>
      </c>
      <c r="O11" s="16">
        <v>0</v>
      </c>
      <c r="P11" s="16">
        <v>0</v>
      </c>
      <c r="Q11" s="16">
        <v>0</v>
      </c>
      <c r="R11" s="16">
        <v>0</v>
      </c>
      <c r="S11" s="16">
        <v>3.4482758620689703E-2</v>
      </c>
      <c r="T11" s="16">
        <v>9.6774193548387094E-2</v>
      </c>
      <c r="U11" s="16"/>
      <c r="V11" s="16">
        <v>0</v>
      </c>
      <c r="W11" s="16">
        <v>0.1</v>
      </c>
      <c r="X11" s="16">
        <v>2.4390243902439001E-2</v>
      </c>
      <c r="Y11" s="16">
        <v>2.1978021978022001E-2</v>
      </c>
      <c r="Z11" s="16"/>
      <c r="AA11" s="16">
        <v>2.6315789473684199E-2</v>
      </c>
      <c r="AB11" s="16">
        <v>5.8823529411764698E-2</v>
      </c>
      <c r="AC11" s="16">
        <v>3.3333333333333298E-2</v>
      </c>
      <c r="AD11" s="16">
        <v>0</v>
      </c>
      <c r="AE11" s="16">
        <v>8.3333333333333301E-2</v>
      </c>
      <c r="AF11" s="16">
        <v>3.2258064516128997E-2</v>
      </c>
      <c r="AG11" s="16">
        <v>3.125E-2</v>
      </c>
      <c r="AH11" s="16">
        <v>3.5714285714285698E-2</v>
      </c>
      <c r="AI11" s="16">
        <v>0</v>
      </c>
      <c r="AJ11" s="16"/>
      <c r="AK11" s="16">
        <v>2.6315789473684199E-2</v>
      </c>
      <c r="AL11" s="16">
        <v>0</v>
      </c>
      <c r="AM11" s="16">
        <v>3.5714285714285698E-2</v>
      </c>
      <c r="AN11" s="16">
        <v>5.1724137931034503E-2</v>
      </c>
      <c r="AO11" s="16">
        <v>0</v>
      </c>
      <c r="AP11" s="16">
        <v>4.8780487804878099E-2</v>
      </c>
      <c r="AQ11" s="16">
        <v>2.32558139534884E-2</v>
      </c>
      <c r="AR11" s="16"/>
      <c r="AS11" s="16">
        <v>3.9603960396039598E-2</v>
      </c>
      <c r="AT11" s="16">
        <v>2.4390243902439001E-2</v>
      </c>
      <c r="AU11" s="16"/>
      <c r="AV11" s="16">
        <v>2.4590163934426201E-2</v>
      </c>
      <c r="AW11" s="16">
        <v>3.11111111111111E-2</v>
      </c>
      <c r="AX11" s="16"/>
      <c r="AY11" s="16">
        <v>3.6363636363636397E-2</v>
      </c>
      <c r="AZ11" s="16">
        <v>2.1978021978022001E-2</v>
      </c>
      <c r="BA11" s="16"/>
      <c r="BB11" s="16">
        <v>1.7777777777777799E-2</v>
      </c>
      <c r="BC11" s="16">
        <v>4.91803278688525E-2</v>
      </c>
      <c r="BD11" s="16"/>
      <c r="BE11" s="16">
        <v>0</v>
      </c>
      <c r="BF11" s="16">
        <v>6.8965517241379296E-2</v>
      </c>
      <c r="BG11" s="16">
        <v>4.6357615894039701E-2</v>
      </c>
      <c r="BH11" s="16">
        <v>6.13496932515337E-3</v>
      </c>
    </row>
    <row r="12" spans="2:60" x14ac:dyDescent="0.25">
      <c r="B12" s="17" t="s">
        <v>103</v>
      </c>
      <c r="C12" s="18">
        <v>1.1527377521613799E-2</v>
      </c>
      <c r="D12" s="18">
        <v>2.7777777777777801E-2</v>
      </c>
      <c r="E12" s="18">
        <v>0</v>
      </c>
      <c r="F12" s="18">
        <v>0</v>
      </c>
      <c r="G12" s="18">
        <v>0</v>
      </c>
      <c r="H12" s="18">
        <v>0</v>
      </c>
      <c r="I12" s="18">
        <v>0</v>
      </c>
      <c r="J12" s="18">
        <v>0</v>
      </c>
      <c r="K12" s="18">
        <v>0</v>
      </c>
      <c r="L12" s="18">
        <v>0</v>
      </c>
      <c r="M12" s="18">
        <v>0.04</v>
      </c>
      <c r="N12" s="18">
        <v>0</v>
      </c>
      <c r="O12" s="18">
        <v>0</v>
      </c>
      <c r="P12" s="18">
        <v>7.1428571428571397E-2</v>
      </c>
      <c r="Q12" s="18">
        <v>0.1</v>
      </c>
      <c r="R12" s="18">
        <v>0</v>
      </c>
      <c r="S12" s="18">
        <v>0</v>
      </c>
      <c r="T12" s="18">
        <v>0</v>
      </c>
      <c r="U12" s="18"/>
      <c r="V12" s="18">
        <v>0</v>
      </c>
      <c r="W12" s="18">
        <v>2.5000000000000001E-2</v>
      </c>
      <c r="X12" s="18">
        <v>1.21951219512195E-2</v>
      </c>
      <c r="Y12" s="18">
        <v>1.0989010989011E-2</v>
      </c>
      <c r="Z12" s="18"/>
      <c r="AA12" s="18">
        <v>0</v>
      </c>
      <c r="AB12" s="18">
        <v>5.8823529411764698E-2</v>
      </c>
      <c r="AC12" s="18">
        <v>0</v>
      </c>
      <c r="AD12" s="18">
        <v>0</v>
      </c>
      <c r="AE12" s="18">
        <v>0</v>
      </c>
      <c r="AF12" s="18">
        <v>3.2258064516128997E-2</v>
      </c>
      <c r="AG12" s="18">
        <v>3.125E-2</v>
      </c>
      <c r="AH12" s="18">
        <v>0</v>
      </c>
      <c r="AI12" s="18">
        <v>0</v>
      </c>
      <c r="AJ12" s="18"/>
      <c r="AK12" s="18">
        <v>0</v>
      </c>
      <c r="AL12" s="18">
        <v>3.8461538461538498E-2</v>
      </c>
      <c r="AM12" s="18">
        <v>0</v>
      </c>
      <c r="AN12" s="18">
        <v>3.4482758620689703E-2</v>
      </c>
      <c r="AO12" s="18">
        <v>0</v>
      </c>
      <c r="AP12" s="18">
        <v>0</v>
      </c>
      <c r="AQ12" s="18">
        <v>2.32558139534884E-2</v>
      </c>
      <c r="AR12" s="18"/>
      <c r="AS12" s="18">
        <v>1.9801980198019799E-2</v>
      </c>
      <c r="AT12" s="18">
        <v>8.1300813008130107E-3</v>
      </c>
      <c r="AU12" s="18"/>
      <c r="AV12" s="18">
        <v>8.1967213114754103E-3</v>
      </c>
      <c r="AW12" s="18">
        <v>1.3333333333333299E-2</v>
      </c>
      <c r="AX12" s="18"/>
      <c r="AY12" s="18">
        <v>1.21212121212121E-2</v>
      </c>
      <c r="AZ12" s="18">
        <v>1.0989010989011E-2</v>
      </c>
      <c r="BA12" s="18"/>
      <c r="BB12" s="18">
        <v>8.8888888888888906E-3</v>
      </c>
      <c r="BC12" s="18">
        <v>1.63934426229508E-2</v>
      </c>
      <c r="BD12" s="18"/>
      <c r="BE12" s="18">
        <v>0</v>
      </c>
      <c r="BF12" s="18">
        <v>3.4482758620689703E-2</v>
      </c>
      <c r="BG12" s="18">
        <v>1.3245033112582801E-2</v>
      </c>
      <c r="BH12" s="18">
        <v>6.13496932515337E-3</v>
      </c>
    </row>
    <row r="13" spans="2:60" x14ac:dyDescent="0.25">
      <c r="B13" s="15" t="s">
        <v>705</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575</v>
      </c>
      <c r="D7" s="10">
        <v>58</v>
      </c>
      <c r="E7" s="10">
        <v>52</v>
      </c>
      <c r="F7" s="10">
        <v>35</v>
      </c>
      <c r="G7" s="10">
        <v>24</v>
      </c>
      <c r="H7" s="10">
        <v>13</v>
      </c>
      <c r="I7" s="10">
        <v>51</v>
      </c>
      <c r="J7" s="10">
        <v>8</v>
      </c>
      <c r="K7" s="10">
        <v>31</v>
      </c>
      <c r="L7" s="10">
        <v>12</v>
      </c>
      <c r="M7" s="10">
        <v>46</v>
      </c>
      <c r="N7" s="10">
        <v>45</v>
      </c>
      <c r="O7" s="10">
        <v>12</v>
      </c>
      <c r="P7" s="10">
        <v>25</v>
      </c>
      <c r="Q7" s="10">
        <v>21</v>
      </c>
      <c r="R7" s="10">
        <v>6</v>
      </c>
      <c r="S7" s="10">
        <v>91</v>
      </c>
      <c r="T7" s="10">
        <v>45</v>
      </c>
      <c r="U7" s="10"/>
      <c r="V7" s="10">
        <v>66</v>
      </c>
      <c r="W7" s="10">
        <v>83</v>
      </c>
      <c r="X7" s="10">
        <v>144</v>
      </c>
      <c r="Y7" s="10">
        <v>282</v>
      </c>
      <c r="Z7" s="10"/>
      <c r="AA7" s="10">
        <v>100</v>
      </c>
      <c r="AB7" s="10">
        <v>37</v>
      </c>
      <c r="AC7" s="10">
        <v>53</v>
      </c>
      <c r="AD7" s="10">
        <v>64</v>
      </c>
      <c r="AE7" s="10">
        <v>62</v>
      </c>
      <c r="AF7" s="10">
        <v>53</v>
      </c>
      <c r="AG7" s="10">
        <v>62</v>
      </c>
      <c r="AH7" s="10">
        <v>49</v>
      </c>
      <c r="AI7" s="10">
        <v>67</v>
      </c>
      <c r="AJ7" s="10"/>
      <c r="AK7" s="10">
        <v>57</v>
      </c>
      <c r="AL7" s="10">
        <v>48</v>
      </c>
      <c r="AM7" s="10">
        <v>49</v>
      </c>
      <c r="AN7" s="10">
        <v>94</v>
      </c>
      <c r="AO7" s="10">
        <v>105</v>
      </c>
      <c r="AP7" s="10">
        <v>127</v>
      </c>
      <c r="AQ7" s="10">
        <v>77</v>
      </c>
      <c r="AR7" s="10"/>
      <c r="AS7" s="10">
        <v>135</v>
      </c>
      <c r="AT7" s="10">
        <v>440</v>
      </c>
      <c r="AU7" s="10"/>
      <c r="AV7" s="10">
        <v>184</v>
      </c>
      <c r="AW7" s="10">
        <v>391</v>
      </c>
      <c r="AX7" s="10"/>
      <c r="AY7" s="10">
        <v>293</v>
      </c>
      <c r="AZ7" s="10">
        <v>282</v>
      </c>
      <c r="BA7" s="10"/>
      <c r="BB7" s="10">
        <v>373</v>
      </c>
      <c r="BC7" s="10">
        <v>202</v>
      </c>
      <c r="BD7" s="10"/>
      <c r="BE7" s="10">
        <v>10</v>
      </c>
      <c r="BF7" s="10">
        <v>80</v>
      </c>
      <c r="BG7" s="10">
        <v>284</v>
      </c>
      <c r="BH7" s="10">
        <v>200</v>
      </c>
    </row>
    <row r="8" spans="2:60" ht="45" x14ac:dyDescent="0.25">
      <c r="B8" s="17" t="s">
        <v>342</v>
      </c>
      <c r="C8" s="16">
        <v>0.41043478260869598</v>
      </c>
      <c r="D8" s="16">
        <v>0.32758620689655199</v>
      </c>
      <c r="E8" s="16">
        <v>0.36538461538461497</v>
      </c>
      <c r="F8" s="16">
        <v>0.34285714285714303</v>
      </c>
      <c r="G8" s="16">
        <v>0.33333333333333298</v>
      </c>
      <c r="H8" s="16">
        <v>0.38461538461538503</v>
      </c>
      <c r="I8" s="16">
        <v>0.43137254901960798</v>
      </c>
      <c r="J8" s="16">
        <v>0.375</v>
      </c>
      <c r="K8" s="16">
        <v>0.54838709677419395</v>
      </c>
      <c r="L8" s="16">
        <v>0.5</v>
      </c>
      <c r="M8" s="16">
        <v>0.58695652173913004</v>
      </c>
      <c r="N8" s="16">
        <v>0.31111111111111101</v>
      </c>
      <c r="O8" s="16">
        <v>0.41666666666666702</v>
      </c>
      <c r="P8" s="16">
        <v>0.36</v>
      </c>
      <c r="Q8" s="16">
        <v>0.57142857142857095</v>
      </c>
      <c r="R8" s="16">
        <v>0.83333333333333304</v>
      </c>
      <c r="S8" s="16">
        <v>0.40659340659340698</v>
      </c>
      <c r="T8" s="16">
        <v>0.35555555555555601</v>
      </c>
      <c r="U8" s="16"/>
      <c r="V8" s="16">
        <v>0.37878787878787901</v>
      </c>
      <c r="W8" s="16">
        <v>0.36144578313253001</v>
      </c>
      <c r="X8" s="16">
        <v>0.38194444444444398</v>
      </c>
      <c r="Y8" s="16">
        <v>0.44680851063829802</v>
      </c>
      <c r="Z8" s="16"/>
      <c r="AA8" s="16">
        <v>0.4</v>
      </c>
      <c r="AB8" s="16">
        <v>0.29729729729729698</v>
      </c>
      <c r="AC8" s="16">
        <v>0.320754716981132</v>
      </c>
      <c r="AD8" s="16">
        <v>0.375</v>
      </c>
      <c r="AE8" s="16">
        <v>0.37096774193548399</v>
      </c>
      <c r="AF8" s="16">
        <v>0.37735849056603799</v>
      </c>
      <c r="AG8" s="16">
        <v>0.467741935483871</v>
      </c>
      <c r="AH8" s="16">
        <v>0.42857142857142899</v>
      </c>
      <c r="AI8" s="16">
        <v>0.59701492537313405</v>
      </c>
      <c r="AJ8" s="16"/>
      <c r="AK8" s="16">
        <v>0.40350877192982498</v>
      </c>
      <c r="AL8" s="16">
        <v>0.33333333333333298</v>
      </c>
      <c r="AM8" s="16">
        <v>0.40816326530612201</v>
      </c>
      <c r="AN8" s="16">
        <v>0.30851063829787201</v>
      </c>
      <c r="AO8" s="16">
        <v>0.40952380952381001</v>
      </c>
      <c r="AP8" s="16">
        <v>0.40157480314960597</v>
      </c>
      <c r="AQ8" s="16">
        <v>0.62337662337662303</v>
      </c>
      <c r="AR8" s="16"/>
      <c r="AS8" s="16">
        <v>0.54814814814814805</v>
      </c>
      <c r="AT8" s="16">
        <v>0.368181818181818</v>
      </c>
      <c r="AU8" s="16"/>
      <c r="AV8" s="16">
        <v>0.48369565217391303</v>
      </c>
      <c r="AW8" s="16">
        <v>0.375959079283887</v>
      </c>
      <c r="AX8" s="16"/>
      <c r="AY8" s="16">
        <v>0.37542662116040998</v>
      </c>
      <c r="AZ8" s="16">
        <v>0.44680851063829802</v>
      </c>
      <c r="BA8" s="16"/>
      <c r="BB8" s="16">
        <v>0.45844504021447702</v>
      </c>
      <c r="BC8" s="16">
        <v>0.32178217821782201</v>
      </c>
      <c r="BD8" s="16"/>
      <c r="BE8" s="16">
        <v>0.2</v>
      </c>
      <c r="BF8" s="16">
        <v>0.27500000000000002</v>
      </c>
      <c r="BG8" s="16">
        <v>0.352112676056338</v>
      </c>
      <c r="BH8" s="16">
        <v>0.56000000000000005</v>
      </c>
    </row>
    <row r="9" spans="2:60" ht="30" x14ac:dyDescent="0.25">
      <c r="B9" s="17" t="s">
        <v>343</v>
      </c>
      <c r="C9" s="16">
        <v>0.448695652173913</v>
      </c>
      <c r="D9" s="16">
        <v>0.5</v>
      </c>
      <c r="E9" s="16">
        <v>0.42307692307692302</v>
      </c>
      <c r="F9" s="16">
        <v>0.54285714285714304</v>
      </c>
      <c r="G9" s="16">
        <v>0.5</v>
      </c>
      <c r="H9" s="16">
        <v>0.46153846153846201</v>
      </c>
      <c r="I9" s="16">
        <v>0.39215686274509798</v>
      </c>
      <c r="J9" s="16">
        <v>0.625</v>
      </c>
      <c r="K9" s="16">
        <v>0.35483870967741898</v>
      </c>
      <c r="L9" s="16">
        <v>0.33333333333333298</v>
      </c>
      <c r="M9" s="16">
        <v>0.19565217391304299</v>
      </c>
      <c r="N9" s="16">
        <v>0.57777777777777795</v>
      </c>
      <c r="O9" s="16">
        <v>0.5</v>
      </c>
      <c r="P9" s="16">
        <v>0.52</v>
      </c>
      <c r="Q9" s="16">
        <v>0.28571428571428598</v>
      </c>
      <c r="R9" s="16">
        <v>0.16666666666666699</v>
      </c>
      <c r="S9" s="16">
        <v>0.50549450549450503</v>
      </c>
      <c r="T9" s="16">
        <v>0.51111111111111096</v>
      </c>
      <c r="U9" s="16"/>
      <c r="V9" s="16">
        <v>0.439393939393939</v>
      </c>
      <c r="W9" s="16">
        <v>0.40963855421686701</v>
      </c>
      <c r="X9" s="16">
        <v>0.49305555555555602</v>
      </c>
      <c r="Y9" s="16">
        <v>0.439716312056738</v>
      </c>
      <c r="Z9" s="16"/>
      <c r="AA9" s="16">
        <v>0.41</v>
      </c>
      <c r="AB9" s="16">
        <v>0.48648648648648701</v>
      </c>
      <c r="AC9" s="16">
        <v>0.47169811320754701</v>
      </c>
      <c r="AD9" s="16">
        <v>0.5</v>
      </c>
      <c r="AE9" s="16">
        <v>0.51612903225806495</v>
      </c>
      <c r="AF9" s="16">
        <v>0.50943396226415105</v>
      </c>
      <c r="AG9" s="16">
        <v>0.41935483870967699</v>
      </c>
      <c r="AH9" s="16">
        <v>0.51020408163265296</v>
      </c>
      <c r="AI9" s="16">
        <v>0.31343283582089598</v>
      </c>
      <c r="AJ9" s="16"/>
      <c r="AK9" s="16">
        <v>0.47368421052631599</v>
      </c>
      <c r="AL9" s="16">
        <v>0.47916666666666702</v>
      </c>
      <c r="AM9" s="16">
        <v>0.530612244897959</v>
      </c>
      <c r="AN9" s="16">
        <v>0.47872340425531901</v>
      </c>
      <c r="AO9" s="16">
        <v>0.50476190476190497</v>
      </c>
      <c r="AP9" s="16">
        <v>0.42519685039370098</v>
      </c>
      <c r="AQ9" s="16">
        <v>0.28571428571428598</v>
      </c>
      <c r="AR9" s="16"/>
      <c r="AS9" s="16">
        <v>0.39259259259259299</v>
      </c>
      <c r="AT9" s="16">
        <v>0.46590909090909099</v>
      </c>
      <c r="AU9" s="16"/>
      <c r="AV9" s="16">
        <v>0.40217391304347799</v>
      </c>
      <c r="AW9" s="16">
        <v>0.47058823529411797</v>
      </c>
      <c r="AX9" s="16"/>
      <c r="AY9" s="16">
        <v>0.45733788395904401</v>
      </c>
      <c r="AZ9" s="16">
        <v>0.439716312056738</v>
      </c>
      <c r="BA9" s="16"/>
      <c r="BB9" s="16">
        <v>0.43431635388739898</v>
      </c>
      <c r="BC9" s="16">
        <v>0.475247524752475</v>
      </c>
      <c r="BD9" s="16"/>
      <c r="BE9" s="16">
        <v>0.5</v>
      </c>
      <c r="BF9" s="16">
        <v>0.5</v>
      </c>
      <c r="BG9" s="16">
        <v>0.49295774647887303</v>
      </c>
      <c r="BH9" s="16">
        <v>0.36</v>
      </c>
    </row>
    <row r="10" spans="2:60" x14ac:dyDescent="0.25">
      <c r="B10" s="17" t="s">
        <v>344</v>
      </c>
      <c r="C10" s="16">
        <v>0.111304347826087</v>
      </c>
      <c r="D10" s="16">
        <v>0.13793103448275901</v>
      </c>
      <c r="E10" s="16">
        <v>0.17307692307692299</v>
      </c>
      <c r="F10" s="16">
        <v>8.5714285714285701E-2</v>
      </c>
      <c r="G10" s="16">
        <v>0.125</v>
      </c>
      <c r="H10" s="16">
        <v>7.69230769230769E-2</v>
      </c>
      <c r="I10" s="16">
        <v>0.11764705882352899</v>
      </c>
      <c r="J10" s="16">
        <v>0</v>
      </c>
      <c r="K10" s="16">
        <v>9.6774193548387094E-2</v>
      </c>
      <c r="L10" s="16">
        <v>0.16666666666666699</v>
      </c>
      <c r="M10" s="16">
        <v>0.19565217391304299</v>
      </c>
      <c r="N10" s="16">
        <v>8.8888888888888906E-2</v>
      </c>
      <c r="O10" s="16">
        <v>8.3333333333333301E-2</v>
      </c>
      <c r="P10" s="16">
        <v>0.04</v>
      </c>
      <c r="Q10" s="16">
        <v>9.5238095238095205E-2</v>
      </c>
      <c r="R10" s="16">
        <v>0</v>
      </c>
      <c r="S10" s="16">
        <v>6.5934065934065894E-2</v>
      </c>
      <c r="T10" s="16">
        <v>0.133333333333333</v>
      </c>
      <c r="U10" s="16"/>
      <c r="V10" s="16">
        <v>0.15151515151515199</v>
      </c>
      <c r="W10" s="16">
        <v>0.180722891566265</v>
      </c>
      <c r="X10" s="16">
        <v>9.7222222222222196E-2</v>
      </c>
      <c r="Y10" s="16">
        <v>8.8652482269503494E-2</v>
      </c>
      <c r="Z10" s="16"/>
      <c r="AA10" s="16">
        <v>0.16</v>
      </c>
      <c r="AB10" s="16">
        <v>0.18918918918918901</v>
      </c>
      <c r="AC10" s="16">
        <v>0.15094339622641501</v>
      </c>
      <c r="AD10" s="16">
        <v>0.109375</v>
      </c>
      <c r="AE10" s="16">
        <v>0.112903225806452</v>
      </c>
      <c r="AF10" s="16">
        <v>7.5471698113207503E-2</v>
      </c>
      <c r="AG10" s="16">
        <v>8.0645161290322606E-2</v>
      </c>
      <c r="AH10" s="16">
        <v>4.08163265306122E-2</v>
      </c>
      <c r="AI10" s="16">
        <v>7.4626865671641798E-2</v>
      </c>
      <c r="AJ10" s="16"/>
      <c r="AK10" s="16">
        <v>8.7719298245614002E-2</v>
      </c>
      <c r="AL10" s="16">
        <v>0.14583333333333301</v>
      </c>
      <c r="AM10" s="16">
        <v>6.1224489795918401E-2</v>
      </c>
      <c r="AN10" s="16">
        <v>0.159574468085106</v>
      </c>
      <c r="AO10" s="16">
        <v>8.5714285714285701E-2</v>
      </c>
      <c r="AP10" s="16">
        <v>0.14173228346456701</v>
      </c>
      <c r="AQ10" s="16">
        <v>7.7922077922077906E-2</v>
      </c>
      <c r="AR10" s="16"/>
      <c r="AS10" s="16">
        <v>5.9259259259259303E-2</v>
      </c>
      <c r="AT10" s="16">
        <v>0.12727272727272701</v>
      </c>
      <c r="AU10" s="16"/>
      <c r="AV10" s="16">
        <v>9.2391304347826095E-2</v>
      </c>
      <c r="AW10" s="16">
        <v>0.12020460358056299</v>
      </c>
      <c r="AX10" s="16"/>
      <c r="AY10" s="16">
        <v>0.133105802047782</v>
      </c>
      <c r="AZ10" s="16">
        <v>8.8652482269503494E-2</v>
      </c>
      <c r="BA10" s="16"/>
      <c r="BB10" s="16">
        <v>7.7747989276139406E-2</v>
      </c>
      <c r="BC10" s="16">
        <v>0.173267326732673</v>
      </c>
      <c r="BD10" s="16"/>
      <c r="BE10" s="16">
        <v>0.3</v>
      </c>
      <c r="BF10" s="16">
        <v>0.15</v>
      </c>
      <c r="BG10" s="16">
        <v>0.12323943661971801</v>
      </c>
      <c r="BH10" s="16">
        <v>7.0000000000000007E-2</v>
      </c>
    </row>
    <row r="11" spans="2:60" x14ac:dyDescent="0.25">
      <c r="B11" s="17" t="s">
        <v>345</v>
      </c>
      <c r="C11" s="16">
        <v>6.9565217391304402E-3</v>
      </c>
      <c r="D11" s="16">
        <v>0</v>
      </c>
      <c r="E11" s="16">
        <v>1.9230769230769201E-2</v>
      </c>
      <c r="F11" s="16">
        <v>0</v>
      </c>
      <c r="G11" s="16">
        <v>0</v>
      </c>
      <c r="H11" s="16">
        <v>0</v>
      </c>
      <c r="I11" s="16">
        <v>1.9607843137254902E-2</v>
      </c>
      <c r="J11" s="16">
        <v>0</v>
      </c>
      <c r="K11" s="16">
        <v>0</v>
      </c>
      <c r="L11" s="16">
        <v>0</v>
      </c>
      <c r="M11" s="16">
        <v>0</v>
      </c>
      <c r="N11" s="16">
        <v>0</v>
      </c>
      <c r="O11" s="16">
        <v>0</v>
      </c>
      <c r="P11" s="16">
        <v>0.04</v>
      </c>
      <c r="Q11" s="16">
        <v>0</v>
      </c>
      <c r="R11" s="16">
        <v>0</v>
      </c>
      <c r="S11" s="16">
        <v>1.0989010989011E-2</v>
      </c>
      <c r="T11" s="16">
        <v>0</v>
      </c>
      <c r="U11" s="16"/>
      <c r="V11" s="16">
        <v>1.5151515151515201E-2</v>
      </c>
      <c r="W11" s="16">
        <v>1.20481927710843E-2</v>
      </c>
      <c r="X11" s="16">
        <v>0</v>
      </c>
      <c r="Y11" s="16">
        <v>7.09219858156028E-3</v>
      </c>
      <c r="Z11" s="16"/>
      <c r="AA11" s="16">
        <v>0.01</v>
      </c>
      <c r="AB11" s="16">
        <v>0</v>
      </c>
      <c r="AC11" s="16">
        <v>1.88679245283019E-2</v>
      </c>
      <c r="AD11" s="16">
        <v>0</v>
      </c>
      <c r="AE11" s="16">
        <v>0</v>
      </c>
      <c r="AF11" s="16">
        <v>0</v>
      </c>
      <c r="AG11" s="16">
        <v>0</v>
      </c>
      <c r="AH11" s="16">
        <v>0</v>
      </c>
      <c r="AI11" s="16">
        <v>0</v>
      </c>
      <c r="AJ11" s="16"/>
      <c r="AK11" s="16">
        <v>0</v>
      </c>
      <c r="AL11" s="16">
        <v>0</v>
      </c>
      <c r="AM11" s="16">
        <v>0</v>
      </c>
      <c r="AN11" s="16">
        <v>1.0638297872340399E-2</v>
      </c>
      <c r="AO11" s="16">
        <v>0</v>
      </c>
      <c r="AP11" s="16">
        <v>1.5748031496062999E-2</v>
      </c>
      <c r="AQ11" s="16">
        <v>0</v>
      </c>
      <c r="AR11" s="16"/>
      <c r="AS11" s="16">
        <v>0</v>
      </c>
      <c r="AT11" s="16">
        <v>9.0909090909090905E-3</v>
      </c>
      <c r="AU11" s="16"/>
      <c r="AV11" s="16">
        <v>0</v>
      </c>
      <c r="AW11" s="16">
        <v>1.0230179028133E-2</v>
      </c>
      <c r="AX11" s="16"/>
      <c r="AY11" s="16">
        <v>6.8259385665529002E-3</v>
      </c>
      <c r="AZ11" s="16">
        <v>7.09219858156028E-3</v>
      </c>
      <c r="BA11" s="16"/>
      <c r="BB11" s="16">
        <v>8.0428954423592495E-3</v>
      </c>
      <c r="BC11" s="16">
        <v>4.9504950495049497E-3</v>
      </c>
      <c r="BD11" s="16"/>
      <c r="BE11" s="16">
        <v>0</v>
      </c>
      <c r="BF11" s="16">
        <v>1.2500000000000001E-2</v>
      </c>
      <c r="BG11" s="16">
        <v>1.0563380281690101E-2</v>
      </c>
      <c r="BH11" s="16">
        <v>0</v>
      </c>
    </row>
    <row r="12" spans="2:60" x14ac:dyDescent="0.25">
      <c r="B12" s="17" t="s">
        <v>103</v>
      </c>
      <c r="C12" s="18">
        <v>2.26086956521739E-2</v>
      </c>
      <c r="D12" s="18">
        <v>3.4482758620689703E-2</v>
      </c>
      <c r="E12" s="18">
        <v>1.9230769230769201E-2</v>
      </c>
      <c r="F12" s="18">
        <v>2.8571428571428598E-2</v>
      </c>
      <c r="G12" s="18">
        <v>4.1666666666666699E-2</v>
      </c>
      <c r="H12" s="18">
        <v>7.69230769230769E-2</v>
      </c>
      <c r="I12" s="18">
        <v>3.9215686274509803E-2</v>
      </c>
      <c r="J12" s="18">
        <v>0</v>
      </c>
      <c r="K12" s="18">
        <v>0</v>
      </c>
      <c r="L12" s="18">
        <v>0</v>
      </c>
      <c r="M12" s="18">
        <v>2.1739130434782601E-2</v>
      </c>
      <c r="N12" s="18">
        <v>2.2222222222222199E-2</v>
      </c>
      <c r="O12" s="18">
        <v>0</v>
      </c>
      <c r="P12" s="18">
        <v>0.04</v>
      </c>
      <c r="Q12" s="18">
        <v>4.7619047619047603E-2</v>
      </c>
      <c r="R12" s="18">
        <v>0</v>
      </c>
      <c r="S12" s="18">
        <v>1.0989010989011E-2</v>
      </c>
      <c r="T12" s="18">
        <v>0</v>
      </c>
      <c r="U12" s="18"/>
      <c r="V12" s="18">
        <v>1.5151515151515201E-2</v>
      </c>
      <c r="W12" s="18">
        <v>3.6144578313252997E-2</v>
      </c>
      <c r="X12" s="18">
        <v>2.7777777777777801E-2</v>
      </c>
      <c r="Y12" s="18">
        <v>1.77304964539007E-2</v>
      </c>
      <c r="Z12" s="18"/>
      <c r="AA12" s="18">
        <v>0.02</v>
      </c>
      <c r="AB12" s="18">
        <v>2.7027027027027001E-2</v>
      </c>
      <c r="AC12" s="18">
        <v>3.77358490566038E-2</v>
      </c>
      <c r="AD12" s="18">
        <v>1.5625E-2</v>
      </c>
      <c r="AE12" s="18">
        <v>0</v>
      </c>
      <c r="AF12" s="18">
        <v>3.77358490566038E-2</v>
      </c>
      <c r="AG12" s="18">
        <v>3.2258064516128997E-2</v>
      </c>
      <c r="AH12" s="18">
        <v>2.04081632653061E-2</v>
      </c>
      <c r="AI12" s="18">
        <v>1.49253731343284E-2</v>
      </c>
      <c r="AJ12" s="18"/>
      <c r="AK12" s="18">
        <v>3.5087719298245598E-2</v>
      </c>
      <c r="AL12" s="18">
        <v>4.1666666666666699E-2</v>
      </c>
      <c r="AM12" s="18">
        <v>0</v>
      </c>
      <c r="AN12" s="18">
        <v>4.2553191489361701E-2</v>
      </c>
      <c r="AO12" s="18">
        <v>0</v>
      </c>
      <c r="AP12" s="18">
        <v>1.5748031496062999E-2</v>
      </c>
      <c r="AQ12" s="18">
        <v>1.2987012987013E-2</v>
      </c>
      <c r="AR12" s="18"/>
      <c r="AS12" s="18">
        <v>0</v>
      </c>
      <c r="AT12" s="18">
        <v>2.95454545454545E-2</v>
      </c>
      <c r="AU12" s="18"/>
      <c r="AV12" s="18">
        <v>2.1739130434782601E-2</v>
      </c>
      <c r="AW12" s="18">
        <v>2.3017902813299199E-2</v>
      </c>
      <c r="AX12" s="18"/>
      <c r="AY12" s="18">
        <v>2.7303754266211601E-2</v>
      </c>
      <c r="AZ12" s="18">
        <v>1.77304964539007E-2</v>
      </c>
      <c r="BA12" s="18"/>
      <c r="BB12" s="18">
        <v>2.14477211796247E-2</v>
      </c>
      <c r="BC12" s="18">
        <v>2.4752475247524799E-2</v>
      </c>
      <c r="BD12" s="18"/>
      <c r="BE12" s="18">
        <v>0</v>
      </c>
      <c r="BF12" s="18">
        <v>6.25E-2</v>
      </c>
      <c r="BG12" s="18">
        <v>2.1126760563380299E-2</v>
      </c>
      <c r="BH12" s="18">
        <v>0.01</v>
      </c>
    </row>
    <row r="13" spans="2:60" x14ac:dyDescent="0.25">
      <c r="B13" s="15" t="s">
        <v>706</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788</v>
      </c>
      <c r="D7" s="10">
        <v>80</v>
      </c>
      <c r="E7" s="10">
        <v>77</v>
      </c>
      <c r="F7" s="10">
        <v>46</v>
      </c>
      <c r="G7" s="10">
        <v>28</v>
      </c>
      <c r="H7" s="10">
        <v>13</v>
      </c>
      <c r="I7" s="10">
        <v>60</v>
      </c>
      <c r="J7" s="10">
        <v>10</v>
      </c>
      <c r="K7" s="10">
        <v>38</v>
      </c>
      <c r="L7" s="10">
        <v>18</v>
      </c>
      <c r="M7" s="10">
        <v>61</v>
      </c>
      <c r="N7" s="10">
        <v>63</v>
      </c>
      <c r="O7" s="10">
        <v>19</v>
      </c>
      <c r="P7" s="10">
        <v>35</v>
      </c>
      <c r="Q7" s="10">
        <v>27</v>
      </c>
      <c r="R7" s="10">
        <v>15</v>
      </c>
      <c r="S7" s="10">
        <v>131</v>
      </c>
      <c r="T7" s="10">
        <v>67</v>
      </c>
      <c r="U7" s="10"/>
      <c r="V7" s="10">
        <v>92</v>
      </c>
      <c r="W7" s="10">
        <v>96</v>
      </c>
      <c r="X7" s="10">
        <v>205</v>
      </c>
      <c r="Y7" s="10">
        <v>395</v>
      </c>
      <c r="Z7" s="10"/>
      <c r="AA7" s="10">
        <v>131</v>
      </c>
      <c r="AB7" s="10">
        <v>54</v>
      </c>
      <c r="AC7" s="10">
        <v>74</v>
      </c>
      <c r="AD7" s="10">
        <v>87</v>
      </c>
      <c r="AE7" s="10">
        <v>92</v>
      </c>
      <c r="AF7" s="10">
        <v>73</v>
      </c>
      <c r="AG7" s="10">
        <v>74</v>
      </c>
      <c r="AH7" s="10">
        <v>68</v>
      </c>
      <c r="AI7" s="10">
        <v>92</v>
      </c>
      <c r="AJ7" s="10"/>
      <c r="AK7" s="10">
        <v>78</v>
      </c>
      <c r="AL7" s="10">
        <v>60</v>
      </c>
      <c r="AM7" s="10">
        <v>63</v>
      </c>
      <c r="AN7" s="10">
        <v>149</v>
      </c>
      <c r="AO7" s="10">
        <v>147</v>
      </c>
      <c r="AP7" s="10">
        <v>161</v>
      </c>
      <c r="AQ7" s="10">
        <v>105</v>
      </c>
      <c r="AR7" s="10"/>
      <c r="AS7" s="10">
        <v>167</v>
      </c>
      <c r="AT7" s="10">
        <v>621</v>
      </c>
      <c r="AU7" s="10"/>
      <c r="AV7" s="10">
        <v>254</v>
      </c>
      <c r="AW7" s="10">
        <v>534</v>
      </c>
      <c r="AX7" s="10"/>
      <c r="AY7" s="10">
        <v>393</v>
      </c>
      <c r="AZ7" s="10">
        <v>395</v>
      </c>
      <c r="BA7" s="10"/>
      <c r="BB7" s="10">
        <v>481</v>
      </c>
      <c r="BC7" s="10">
        <v>307</v>
      </c>
      <c r="BD7" s="10"/>
      <c r="BE7" s="10">
        <v>10</v>
      </c>
      <c r="BF7" s="10">
        <v>116</v>
      </c>
      <c r="BG7" s="10">
        <v>439</v>
      </c>
      <c r="BH7" s="10">
        <v>221</v>
      </c>
    </row>
    <row r="8" spans="2:60" ht="45" x14ac:dyDescent="0.25">
      <c r="B8" s="17" t="s">
        <v>342</v>
      </c>
      <c r="C8" s="16">
        <v>0.45685279187817301</v>
      </c>
      <c r="D8" s="16">
        <v>0.45</v>
      </c>
      <c r="E8" s="16">
        <v>0.337662337662338</v>
      </c>
      <c r="F8" s="16">
        <v>0.30434782608695699</v>
      </c>
      <c r="G8" s="16">
        <v>0.57142857142857095</v>
      </c>
      <c r="H8" s="16">
        <v>0.53846153846153799</v>
      </c>
      <c r="I8" s="16">
        <v>0.35</v>
      </c>
      <c r="J8" s="16">
        <v>0.4</v>
      </c>
      <c r="K8" s="16">
        <v>0.57894736842105299</v>
      </c>
      <c r="L8" s="16">
        <v>0.44444444444444398</v>
      </c>
      <c r="M8" s="16">
        <v>0.54098360655737698</v>
      </c>
      <c r="N8" s="16">
        <v>0.44444444444444398</v>
      </c>
      <c r="O8" s="16">
        <v>0.47368421052631599</v>
      </c>
      <c r="P8" s="16">
        <v>0.57142857142857095</v>
      </c>
      <c r="Q8" s="16">
        <v>0.33333333333333298</v>
      </c>
      <c r="R8" s="16">
        <v>0.4</v>
      </c>
      <c r="S8" s="16">
        <v>0.51908396946564905</v>
      </c>
      <c r="T8" s="16">
        <v>0.49253731343283602</v>
      </c>
      <c r="U8" s="16"/>
      <c r="V8" s="16">
        <v>0.20652173913043501</v>
      </c>
      <c r="W8" s="16">
        <v>0.42708333333333298</v>
      </c>
      <c r="X8" s="16">
        <v>0.4</v>
      </c>
      <c r="Y8" s="16">
        <v>0.55189873417721502</v>
      </c>
      <c r="Z8" s="16"/>
      <c r="AA8" s="16">
        <v>0.38167938931297701</v>
      </c>
      <c r="AB8" s="16">
        <v>0.33333333333333298</v>
      </c>
      <c r="AC8" s="16">
        <v>0.41891891891891903</v>
      </c>
      <c r="AD8" s="16">
        <v>0.390804597701149</v>
      </c>
      <c r="AE8" s="16">
        <v>0.39130434782608697</v>
      </c>
      <c r="AF8" s="16">
        <v>0.56164383561643805</v>
      </c>
      <c r="AG8" s="16">
        <v>0.55405405405405395</v>
      </c>
      <c r="AH8" s="16">
        <v>0.52941176470588203</v>
      </c>
      <c r="AI8" s="16">
        <v>0.59782608695652195</v>
      </c>
      <c r="AJ8" s="16"/>
      <c r="AK8" s="16">
        <v>0.33333333333333298</v>
      </c>
      <c r="AL8" s="16">
        <v>0.41666666666666702</v>
      </c>
      <c r="AM8" s="16">
        <v>0.39682539682539703</v>
      </c>
      <c r="AN8" s="16">
        <v>0.36912751677852401</v>
      </c>
      <c r="AO8" s="16">
        <v>0.578231292517007</v>
      </c>
      <c r="AP8" s="16">
        <v>0.48447204968944102</v>
      </c>
      <c r="AQ8" s="16">
        <v>0.53333333333333299</v>
      </c>
      <c r="AR8" s="16"/>
      <c r="AS8" s="16">
        <v>0.640718562874252</v>
      </c>
      <c r="AT8" s="16">
        <v>0.407407407407407</v>
      </c>
      <c r="AU8" s="16"/>
      <c r="AV8" s="16">
        <v>0.46850393700787402</v>
      </c>
      <c r="AW8" s="16">
        <v>0.45131086142322102</v>
      </c>
      <c r="AX8" s="16"/>
      <c r="AY8" s="16">
        <v>0.361323155216285</v>
      </c>
      <c r="AZ8" s="16">
        <v>0.55189873417721502</v>
      </c>
      <c r="BA8" s="16"/>
      <c r="BB8" s="16">
        <v>0.53638253638253597</v>
      </c>
      <c r="BC8" s="16">
        <v>0.33224755700325698</v>
      </c>
      <c r="BD8" s="16"/>
      <c r="BE8" s="16">
        <v>0</v>
      </c>
      <c r="BF8" s="16">
        <v>0.198275862068966</v>
      </c>
      <c r="BG8" s="16">
        <v>0.44419134396355398</v>
      </c>
      <c r="BH8" s="16">
        <v>0.64253393665158398</v>
      </c>
    </row>
    <row r="9" spans="2:60" ht="30" x14ac:dyDescent="0.25">
      <c r="B9" s="17" t="s">
        <v>343</v>
      </c>
      <c r="C9" s="16">
        <v>0.46446700507614203</v>
      </c>
      <c r="D9" s="16">
        <v>0.51249999999999996</v>
      </c>
      <c r="E9" s="16">
        <v>0.58441558441558406</v>
      </c>
      <c r="F9" s="16">
        <v>0.58695652173913004</v>
      </c>
      <c r="G9" s="16">
        <v>0.42857142857142899</v>
      </c>
      <c r="H9" s="16">
        <v>0.38461538461538503</v>
      </c>
      <c r="I9" s="16">
        <v>0.53333333333333299</v>
      </c>
      <c r="J9" s="16">
        <v>0.5</v>
      </c>
      <c r="K9" s="16">
        <v>0.36842105263157898</v>
      </c>
      <c r="L9" s="16">
        <v>0.5</v>
      </c>
      <c r="M9" s="16">
        <v>0.42622950819672101</v>
      </c>
      <c r="N9" s="16">
        <v>0.44444444444444398</v>
      </c>
      <c r="O9" s="16">
        <v>0.36842105263157898</v>
      </c>
      <c r="P9" s="16">
        <v>0.25714285714285701</v>
      </c>
      <c r="Q9" s="16">
        <v>0.66666666666666696</v>
      </c>
      <c r="R9" s="16">
        <v>0.53333333333333299</v>
      </c>
      <c r="S9" s="16">
        <v>0.41221374045801501</v>
      </c>
      <c r="T9" s="16">
        <v>0.38805970149253699</v>
      </c>
      <c r="U9" s="16"/>
      <c r="V9" s="16">
        <v>0.61956521739130399</v>
      </c>
      <c r="W9" s="16">
        <v>0.46875</v>
      </c>
      <c r="X9" s="16">
        <v>0.54634146341463397</v>
      </c>
      <c r="Y9" s="16">
        <v>0.38481012658227798</v>
      </c>
      <c r="Z9" s="16"/>
      <c r="AA9" s="16">
        <v>0.488549618320611</v>
      </c>
      <c r="AB9" s="16">
        <v>0.53703703703703698</v>
      </c>
      <c r="AC9" s="16">
        <v>0.47297297297297303</v>
      </c>
      <c r="AD9" s="16">
        <v>0.56321839080459801</v>
      </c>
      <c r="AE9" s="16">
        <v>0.48913043478260898</v>
      </c>
      <c r="AF9" s="16">
        <v>0.38356164383561597</v>
      </c>
      <c r="AG9" s="16">
        <v>0.40540540540540498</v>
      </c>
      <c r="AH9" s="16">
        <v>0.441176470588235</v>
      </c>
      <c r="AI9" s="16">
        <v>0.35869565217391303</v>
      </c>
      <c r="AJ9" s="16"/>
      <c r="AK9" s="16">
        <v>0.55128205128205099</v>
      </c>
      <c r="AL9" s="16">
        <v>0.46666666666666701</v>
      </c>
      <c r="AM9" s="16">
        <v>0.52380952380952395</v>
      </c>
      <c r="AN9" s="16">
        <v>0.53020134228187898</v>
      </c>
      <c r="AO9" s="16">
        <v>0.38095238095238099</v>
      </c>
      <c r="AP9" s="16">
        <v>0.46583850931677001</v>
      </c>
      <c r="AQ9" s="16">
        <v>0.371428571428571</v>
      </c>
      <c r="AR9" s="16"/>
      <c r="AS9" s="16">
        <v>0.31736526946107801</v>
      </c>
      <c r="AT9" s="16">
        <v>0.50402576489533002</v>
      </c>
      <c r="AU9" s="16"/>
      <c r="AV9" s="16">
        <v>0.44488188976378001</v>
      </c>
      <c r="AW9" s="16">
        <v>0.47378277153558102</v>
      </c>
      <c r="AX9" s="16"/>
      <c r="AY9" s="16">
        <v>0.54452926208651398</v>
      </c>
      <c r="AZ9" s="16">
        <v>0.38481012658227798</v>
      </c>
      <c r="BA9" s="16"/>
      <c r="BB9" s="16">
        <v>0.40124740124740099</v>
      </c>
      <c r="BC9" s="16">
        <v>0.56351791530944595</v>
      </c>
      <c r="BD9" s="16"/>
      <c r="BE9" s="16">
        <v>0.6</v>
      </c>
      <c r="BF9" s="16">
        <v>0.568965517241379</v>
      </c>
      <c r="BG9" s="16">
        <v>0.494305239179954</v>
      </c>
      <c r="BH9" s="16">
        <v>0.33936651583710398</v>
      </c>
    </row>
    <row r="10" spans="2:60" x14ac:dyDescent="0.25">
      <c r="B10" s="17" t="s">
        <v>344</v>
      </c>
      <c r="C10" s="16">
        <v>6.7258883248731E-2</v>
      </c>
      <c r="D10" s="16">
        <v>2.5000000000000001E-2</v>
      </c>
      <c r="E10" s="16">
        <v>7.7922077922077906E-2</v>
      </c>
      <c r="F10" s="16">
        <v>0.108695652173913</v>
      </c>
      <c r="G10" s="16">
        <v>0</v>
      </c>
      <c r="H10" s="16">
        <v>7.69230769230769E-2</v>
      </c>
      <c r="I10" s="16">
        <v>8.3333333333333301E-2</v>
      </c>
      <c r="J10" s="16">
        <v>0.1</v>
      </c>
      <c r="K10" s="16">
        <v>5.2631578947368397E-2</v>
      </c>
      <c r="L10" s="16">
        <v>5.5555555555555601E-2</v>
      </c>
      <c r="M10" s="16">
        <v>3.2786885245901599E-2</v>
      </c>
      <c r="N10" s="16">
        <v>7.9365079365079402E-2</v>
      </c>
      <c r="O10" s="16">
        <v>0.157894736842105</v>
      </c>
      <c r="P10" s="16">
        <v>0.114285714285714</v>
      </c>
      <c r="Q10" s="16">
        <v>0</v>
      </c>
      <c r="R10" s="16">
        <v>6.6666666666666693E-2</v>
      </c>
      <c r="S10" s="16">
        <v>5.34351145038168E-2</v>
      </c>
      <c r="T10" s="16">
        <v>0.119402985074627</v>
      </c>
      <c r="U10" s="16"/>
      <c r="V10" s="16">
        <v>0.141304347826087</v>
      </c>
      <c r="W10" s="16">
        <v>8.3333333333333301E-2</v>
      </c>
      <c r="X10" s="16">
        <v>4.8780487804878099E-2</v>
      </c>
      <c r="Y10" s="16">
        <v>5.5696202531645603E-2</v>
      </c>
      <c r="Z10" s="16"/>
      <c r="AA10" s="16">
        <v>0.106870229007634</v>
      </c>
      <c r="AB10" s="16">
        <v>0.12962962962963001</v>
      </c>
      <c r="AC10" s="16">
        <v>8.1081081081081099E-2</v>
      </c>
      <c r="AD10" s="16">
        <v>4.5977011494252901E-2</v>
      </c>
      <c r="AE10" s="16">
        <v>0.119565217391304</v>
      </c>
      <c r="AF10" s="16">
        <v>5.4794520547945202E-2</v>
      </c>
      <c r="AG10" s="16">
        <v>1.35135135135135E-2</v>
      </c>
      <c r="AH10" s="16">
        <v>2.9411764705882401E-2</v>
      </c>
      <c r="AI10" s="16">
        <v>4.3478260869565202E-2</v>
      </c>
      <c r="AJ10" s="16"/>
      <c r="AK10" s="16">
        <v>8.9743589743589702E-2</v>
      </c>
      <c r="AL10" s="16">
        <v>0.1</v>
      </c>
      <c r="AM10" s="16">
        <v>6.3492063492063502E-2</v>
      </c>
      <c r="AN10" s="16">
        <v>8.7248322147651006E-2</v>
      </c>
      <c r="AO10" s="16">
        <v>4.08163265306122E-2</v>
      </c>
      <c r="AP10" s="16">
        <v>3.7267080745341602E-2</v>
      </c>
      <c r="AQ10" s="16">
        <v>9.5238095238095205E-2</v>
      </c>
      <c r="AR10" s="16"/>
      <c r="AS10" s="16">
        <v>3.59281437125748E-2</v>
      </c>
      <c r="AT10" s="16">
        <v>7.5684380032206094E-2</v>
      </c>
      <c r="AU10" s="16"/>
      <c r="AV10" s="16">
        <v>7.0866141732283505E-2</v>
      </c>
      <c r="AW10" s="16">
        <v>6.5543071161048697E-2</v>
      </c>
      <c r="AX10" s="16"/>
      <c r="AY10" s="16">
        <v>7.8880407124681903E-2</v>
      </c>
      <c r="AZ10" s="16">
        <v>5.5696202531645603E-2</v>
      </c>
      <c r="BA10" s="16"/>
      <c r="BB10" s="16">
        <v>5.1975051975051999E-2</v>
      </c>
      <c r="BC10" s="16">
        <v>9.1205211726384405E-2</v>
      </c>
      <c r="BD10" s="16"/>
      <c r="BE10" s="16">
        <v>0.4</v>
      </c>
      <c r="BF10" s="16">
        <v>0.18965517241379301</v>
      </c>
      <c r="BG10" s="16">
        <v>5.2391799544419103E-2</v>
      </c>
      <c r="BH10" s="16">
        <v>1.8099547511312201E-2</v>
      </c>
    </row>
    <row r="11" spans="2:60" x14ac:dyDescent="0.25">
      <c r="B11" s="17" t="s">
        <v>345</v>
      </c>
      <c r="C11" s="16">
        <v>7.61421319796954E-3</v>
      </c>
      <c r="D11" s="16">
        <v>1.2500000000000001E-2</v>
      </c>
      <c r="E11" s="16">
        <v>0</v>
      </c>
      <c r="F11" s="16">
        <v>0</v>
      </c>
      <c r="G11" s="16">
        <v>0</v>
      </c>
      <c r="H11" s="16">
        <v>0</v>
      </c>
      <c r="I11" s="16">
        <v>1.6666666666666701E-2</v>
      </c>
      <c r="J11" s="16">
        <v>0</v>
      </c>
      <c r="K11" s="16">
        <v>0</v>
      </c>
      <c r="L11" s="16">
        <v>0</v>
      </c>
      <c r="M11" s="16">
        <v>0</v>
      </c>
      <c r="N11" s="16">
        <v>3.1746031746031703E-2</v>
      </c>
      <c r="O11" s="16">
        <v>0</v>
      </c>
      <c r="P11" s="16">
        <v>0</v>
      </c>
      <c r="Q11" s="16">
        <v>0</v>
      </c>
      <c r="R11" s="16">
        <v>0</v>
      </c>
      <c r="S11" s="16">
        <v>1.5267175572519101E-2</v>
      </c>
      <c r="T11" s="16">
        <v>0</v>
      </c>
      <c r="U11" s="16"/>
      <c r="V11" s="16">
        <v>2.1739130434782601E-2</v>
      </c>
      <c r="W11" s="16">
        <v>1.0416666666666701E-2</v>
      </c>
      <c r="X11" s="16">
        <v>4.8780487804877997E-3</v>
      </c>
      <c r="Y11" s="16">
        <v>5.0632911392405099E-3</v>
      </c>
      <c r="Z11" s="16"/>
      <c r="AA11" s="16">
        <v>7.63358778625954E-3</v>
      </c>
      <c r="AB11" s="16">
        <v>0</v>
      </c>
      <c r="AC11" s="16">
        <v>2.7027027027027001E-2</v>
      </c>
      <c r="AD11" s="16">
        <v>0</v>
      </c>
      <c r="AE11" s="16">
        <v>0</v>
      </c>
      <c r="AF11" s="16">
        <v>0</v>
      </c>
      <c r="AG11" s="16">
        <v>1.35135135135135E-2</v>
      </c>
      <c r="AH11" s="16">
        <v>0</v>
      </c>
      <c r="AI11" s="16">
        <v>0</v>
      </c>
      <c r="AJ11" s="16"/>
      <c r="AK11" s="16">
        <v>2.5641025641025599E-2</v>
      </c>
      <c r="AL11" s="16">
        <v>1.6666666666666701E-2</v>
      </c>
      <c r="AM11" s="16">
        <v>0</v>
      </c>
      <c r="AN11" s="16">
        <v>6.7114093959731499E-3</v>
      </c>
      <c r="AO11" s="16">
        <v>0</v>
      </c>
      <c r="AP11" s="16">
        <v>1.2422360248447201E-2</v>
      </c>
      <c r="AQ11" s="16">
        <v>0</v>
      </c>
      <c r="AR11" s="16"/>
      <c r="AS11" s="16">
        <v>5.9880239520958096E-3</v>
      </c>
      <c r="AT11" s="16">
        <v>8.0515297906602196E-3</v>
      </c>
      <c r="AU11" s="16"/>
      <c r="AV11" s="16">
        <v>7.8740157480314994E-3</v>
      </c>
      <c r="AW11" s="16">
        <v>7.4906367041198503E-3</v>
      </c>
      <c r="AX11" s="16"/>
      <c r="AY11" s="16">
        <v>1.01781170483461E-2</v>
      </c>
      <c r="AZ11" s="16">
        <v>5.0632911392405099E-3</v>
      </c>
      <c r="BA11" s="16"/>
      <c r="BB11" s="16">
        <v>6.23700623700624E-3</v>
      </c>
      <c r="BC11" s="16">
        <v>9.77198697068404E-3</v>
      </c>
      <c r="BD11" s="16"/>
      <c r="BE11" s="16">
        <v>0</v>
      </c>
      <c r="BF11" s="16">
        <v>1.72413793103448E-2</v>
      </c>
      <c r="BG11" s="16">
        <v>9.1116173120728908E-3</v>
      </c>
      <c r="BH11" s="16">
        <v>0</v>
      </c>
    </row>
    <row r="12" spans="2:60" x14ac:dyDescent="0.25">
      <c r="B12" s="17" t="s">
        <v>103</v>
      </c>
      <c r="C12" s="18">
        <v>3.80710659898477E-3</v>
      </c>
      <c r="D12" s="18">
        <v>0</v>
      </c>
      <c r="E12" s="18">
        <v>0</v>
      </c>
      <c r="F12" s="18">
        <v>0</v>
      </c>
      <c r="G12" s="18">
        <v>0</v>
      </c>
      <c r="H12" s="18">
        <v>0</v>
      </c>
      <c r="I12" s="18">
        <v>1.6666666666666701E-2</v>
      </c>
      <c r="J12" s="18">
        <v>0</v>
      </c>
      <c r="K12" s="18">
        <v>0</v>
      </c>
      <c r="L12" s="18">
        <v>0</v>
      </c>
      <c r="M12" s="18">
        <v>0</v>
      </c>
      <c r="N12" s="18">
        <v>0</v>
      </c>
      <c r="O12" s="18">
        <v>0</v>
      </c>
      <c r="P12" s="18">
        <v>5.7142857142857099E-2</v>
      </c>
      <c r="Q12" s="18">
        <v>0</v>
      </c>
      <c r="R12" s="18">
        <v>0</v>
      </c>
      <c r="S12" s="18">
        <v>0</v>
      </c>
      <c r="T12" s="18">
        <v>0</v>
      </c>
      <c r="U12" s="18"/>
      <c r="V12" s="18">
        <v>1.0869565217391301E-2</v>
      </c>
      <c r="W12" s="18">
        <v>1.0416666666666701E-2</v>
      </c>
      <c r="X12" s="18">
        <v>0</v>
      </c>
      <c r="Y12" s="18">
        <v>2.5316455696202502E-3</v>
      </c>
      <c r="Z12" s="18"/>
      <c r="AA12" s="18">
        <v>1.5267175572519101E-2</v>
      </c>
      <c r="AB12" s="18">
        <v>0</v>
      </c>
      <c r="AC12" s="18">
        <v>0</v>
      </c>
      <c r="AD12" s="18">
        <v>0</v>
      </c>
      <c r="AE12" s="18">
        <v>0</v>
      </c>
      <c r="AF12" s="18">
        <v>0</v>
      </c>
      <c r="AG12" s="18">
        <v>1.35135135135135E-2</v>
      </c>
      <c r="AH12" s="18">
        <v>0</v>
      </c>
      <c r="AI12" s="18">
        <v>0</v>
      </c>
      <c r="AJ12" s="18"/>
      <c r="AK12" s="18">
        <v>0</v>
      </c>
      <c r="AL12" s="18">
        <v>0</v>
      </c>
      <c r="AM12" s="18">
        <v>1.58730158730159E-2</v>
      </c>
      <c r="AN12" s="18">
        <v>6.7114093959731499E-3</v>
      </c>
      <c r="AO12" s="18">
        <v>0</v>
      </c>
      <c r="AP12" s="18">
        <v>0</v>
      </c>
      <c r="AQ12" s="18">
        <v>0</v>
      </c>
      <c r="AR12" s="18"/>
      <c r="AS12" s="18">
        <v>0</v>
      </c>
      <c r="AT12" s="18">
        <v>4.8309178743961402E-3</v>
      </c>
      <c r="AU12" s="18"/>
      <c r="AV12" s="18">
        <v>7.8740157480314994E-3</v>
      </c>
      <c r="AW12" s="18">
        <v>1.87265917602996E-3</v>
      </c>
      <c r="AX12" s="18"/>
      <c r="AY12" s="18">
        <v>5.0890585241730301E-3</v>
      </c>
      <c r="AZ12" s="18">
        <v>2.5316455696202502E-3</v>
      </c>
      <c r="BA12" s="18"/>
      <c r="BB12" s="18">
        <v>4.15800415800416E-3</v>
      </c>
      <c r="BC12" s="18">
        <v>3.2573289902280101E-3</v>
      </c>
      <c r="BD12" s="18"/>
      <c r="BE12" s="18">
        <v>0</v>
      </c>
      <c r="BF12" s="18">
        <v>2.5862068965517199E-2</v>
      </c>
      <c r="BG12" s="18">
        <v>0</v>
      </c>
      <c r="BH12" s="18">
        <v>0</v>
      </c>
    </row>
    <row r="13" spans="2:60" x14ac:dyDescent="0.25">
      <c r="B13" s="15" t="s">
        <v>707</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496</v>
      </c>
      <c r="D7" s="10">
        <v>57</v>
      </c>
      <c r="E7" s="10">
        <v>46</v>
      </c>
      <c r="F7" s="10">
        <v>25</v>
      </c>
      <c r="G7" s="10">
        <v>19</v>
      </c>
      <c r="H7" s="10">
        <v>9</v>
      </c>
      <c r="I7" s="10">
        <v>35</v>
      </c>
      <c r="J7" s="10">
        <v>5</v>
      </c>
      <c r="K7" s="10">
        <v>28</v>
      </c>
      <c r="L7" s="10">
        <v>8</v>
      </c>
      <c r="M7" s="10">
        <v>44</v>
      </c>
      <c r="N7" s="10">
        <v>41</v>
      </c>
      <c r="O7" s="10">
        <v>11</v>
      </c>
      <c r="P7" s="10">
        <v>25</v>
      </c>
      <c r="Q7" s="10">
        <v>17</v>
      </c>
      <c r="R7" s="10">
        <v>7</v>
      </c>
      <c r="S7" s="10">
        <v>78</v>
      </c>
      <c r="T7" s="10">
        <v>41</v>
      </c>
      <c r="U7" s="10"/>
      <c r="V7" s="10">
        <v>44</v>
      </c>
      <c r="W7" s="10">
        <v>58</v>
      </c>
      <c r="X7" s="10">
        <v>116</v>
      </c>
      <c r="Y7" s="10">
        <v>278</v>
      </c>
      <c r="Z7" s="10"/>
      <c r="AA7" s="10">
        <v>86</v>
      </c>
      <c r="AB7" s="10">
        <v>32</v>
      </c>
      <c r="AC7" s="10">
        <v>52</v>
      </c>
      <c r="AD7" s="10">
        <v>48</v>
      </c>
      <c r="AE7" s="10">
        <v>41</v>
      </c>
      <c r="AF7" s="10">
        <v>49</v>
      </c>
      <c r="AG7" s="10">
        <v>52</v>
      </c>
      <c r="AH7" s="10">
        <v>46</v>
      </c>
      <c r="AI7" s="10">
        <v>71</v>
      </c>
      <c r="AJ7" s="10"/>
      <c r="AK7" s="10">
        <v>56</v>
      </c>
      <c r="AL7" s="10">
        <v>37</v>
      </c>
      <c r="AM7" s="10">
        <v>36</v>
      </c>
      <c r="AN7" s="10">
        <v>77</v>
      </c>
      <c r="AO7" s="10">
        <v>97</v>
      </c>
      <c r="AP7" s="10">
        <v>111</v>
      </c>
      <c r="AQ7" s="10">
        <v>69</v>
      </c>
      <c r="AR7" s="10"/>
      <c r="AS7" s="10">
        <v>129</v>
      </c>
      <c r="AT7" s="10">
        <v>367</v>
      </c>
      <c r="AU7" s="10"/>
      <c r="AV7" s="10">
        <v>167</v>
      </c>
      <c r="AW7" s="10">
        <v>329</v>
      </c>
      <c r="AX7" s="10"/>
      <c r="AY7" s="10">
        <v>218</v>
      </c>
      <c r="AZ7" s="10">
        <v>278</v>
      </c>
      <c r="BA7" s="10"/>
      <c r="BB7" s="10">
        <v>333</v>
      </c>
      <c r="BC7" s="10">
        <v>163</v>
      </c>
      <c r="BD7" s="10"/>
      <c r="BE7" s="10">
        <v>6</v>
      </c>
      <c r="BF7" s="10">
        <v>54</v>
      </c>
      <c r="BG7" s="10">
        <v>242</v>
      </c>
      <c r="BH7" s="10">
        <v>193</v>
      </c>
    </row>
    <row r="8" spans="2:60" ht="45" x14ac:dyDescent="0.25">
      <c r="B8" s="17" t="s">
        <v>342</v>
      </c>
      <c r="C8" s="16">
        <v>0.375</v>
      </c>
      <c r="D8" s="16">
        <v>0.35087719298245601</v>
      </c>
      <c r="E8" s="16">
        <v>0.45652173913043498</v>
      </c>
      <c r="F8" s="16">
        <v>0.48</v>
      </c>
      <c r="G8" s="16">
        <v>0.105263157894737</v>
      </c>
      <c r="H8" s="16">
        <v>0.22222222222222199</v>
      </c>
      <c r="I8" s="16">
        <v>0.4</v>
      </c>
      <c r="J8" s="16">
        <v>0.4</v>
      </c>
      <c r="K8" s="16">
        <v>0.5</v>
      </c>
      <c r="L8" s="16">
        <v>0.5</v>
      </c>
      <c r="M8" s="16">
        <v>0.38636363636363602</v>
      </c>
      <c r="N8" s="16">
        <v>0.34146341463414598</v>
      </c>
      <c r="O8" s="16">
        <v>0.18181818181818199</v>
      </c>
      <c r="P8" s="16">
        <v>0.16</v>
      </c>
      <c r="Q8" s="16">
        <v>0.47058823529411797</v>
      </c>
      <c r="R8" s="16">
        <v>0.14285714285714299</v>
      </c>
      <c r="S8" s="16">
        <v>0.38461538461538503</v>
      </c>
      <c r="T8" s="16">
        <v>0.46341463414634099</v>
      </c>
      <c r="U8" s="16"/>
      <c r="V8" s="16">
        <v>0.204545454545455</v>
      </c>
      <c r="W8" s="16">
        <v>0.32758620689655199</v>
      </c>
      <c r="X8" s="16">
        <v>0.33620689655172398</v>
      </c>
      <c r="Y8" s="16">
        <v>0.42805755395683498</v>
      </c>
      <c r="Z8" s="16"/>
      <c r="AA8" s="16">
        <v>0.38372093023255799</v>
      </c>
      <c r="AB8" s="16">
        <v>0.21875</v>
      </c>
      <c r="AC8" s="16">
        <v>0.28846153846153799</v>
      </c>
      <c r="AD8" s="16">
        <v>0.27083333333333298</v>
      </c>
      <c r="AE8" s="16">
        <v>0.31707317073170699</v>
      </c>
      <c r="AF8" s="16">
        <v>0.38775510204081598</v>
      </c>
      <c r="AG8" s="16">
        <v>0.5</v>
      </c>
      <c r="AH8" s="16">
        <v>0.39130434782608697</v>
      </c>
      <c r="AI8" s="16">
        <v>0.49295774647887303</v>
      </c>
      <c r="AJ8" s="16"/>
      <c r="AK8" s="16">
        <v>0.28571428571428598</v>
      </c>
      <c r="AL8" s="16">
        <v>0.35135135135135098</v>
      </c>
      <c r="AM8" s="16">
        <v>0.36111111111111099</v>
      </c>
      <c r="AN8" s="16">
        <v>0.35064935064935099</v>
      </c>
      <c r="AO8" s="16">
        <v>0.38144329896907198</v>
      </c>
      <c r="AP8" s="16">
        <v>0.37837837837837801</v>
      </c>
      <c r="AQ8" s="16">
        <v>0.49275362318840599</v>
      </c>
      <c r="AR8" s="16"/>
      <c r="AS8" s="16">
        <v>0.44961240310077499</v>
      </c>
      <c r="AT8" s="16">
        <v>0.34877384196185302</v>
      </c>
      <c r="AU8" s="16"/>
      <c r="AV8" s="16">
        <v>0.41317365269461098</v>
      </c>
      <c r="AW8" s="16">
        <v>0.355623100303951</v>
      </c>
      <c r="AX8" s="16"/>
      <c r="AY8" s="16">
        <v>0.307339449541284</v>
      </c>
      <c r="AZ8" s="16">
        <v>0.42805755395683498</v>
      </c>
      <c r="BA8" s="16"/>
      <c r="BB8" s="16">
        <v>0.435435435435435</v>
      </c>
      <c r="BC8" s="16">
        <v>0.251533742331288</v>
      </c>
      <c r="BD8" s="16"/>
      <c r="BE8" s="16">
        <v>0.16666666666666699</v>
      </c>
      <c r="BF8" s="16">
        <v>0.27777777777777801</v>
      </c>
      <c r="BG8" s="16">
        <v>0.28512396694214898</v>
      </c>
      <c r="BH8" s="16">
        <v>0.523316062176166</v>
      </c>
    </row>
    <row r="9" spans="2:60" ht="30" x14ac:dyDescent="0.25">
      <c r="B9" s="17" t="s">
        <v>343</v>
      </c>
      <c r="C9" s="16">
        <v>0.46169354838709697</v>
      </c>
      <c r="D9" s="16">
        <v>0.54385964912280704</v>
      </c>
      <c r="E9" s="16">
        <v>0.39130434782608697</v>
      </c>
      <c r="F9" s="16">
        <v>0.36</v>
      </c>
      <c r="G9" s="16">
        <v>0.42105263157894701</v>
      </c>
      <c r="H9" s="16">
        <v>0.55555555555555602</v>
      </c>
      <c r="I9" s="16">
        <v>0.314285714285714</v>
      </c>
      <c r="J9" s="16">
        <v>0.6</v>
      </c>
      <c r="K9" s="16">
        <v>0.42857142857142899</v>
      </c>
      <c r="L9" s="16">
        <v>0.5</v>
      </c>
      <c r="M9" s="16">
        <v>0.45454545454545497</v>
      </c>
      <c r="N9" s="16">
        <v>0.56097560975609795</v>
      </c>
      <c r="O9" s="16">
        <v>0.63636363636363602</v>
      </c>
      <c r="P9" s="16">
        <v>0.64</v>
      </c>
      <c r="Q9" s="16">
        <v>0.41176470588235298</v>
      </c>
      <c r="R9" s="16">
        <v>0.57142857142857095</v>
      </c>
      <c r="S9" s="16">
        <v>0.487179487179487</v>
      </c>
      <c r="T9" s="16">
        <v>0.31707317073170699</v>
      </c>
      <c r="U9" s="16"/>
      <c r="V9" s="16">
        <v>0.52272727272727304</v>
      </c>
      <c r="W9" s="16">
        <v>0.53448275862068995</v>
      </c>
      <c r="X9" s="16">
        <v>0.50862068965517204</v>
      </c>
      <c r="Y9" s="16">
        <v>0.41726618705036</v>
      </c>
      <c r="Z9" s="16"/>
      <c r="AA9" s="16">
        <v>0.43023255813953498</v>
      </c>
      <c r="AB9" s="16">
        <v>0.625</v>
      </c>
      <c r="AC9" s="16">
        <v>0.46153846153846201</v>
      </c>
      <c r="AD9" s="16">
        <v>0.58333333333333304</v>
      </c>
      <c r="AE9" s="16">
        <v>0.56097560975609795</v>
      </c>
      <c r="AF9" s="16">
        <v>0.40816326530612201</v>
      </c>
      <c r="AG9" s="16">
        <v>0.34615384615384598</v>
      </c>
      <c r="AH9" s="16">
        <v>0.52173913043478304</v>
      </c>
      <c r="AI9" s="16">
        <v>0.39436619718309901</v>
      </c>
      <c r="AJ9" s="16"/>
      <c r="AK9" s="16">
        <v>0.44642857142857101</v>
      </c>
      <c r="AL9" s="16">
        <v>0.51351351351351304</v>
      </c>
      <c r="AM9" s="16">
        <v>0.52777777777777801</v>
      </c>
      <c r="AN9" s="16">
        <v>0.48051948051948101</v>
      </c>
      <c r="AO9" s="16">
        <v>0.463917525773196</v>
      </c>
      <c r="AP9" s="16">
        <v>0.46846846846846801</v>
      </c>
      <c r="AQ9" s="16">
        <v>0.405797101449275</v>
      </c>
      <c r="AR9" s="16"/>
      <c r="AS9" s="16">
        <v>0.434108527131783</v>
      </c>
      <c r="AT9" s="16">
        <v>0.471389645776567</v>
      </c>
      <c r="AU9" s="16"/>
      <c r="AV9" s="16">
        <v>0.43712574850299402</v>
      </c>
      <c r="AW9" s="16">
        <v>0.474164133738602</v>
      </c>
      <c r="AX9" s="16"/>
      <c r="AY9" s="16">
        <v>0.51834862385321101</v>
      </c>
      <c r="AZ9" s="16">
        <v>0.41726618705036</v>
      </c>
      <c r="BA9" s="16"/>
      <c r="BB9" s="16">
        <v>0.417417417417417</v>
      </c>
      <c r="BC9" s="16">
        <v>0.55214723926380405</v>
      </c>
      <c r="BD9" s="16"/>
      <c r="BE9" s="16">
        <v>0.33333333333333298</v>
      </c>
      <c r="BF9" s="16">
        <v>0.407407407407407</v>
      </c>
      <c r="BG9" s="16">
        <v>0.52066115702479299</v>
      </c>
      <c r="BH9" s="16">
        <v>0.40414507772020702</v>
      </c>
    </row>
    <row r="10" spans="2:60" x14ac:dyDescent="0.25">
      <c r="B10" s="17" t="s">
        <v>344</v>
      </c>
      <c r="C10" s="16">
        <v>0.116935483870968</v>
      </c>
      <c r="D10" s="16">
        <v>8.7719298245614002E-2</v>
      </c>
      <c r="E10" s="16">
        <v>0.108695652173913</v>
      </c>
      <c r="F10" s="16">
        <v>0.16</v>
      </c>
      <c r="G10" s="16">
        <v>0.31578947368421101</v>
      </c>
      <c r="H10" s="16">
        <v>0.22222222222222199</v>
      </c>
      <c r="I10" s="16">
        <v>0.2</v>
      </c>
      <c r="J10" s="16">
        <v>0</v>
      </c>
      <c r="K10" s="16">
        <v>3.5714285714285698E-2</v>
      </c>
      <c r="L10" s="16">
        <v>0</v>
      </c>
      <c r="M10" s="16">
        <v>0.11363636363636399</v>
      </c>
      <c r="N10" s="16">
        <v>7.3170731707317097E-2</v>
      </c>
      <c r="O10" s="16">
        <v>9.0909090909090898E-2</v>
      </c>
      <c r="P10" s="16">
        <v>0.12</v>
      </c>
      <c r="Q10" s="16">
        <v>5.8823529411764698E-2</v>
      </c>
      <c r="R10" s="16">
        <v>0.28571428571428598</v>
      </c>
      <c r="S10" s="16">
        <v>0.102564102564103</v>
      </c>
      <c r="T10" s="16">
        <v>0.12195121951219499</v>
      </c>
      <c r="U10" s="16"/>
      <c r="V10" s="16">
        <v>0.13636363636363599</v>
      </c>
      <c r="W10" s="16">
        <v>0.12068965517241401</v>
      </c>
      <c r="X10" s="16">
        <v>0.11206896551724101</v>
      </c>
      <c r="Y10" s="16">
        <v>0.115107913669065</v>
      </c>
      <c r="Z10" s="16"/>
      <c r="AA10" s="16">
        <v>0.104651162790698</v>
      </c>
      <c r="AB10" s="16">
        <v>9.375E-2</v>
      </c>
      <c r="AC10" s="16">
        <v>0.15384615384615399</v>
      </c>
      <c r="AD10" s="16">
        <v>0.125</v>
      </c>
      <c r="AE10" s="16">
        <v>0.12195121951219499</v>
      </c>
      <c r="AF10" s="16">
        <v>0.122448979591837</v>
      </c>
      <c r="AG10" s="16">
        <v>0.15384615384615399</v>
      </c>
      <c r="AH10" s="16">
        <v>6.5217391304347797E-2</v>
      </c>
      <c r="AI10" s="16">
        <v>9.85915492957746E-2</v>
      </c>
      <c r="AJ10" s="16"/>
      <c r="AK10" s="16">
        <v>0.17857142857142899</v>
      </c>
      <c r="AL10" s="16">
        <v>0.135135135135135</v>
      </c>
      <c r="AM10" s="16">
        <v>8.3333333333333301E-2</v>
      </c>
      <c r="AN10" s="16">
        <v>9.0909090909090898E-2</v>
      </c>
      <c r="AO10" s="16">
        <v>0.134020618556701</v>
      </c>
      <c r="AP10" s="16">
        <v>0.117117117117117</v>
      </c>
      <c r="AQ10" s="16">
        <v>7.2463768115942004E-2</v>
      </c>
      <c r="AR10" s="16"/>
      <c r="AS10" s="16">
        <v>0.10077519379845</v>
      </c>
      <c r="AT10" s="16">
        <v>0.122615803814714</v>
      </c>
      <c r="AU10" s="16"/>
      <c r="AV10" s="16">
        <v>8.9820359281437098E-2</v>
      </c>
      <c r="AW10" s="16">
        <v>0.13069908814589701</v>
      </c>
      <c r="AX10" s="16"/>
      <c r="AY10" s="16">
        <v>0.119266055045872</v>
      </c>
      <c r="AZ10" s="16">
        <v>0.115107913669065</v>
      </c>
      <c r="BA10" s="16"/>
      <c r="BB10" s="16">
        <v>0.11111111111111099</v>
      </c>
      <c r="BC10" s="16">
        <v>0.128834355828221</v>
      </c>
      <c r="BD10" s="16"/>
      <c r="BE10" s="16">
        <v>0.33333333333333298</v>
      </c>
      <c r="BF10" s="16">
        <v>0.12962962962963001</v>
      </c>
      <c r="BG10" s="16">
        <v>0.161157024793388</v>
      </c>
      <c r="BH10" s="16">
        <v>5.1813471502590698E-2</v>
      </c>
    </row>
    <row r="11" spans="2:60" x14ac:dyDescent="0.25">
      <c r="B11" s="17" t="s">
        <v>345</v>
      </c>
      <c r="C11" s="16">
        <v>3.0241935483871E-2</v>
      </c>
      <c r="D11" s="16">
        <v>1.7543859649122799E-2</v>
      </c>
      <c r="E11" s="16">
        <v>4.3478260869565202E-2</v>
      </c>
      <c r="F11" s="16">
        <v>0</v>
      </c>
      <c r="G11" s="16">
        <v>0.105263157894737</v>
      </c>
      <c r="H11" s="16">
        <v>0</v>
      </c>
      <c r="I11" s="16">
        <v>0</v>
      </c>
      <c r="J11" s="16">
        <v>0</v>
      </c>
      <c r="K11" s="16">
        <v>3.5714285714285698E-2</v>
      </c>
      <c r="L11" s="16">
        <v>0</v>
      </c>
      <c r="M11" s="16">
        <v>2.27272727272727E-2</v>
      </c>
      <c r="N11" s="16">
        <v>2.4390243902439001E-2</v>
      </c>
      <c r="O11" s="16">
        <v>9.0909090909090898E-2</v>
      </c>
      <c r="P11" s="16">
        <v>0.04</v>
      </c>
      <c r="Q11" s="16">
        <v>5.8823529411764698E-2</v>
      </c>
      <c r="R11" s="16">
        <v>0</v>
      </c>
      <c r="S11" s="16">
        <v>0</v>
      </c>
      <c r="T11" s="16">
        <v>9.7560975609756101E-2</v>
      </c>
      <c r="U11" s="16"/>
      <c r="V11" s="16">
        <v>0.13636363636363599</v>
      </c>
      <c r="W11" s="16">
        <v>0</v>
      </c>
      <c r="X11" s="16">
        <v>3.4482758620689703E-2</v>
      </c>
      <c r="Y11" s="16">
        <v>1.7985611510791401E-2</v>
      </c>
      <c r="Z11" s="16"/>
      <c r="AA11" s="16">
        <v>5.8139534883720902E-2</v>
      </c>
      <c r="AB11" s="16">
        <v>3.125E-2</v>
      </c>
      <c r="AC11" s="16">
        <v>7.69230769230769E-2</v>
      </c>
      <c r="AD11" s="16">
        <v>2.0833333333333301E-2</v>
      </c>
      <c r="AE11" s="16">
        <v>0</v>
      </c>
      <c r="AF11" s="16">
        <v>6.1224489795918401E-2</v>
      </c>
      <c r="AG11" s="16">
        <v>0</v>
      </c>
      <c r="AH11" s="16">
        <v>0</v>
      </c>
      <c r="AI11" s="16">
        <v>0</v>
      </c>
      <c r="AJ11" s="16"/>
      <c r="AK11" s="16">
        <v>7.1428571428571397E-2</v>
      </c>
      <c r="AL11" s="16">
        <v>0</v>
      </c>
      <c r="AM11" s="16">
        <v>2.7777777777777801E-2</v>
      </c>
      <c r="AN11" s="16">
        <v>5.1948051948052E-2</v>
      </c>
      <c r="AO11" s="16">
        <v>2.06185567010309E-2</v>
      </c>
      <c r="AP11" s="16">
        <v>2.7027027027027001E-2</v>
      </c>
      <c r="AQ11" s="16">
        <v>0</v>
      </c>
      <c r="AR11" s="16"/>
      <c r="AS11" s="16">
        <v>7.7519379844961196E-3</v>
      </c>
      <c r="AT11" s="16">
        <v>3.81471389645777E-2</v>
      </c>
      <c r="AU11" s="16"/>
      <c r="AV11" s="16">
        <v>4.7904191616766498E-2</v>
      </c>
      <c r="AW11" s="16">
        <v>2.1276595744680899E-2</v>
      </c>
      <c r="AX11" s="16"/>
      <c r="AY11" s="16">
        <v>4.5871559633027498E-2</v>
      </c>
      <c r="AZ11" s="16">
        <v>1.7985611510791401E-2</v>
      </c>
      <c r="BA11" s="16"/>
      <c r="BB11" s="16">
        <v>2.4024024024024E-2</v>
      </c>
      <c r="BC11" s="16">
        <v>4.2944785276073601E-2</v>
      </c>
      <c r="BD11" s="16"/>
      <c r="BE11" s="16">
        <v>0.16666666666666699</v>
      </c>
      <c r="BF11" s="16">
        <v>0.12962962962963001</v>
      </c>
      <c r="BG11" s="16">
        <v>2.0661157024793399E-2</v>
      </c>
      <c r="BH11" s="16">
        <v>1.03626943005181E-2</v>
      </c>
    </row>
    <row r="12" spans="2:60" x14ac:dyDescent="0.25">
      <c r="B12" s="17" t="s">
        <v>103</v>
      </c>
      <c r="C12" s="18">
        <v>1.6129032258064498E-2</v>
      </c>
      <c r="D12" s="18">
        <v>0</v>
      </c>
      <c r="E12" s="18">
        <v>0</v>
      </c>
      <c r="F12" s="18">
        <v>0</v>
      </c>
      <c r="G12" s="18">
        <v>5.2631578947368397E-2</v>
      </c>
      <c r="H12" s="18">
        <v>0</v>
      </c>
      <c r="I12" s="18">
        <v>8.5714285714285701E-2</v>
      </c>
      <c r="J12" s="18">
        <v>0</v>
      </c>
      <c r="K12" s="18">
        <v>0</v>
      </c>
      <c r="L12" s="18">
        <v>0</v>
      </c>
      <c r="M12" s="18">
        <v>2.27272727272727E-2</v>
      </c>
      <c r="N12" s="18">
        <v>0</v>
      </c>
      <c r="O12" s="18">
        <v>0</v>
      </c>
      <c r="P12" s="18">
        <v>0.04</v>
      </c>
      <c r="Q12" s="18">
        <v>0</v>
      </c>
      <c r="R12" s="18">
        <v>0</v>
      </c>
      <c r="S12" s="18">
        <v>2.5641025641025599E-2</v>
      </c>
      <c r="T12" s="18">
        <v>0</v>
      </c>
      <c r="U12" s="18"/>
      <c r="V12" s="18">
        <v>0</v>
      </c>
      <c r="W12" s="18">
        <v>1.72413793103448E-2</v>
      </c>
      <c r="X12" s="18">
        <v>8.6206896551724102E-3</v>
      </c>
      <c r="Y12" s="18">
        <v>2.15827338129496E-2</v>
      </c>
      <c r="Z12" s="18"/>
      <c r="AA12" s="18">
        <v>2.32558139534884E-2</v>
      </c>
      <c r="AB12" s="18">
        <v>3.125E-2</v>
      </c>
      <c r="AC12" s="18">
        <v>1.9230769230769201E-2</v>
      </c>
      <c r="AD12" s="18">
        <v>0</v>
      </c>
      <c r="AE12" s="18">
        <v>0</v>
      </c>
      <c r="AF12" s="18">
        <v>2.04081632653061E-2</v>
      </c>
      <c r="AG12" s="18">
        <v>0</v>
      </c>
      <c r="AH12" s="18">
        <v>2.1739130434782601E-2</v>
      </c>
      <c r="AI12" s="18">
        <v>1.4084507042253501E-2</v>
      </c>
      <c r="AJ12" s="18"/>
      <c r="AK12" s="18">
        <v>1.7857142857142901E-2</v>
      </c>
      <c r="AL12" s="18">
        <v>0</v>
      </c>
      <c r="AM12" s="18">
        <v>0</v>
      </c>
      <c r="AN12" s="18">
        <v>2.5974025974026E-2</v>
      </c>
      <c r="AO12" s="18">
        <v>0</v>
      </c>
      <c r="AP12" s="18">
        <v>9.0090090090090107E-3</v>
      </c>
      <c r="AQ12" s="18">
        <v>2.8985507246376802E-2</v>
      </c>
      <c r="AR12" s="18"/>
      <c r="AS12" s="18">
        <v>7.7519379844961196E-3</v>
      </c>
      <c r="AT12" s="18">
        <v>1.9073569482288801E-2</v>
      </c>
      <c r="AU12" s="18"/>
      <c r="AV12" s="18">
        <v>1.19760479041916E-2</v>
      </c>
      <c r="AW12" s="18">
        <v>1.82370820668693E-2</v>
      </c>
      <c r="AX12" s="18"/>
      <c r="AY12" s="18">
        <v>9.1743119266055103E-3</v>
      </c>
      <c r="AZ12" s="18">
        <v>2.15827338129496E-2</v>
      </c>
      <c r="BA12" s="18"/>
      <c r="BB12" s="18">
        <v>1.2012012012012E-2</v>
      </c>
      <c r="BC12" s="18">
        <v>2.4539877300613501E-2</v>
      </c>
      <c r="BD12" s="18"/>
      <c r="BE12" s="18">
        <v>0</v>
      </c>
      <c r="BF12" s="18">
        <v>5.5555555555555601E-2</v>
      </c>
      <c r="BG12" s="18">
        <v>1.2396694214876E-2</v>
      </c>
      <c r="BH12" s="18">
        <v>1.03626943005181E-2</v>
      </c>
    </row>
    <row r="13" spans="2:60" x14ac:dyDescent="0.25">
      <c r="B13" s="15" t="s">
        <v>708</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H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413</v>
      </c>
      <c r="D7" s="10">
        <v>32</v>
      </c>
      <c r="E7" s="10">
        <v>39</v>
      </c>
      <c r="F7" s="10">
        <v>25</v>
      </c>
      <c r="G7" s="10">
        <v>14</v>
      </c>
      <c r="H7" s="10">
        <v>9</v>
      </c>
      <c r="I7" s="10">
        <v>34</v>
      </c>
      <c r="J7" s="10">
        <v>7</v>
      </c>
      <c r="K7" s="10">
        <v>26</v>
      </c>
      <c r="L7" s="10">
        <v>9</v>
      </c>
      <c r="M7" s="10">
        <v>39</v>
      </c>
      <c r="N7" s="10">
        <v>34</v>
      </c>
      <c r="O7" s="10">
        <v>9</v>
      </c>
      <c r="P7" s="10">
        <v>19</v>
      </c>
      <c r="Q7" s="10">
        <v>9</v>
      </c>
      <c r="R7" s="10">
        <v>3</v>
      </c>
      <c r="S7" s="10">
        <v>67</v>
      </c>
      <c r="T7" s="10">
        <v>38</v>
      </c>
      <c r="U7" s="10"/>
      <c r="V7" s="10">
        <v>44</v>
      </c>
      <c r="W7" s="10">
        <v>51</v>
      </c>
      <c r="X7" s="10">
        <v>100</v>
      </c>
      <c r="Y7" s="10">
        <v>218</v>
      </c>
      <c r="Z7" s="10"/>
      <c r="AA7" s="10">
        <v>72</v>
      </c>
      <c r="AB7" s="10">
        <v>26</v>
      </c>
      <c r="AC7" s="10">
        <v>36</v>
      </c>
      <c r="AD7" s="10">
        <v>43</v>
      </c>
      <c r="AE7" s="10">
        <v>41</v>
      </c>
      <c r="AF7" s="10">
        <v>43</v>
      </c>
      <c r="AG7" s="10">
        <v>47</v>
      </c>
      <c r="AH7" s="10">
        <v>36</v>
      </c>
      <c r="AI7" s="10">
        <v>53</v>
      </c>
      <c r="AJ7" s="10"/>
      <c r="AK7" s="10">
        <v>39</v>
      </c>
      <c r="AL7" s="10">
        <v>26</v>
      </c>
      <c r="AM7" s="10">
        <v>40</v>
      </c>
      <c r="AN7" s="10">
        <v>66</v>
      </c>
      <c r="AO7" s="10">
        <v>77</v>
      </c>
      <c r="AP7" s="10">
        <v>96</v>
      </c>
      <c r="AQ7" s="10">
        <v>63</v>
      </c>
      <c r="AR7" s="10"/>
      <c r="AS7" s="10">
        <v>117</v>
      </c>
      <c r="AT7" s="10">
        <v>296</v>
      </c>
      <c r="AU7" s="10"/>
      <c r="AV7" s="10">
        <v>124</v>
      </c>
      <c r="AW7" s="10">
        <v>289</v>
      </c>
      <c r="AX7" s="10"/>
      <c r="AY7" s="10">
        <v>195</v>
      </c>
      <c r="AZ7" s="10">
        <v>218</v>
      </c>
      <c r="BA7" s="10"/>
      <c r="BB7" s="10">
        <v>282</v>
      </c>
      <c r="BC7" s="10">
        <v>131</v>
      </c>
      <c r="BD7" s="10"/>
      <c r="BE7" s="10">
        <v>1</v>
      </c>
      <c r="BF7" s="10">
        <v>48</v>
      </c>
      <c r="BG7" s="10">
        <v>196</v>
      </c>
      <c r="BH7" s="10">
        <v>168</v>
      </c>
    </row>
    <row r="8" spans="2:60" ht="45" x14ac:dyDescent="0.25">
      <c r="B8" s="17" t="s">
        <v>342</v>
      </c>
      <c r="C8" s="16">
        <v>0.35835351089588402</v>
      </c>
      <c r="D8" s="16">
        <v>0.3125</v>
      </c>
      <c r="E8" s="16">
        <v>0.35897435897435898</v>
      </c>
      <c r="F8" s="16">
        <v>0.44</v>
      </c>
      <c r="G8" s="16">
        <v>0.28571428571428598</v>
      </c>
      <c r="H8" s="16">
        <v>0.22222222222222199</v>
      </c>
      <c r="I8" s="16">
        <v>0.32352941176470601</v>
      </c>
      <c r="J8" s="16">
        <v>0.28571428571428598</v>
      </c>
      <c r="K8" s="16">
        <v>0.5</v>
      </c>
      <c r="L8" s="16">
        <v>0.22222222222222199</v>
      </c>
      <c r="M8" s="16">
        <v>0.41025641025641002</v>
      </c>
      <c r="N8" s="16">
        <v>0.23529411764705899</v>
      </c>
      <c r="O8" s="16">
        <v>0.33333333333333298</v>
      </c>
      <c r="P8" s="16">
        <v>0.26315789473684198</v>
      </c>
      <c r="Q8" s="16">
        <v>0.44444444444444398</v>
      </c>
      <c r="R8" s="16">
        <v>0.33333333333333298</v>
      </c>
      <c r="S8" s="16">
        <v>0.41791044776119401</v>
      </c>
      <c r="T8" s="16">
        <v>0.36842105263157898</v>
      </c>
      <c r="U8" s="16"/>
      <c r="V8" s="16">
        <v>0.29545454545454503</v>
      </c>
      <c r="W8" s="16">
        <v>0.37254901960784298</v>
      </c>
      <c r="X8" s="16">
        <v>0.28999999999999998</v>
      </c>
      <c r="Y8" s="16">
        <v>0.399082568807339</v>
      </c>
      <c r="Z8" s="16"/>
      <c r="AA8" s="16">
        <v>0.36111111111111099</v>
      </c>
      <c r="AB8" s="16">
        <v>0.19230769230769201</v>
      </c>
      <c r="AC8" s="16">
        <v>0.36111111111111099</v>
      </c>
      <c r="AD8" s="16">
        <v>0.34883720930232598</v>
      </c>
      <c r="AE8" s="16">
        <v>0.36585365853658502</v>
      </c>
      <c r="AF8" s="16">
        <v>0.30232558139534899</v>
      </c>
      <c r="AG8" s="16">
        <v>0.42553191489361702</v>
      </c>
      <c r="AH8" s="16">
        <v>0.38888888888888901</v>
      </c>
      <c r="AI8" s="16">
        <v>0.47169811320754701</v>
      </c>
      <c r="AJ8" s="16"/>
      <c r="AK8" s="16">
        <v>0.33333333333333298</v>
      </c>
      <c r="AL8" s="16">
        <v>0.38461538461538503</v>
      </c>
      <c r="AM8" s="16">
        <v>0.3</v>
      </c>
      <c r="AN8" s="16">
        <v>0.22727272727272699</v>
      </c>
      <c r="AO8" s="16">
        <v>0.44155844155844198</v>
      </c>
      <c r="AP8" s="16">
        <v>0.39583333333333298</v>
      </c>
      <c r="AQ8" s="16">
        <v>0.39682539682539703</v>
      </c>
      <c r="AR8" s="16"/>
      <c r="AS8" s="16">
        <v>0.49572649572649602</v>
      </c>
      <c r="AT8" s="16">
        <v>0.304054054054054</v>
      </c>
      <c r="AU8" s="16"/>
      <c r="AV8" s="16">
        <v>0.37096774193548399</v>
      </c>
      <c r="AW8" s="16">
        <v>0.35294117647058798</v>
      </c>
      <c r="AX8" s="16"/>
      <c r="AY8" s="16">
        <v>0.31282051282051299</v>
      </c>
      <c r="AZ8" s="16">
        <v>0.399082568807339</v>
      </c>
      <c r="BA8" s="16"/>
      <c r="BB8" s="16">
        <v>0.41489361702127697</v>
      </c>
      <c r="BC8" s="16">
        <v>0.236641221374046</v>
      </c>
      <c r="BD8" s="16"/>
      <c r="BE8" s="16">
        <v>0</v>
      </c>
      <c r="BF8" s="16">
        <v>0.125</v>
      </c>
      <c r="BG8" s="16">
        <v>0.31122448979591799</v>
      </c>
      <c r="BH8" s="16">
        <v>0.48214285714285698</v>
      </c>
    </row>
    <row r="9" spans="2:60" ht="30" x14ac:dyDescent="0.25">
      <c r="B9" s="17" t="s">
        <v>343</v>
      </c>
      <c r="C9" s="16">
        <v>0.45762711864406802</v>
      </c>
      <c r="D9" s="16">
        <v>0.53125</v>
      </c>
      <c r="E9" s="16">
        <v>0.41025641025641002</v>
      </c>
      <c r="F9" s="16">
        <v>0.4</v>
      </c>
      <c r="G9" s="16">
        <v>0.57142857142857095</v>
      </c>
      <c r="H9" s="16">
        <v>0.66666666666666696</v>
      </c>
      <c r="I9" s="16">
        <v>0.41176470588235298</v>
      </c>
      <c r="J9" s="16">
        <v>0.42857142857142899</v>
      </c>
      <c r="K9" s="16">
        <v>0.38461538461538503</v>
      </c>
      <c r="L9" s="16">
        <v>0.33333333333333298</v>
      </c>
      <c r="M9" s="16">
        <v>0.41025641025641002</v>
      </c>
      <c r="N9" s="16">
        <v>0.5</v>
      </c>
      <c r="O9" s="16">
        <v>0.44444444444444398</v>
      </c>
      <c r="P9" s="16">
        <v>0.52631578947368396</v>
      </c>
      <c r="Q9" s="16">
        <v>0.33333333333333298</v>
      </c>
      <c r="R9" s="16">
        <v>0</v>
      </c>
      <c r="S9" s="16">
        <v>0.52238805970149205</v>
      </c>
      <c r="T9" s="16">
        <v>0.44736842105263203</v>
      </c>
      <c r="U9" s="16"/>
      <c r="V9" s="16">
        <v>0.34090909090909099</v>
      </c>
      <c r="W9" s="16">
        <v>0.41176470588235298</v>
      </c>
      <c r="X9" s="16">
        <v>0.56000000000000005</v>
      </c>
      <c r="Y9" s="16">
        <v>0.44495412844036702</v>
      </c>
      <c r="Z9" s="16"/>
      <c r="AA9" s="16">
        <v>0.41666666666666702</v>
      </c>
      <c r="AB9" s="16">
        <v>0.61538461538461497</v>
      </c>
      <c r="AC9" s="16">
        <v>0.44444444444444398</v>
      </c>
      <c r="AD9" s="16">
        <v>0.418604651162791</v>
      </c>
      <c r="AE9" s="16">
        <v>0.36585365853658502</v>
      </c>
      <c r="AF9" s="16">
        <v>0.48837209302325602</v>
      </c>
      <c r="AG9" s="16">
        <v>0.46808510638297901</v>
      </c>
      <c r="AH9" s="16">
        <v>0.5</v>
      </c>
      <c r="AI9" s="16">
        <v>0.45283018867924502</v>
      </c>
      <c r="AJ9" s="16"/>
      <c r="AK9" s="16">
        <v>0.38461538461538503</v>
      </c>
      <c r="AL9" s="16">
        <v>0.42307692307692302</v>
      </c>
      <c r="AM9" s="16">
        <v>0.52500000000000002</v>
      </c>
      <c r="AN9" s="16">
        <v>0.51515151515151503</v>
      </c>
      <c r="AO9" s="16">
        <v>0.37662337662337703</v>
      </c>
      <c r="AP9" s="16">
        <v>0.47916666666666702</v>
      </c>
      <c r="AQ9" s="16">
        <v>0.476190476190476</v>
      </c>
      <c r="AR9" s="16"/>
      <c r="AS9" s="16">
        <v>0.45299145299145299</v>
      </c>
      <c r="AT9" s="16">
        <v>0.45945945945945899</v>
      </c>
      <c r="AU9" s="16"/>
      <c r="AV9" s="16">
        <v>0.42741935483871002</v>
      </c>
      <c r="AW9" s="16">
        <v>0.47058823529411797</v>
      </c>
      <c r="AX9" s="16"/>
      <c r="AY9" s="16">
        <v>0.47179487179487201</v>
      </c>
      <c r="AZ9" s="16">
        <v>0.44495412844036702</v>
      </c>
      <c r="BA9" s="16"/>
      <c r="BB9" s="16">
        <v>0.439716312056738</v>
      </c>
      <c r="BC9" s="16">
        <v>0.49618320610687</v>
      </c>
      <c r="BD9" s="16"/>
      <c r="BE9" s="16">
        <v>0</v>
      </c>
      <c r="BF9" s="16">
        <v>0.4375</v>
      </c>
      <c r="BG9" s="16">
        <v>0.48469387755102</v>
      </c>
      <c r="BH9" s="16">
        <v>0.43452380952380998</v>
      </c>
    </row>
    <row r="10" spans="2:60" x14ac:dyDescent="0.25">
      <c r="B10" s="17" t="s">
        <v>344</v>
      </c>
      <c r="C10" s="16">
        <v>0.13075060532687699</v>
      </c>
      <c r="D10" s="16">
        <v>0.125</v>
      </c>
      <c r="E10" s="16">
        <v>0.20512820512820501</v>
      </c>
      <c r="F10" s="16">
        <v>0.08</v>
      </c>
      <c r="G10" s="16">
        <v>0.14285714285714299</v>
      </c>
      <c r="H10" s="16">
        <v>0.11111111111111099</v>
      </c>
      <c r="I10" s="16">
        <v>0.11764705882352899</v>
      </c>
      <c r="J10" s="16">
        <v>0.28571428571428598</v>
      </c>
      <c r="K10" s="16">
        <v>3.8461538461538498E-2</v>
      </c>
      <c r="L10" s="16">
        <v>0.33333333333333298</v>
      </c>
      <c r="M10" s="16">
        <v>0.17948717948717899</v>
      </c>
      <c r="N10" s="16">
        <v>0.14705882352941199</v>
      </c>
      <c r="O10" s="16">
        <v>0.22222222222222199</v>
      </c>
      <c r="P10" s="16">
        <v>0.105263157894737</v>
      </c>
      <c r="Q10" s="16">
        <v>0.22222222222222199</v>
      </c>
      <c r="R10" s="16">
        <v>0.66666666666666696</v>
      </c>
      <c r="S10" s="16">
        <v>2.9850746268656699E-2</v>
      </c>
      <c r="T10" s="16">
        <v>0.13157894736842099</v>
      </c>
      <c r="U10" s="16"/>
      <c r="V10" s="16">
        <v>0.25</v>
      </c>
      <c r="W10" s="16">
        <v>0.17647058823529399</v>
      </c>
      <c r="X10" s="16">
        <v>0.1</v>
      </c>
      <c r="Y10" s="16">
        <v>0.11009174311926601</v>
      </c>
      <c r="Z10" s="16"/>
      <c r="AA10" s="16">
        <v>0.13888888888888901</v>
      </c>
      <c r="AB10" s="16">
        <v>0.15384615384615399</v>
      </c>
      <c r="AC10" s="16">
        <v>0.16666666666666699</v>
      </c>
      <c r="AD10" s="16">
        <v>0.162790697674419</v>
      </c>
      <c r="AE10" s="16">
        <v>0.24390243902438999</v>
      </c>
      <c r="AF10" s="16">
        <v>0.186046511627907</v>
      </c>
      <c r="AG10" s="16">
        <v>8.5106382978723402E-2</v>
      </c>
      <c r="AH10" s="16">
        <v>2.7777777777777801E-2</v>
      </c>
      <c r="AI10" s="16">
        <v>3.77358490566038E-2</v>
      </c>
      <c r="AJ10" s="16"/>
      <c r="AK10" s="16">
        <v>0.17948717948717899</v>
      </c>
      <c r="AL10" s="16">
        <v>0.15384615384615399</v>
      </c>
      <c r="AM10" s="16">
        <v>0.125</v>
      </c>
      <c r="AN10" s="16">
        <v>0.18181818181818199</v>
      </c>
      <c r="AO10" s="16">
        <v>0.15584415584415601</v>
      </c>
      <c r="AP10" s="16">
        <v>8.3333333333333301E-2</v>
      </c>
      <c r="AQ10" s="16">
        <v>9.5238095238095205E-2</v>
      </c>
      <c r="AR10" s="16"/>
      <c r="AS10" s="16">
        <v>4.2735042735042701E-2</v>
      </c>
      <c r="AT10" s="16">
        <v>0.16554054054054099</v>
      </c>
      <c r="AU10" s="16"/>
      <c r="AV10" s="16">
        <v>0.12903225806451599</v>
      </c>
      <c r="AW10" s="16">
        <v>0.131487889273356</v>
      </c>
      <c r="AX10" s="16"/>
      <c r="AY10" s="16">
        <v>0.15384615384615399</v>
      </c>
      <c r="AZ10" s="16">
        <v>0.11009174311926601</v>
      </c>
      <c r="BA10" s="16"/>
      <c r="BB10" s="16">
        <v>0.102836879432624</v>
      </c>
      <c r="BC10" s="16">
        <v>0.19083969465648901</v>
      </c>
      <c r="BD10" s="16"/>
      <c r="BE10" s="16">
        <v>1</v>
      </c>
      <c r="BF10" s="16">
        <v>0.3125</v>
      </c>
      <c r="BG10" s="16">
        <v>0.12755102040816299</v>
      </c>
      <c r="BH10" s="16">
        <v>7.7380952380952397E-2</v>
      </c>
    </row>
    <row r="11" spans="2:60" x14ac:dyDescent="0.25">
      <c r="B11" s="17" t="s">
        <v>345</v>
      </c>
      <c r="C11" s="16">
        <v>3.6319612590799001E-2</v>
      </c>
      <c r="D11" s="16">
        <v>3.125E-2</v>
      </c>
      <c r="E11" s="16">
        <v>2.5641025641025599E-2</v>
      </c>
      <c r="F11" s="16">
        <v>0.04</v>
      </c>
      <c r="G11" s="16">
        <v>0</v>
      </c>
      <c r="H11" s="16">
        <v>0</v>
      </c>
      <c r="I11" s="16">
        <v>0.11764705882352899</v>
      </c>
      <c r="J11" s="16">
        <v>0</v>
      </c>
      <c r="K11" s="16">
        <v>3.8461538461538498E-2</v>
      </c>
      <c r="L11" s="16">
        <v>0</v>
      </c>
      <c r="M11" s="16">
        <v>0</v>
      </c>
      <c r="N11" s="16">
        <v>8.8235294117647106E-2</v>
      </c>
      <c r="O11" s="16">
        <v>0</v>
      </c>
      <c r="P11" s="16">
        <v>0</v>
      </c>
      <c r="Q11" s="16">
        <v>0</v>
      </c>
      <c r="R11" s="16">
        <v>0</v>
      </c>
      <c r="S11" s="16">
        <v>2.9850746268656699E-2</v>
      </c>
      <c r="T11" s="16">
        <v>5.2631578947368397E-2</v>
      </c>
      <c r="U11" s="16"/>
      <c r="V11" s="16">
        <v>9.0909090909090898E-2</v>
      </c>
      <c r="W11" s="16">
        <v>1.9607843137254902E-2</v>
      </c>
      <c r="X11" s="16">
        <v>0.03</v>
      </c>
      <c r="Y11" s="16">
        <v>3.2110091743119303E-2</v>
      </c>
      <c r="Z11" s="16"/>
      <c r="AA11" s="16">
        <v>6.9444444444444406E-2</v>
      </c>
      <c r="AB11" s="16">
        <v>3.8461538461538498E-2</v>
      </c>
      <c r="AC11" s="16">
        <v>2.7777777777777801E-2</v>
      </c>
      <c r="AD11" s="16">
        <v>2.32558139534884E-2</v>
      </c>
      <c r="AE11" s="16">
        <v>2.4390243902439001E-2</v>
      </c>
      <c r="AF11" s="16">
        <v>2.32558139534884E-2</v>
      </c>
      <c r="AG11" s="16">
        <v>0</v>
      </c>
      <c r="AH11" s="16">
        <v>5.5555555555555601E-2</v>
      </c>
      <c r="AI11" s="16">
        <v>3.77358490566038E-2</v>
      </c>
      <c r="AJ11" s="16"/>
      <c r="AK11" s="16">
        <v>0.102564102564103</v>
      </c>
      <c r="AL11" s="16">
        <v>3.8461538461538498E-2</v>
      </c>
      <c r="AM11" s="16">
        <v>2.5000000000000001E-2</v>
      </c>
      <c r="AN11" s="16">
        <v>1.5151515151515201E-2</v>
      </c>
      <c r="AO11" s="16">
        <v>2.5974025974026E-2</v>
      </c>
      <c r="AP11" s="16">
        <v>3.125E-2</v>
      </c>
      <c r="AQ11" s="16">
        <v>1.58730158730159E-2</v>
      </c>
      <c r="AR11" s="16"/>
      <c r="AS11" s="16">
        <v>8.5470085470085496E-3</v>
      </c>
      <c r="AT11" s="16">
        <v>4.72972972972973E-2</v>
      </c>
      <c r="AU11" s="16"/>
      <c r="AV11" s="16">
        <v>4.0322580645161303E-2</v>
      </c>
      <c r="AW11" s="16">
        <v>3.4602076124567498E-2</v>
      </c>
      <c r="AX11" s="16"/>
      <c r="AY11" s="16">
        <v>4.1025641025640998E-2</v>
      </c>
      <c r="AZ11" s="16">
        <v>3.2110091743119303E-2</v>
      </c>
      <c r="BA11" s="16"/>
      <c r="BB11" s="16">
        <v>3.1914893617021302E-2</v>
      </c>
      <c r="BC11" s="16">
        <v>4.58015267175573E-2</v>
      </c>
      <c r="BD11" s="16"/>
      <c r="BE11" s="16">
        <v>0</v>
      </c>
      <c r="BF11" s="16">
        <v>0.125</v>
      </c>
      <c r="BG11" s="16">
        <v>4.5918367346938799E-2</v>
      </c>
      <c r="BH11" s="16">
        <v>0</v>
      </c>
    </row>
    <row r="12" spans="2:60" x14ac:dyDescent="0.25">
      <c r="B12" s="17" t="s">
        <v>103</v>
      </c>
      <c r="C12" s="18">
        <v>1.6949152542372899E-2</v>
      </c>
      <c r="D12" s="18">
        <v>0</v>
      </c>
      <c r="E12" s="18">
        <v>0</v>
      </c>
      <c r="F12" s="18">
        <v>0.04</v>
      </c>
      <c r="G12" s="18">
        <v>0</v>
      </c>
      <c r="H12" s="18">
        <v>0</v>
      </c>
      <c r="I12" s="18">
        <v>2.9411764705882401E-2</v>
      </c>
      <c r="J12" s="18">
        <v>0</v>
      </c>
      <c r="K12" s="18">
        <v>3.8461538461538498E-2</v>
      </c>
      <c r="L12" s="18">
        <v>0.11111111111111099</v>
      </c>
      <c r="M12" s="18">
        <v>0</v>
      </c>
      <c r="N12" s="18">
        <v>2.9411764705882401E-2</v>
      </c>
      <c r="O12" s="18">
        <v>0</v>
      </c>
      <c r="P12" s="18">
        <v>0.105263157894737</v>
      </c>
      <c r="Q12" s="18">
        <v>0</v>
      </c>
      <c r="R12" s="18">
        <v>0</v>
      </c>
      <c r="S12" s="18">
        <v>0</v>
      </c>
      <c r="T12" s="18">
        <v>0</v>
      </c>
      <c r="U12" s="18"/>
      <c r="V12" s="18">
        <v>2.27272727272727E-2</v>
      </c>
      <c r="W12" s="18">
        <v>1.9607843137254902E-2</v>
      </c>
      <c r="X12" s="18">
        <v>0.02</v>
      </c>
      <c r="Y12" s="18">
        <v>1.3761467889908299E-2</v>
      </c>
      <c r="Z12" s="18"/>
      <c r="AA12" s="18">
        <v>1.38888888888889E-2</v>
      </c>
      <c r="AB12" s="18">
        <v>0</v>
      </c>
      <c r="AC12" s="18">
        <v>0</v>
      </c>
      <c r="AD12" s="18">
        <v>4.6511627906976702E-2</v>
      </c>
      <c r="AE12" s="18">
        <v>0</v>
      </c>
      <c r="AF12" s="18">
        <v>0</v>
      </c>
      <c r="AG12" s="18">
        <v>2.1276595744680899E-2</v>
      </c>
      <c r="AH12" s="18">
        <v>2.7777777777777801E-2</v>
      </c>
      <c r="AI12" s="18">
        <v>0</v>
      </c>
      <c r="AJ12" s="18"/>
      <c r="AK12" s="18">
        <v>0</v>
      </c>
      <c r="AL12" s="18">
        <v>0</v>
      </c>
      <c r="AM12" s="18">
        <v>2.5000000000000001E-2</v>
      </c>
      <c r="AN12" s="18">
        <v>6.0606060606060601E-2</v>
      </c>
      <c r="AO12" s="18">
        <v>0</v>
      </c>
      <c r="AP12" s="18">
        <v>1.0416666666666701E-2</v>
      </c>
      <c r="AQ12" s="18">
        <v>1.58730158730159E-2</v>
      </c>
      <c r="AR12" s="18"/>
      <c r="AS12" s="18">
        <v>0</v>
      </c>
      <c r="AT12" s="18">
        <v>2.3648648648648601E-2</v>
      </c>
      <c r="AU12" s="18"/>
      <c r="AV12" s="18">
        <v>3.2258064516128997E-2</v>
      </c>
      <c r="AW12" s="18">
        <v>1.03806228373702E-2</v>
      </c>
      <c r="AX12" s="18"/>
      <c r="AY12" s="18">
        <v>2.0512820512820499E-2</v>
      </c>
      <c r="AZ12" s="18">
        <v>1.3761467889908299E-2</v>
      </c>
      <c r="BA12" s="18"/>
      <c r="BB12" s="18">
        <v>1.0638297872340399E-2</v>
      </c>
      <c r="BC12" s="18">
        <v>3.0534351145038201E-2</v>
      </c>
      <c r="BD12" s="18"/>
      <c r="BE12" s="18">
        <v>0</v>
      </c>
      <c r="BF12" s="18">
        <v>0</v>
      </c>
      <c r="BG12" s="18">
        <v>3.06122448979592E-2</v>
      </c>
      <c r="BH12" s="18">
        <v>5.9523809523809503E-3</v>
      </c>
    </row>
    <row r="13" spans="2:60" x14ac:dyDescent="0.25">
      <c r="B13" s="15" t="s">
        <v>709</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29" t="s">
        <v>377</v>
      </c>
      <c r="E2" s="25"/>
      <c r="F2" s="25"/>
      <c r="G2" s="25"/>
      <c r="H2" s="25"/>
      <c r="I2" s="25"/>
      <c r="J2" s="25"/>
      <c r="K2" s="25"/>
      <c r="L2" s="25"/>
      <c r="M2" s="25"/>
    </row>
    <row r="6" spans="2:13" ht="50.1" customHeight="1" x14ac:dyDescent="0.25">
      <c r="B6" s="22" t="s">
        <v>15</v>
      </c>
      <c r="C6" s="22" t="s">
        <v>365</v>
      </c>
      <c r="D6" s="22" t="s">
        <v>366</v>
      </c>
      <c r="E6" s="22" t="s">
        <v>367</v>
      </c>
      <c r="F6" s="22" t="s">
        <v>368</v>
      </c>
      <c r="G6" s="22" t="s">
        <v>369</v>
      </c>
      <c r="H6" s="22" t="s">
        <v>370</v>
      </c>
      <c r="I6" s="22" t="s">
        <v>371</v>
      </c>
      <c r="J6" s="22" t="s">
        <v>372</v>
      </c>
      <c r="K6" s="22" t="s">
        <v>373</v>
      </c>
      <c r="L6" s="22" t="s">
        <v>374</v>
      </c>
    </row>
    <row r="7" spans="2:13" x14ac:dyDescent="0.25">
      <c r="B7" s="17" t="s">
        <v>375</v>
      </c>
      <c r="C7" s="16">
        <v>0.19347496206373299</v>
      </c>
      <c r="D7" s="16">
        <v>0.38922610015174502</v>
      </c>
      <c r="E7" s="16">
        <v>0.112291350531108</v>
      </c>
      <c r="F7" s="16">
        <v>0.21851289833080401</v>
      </c>
      <c r="G7" s="16">
        <v>0.119119878603945</v>
      </c>
      <c r="H7" s="16">
        <v>0.62443095599392995</v>
      </c>
      <c r="I7" s="16">
        <v>0.19726858877086501</v>
      </c>
      <c r="J7" s="16">
        <v>0.58952959028831597</v>
      </c>
      <c r="K7" s="16">
        <v>0.22154779969651001</v>
      </c>
      <c r="L7" s="16">
        <v>0.366464339908953</v>
      </c>
    </row>
    <row r="8" spans="2:13" x14ac:dyDescent="0.25">
      <c r="B8" s="17" t="s">
        <v>376</v>
      </c>
      <c r="C8" s="16">
        <v>0.77617602427921095</v>
      </c>
      <c r="D8" s="16">
        <v>0.47116843702579703</v>
      </c>
      <c r="E8" s="16">
        <v>0.79362670713201799</v>
      </c>
      <c r="F8" s="16">
        <v>0.74734446130500798</v>
      </c>
      <c r="G8" s="16">
        <v>0.85508345978755695</v>
      </c>
      <c r="H8" s="16">
        <v>0.27845220030348999</v>
      </c>
      <c r="I8" s="16">
        <v>0.74127465857359598</v>
      </c>
      <c r="J8" s="16">
        <v>0.34294385432473401</v>
      </c>
      <c r="K8" s="16">
        <v>0.67754172989377803</v>
      </c>
      <c r="L8" s="16">
        <v>0.44688922610015203</v>
      </c>
    </row>
    <row r="9" spans="2:13" x14ac:dyDescent="0.25">
      <c r="B9" s="17" t="s">
        <v>103</v>
      </c>
      <c r="C9" s="16">
        <v>3.0349013657056102E-2</v>
      </c>
      <c r="D9" s="16">
        <v>0.139605462822458</v>
      </c>
      <c r="E9" s="16">
        <v>9.40819423368741E-2</v>
      </c>
      <c r="F9" s="16">
        <v>3.4142640364188202E-2</v>
      </c>
      <c r="G9" s="16">
        <v>2.5796661608497699E-2</v>
      </c>
      <c r="H9" s="16">
        <v>9.7116843702579697E-2</v>
      </c>
      <c r="I9" s="16">
        <v>6.1456752655538703E-2</v>
      </c>
      <c r="J9" s="16">
        <v>6.7526555386949905E-2</v>
      </c>
      <c r="K9" s="16">
        <v>0.100910470409712</v>
      </c>
      <c r="L9" s="16">
        <v>0.18664643399089501</v>
      </c>
    </row>
    <row r="10" spans="2:13" x14ac:dyDescent="0.25">
      <c r="B10" s="15"/>
      <c r="C10" s="15"/>
      <c r="D10" s="15"/>
      <c r="E10" s="15"/>
      <c r="F10" s="15"/>
      <c r="G10" s="15"/>
      <c r="H10" s="15"/>
      <c r="I10" s="15"/>
      <c r="J10" s="15"/>
      <c r="K10" s="15"/>
      <c r="L10" s="15"/>
    </row>
    <row r="11" spans="2:13" x14ac:dyDescent="0.25">
      <c r="B11" t="s">
        <v>80</v>
      </c>
    </row>
    <row r="12" spans="2:13" x14ac:dyDescent="0.25">
      <c r="B12" t="s">
        <v>81</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0.19347496206373299</v>
      </c>
      <c r="D8" s="16">
        <v>0.170542635658915</v>
      </c>
      <c r="E8" s="16">
        <v>0.27272727272727298</v>
      </c>
      <c r="F8" s="16">
        <v>0.30526315789473701</v>
      </c>
      <c r="G8" s="16">
        <v>0.10344827586206901</v>
      </c>
      <c r="H8" s="16">
        <v>0.3</v>
      </c>
      <c r="I8" s="16">
        <v>0.180952380952381</v>
      </c>
      <c r="J8" s="16">
        <v>0.26315789473684198</v>
      </c>
      <c r="K8" s="16">
        <v>0.17808219178082199</v>
      </c>
      <c r="L8" s="16">
        <v>0.233333333333333</v>
      </c>
      <c r="M8" s="16">
        <v>0.14772727272727301</v>
      </c>
      <c r="N8" s="16">
        <v>0.16666666666666699</v>
      </c>
      <c r="O8" s="16">
        <v>0.133333333333333</v>
      </c>
      <c r="P8" s="16">
        <v>0.28333333333333299</v>
      </c>
      <c r="Q8" s="16">
        <v>9.3023255813953501E-2</v>
      </c>
      <c r="R8" s="16">
        <v>0.25925925925925902</v>
      </c>
      <c r="S8" s="16">
        <v>0.14835164835164799</v>
      </c>
      <c r="T8" s="16">
        <v>0.16346153846153799</v>
      </c>
      <c r="U8" s="16"/>
      <c r="V8" s="16">
        <v>0.317548746518106</v>
      </c>
      <c r="W8" s="16">
        <v>0.18918918918918901</v>
      </c>
      <c r="X8" s="16">
        <v>0.17957746478873199</v>
      </c>
      <c r="Y8" s="16">
        <v>0.11224489795918401</v>
      </c>
      <c r="Z8" s="16"/>
      <c r="AA8" s="16">
        <v>0.291338582677165</v>
      </c>
      <c r="AB8" s="16">
        <v>9.7560975609756101E-2</v>
      </c>
      <c r="AC8" s="16">
        <v>0.151785714285714</v>
      </c>
      <c r="AD8" s="16">
        <v>0.193798449612403</v>
      </c>
      <c r="AE8" s="16">
        <v>0.151260504201681</v>
      </c>
      <c r="AF8" s="16">
        <v>0.117021276595745</v>
      </c>
      <c r="AG8" s="16">
        <v>0.16666666666666699</v>
      </c>
      <c r="AH8" s="16">
        <v>0.17073170731707299</v>
      </c>
      <c r="AI8" s="16">
        <v>8.4905660377358499E-2</v>
      </c>
      <c r="AJ8" s="16"/>
      <c r="AK8" s="16">
        <v>0.25888324873096402</v>
      </c>
      <c r="AL8" s="16">
        <v>0.213592233009709</v>
      </c>
      <c r="AM8" s="16">
        <v>0.22772277227722801</v>
      </c>
      <c r="AN8" s="16">
        <v>0.19112627986348099</v>
      </c>
      <c r="AO8" s="16">
        <v>0.13829787234042601</v>
      </c>
      <c r="AP8" s="16">
        <v>0.12903225806451599</v>
      </c>
      <c r="AQ8" s="16">
        <v>0.206666666666667</v>
      </c>
      <c r="AR8" s="16"/>
      <c r="AS8" s="16">
        <v>7.9787234042553196E-2</v>
      </c>
      <c r="AT8" s="16">
        <v>0.212389380530973</v>
      </c>
      <c r="AU8" s="16"/>
      <c r="AV8" s="16">
        <v>0.19620253164557</v>
      </c>
      <c r="AW8" s="16">
        <v>0.19194312796208499</v>
      </c>
      <c r="AX8" s="16"/>
      <c r="AY8" s="16">
        <v>0.241545893719807</v>
      </c>
      <c r="AZ8" s="16">
        <v>0.11224489795918401</v>
      </c>
      <c r="BA8" s="16"/>
      <c r="BB8" s="16">
        <v>0.13574660633484201</v>
      </c>
      <c r="BC8" s="16">
        <v>0.25190839694656503</v>
      </c>
      <c r="BD8" s="16"/>
      <c r="BE8" s="16">
        <v>0.59393939393939399</v>
      </c>
      <c r="BF8" s="16">
        <v>0.292899408284024</v>
      </c>
      <c r="BG8" s="16">
        <v>9.5155709342560596E-2</v>
      </c>
      <c r="BH8" s="16">
        <v>1.27659574468085E-2</v>
      </c>
    </row>
    <row r="9" spans="2:60" x14ac:dyDescent="0.25">
      <c r="B9" s="17" t="s">
        <v>376</v>
      </c>
      <c r="C9" s="16">
        <v>0.77617602427921095</v>
      </c>
      <c r="D9" s="16">
        <v>0.79844961240310097</v>
      </c>
      <c r="E9" s="16">
        <v>0.70629370629370603</v>
      </c>
      <c r="F9" s="16">
        <v>0.65263157894736801</v>
      </c>
      <c r="G9" s="16">
        <v>0.86206896551724099</v>
      </c>
      <c r="H9" s="16">
        <v>0.66666666666666696</v>
      </c>
      <c r="I9" s="16">
        <v>0.79047619047619</v>
      </c>
      <c r="J9" s="16">
        <v>0.73684210526315796</v>
      </c>
      <c r="K9" s="16">
        <v>0.79452054794520499</v>
      </c>
      <c r="L9" s="16">
        <v>0.76666666666666705</v>
      </c>
      <c r="M9" s="16">
        <v>0.79545454545454497</v>
      </c>
      <c r="N9" s="16">
        <v>0.80392156862745101</v>
      </c>
      <c r="O9" s="16">
        <v>0.8</v>
      </c>
      <c r="P9" s="16">
        <v>0.71666666666666701</v>
      </c>
      <c r="Q9" s="16">
        <v>0.837209302325581</v>
      </c>
      <c r="R9" s="16">
        <v>0.74074074074074103</v>
      </c>
      <c r="S9" s="16">
        <v>0.840659340659341</v>
      </c>
      <c r="T9" s="16">
        <v>0.77884615384615397</v>
      </c>
      <c r="U9" s="16"/>
      <c r="V9" s="16">
        <v>0.64623955431754898</v>
      </c>
      <c r="W9" s="16">
        <v>0.8</v>
      </c>
      <c r="X9" s="16">
        <v>0.79577464788732399</v>
      </c>
      <c r="Y9" s="16">
        <v>0.85102040816326496</v>
      </c>
      <c r="Z9" s="16"/>
      <c r="AA9" s="16">
        <v>0.67979002624671903</v>
      </c>
      <c r="AB9" s="16">
        <v>0.84146341463414598</v>
      </c>
      <c r="AC9" s="16">
        <v>0.83928571428571397</v>
      </c>
      <c r="AD9" s="16">
        <v>0.775193798449612</v>
      </c>
      <c r="AE9" s="16">
        <v>0.80672268907563005</v>
      </c>
      <c r="AF9" s="16">
        <v>0.86170212765957399</v>
      </c>
      <c r="AG9" s="16">
        <v>0.8125</v>
      </c>
      <c r="AH9" s="16">
        <v>0.81707317073170704</v>
      </c>
      <c r="AI9" s="16">
        <v>0.89622641509433998</v>
      </c>
      <c r="AJ9" s="16"/>
      <c r="AK9" s="16">
        <v>0.73604060913705605</v>
      </c>
      <c r="AL9" s="16">
        <v>0.76699029126213603</v>
      </c>
      <c r="AM9" s="16">
        <v>0.75247524752475203</v>
      </c>
      <c r="AN9" s="16">
        <v>0.76450511945392496</v>
      </c>
      <c r="AO9" s="16">
        <v>0.840425531914894</v>
      </c>
      <c r="AP9" s="16">
        <v>0.84792626728110598</v>
      </c>
      <c r="AQ9" s="16">
        <v>0.76</v>
      </c>
      <c r="AR9" s="16"/>
      <c r="AS9" s="16">
        <v>0.91489361702127703</v>
      </c>
      <c r="AT9" s="16">
        <v>0.75309734513274296</v>
      </c>
      <c r="AU9" s="16"/>
      <c r="AV9" s="16">
        <v>0.772151898734177</v>
      </c>
      <c r="AW9" s="16">
        <v>0.77843601895734604</v>
      </c>
      <c r="AX9" s="16"/>
      <c r="AY9" s="16">
        <v>0.73188405797101497</v>
      </c>
      <c r="AZ9" s="16">
        <v>0.85102040816326496</v>
      </c>
      <c r="BA9" s="16"/>
      <c r="BB9" s="16">
        <v>0.84615384615384603</v>
      </c>
      <c r="BC9" s="16">
        <v>0.70534351145038199</v>
      </c>
      <c r="BD9" s="16"/>
      <c r="BE9" s="16">
        <v>0.29696969696969699</v>
      </c>
      <c r="BF9" s="16">
        <v>0.66863905325443795</v>
      </c>
      <c r="BG9" s="16">
        <v>0.88927335640138405</v>
      </c>
      <c r="BH9" s="16">
        <v>0.98723404255319103</v>
      </c>
    </row>
    <row r="10" spans="2:60" x14ac:dyDescent="0.25">
      <c r="B10" s="17" t="s">
        <v>103</v>
      </c>
      <c r="C10" s="18">
        <v>3.0349013657056102E-2</v>
      </c>
      <c r="D10" s="18">
        <v>3.1007751937984499E-2</v>
      </c>
      <c r="E10" s="18">
        <v>2.0979020979021001E-2</v>
      </c>
      <c r="F10" s="18">
        <v>4.2105263157894701E-2</v>
      </c>
      <c r="G10" s="18">
        <v>3.4482758620689703E-2</v>
      </c>
      <c r="H10" s="18">
        <v>3.3333333333333298E-2</v>
      </c>
      <c r="I10" s="18">
        <v>2.8571428571428598E-2</v>
      </c>
      <c r="J10" s="18">
        <v>0</v>
      </c>
      <c r="K10" s="18">
        <v>2.7397260273972601E-2</v>
      </c>
      <c r="L10" s="18">
        <v>0</v>
      </c>
      <c r="M10" s="18">
        <v>5.6818181818181802E-2</v>
      </c>
      <c r="N10" s="18">
        <v>2.9411764705882401E-2</v>
      </c>
      <c r="O10" s="18">
        <v>6.6666666666666693E-2</v>
      </c>
      <c r="P10" s="18">
        <v>0</v>
      </c>
      <c r="Q10" s="18">
        <v>6.9767441860465101E-2</v>
      </c>
      <c r="R10" s="18">
        <v>0</v>
      </c>
      <c r="S10" s="18">
        <v>1.0989010989011E-2</v>
      </c>
      <c r="T10" s="18">
        <v>5.7692307692307702E-2</v>
      </c>
      <c r="U10" s="18"/>
      <c r="V10" s="18">
        <v>3.6211699164345398E-2</v>
      </c>
      <c r="W10" s="18">
        <v>1.0810810810810799E-2</v>
      </c>
      <c r="X10" s="18">
        <v>2.4647887323943699E-2</v>
      </c>
      <c r="Y10" s="18">
        <v>3.6734693877551003E-2</v>
      </c>
      <c r="Z10" s="18"/>
      <c r="AA10" s="18">
        <v>2.8871391076115499E-2</v>
      </c>
      <c r="AB10" s="18">
        <v>6.0975609756097601E-2</v>
      </c>
      <c r="AC10" s="18">
        <v>8.9285714285714298E-3</v>
      </c>
      <c r="AD10" s="18">
        <v>3.1007751937984499E-2</v>
      </c>
      <c r="AE10" s="18">
        <v>4.20168067226891E-2</v>
      </c>
      <c r="AF10" s="18">
        <v>2.1276595744680899E-2</v>
      </c>
      <c r="AG10" s="18">
        <v>2.0833333333333301E-2</v>
      </c>
      <c r="AH10" s="18">
        <v>1.21951219512195E-2</v>
      </c>
      <c r="AI10" s="18">
        <v>1.88679245283019E-2</v>
      </c>
      <c r="AJ10" s="18"/>
      <c r="AK10" s="18">
        <v>5.0761421319797002E-3</v>
      </c>
      <c r="AL10" s="18">
        <v>1.94174757281553E-2</v>
      </c>
      <c r="AM10" s="18">
        <v>1.9801980198019799E-2</v>
      </c>
      <c r="AN10" s="18">
        <v>4.4368600682593899E-2</v>
      </c>
      <c r="AO10" s="18">
        <v>2.1276595744680899E-2</v>
      </c>
      <c r="AP10" s="18">
        <v>2.3041474654377898E-2</v>
      </c>
      <c r="AQ10" s="18">
        <v>3.3333333333333298E-2</v>
      </c>
      <c r="AR10" s="18"/>
      <c r="AS10" s="18">
        <v>5.31914893617021E-3</v>
      </c>
      <c r="AT10" s="18">
        <v>3.4513274336283199E-2</v>
      </c>
      <c r="AU10" s="18"/>
      <c r="AV10" s="18">
        <v>3.1645569620253201E-2</v>
      </c>
      <c r="AW10" s="18">
        <v>2.96208530805687E-2</v>
      </c>
      <c r="AX10" s="18"/>
      <c r="AY10" s="18">
        <v>2.6570048309178699E-2</v>
      </c>
      <c r="AZ10" s="18">
        <v>3.6734693877551003E-2</v>
      </c>
      <c r="BA10" s="18"/>
      <c r="BB10" s="18">
        <v>1.8099547511312201E-2</v>
      </c>
      <c r="BC10" s="18">
        <v>4.2748091603053401E-2</v>
      </c>
      <c r="BD10" s="18"/>
      <c r="BE10" s="18">
        <v>0.109090909090909</v>
      </c>
      <c r="BF10" s="18">
        <v>3.8461538461538498E-2</v>
      </c>
      <c r="BG10" s="18">
        <v>1.5570934256055401E-2</v>
      </c>
      <c r="BH10" s="18">
        <v>0</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0.38922610015174502</v>
      </c>
      <c r="D8" s="16">
        <v>0.33333333333333298</v>
      </c>
      <c r="E8" s="16">
        <v>0.48951048951048998</v>
      </c>
      <c r="F8" s="16">
        <v>0.52631578947368396</v>
      </c>
      <c r="G8" s="16">
        <v>0.431034482758621</v>
      </c>
      <c r="H8" s="16">
        <v>0.46666666666666701</v>
      </c>
      <c r="I8" s="16">
        <v>0.34285714285714303</v>
      </c>
      <c r="J8" s="16">
        <v>0.42105263157894701</v>
      </c>
      <c r="K8" s="16">
        <v>0.36986301369863001</v>
      </c>
      <c r="L8" s="16">
        <v>0.5</v>
      </c>
      <c r="M8" s="16">
        <v>0.31818181818181801</v>
      </c>
      <c r="N8" s="16">
        <v>0.35294117647058798</v>
      </c>
      <c r="O8" s="16">
        <v>0.33333333333333298</v>
      </c>
      <c r="P8" s="16">
        <v>0.36666666666666697</v>
      </c>
      <c r="Q8" s="16">
        <v>0.44186046511627902</v>
      </c>
      <c r="R8" s="16">
        <v>0.66666666666666696</v>
      </c>
      <c r="S8" s="16">
        <v>0.340659340659341</v>
      </c>
      <c r="T8" s="16">
        <v>0.28846153846153799</v>
      </c>
      <c r="U8" s="16"/>
      <c r="V8" s="16">
        <v>0.76044568245125299</v>
      </c>
      <c r="W8" s="16">
        <v>0.427027027027027</v>
      </c>
      <c r="X8" s="16">
        <v>0.32042253521126801</v>
      </c>
      <c r="Y8" s="16">
        <v>0.14285714285714299</v>
      </c>
      <c r="Z8" s="16"/>
      <c r="AA8" s="16">
        <v>0.65616797900262502</v>
      </c>
      <c r="AB8" s="16">
        <v>0.32926829268292701</v>
      </c>
      <c r="AC8" s="16">
        <v>0.39285714285714302</v>
      </c>
      <c r="AD8" s="16">
        <v>0.36434108527131798</v>
      </c>
      <c r="AE8" s="16">
        <v>0.21008403361344499</v>
      </c>
      <c r="AF8" s="16">
        <v>0.20212765957446799</v>
      </c>
      <c r="AG8" s="16">
        <v>0.21875</v>
      </c>
      <c r="AH8" s="16">
        <v>0.19512195121951201</v>
      </c>
      <c r="AI8" s="16">
        <v>0.113207547169811</v>
      </c>
      <c r="AJ8" s="16"/>
      <c r="AK8" s="16">
        <v>0.60406091370558401</v>
      </c>
      <c r="AL8" s="16">
        <v>0.33980582524271802</v>
      </c>
      <c r="AM8" s="16">
        <v>0.41584158415841599</v>
      </c>
      <c r="AN8" s="16">
        <v>0.46075085324232101</v>
      </c>
      <c r="AO8" s="16">
        <v>0.28191489361702099</v>
      </c>
      <c r="AP8" s="16">
        <v>0.248847926267281</v>
      </c>
      <c r="AQ8" s="16">
        <v>0.30666666666666698</v>
      </c>
      <c r="AR8" s="16"/>
      <c r="AS8" s="16">
        <v>0.111702127659574</v>
      </c>
      <c r="AT8" s="16">
        <v>0.43539823008849599</v>
      </c>
      <c r="AU8" s="16"/>
      <c r="AV8" s="16">
        <v>0.44514767932489502</v>
      </c>
      <c r="AW8" s="16">
        <v>0.35781990521327001</v>
      </c>
      <c r="AX8" s="16"/>
      <c r="AY8" s="16">
        <v>0.53502415458937203</v>
      </c>
      <c r="AZ8" s="16">
        <v>0.14285714285714299</v>
      </c>
      <c r="BA8" s="16"/>
      <c r="BB8" s="16">
        <v>0.30165912518853699</v>
      </c>
      <c r="BC8" s="16">
        <v>0.47786259541984699</v>
      </c>
      <c r="BD8" s="16"/>
      <c r="BE8" s="16">
        <v>0.84848484848484895</v>
      </c>
      <c r="BF8" s="16">
        <v>0.60650887573964496</v>
      </c>
      <c r="BG8" s="16">
        <v>0.28200692041522502</v>
      </c>
      <c r="BH8" s="16">
        <v>1.7021276595744698E-2</v>
      </c>
    </row>
    <row r="9" spans="2:60" x14ac:dyDescent="0.25">
      <c r="B9" s="17" t="s">
        <v>376</v>
      </c>
      <c r="C9" s="16">
        <v>0.47116843702579703</v>
      </c>
      <c r="D9" s="16">
        <v>0.53488372093023295</v>
      </c>
      <c r="E9" s="16">
        <v>0.40559440559440602</v>
      </c>
      <c r="F9" s="16">
        <v>0.326315789473684</v>
      </c>
      <c r="G9" s="16">
        <v>0.46551724137931</v>
      </c>
      <c r="H9" s="16">
        <v>0.4</v>
      </c>
      <c r="I9" s="16">
        <v>0.45714285714285702</v>
      </c>
      <c r="J9" s="16">
        <v>0.57894736842105299</v>
      </c>
      <c r="K9" s="16">
        <v>0.50684931506849296</v>
      </c>
      <c r="L9" s="16">
        <v>0.36666666666666697</v>
      </c>
      <c r="M9" s="16">
        <v>0.43181818181818199</v>
      </c>
      <c r="N9" s="16">
        <v>0.45098039215686297</v>
      </c>
      <c r="O9" s="16">
        <v>0.46666666666666701</v>
      </c>
      <c r="P9" s="16">
        <v>0.51666666666666705</v>
      </c>
      <c r="Q9" s="16">
        <v>0.418604651162791</v>
      </c>
      <c r="R9" s="16">
        <v>0.296296296296296</v>
      </c>
      <c r="S9" s="16">
        <v>0.56593406593406603</v>
      </c>
      <c r="T9" s="16">
        <v>0.56730769230769196</v>
      </c>
      <c r="U9" s="16"/>
      <c r="V9" s="16">
        <v>0.128133704735376</v>
      </c>
      <c r="W9" s="16">
        <v>0.40540540540540498</v>
      </c>
      <c r="X9" s="16">
        <v>0.53521126760563398</v>
      </c>
      <c r="Y9" s="16">
        <v>0.71020408163265303</v>
      </c>
      <c r="Z9" s="16"/>
      <c r="AA9" s="16">
        <v>0.238845144356955</v>
      </c>
      <c r="AB9" s="16">
        <v>0.48780487804877998</v>
      </c>
      <c r="AC9" s="16">
        <v>0.46428571428571402</v>
      </c>
      <c r="AD9" s="16">
        <v>0.51162790697674398</v>
      </c>
      <c r="AE9" s="16">
        <v>0.57142857142857095</v>
      </c>
      <c r="AF9" s="16">
        <v>0.70212765957446799</v>
      </c>
      <c r="AG9" s="16">
        <v>0.64583333333333304</v>
      </c>
      <c r="AH9" s="16">
        <v>0.69512195121951204</v>
      </c>
      <c r="AI9" s="16">
        <v>0.78301886792452802</v>
      </c>
      <c r="AJ9" s="16"/>
      <c r="AK9" s="16">
        <v>0.29949238578680198</v>
      </c>
      <c r="AL9" s="16">
        <v>0.51456310679611605</v>
      </c>
      <c r="AM9" s="16">
        <v>0.475247524752475</v>
      </c>
      <c r="AN9" s="16">
        <v>0.36860068259385698</v>
      </c>
      <c r="AO9" s="16">
        <v>0.60638297872340396</v>
      </c>
      <c r="AP9" s="16">
        <v>0.62211981566820296</v>
      </c>
      <c r="AQ9" s="16">
        <v>0.54</v>
      </c>
      <c r="AR9" s="16"/>
      <c r="AS9" s="16">
        <v>0.82978723404255295</v>
      </c>
      <c r="AT9" s="16">
        <v>0.41150442477876098</v>
      </c>
      <c r="AU9" s="16"/>
      <c r="AV9" s="16">
        <v>0.42616033755274302</v>
      </c>
      <c r="AW9" s="16">
        <v>0.49644549763033202</v>
      </c>
      <c r="AX9" s="16"/>
      <c r="AY9" s="16">
        <v>0.32971014492753598</v>
      </c>
      <c r="AZ9" s="16">
        <v>0.71020408163265303</v>
      </c>
      <c r="BA9" s="16"/>
      <c r="BB9" s="16">
        <v>0.58672699849170395</v>
      </c>
      <c r="BC9" s="16">
        <v>0.35419847328244303</v>
      </c>
      <c r="BD9" s="16"/>
      <c r="BE9" s="16">
        <v>1.21212121212121E-2</v>
      </c>
      <c r="BF9" s="16">
        <v>0.14792899408283999</v>
      </c>
      <c r="BG9" s="16">
        <v>0.58823529411764697</v>
      </c>
      <c r="BH9" s="16">
        <v>0.97446808510638305</v>
      </c>
    </row>
    <row r="10" spans="2:60" x14ac:dyDescent="0.25">
      <c r="B10" s="17" t="s">
        <v>103</v>
      </c>
      <c r="C10" s="18">
        <v>0.139605462822458</v>
      </c>
      <c r="D10" s="18">
        <v>0.13178294573643401</v>
      </c>
      <c r="E10" s="18">
        <v>0.10489510489510501</v>
      </c>
      <c r="F10" s="18">
        <v>0.14736842105263201</v>
      </c>
      <c r="G10" s="18">
        <v>0.10344827586206901</v>
      </c>
      <c r="H10" s="18">
        <v>0.133333333333333</v>
      </c>
      <c r="I10" s="18">
        <v>0.2</v>
      </c>
      <c r="J10" s="18">
        <v>0</v>
      </c>
      <c r="K10" s="18">
        <v>0.123287671232877</v>
      </c>
      <c r="L10" s="18">
        <v>0.133333333333333</v>
      </c>
      <c r="M10" s="18">
        <v>0.25</v>
      </c>
      <c r="N10" s="18">
        <v>0.19607843137254899</v>
      </c>
      <c r="O10" s="18">
        <v>0.2</v>
      </c>
      <c r="P10" s="18">
        <v>0.116666666666667</v>
      </c>
      <c r="Q10" s="18">
        <v>0.13953488372093001</v>
      </c>
      <c r="R10" s="18">
        <v>3.7037037037037E-2</v>
      </c>
      <c r="S10" s="18">
        <v>9.3406593406593394E-2</v>
      </c>
      <c r="T10" s="18">
        <v>0.144230769230769</v>
      </c>
      <c r="U10" s="18"/>
      <c r="V10" s="18">
        <v>0.11142061281337</v>
      </c>
      <c r="W10" s="18">
        <v>0.16756756756756799</v>
      </c>
      <c r="X10" s="18">
        <v>0.14436619718309901</v>
      </c>
      <c r="Y10" s="18">
        <v>0.14693877551020401</v>
      </c>
      <c r="Z10" s="18"/>
      <c r="AA10" s="18">
        <v>0.10498687664042</v>
      </c>
      <c r="AB10" s="18">
        <v>0.18292682926829301</v>
      </c>
      <c r="AC10" s="18">
        <v>0.14285714285714299</v>
      </c>
      <c r="AD10" s="18">
        <v>0.124031007751938</v>
      </c>
      <c r="AE10" s="18">
        <v>0.218487394957983</v>
      </c>
      <c r="AF10" s="18">
        <v>9.5744680851063801E-2</v>
      </c>
      <c r="AG10" s="18">
        <v>0.13541666666666699</v>
      </c>
      <c r="AH10" s="18">
        <v>0.109756097560976</v>
      </c>
      <c r="AI10" s="18">
        <v>0.10377358490565999</v>
      </c>
      <c r="AJ10" s="18"/>
      <c r="AK10" s="18">
        <v>9.6446700507614197E-2</v>
      </c>
      <c r="AL10" s="18">
        <v>0.14563106796116501</v>
      </c>
      <c r="AM10" s="18">
        <v>0.10891089108910899</v>
      </c>
      <c r="AN10" s="18">
        <v>0.17064846416382301</v>
      </c>
      <c r="AO10" s="18">
        <v>0.111702127659574</v>
      </c>
      <c r="AP10" s="18">
        <v>0.12903225806451599</v>
      </c>
      <c r="AQ10" s="18">
        <v>0.15333333333333299</v>
      </c>
      <c r="AR10" s="18"/>
      <c r="AS10" s="18">
        <v>5.85106382978723E-2</v>
      </c>
      <c r="AT10" s="18">
        <v>0.15309734513274301</v>
      </c>
      <c r="AU10" s="18"/>
      <c r="AV10" s="18">
        <v>0.12869198312236299</v>
      </c>
      <c r="AW10" s="18">
        <v>0.145734597156398</v>
      </c>
      <c r="AX10" s="18"/>
      <c r="AY10" s="18">
        <v>0.135265700483092</v>
      </c>
      <c r="AZ10" s="18">
        <v>0.14693877551020401</v>
      </c>
      <c r="BA10" s="18"/>
      <c r="BB10" s="18">
        <v>0.111613876319759</v>
      </c>
      <c r="BC10" s="18">
        <v>0.16793893129771001</v>
      </c>
      <c r="BD10" s="18"/>
      <c r="BE10" s="18">
        <v>0.13939393939393899</v>
      </c>
      <c r="BF10" s="18">
        <v>0.24556213017751499</v>
      </c>
      <c r="BG10" s="18">
        <v>0.12975778546712799</v>
      </c>
      <c r="BH10" s="18">
        <v>8.5106382978723406E-3</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0.112291350531108</v>
      </c>
      <c r="D8" s="16">
        <v>0.108527131782946</v>
      </c>
      <c r="E8" s="16">
        <v>0.111888111888112</v>
      </c>
      <c r="F8" s="16">
        <v>9.4736842105263203E-2</v>
      </c>
      <c r="G8" s="16">
        <v>0.18965517241379301</v>
      </c>
      <c r="H8" s="16">
        <v>6.6666666666666693E-2</v>
      </c>
      <c r="I8" s="16">
        <v>0.15238095238095201</v>
      </c>
      <c r="J8" s="16">
        <v>0.157894736842105</v>
      </c>
      <c r="K8" s="16">
        <v>0.19178082191780799</v>
      </c>
      <c r="L8" s="16">
        <v>0.233333333333333</v>
      </c>
      <c r="M8" s="16">
        <v>9.0909090909090898E-2</v>
      </c>
      <c r="N8" s="16">
        <v>7.8431372549019607E-2</v>
      </c>
      <c r="O8" s="16">
        <v>0.1</v>
      </c>
      <c r="P8" s="16">
        <v>0.15</v>
      </c>
      <c r="Q8" s="16">
        <v>0.13953488372093001</v>
      </c>
      <c r="R8" s="16">
        <v>0.11111111111111099</v>
      </c>
      <c r="S8" s="16">
        <v>6.0439560439560398E-2</v>
      </c>
      <c r="T8" s="16">
        <v>7.69230769230769E-2</v>
      </c>
      <c r="U8" s="16"/>
      <c r="V8" s="16">
        <v>0.214484679665738</v>
      </c>
      <c r="W8" s="16">
        <v>0.14594594594594601</v>
      </c>
      <c r="X8" s="16">
        <v>5.2816901408450703E-2</v>
      </c>
      <c r="Y8" s="16">
        <v>5.9183673469387799E-2</v>
      </c>
      <c r="Z8" s="16"/>
      <c r="AA8" s="16">
        <v>0.20472440944881901</v>
      </c>
      <c r="AB8" s="16">
        <v>4.8780487804878099E-2</v>
      </c>
      <c r="AC8" s="16">
        <v>0.13392857142857101</v>
      </c>
      <c r="AD8" s="16">
        <v>0.10077519379845</v>
      </c>
      <c r="AE8" s="16">
        <v>6.7226890756302504E-2</v>
      </c>
      <c r="AF8" s="16">
        <v>4.2553191489361701E-2</v>
      </c>
      <c r="AG8" s="16">
        <v>8.3333333333333301E-2</v>
      </c>
      <c r="AH8" s="16">
        <v>6.0975609756097601E-2</v>
      </c>
      <c r="AI8" s="16">
        <v>0</v>
      </c>
      <c r="AJ8" s="16"/>
      <c r="AK8" s="16">
        <v>0.208121827411168</v>
      </c>
      <c r="AL8" s="16">
        <v>8.7378640776699004E-2</v>
      </c>
      <c r="AM8" s="16">
        <v>8.9108910891089105E-2</v>
      </c>
      <c r="AN8" s="16">
        <v>0.119453924914676</v>
      </c>
      <c r="AO8" s="16">
        <v>6.3829787234042507E-2</v>
      </c>
      <c r="AP8" s="16">
        <v>8.7557603686635899E-2</v>
      </c>
      <c r="AQ8" s="16">
        <v>0.133333333333333</v>
      </c>
      <c r="AR8" s="16"/>
      <c r="AS8" s="16">
        <v>3.7234042553191501E-2</v>
      </c>
      <c r="AT8" s="16">
        <v>0.12477876106194701</v>
      </c>
      <c r="AU8" s="16"/>
      <c r="AV8" s="16">
        <v>0.120253164556962</v>
      </c>
      <c r="AW8" s="16">
        <v>0.10781990521327001</v>
      </c>
      <c r="AX8" s="16"/>
      <c r="AY8" s="16">
        <v>0.143719806763285</v>
      </c>
      <c r="AZ8" s="16">
        <v>5.9183673469387799E-2</v>
      </c>
      <c r="BA8" s="16"/>
      <c r="BB8" s="16">
        <v>7.8431372549019607E-2</v>
      </c>
      <c r="BC8" s="16">
        <v>0.14656488549618299</v>
      </c>
      <c r="BD8" s="16"/>
      <c r="BE8" s="16">
        <v>0.381818181818182</v>
      </c>
      <c r="BF8" s="16">
        <v>0.17455621301775101</v>
      </c>
      <c r="BG8" s="16">
        <v>4.3252595155709297E-2</v>
      </c>
      <c r="BH8" s="16">
        <v>4.2553191489361703E-3</v>
      </c>
    </row>
    <row r="9" spans="2:60" x14ac:dyDescent="0.25">
      <c r="B9" s="17" t="s">
        <v>376</v>
      </c>
      <c r="C9" s="16">
        <v>0.79362670713201799</v>
      </c>
      <c r="D9" s="16">
        <v>0.75968992248061995</v>
      </c>
      <c r="E9" s="16">
        <v>0.75524475524475498</v>
      </c>
      <c r="F9" s="16">
        <v>0.75789473684210495</v>
      </c>
      <c r="G9" s="16">
        <v>0.74137931034482796</v>
      </c>
      <c r="H9" s="16">
        <v>0.8</v>
      </c>
      <c r="I9" s="16">
        <v>0.78095238095238095</v>
      </c>
      <c r="J9" s="16">
        <v>0.84210526315789502</v>
      </c>
      <c r="K9" s="16">
        <v>0.71232876712328796</v>
      </c>
      <c r="L9" s="16">
        <v>0.7</v>
      </c>
      <c r="M9" s="16">
        <v>0.81818181818181801</v>
      </c>
      <c r="N9" s="16">
        <v>0.82352941176470595</v>
      </c>
      <c r="O9" s="16">
        <v>0.8</v>
      </c>
      <c r="P9" s="16">
        <v>0.73333333333333295</v>
      </c>
      <c r="Q9" s="16">
        <v>0.74418604651162801</v>
      </c>
      <c r="R9" s="16">
        <v>0.88888888888888895</v>
      </c>
      <c r="S9" s="16">
        <v>0.89560439560439598</v>
      </c>
      <c r="T9" s="16">
        <v>0.83653846153846201</v>
      </c>
      <c r="U9" s="16"/>
      <c r="V9" s="16">
        <v>0.64345403899721498</v>
      </c>
      <c r="W9" s="16">
        <v>0.78378378378378399</v>
      </c>
      <c r="X9" s="16">
        <v>0.85915492957746498</v>
      </c>
      <c r="Y9" s="16">
        <v>0.86938775510204103</v>
      </c>
      <c r="Z9" s="16"/>
      <c r="AA9" s="16">
        <v>0.66141732283464605</v>
      </c>
      <c r="AB9" s="16">
        <v>0.90243902439024404</v>
      </c>
      <c r="AC9" s="16">
        <v>0.83035714285714302</v>
      </c>
      <c r="AD9" s="16">
        <v>0.837209302325581</v>
      </c>
      <c r="AE9" s="16">
        <v>0.84873949579831898</v>
      </c>
      <c r="AF9" s="16">
        <v>0.89361702127659604</v>
      </c>
      <c r="AG9" s="16">
        <v>0.84375</v>
      </c>
      <c r="AH9" s="16">
        <v>0.90243902439024404</v>
      </c>
      <c r="AI9" s="16">
        <v>0.94339622641509402</v>
      </c>
      <c r="AJ9" s="16"/>
      <c r="AK9" s="16">
        <v>0.67512690355329996</v>
      </c>
      <c r="AL9" s="16">
        <v>0.83495145631068002</v>
      </c>
      <c r="AM9" s="16">
        <v>0.87128712871287095</v>
      </c>
      <c r="AN9" s="16">
        <v>0.74402730375426596</v>
      </c>
      <c r="AO9" s="16">
        <v>0.86170212765957399</v>
      </c>
      <c r="AP9" s="16">
        <v>0.86175115207373298</v>
      </c>
      <c r="AQ9" s="16">
        <v>0.81333333333333302</v>
      </c>
      <c r="AR9" s="16"/>
      <c r="AS9" s="16">
        <v>0.94148936170212805</v>
      </c>
      <c r="AT9" s="16">
        <v>0.76902654867256603</v>
      </c>
      <c r="AU9" s="16"/>
      <c r="AV9" s="16">
        <v>0.765822784810127</v>
      </c>
      <c r="AW9" s="16">
        <v>0.809241706161137</v>
      </c>
      <c r="AX9" s="16"/>
      <c r="AY9" s="16">
        <v>0.74879227053140096</v>
      </c>
      <c r="AZ9" s="16">
        <v>0.86938775510204103</v>
      </c>
      <c r="BA9" s="16"/>
      <c r="BB9" s="16">
        <v>0.86576168929110098</v>
      </c>
      <c r="BC9" s="16">
        <v>0.72061068702290099</v>
      </c>
      <c r="BD9" s="16"/>
      <c r="BE9" s="16">
        <v>0.321212121212121</v>
      </c>
      <c r="BF9" s="16">
        <v>0.68343195266272205</v>
      </c>
      <c r="BG9" s="16">
        <v>0.91176470588235303</v>
      </c>
      <c r="BH9" s="16">
        <v>0.99574468085106405</v>
      </c>
    </row>
    <row r="10" spans="2:60" x14ac:dyDescent="0.25">
      <c r="B10" s="17" t="s">
        <v>103</v>
      </c>
      <c r="C10" s="18">
        <v>9.40819423368741E-2</v>
      </c>
      <c r="D10" s="18">
        <v>0.13178294573643401</v>
      </c>
      <c r="E10" s="18">
        <v>0.132867132867133</v>
      </c>
      <c r="F10" s="18">
        <v>0.14736842105263201</v>
      </c>
      <c r="G10" s="18">
        <v>6.8965517241379296E-2</v>
      </c>
      <c r="H10" s="18">
        <v>0.133333333333333</v>
      </c>
      <c r="I10" s="18">
        <v>6.6666666666666693E-2</v>
      </c>
      <c r="J10" s="18">
        <v>0</v>
      </c>
      <c r="K10" s="18">
        <v>9.5890410958904104E-2</v>
      </c>
      <c r="L10" s="18">
        <v>6.6666666666666693E-2</v>
      </c>
      <c r="M10" s="18">
        <v>9.0909090909090898E-2</v>
      </c>
      <c r="N10" s="18">
        <v>9.8039215686274495E-2</v>
      </c>
      <c r="O10" s="18">
        <v>0.1</v>
      </c>
      <c r="P10" s="18">
        <v>0.116666666666667</v>
      </c>
      <c r="Q10" s="18">
        <v>0.116279069767442</v>
      </c>
      <c r="R10" s="18">
        <v>0</v>
      </c>
      <c r="S10" s="18">
        <v>4.3956043956044001E-2</v>
      </c>
      <c r="T10" s="18">
        <v>8.6538461538461495E-2</v>
      </c>
      <c r="U10" s="18"/>
      <c r="V10" s="18">
        <v>0.14206128133704701</v>
      </c>
      <c r="W10" s="18">
        <v>7.0270270270270302E-2</v>
      </c>
      <c r="X10" s="18">
        <v>8.8028169014084501E-2</v>
      </c>
      <c r="Y10" s="18">
        <v>7.1428571428571397E-2</v>
      </c>
      <c r="Z10" s="18"/>
      <c r="AA10" s="18">
        <v>0.133858267716535</v>
      </c>
      <c r="AB10" s="18">
        <v>4.8780487804878099E-2</v>
      </c>
      <c r="AC10" s="18">
        <v>3.5714285714285698E-2</v>
      </c>
      <c r="AD10" s="18">
        <v>6.2015503875968998E-2</v>
      </c>
      <c r="AE10" s="18">
        <v>8.40336134453782E-2</v>
      </c>
      <c r="AF10" s="18">
        <v>6.3829787234042507E-2</v>
      </c>
      <c r="AG10" s="18">
        <v>7.2916666666666699E-2</v>
      </c>
      <c r="AH10" s="18">
        <v>3.65853658536585E-2</v>
      </c>
      <c r="AI10" s="18">
        <v>5.6603773584905703E-2</v>
      </c>
      <c r="AJ10" s="18"/>
      <c r="AK10" s="18">
        <v>0.116751269035533</v>
      </c>
      <c r="AL10" s="18">
        <v>7.7669902912621394E-2</v>
      </c>
      <c r="AM10" s="18">
        <v>3.9603960396039598E-2</v>
      </c>
      <c r="AN10" s="18">
        <v>0.136518771331058</v>
      </c>
      <c r="AO10" s="18">
        <v>7.4468085106383003E-2</v>
      </c>
      <c r="AP10" s="18">
        <v>5.0691244239631297E-2</v>
      </c>
      <c r="AQ10" s="18">
        <v>5.3333333333333302E-2</v>
      </c>
      <c r="AR10" s="18"/>
      <c r="AS10" s="18">
        <v>2.1276595744680899E-2</v>
      </c>
      <c r="AT10" s="18">
        <v>0.106194690265487</v>
      </c>
      <c r="AU10" s="18"/>
      <c r="AV10" s="18">
        <v>0.113924050632911</v>
      </c>
      <c r="AW10" s="18">
        <v>8.2938388625592399E-2</v>
      </c>
      <c r="AX10" s="18"/>
      <c r="AY10" s="18">
        <v>0.107487922705314</v>
      </c>
      <c r="AZ10" s="18">
        <v>7.1428571428571397E-2</v>
      </c>
      <c r="BA10" s="18"/>
      <c r="BB10" s="18">
        <v>5.5806938159879298E-2</v>
      </c>
      <c r="BC10" s="18">
        <v>0.132824427480916</v>
      </c>
      <c r="BD10" s="18"/>
      <c r="BE10" s="18">
        <v>0.29696969696969699</v>
      </c>
      <c r="BF10" s="18">
        <v>0.14201183431952699</v>
      </c>
      <c r="BG10" s="18">
        <v>4.4982698961937698E-2</v>
      </c>
      <c r="BH10" s="18">
        <v>0</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0.21851289833080401</v>
      </c>
      <c r="D8" s="16">
        <v>0.217054263565891</v>
      </c>
      <c r="E8" s="16">
        <v>0.230769230769231</v>
      </c>
      <c r="F8" s="16">
        <v>0.24210526315789499</v>
      </c>
      <c r="G8" s="16">
        <v>0.31034482758620702</v>
      </c>
      <c r="H8" s="16">
        <v>0.266666666666667</v>
      </c>
      <c r="I8" s="16">
        <v>0.238095238095238</v>
      </c>
      <c r="J8" s="16">
        <v>0.26315789473684198</v>
      </c>
      <c r="K8" s="16">
        <v>0.27397260273972601</v>
      </c>
      <c r="L8" s="16">
        <v>0.33333333333333298</v>
      </c>
      <c r="M8" s="16">
        <v>0.15909090909090901</v>
      </c>
      <c r="N8" s="16">
        <v>0.10784313725490199</v>
      </c>
      <c r="O8" s="16">
        <v>0.16666666666666699</v>
      </c>
      <c r="P8" s="16">
        <v>0.31666666666666698</v>
      </c>
      <c r="Q8" s="16">
        <v>0.186046511627907</v>
      </c>
      <c r="R8" s="16">
        <v>0.44444444444444398</v>
      </c>
      <c r="S8" s="16">
        <v>0.15384615384615399</v>
      </c>
      <c r="T8" s="16">
        <v>0.20192307692307701</v>
      </c>
      <c r="U8" s="16"/>
      <c r="V8" s="16">
        <v>0.39832869080779898</v>
      </c>
      <c r="W8" s="16">
        <v>0.21081081081081099</v>
      </c>
      <c r="X8" s="16">
        <v>0.13732394366197201</v>
      </c>
      <c r="Y8" s="16">
        <v>0.13673469387755099</v>
      </c>
      <c r="Z8" s="16"/>
      <c r="AA8" s="16">
        <v>0.349081364829396</v>
      </c>
      <c r="AB8" s="16">
        <v>0.17073170731707299</v>
      </c>
      <c r="AC8" s="16">
        <v>0.160714285714286</v>
      </c>
      <c r="AD8" s="16">
        <v>0.193798449612403</v>
      </c>
      <c r="AE8" s="16">
        <v>0.13445378151260501</v>
      </c>
      <c r="AF8" s="16">
        <v>0.10638297872340401</v>
      </c>
      <c r="AG8" s="16">
        <v>0.14583333333333301</v>
      </c>
      <c r="AH8" s="16">
        <v>0.12195121951219499</v>
      </c>
      <c r="AI8" s="16">
        <v>0.13207547169811301</v>
      </c>
      <c r="AJ8" s="16"/>
      <c r="AK8" s="16">
        <v>0.30456852791878197</v>
      </c>
      <c r="AL8" s="16">
        <v>0.20388349514563101</v>
      </c>
      <c r="AM8" s="16">
        <v>0.237623762376238</v>
      </c>
      <c r="AN8" s="16">
        <v>0.25938566552900999</v>
      </c>
      <c r="AO8" s="16">
        <v>0.164893617021277</v>
      </c>
      <c r="AP8" s="16">
        <v>0.14746543778801799</v>
      </c>
      <c r="AQ8" s="16">
        <v>0.16666666666666699</v>
      </c>
      <c r="AR8" s="16"/>
      <c r="AS8" s="16">
        <v>9.0425531914893595E-2</v>
      </c>
      <c r="AT8" s="16">
        <v>0.23982300884955801</v>
      </c>
      <c r="AU8" s="16"/>
      <c r="AV8" s="16">
        <v>0.24894514767932499</v>
      </c>
      <c r="AW8" s="16">
        <v>0.20142180094786699</v>
      </c>
      <c r="AX8" s="16"/>
      <c r="AY8" s="16">
        <v>0.26690821256038599</v>
      </c>
      <c r="AZ8" s="16">
        <v>0.13673469387755099</v>
      </c>
      <c r="BA8" s="16"/>
      <c r="BB8" s="16">
        <v>0.16591251885369501</v>
      </c>
      <c r="BC8" s="16">
        <v>0.27175572519084001</v>
      </c>
      <c r="BD8" s="16"/>
      <c r="BE8" s="16">
        <v>0.66060606060606097</v>
      </c>
      <c r="BF8" s="16">
        <v>0.304733727810651</v>
      </c>
      <c r="BG8" s="16">
        <v>0.12975778546712799</v>
      </c>
      <c r="BH8" s="16">
        <v>4.2553191489361703E-3</v>
      </c>
    </row>
    <row r="9" spans="2:60" x14ac:dyDescent="0.25">
      <c r="B9" s="17" t="s">
        <v>376</v>
      </c>
      <c r="C9" s="16">
        <v>0.74734446130500798</v>
      </c>
      <c r="D9" s="16">
        <v>0.75968992248061995</v>
      </c>
      <c r="E9" s="16">
        <v>0.74125874125874103</v>
      </c>
      <c r="F9" s="16">
        <v>0.72631578947368403</v>
      </c>
      <c r="G9" s="16">
        <v>0.68965517241379304</v>
      </c>
      <c r="H9" s="16">
        <v>0.73333333333333295</v>
      </c>
      <c r="I9" s="16">
        <v>0.73333333333333295</v>
      </c>
      <c r="J9" s="16">
        <v>0.73684210526315796</v>
      </c>
      <c r="K9" s="16">
        <v>0.64383561643835596</v>
      </c>
      <c r="L9" s="16">
        <v>0.56666666666666698</v>
      </c>
      <c r="M9" s="16">
        <v>0.79545454545454497</v>
      </c>
      <c r="N9" s="16">
        <v>0.86274509803921595</v>
      </c>
      <c r="O9" s="16">
        <v>0.76666666666666705</v>
      </c>
      <c r="P9" s="16">
        <v>0.66666666666666696</v>
      </c>
      <c r="Q9" s="16">
        <v>0.72093023255813904</v>
      </c>
      <c r="R9" s="16">
        <v>0.55555555555555602</v>
      </c>
      <c r="S9" s="16">
        <v>0.81868131868131899</v>
      </c>
      <c r="T9" s="16">
        <v>0.75961538461538503</v>
      </c>
      <c r="U9" s="16"/>
      <c r="V9" s="16">
        <v>0.55710306406685195</v>
      </c>
      <c r="W9" s="16">
        <v>0.76756756756756805</v>
      </c>
      <c r="X9" s="16">
        <v>0.823943661971831</v>
      </c>
      <c r="Y9" s="16">
        <v>0.83469387755101998</v>
      </c>
      <c r="Z9" s="16"/>
      <c r="AA9" s="16">
        <v>0.59842519685039397</v>
      </c>
      <c r="AB9" s="16">
        <v>0.75609756097560998</v>
      </c>
      <c r="AC9" s="16">
        <v>0.8125</v>
      </c>
      <c r="AD9" s="16">
        <v>0.78294573643410803</v>
      </c>
      <c r="AE9" s="16">
        <v>0.84033613445378197</v>
      </c>
      <c r="AF9" s="16">
        <v>0.88297872340425498</v>
      </c>
      <c r="AG9" s="16">
        <v>0.83333333333333304</v>
      </c>
      <c r="AH9" s="16">
        <v>0.85365853658536595</v>
      </c>
      <c r="AI9" s="16">
        <v>0.85849056603773599</v>
      </c>
      <c r="AJ9" s="16"/>
      <c r="AK9" s="16">
        <v>0.66497461928933999</v>
      </c>
      <c r="AL9" s="16">
        <v>0.76699029126213603</v>
      </c>
      <c r="AM9" s="16">
        <v>0.72277227722772297</v>
      </c>
      <c r="AN9" s="16">
        <v>0.69624573378839605</v>
      </c>
      <c r="AO9" s="16">
        <v>0.80319148936170204</v>
      </c>
      <c r="AP9" s="16">
        <v>0.83870967741935498</v>
      </c>
      <c r="AQ9" s="16">
        <v>0.8</v>
      </c>
      <c r="AR9" s="16"/>
      <c r="AS9" s="16">
        <v>0.90425531914893598</v>
      </c>
      <c r="AT9" s="16">
        <v>0.72123893805309702</v>
      </c>
      <c r="AU9" s="16"/>
      <c r="AV9" s="16">
        <v>0.70675105485232104</v>
      </c>
      <c r="AW9" s="16">
        <v>0.77014218009478697</v>
      </c>
      <c r="AX9" s="16"/>
      <c r="AY9" s="16">
        <v>0.69565217391304301</v>
      </c>
      <c r="AZ9" s="16">
        <v>0.83469387755101998</v>
      </c>
      <c r="BA9" s="16"/>
      <c r="BB9" s="16">
        <v>0.81146304675716396</v>
      </c>
      <c r="BC9" s="16">
        <v>0.68244274809160299</v>
      </c>
      <c r="BD9" s="16"/>
      <c r="BE9" s="16">
        <v>0.236363636363636</v>
      </c>
      <c r="BF9" s="16">
        <v>0.63905325443786998</v>
      </c>
      <c r="BG9" s="16">
        <v>0.85813148788927296</v>
      </c>
      <c r="BH9" s="16">
        <v>0.99148936170212798</v>
      </c>
    </row>
    <row r="10" spans="2:60" x14ac:dyDescent="0.25">
      <c r="B10" s="17" t="s">
        <v>103</v>
      </c>
      <c r="C10" s="18">
        <v>3.4142640364188202E-2</v>
      </c>
      <c r="D10" s="18">
        <v>2.32558139534884E-2</v>
      </c>
      <c r="E10" s="18">
        <v>2.7972027972028E-2</v>
      </c>
      <c r="F10" s="18">
        <v>3.1578947368421102E-2</v>
      </c>
      <c r="G10" s="18">
        <v>0</v>
      </c>
      <c r="H10" s="18">
        <v>0</v>
      </c>
      <c r="I10" s="18">
        <v>2.8571428571428598E-2</v>
      </c>
      <c r="J10" s="18">
        <v>0</v>
      </c>
      <c r="K10" s="18">
        <v>8.2191780821917804E-2</v>
      </c>
      <c r="L10" s="18">
        <v>0.1</v>
      </c>
      <c r="M10" s="18">
        <v>4.5454545454545497E-2</v>
      </c>
      <c r="N10" s="18">
        <v>2.9411764705882401E-2</v>
      </c>
      <c r="O10" s="18">
        <v>6.6666666666666693E-2</v>
      </c>
      <c r="P10" s="18">
        <v>1.6666666666666701E-2</v>
      </c>
      <c r="Q10" s="18">
        <v>9.3023255813953501E-2</v>
      </c>
      <c r="R10" s="18">
        <v>0</v>
      </c>
      <c r="S10" s="18">
        <v>2.74725274725275E-2</v>
      </c>
      <c r="T10" s="18">
        <v>3.8461538461538498E-2</v>
      </c>
      <c r="U10" s="18"/>
      <c r="V10" s="18">
        <v>4.4568245125348203E-2</v>
      </c>
      <c r="W10" s="18">
        <v>2.1621621621621599E-2</v>
      </c>
      <c r="X10" s="18">
        <v>3.8732394366197201E-2</v>
      </c>
      <c r="Y10" s="18">
        <v>2.8571428571428598E-2</v>
      </c>
      <c r="Z10" s="18"/>
      <c r="AA10" s="18">
        <v>5.2493438320210001E-2</v>
      </c>
      <c r="AB10" s="18">
        <v>7.3170731707317097E-2</v>
      </c>
      <c r="AC10" s="18">
        <v>2.6785714285714302E-2</v>
      </c>
      <c r="AD10" s="18">
        <v>2.32558139534884E-2</v>
      </c>
      <c r="AE10" s="18">
        <v>2.5210084033613401E-2</v>
      </c>
      <c r="AF10" s="18">
        <v>1.0638297872340399E-2</v>
      </c>
      <c r="AG10" s="18">
        <v>2.0833333333333301E-2</v>
      </c>
      <c r="AH10" s="18">
        <v>2.4390243902439001E-2</v>
      </c>
      <c r="AI10" s="18">
        <v>9.4339622641509396E-3</v>
      </c>
      <c r="AJ10" s="18"/>
      <c r="AK10" s="18">
        <v>3.0456852791878201E-2</v>
      </c>
      <c r="AL10" s="18">
        <v>2.9126213592233E-2</v>
      </c>
      <c r="AM10" s="18">
        <v>3.9603960396039598E-2</v>
      </c>
      <c r="AN10" s="18">
        <v>4.4368600682593899E-2</v>
      </c>
      <c r="AO10" s="18">
        <v>3.1914893617021302E-2</v>
      </c>
      <c r="AP10" s="18">
        <v>1.3824884792626699E-2</v>
      </c>
      <c r="AQ10" s="18">
        <v>3.3333333333333298E-2</v>
      </c>
      <c r="AR10" s="18"/>
      <c r="AS10" s="18">
        <v>5.31914893617021E-3</v>
      </c>
      <c r="AT10" s="18">
        <v>3.8938053097345098E-2</v>
      </c>
      <c r="AU10" s="18"/>
      <c r="AV10" s="18">
        <v>4.4303797468354403E-2</v>
      </c>
      <c r="AW10" s="18">
        <v>2.8436018957346001E-2</v>
      </c>
      <c r="AX10" s="18"/>
      <c r="AY10" s="18">
        <v>3.7439613526569999E-2</v>
      </c>
      <c r="AZ10" s="18">
        <v>2.8571428571428598E-2</v>
      </c>
      <c r="BA10" s="18"/>
      <c r="BB10" s="18">
        <v>2.2624434389140299E-2</v>
      </c>
      <c r="BC10" s="18">
        <v>4.58015267175573E-2</v>
      </c>
      <c r="BD10" s="18"/>
      <c r="BE10" s="18">
        <v>0.103030303030303</v>
      </c>
      <c r="BF10" s="18">
        <v>5.6213017751479299E-2</v>
      </c>
      <c r="BG10" s="18">
        <v>1.21107266435986E-2</v>
      </c>
      <c r="BH10" s="18">
        <v>4.2553191489361703E-3</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0.119119878603945</v>
      </c>
      <c r="D8" s="16">
        <v>0.108527131782946</v>
      </c>
      <c r="E8" s="16">
        <v>0.15384615384615399</v>
      </c>
      <c r="F8" s="16">
        <v>0.12631578947368399</v>
      </c>
      <c r="G8" s="16">
        <v>0.12068965517241401</v>
      </c>
      <c r="H8" s="16">
        <v>0.133333333333333</v>
      </c>
      <c r="I8" s="16">
        <v>0.133333333333333</v>
      </c>
      <c r="J8" s="16">
        <v>5.2631578947368397E-2</v>
      </c>
      <c r="K8" s="16">
        <v>9.5890410958904104E-2</v>
      </c>
      <c r="L8" s="16">
        <v>0.233333333333333</v>
      </c>
      <c r="M8" s="16">
        <v>0.13636363636363599</v>
      </c>
      <c r="N8" s="16">
        <v>4.9019607843137303E-2</v>
      </c>
      <c r="O8" s="16">
        <v>0.133333333333333</v>
      </c>
      <c r="P8" s="16">
        <v>0.21666666666666701</v>
      </c>
      <c r="Q8" s="16">
        <v>0.13953488372093001</v>
      </c>
      <c r="R8" s="16">
        <v>0.18518518518518501</v>
      </c>
      <c r="S8" s="16">
        <v>6.5934065934065894E-2</v>
      </c>
      <c r="T8" s="16">
        <v>0.115384615384615</v>
      </c>
      <c r="U8" s="16"/>
      <c r="V8" s="16">
        <v>0.309192200557103</v>
      </c>
      <c r="W8" s="16">
        <v>7.5675675675675694E-2</v>
      </c>
      <c r="X8" s="16">
        <v>3.1690140845070401E-2</v>
      </c>
      <c r="Y8" s="16">
        <v>4.6938775510204103E-2</v>
      </c>
      <c r="Z8" s="16"/>
      <c r="AA8" s="16">
        <v>0.28346456692913402</v>
      </c>
      <c r="AB8" s="16">
        <v>3.65853658536585E-2</v>
      </c>
      <c r="AC8" s="16">
        <v>8.0357142857142905E-2</v>
      </c>
      <c r="AD8" s="16">
        <v>4.6511627906976702E-2</v>
      </c>
      <c r="AE8" s="16">
        <v>5.8823529411764698E-2</v>
      </c>
      <c r="AF8" s="16">
        <v>1.0638297872340399E-2</v>
      </c>
      <c r="AG8" s="16">
        <v>5.2083333333333301E-2</v>
      </c>
      <c r="AH8" s="16">
        <v>8.5365853658536606E-2</v>
      </c>
      <c r="AI8" s="16">
        <v>0</v>
      </c>
      <c r="AJ8" s="16"/>
      <c r="AK8" s="16">
        <v>0.25380710659898498</v>
      </c>
      <c r="AL8" s="16">
        <v>6.7961165048543701E-2</v>
      </c>
      <c r="AM8" s="16">
        <v>0.12871287128712899</v>
      </c>
      <c r="AN8" s="16">
        <v>0.16723549488054601</v>
      </c>
      <c r="AO8" s="16">
        <v>4.2553191489361701E-2</v>
      </c>
      <c r="AP8" s="16">
        <v>4.6082949308755797E-2</v>
      </c>
      <c r="AQ8" s="16">
        <v>0.10666666666666701</v>
      </c>
      <c r="AR8" s="16"/>
      <c r="AS8" s="16">
        <v>2.6595744680851099E-2</v>
      </c>
      <c r="AT8" s="16">
        <v>0.13451327433628299</v>
      </c>
      <c r="AU8" s="16"/>
      <c r="AV8" s="16">
        <v>0.15400843881856499</v>
      </c>
      <c r="AW8" s="16">
        <v>9.9526066350710901E-2</v>
      </c>
      <c r="AX8" s="16"/>
      <c r="AY8" s="16">
        <v>0.161835748792271</v>
      </c>
      <c r="AZ8" s="16">
        <v>4.6938775510204103E-2</v>
      </c>
      <c r="BA8" s="16"/>
      <c r="BB8" s="16">
        <v>7.3906485671191596E-2</v>
      </c>
      <c r="BC8" s="16">
        <v>0.164885496183206</v>
      </c>
      <c r="BD8" s="16"/>
      <c r="BE8" s="16">
        <v>0.52121212121212102</v>
      </c>
      <c r="BF8" s="16">
        <v>0.15680473372781101</v>
      </c>
      <c r="BG8" s="16">
        <v>2.9411764705882401E-2</v>
      </c>
      <c r="BH8" s="16">
        <v>4.2553191489361703E-3</v>
      </c>
    </row>
    <row r="9" spans="2:60" x14ac:dyDescent="0.25">
      <c r="B9" s="17" t="s">
        <v>376</v>
      </c>
      <c r="C9" s="16">
        <v>0.85508345978755695</v>
      </c>
      <c r="D9" s="16">
        <v>0.87596899224806202</v>
      </c>
      <c r="E9" s="16">
        <v>0.82517482517482499</v>
      </c>
      <c r="F9" s="16">
        <v>0.87368421052631595</v>
      </c>
      <c r="G9" s="16">
        <v>0.86206896551724099</v>
      </c>
      <c r="H9" s="16">
        <v>0.86666666666666703</v>
      </c>
      <c r="I9" s="16">
        <v>0.84761904761904805</v>
      </c>
      <c r="J9" s="16">
        <v>0.94736842105263197</v>
      </c>
      <c r="K9" s="16">
        <v>0.86301369863013699</v>
      </c>
      <c r="L9" s="16">
        <v>0.73333333333333295</v>
      </c>
      <c r="M9" s="16">
        <v>0.84090909090909105</v>
      </c>
      <c r="N9" s="16">
        <v>0.90196078431372595</v>
      </c>
      <c r="O9" s="16">
        <v>0.76666666666666705</v>
      </c>
      <c r="P9" s="16">
        <v>0.76666666666666705</v>
      </c>
      <c r="Q9" s="16">
        <v>0.79069767441860495</v>
      </c>
      <c r="R9" s="16">
        <v>0.81481481481481499</v>
      </c>
      <c r="S9" s="16">
        <v>0.91208791208791196</v>
      </c>
      <c r="T9" s="16">
        <v>0.84615384615384603</v>
      </c>
      <c r="U9" s="16"/>
      <c r="V9" s="16">
        <v>0.66295264623955397</v>
      </c>
      <c r="W9" s="16">
        <v>0.891891891891892</v>
      </c>
      <c r="X9" s="16">
        <v>0.94014084507042295</v>
      </c>
      <c r="Y9" s="16">
        <v>0.93265306122448999</v>
      </c>
      <c r="Z9" s="16"/>
      <c r="AA9" s="16">
        <v>0.69291338582677198</v>
      </c>
      <c r="AB9" s="16">
        <v>0.87804878048780499</v>
      </c>
      <c r="AC9" s="16">
        <v>0.91071428571428603</v>
      </c>
      <c r="AD9" s="16">
        <v>0.91472868217054304</v>
      </c>
      <c r="AE9" s="16">
        <v>0.92436974789916004</v>
      </c>
      <c r="AF9" s="16">
        <v>0.95744680851063801</v>
      </c>
      <c r="AG9" s="16">
        <v>0.92708333333333304</v>
      </c>
      <c r="AH9" s="16">
        <v>0.91463414634146301</v>
      </c>
      <c r="AI9" s="16">
        <v>1</v>
      </c>
      <c r="AJ9" s="16"/>
      <c r="AK9" s="16">
        <v>0.72588832487309596</v>
      </c>
      <c r="AL9" s="16">
        <v>0.90291262135922301</v>
      </c>
      <c r="AM9" s="16">
        <v>0.85148514851485102</v>
      </c>
      <c r="AN9" s="16">
        <v>0.79863481228668898</v>
      </c>
      <c r="AO9" s="16">
        <v>0.94680851063829796</v>
      </c>
      <c r="AP9" s="16">
        <v>0.94470046082949299</v>
      </c>
      <c r="AQ9" s="16">
        <v>0.86666666666666703</v>
      </c>
      <c r="AR9" s="16"/>
      <c r="AS9" s="16">
        <v>0.95744680851063801</v>
      </c>
      <c r="AT9" s="16">
        <v>0.838053097345133</v>
      </c>
      <c r="AU9" s="16"/>
      <c r="AV9" s="16">
        <v>0.81856540084388196</v>
      </c>
      <c r="AW9" s="16">
        <v>0.87559241706161095</v>
      </c>
      <c r="AX9" s="16"/>
      <c r="AY9" s="16">
        <v>0.80917874396135303</v>
      </c>
      <c r="AZ9" s="16">
        <v>0.93265306122448999</v>
      </c>
      <c r="BA9" s="16"/>
      <c r="BB9" s="16">
        <v>0.90950226244343901</v>
      </c>
      <c r="BC9" s="16">
        <v>0.8</v>
      </c>
      <c r="BD9" s="16"/>
      <c r="BE9" s="16">
        <v>0.381818181818182</v>
      </c>
      <c r="BF9" s="16">
        <v>0.79881656804733703</v>
      </c>
      <c r="BG9" s="16">
        <v>0.965397923875433</v>
      </c>
      <c r="BH9" s="16">
        <v>0.99574468085106405</v>
      </c>
    </row>
    <row r="10" spans="2:60" x14ac:dyDescent="0.25">
      <c r="B10" s="17" t="s">
        <v>103</v>
      </c>
      <c r="C10" s="18">
        <v>2.5796661608497699E-2</v>
      </c>
      <c r="D10" s="18">
        <v>1.5503875968992199E-2</v>
      </c>
      <c r="E10" s="18">
        <v>2.0979020979021001E-2</v>
      </c>
      <c r="F10" s="18">
        <v>0</v>
      </c>
      <c r="G10" s="18">
        <v>1.72413793103448E-2</v>
      </c>
      <c r="H10" s="18">
        <v>0</v>
      </c>
      <c r="I10" s="18">
        <v>1.9047619047619001E-2</v>
      </c>
      <c r="J10" s="18">
        <v>0</v>
      </c>
      <c r="K10" s="18">
        <v>4.1095890410958902E-2</v>
      </c>
      <c r="L10" s="18">
        <v>3.3333333333333298E-2</v>
      </c>
      <c r="M10" s="18">
        <v>2.27272727272727E-2</v>
      </c>
      <c r="N10" s="18">
        <v>4.9019607843137303E-2</v>
      </c>
      <c r="O10" s="18">
        <v>0.1</v>
      </c>
      <c r="P10" s="18">
        <v>1.6666666666666701E-2</v>
      </c>
      <c r="Q10" s="18">
        <v>6.9767441860465101E-2</v>
      </c>
      <c r="R10" s="18">
        <v>0</v>
      </c>
      <c r="S10" s="18">
        <v>2.1978021978022001E-2</v>
      </c>
      <c r="T10" s="18">
        <v>3.8461538461538498E-2</v>
      </c>
      <c r="U10" s="18"/>
      <c r="V10" s="18">
        <v>2.78551532033426E-2</v>
      </c>
      <c r="W10" s="18">
        <v>3.24324324324324E-2</v>
      </c>
      <c r="X10" s="18">
        <v>2.8169014084507001E-2</v>
      </c>
      <c r="Y10" s="18">
        <v>2.04081632653061E-2</v>
      </c>
      <c r="Z10" s="18"/>
      <c r="AA10" s="18">
        <v>2.3622047244094498E-2</v>
      </c>
      <c r="AB10" s="18">
        <v>8.5365853658536606E-2</v>
      </c>
      <c r="AC10" s="18">
        <v>8.9285714285714298E-3</v>
      </c>
      <c r="AD10" s="18">
        <v>3.8759689922480599E-2</v>
      </c>
      <c r="AE10" s="18">
        <v>1.6806722689075598E-2</v>
      </c>
      <c r="AF10" s="18">
        <v>3.1914893617021302E-2</v>
      </c>
      <c r="AG10" s="18">
        <v>2.0833333333333301E-2</v>
      </c>
      <c r="AH10" s="18">
        <v>0</v>
      </c>
      <c r="AI10" s="18">
        <v>0</v>
      </c>
      <c r="AJ10" s="18"/>
      <c r="AK10" s="18">
        <v>2.0304568527918801E-2</v>
      </c>
      <c r="AL10" s="18">
        <v>2.9126213592233E-2</v>
      </c>
      <c r="AM10" s="18">
        <v>1.9801980198019799E-2</v>
      </c>
      <c r="AN10" s="18">
        <v>3.4129692832764499E-2</v>
      </c>
      <c r="AO10" s="18">
        <v>1.0638297872340399E-2</v>
      </c>
      <c r="AP10" s="18">
        <v>9.2165898617511503E-3</v>
      </c>
      <c r="AQ10" s="18">
        <v>2.66666666666667E-2</v>
      </c>
      <c r="AR10" s="18"/>
      <c r="AS10" s="18">
        <v>1.5957446808510599E-2</v>
      </c>
      <c r="AT10" s="18">
        <v>2.7433628318584102E-2</v>
      </c>
      <c r="AU10" s="18"/>
      <c r="AV10" s="18">
        <v>2.7426160337552699E-2</v>
      </c>
      <c r="AW10" s="18">
        <v>2.4881516587677701E-2</v>
      </c>
      <c r="AX10" s="18"/>
      <c r="AY10" s="18">
        <v>2.8985507246376802E-2</v>
      </c>
      <c r="AZ10" s="18">
        <v>2.04081632653061E-2</v>
      </c>
      <c r="BA10" s="18"/>
      <c r="BB10" s="18">
        <v>1.6591251885369501E-2</v>
      </c>
      <c r="BC10" s="18">
        <v>3.5114503816793902E-2</v>
      </c>
      <c r="BD10" s="18"/>
      <c r="BE10" s="18">
        <v>9.6969696969696997E-2</v>
      </c>
      <c r="BF10" s="18">
        <v>4.4378698224852103E-2</v>
      </c>
      <c r="BG10" s="18">
        <v>5.19031141868512E-3</v>
      </c>
      <c r="BH10" s="18">
        <v>0</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0.62443095599392995</v>
      </c>
      <c r="D8" s="16">
        <v>0.60465116279069797</v>
      </c>
      <c r="E8" s="16">
        <v>0.67132867132867102</v>
      </c>
      <c r="F8" s="16">
        <v>0.6</v>
      </c>
      <c r="G8" s="16">
        <v>0.62068965517241403</v>
      </c>
      <c r="H8" s="16">
        <v>0.66666666666666696</v>
      </c>
      <c r="I8" s="16">
        <v>0.70476190476190503</v>
      </c>
      <c r="J8" s="16">
        <v>0.73684210526315796</v>
      </c>
      <c r="K8" s="16">
        <v>0.64383561643835596</v>
      </c>
      <c r="L8" s="16">
        <v>0.56666666666666698</v>
      </c>
      <c r="M8" s="16">
        <v>0.57954545454545503</v>
      </c>
      <c r="N8" s="16">
        <v>0.63725490196078405</v>
      </c>
      <c r="O8" s="16">
        <v>0.46666666666666701</v>
      </c>
      <c r="P8" s="16">
        <v>0.6</v>
      </c>
      <c r="Q8" s="16">
        <v>0.44186046511627902</v>
      </c>
      <c r="R8" s="16">
        <v>0.81481481481481499</v>
      </c>
      <c r="S8" s="16">
        <v>0.59340659340659296</v>
      </c>
      <c r="T8" s="16">
        <v>0.66346153846153799</v>
      </c>
      <c r="U8" s="16"/>
      <c r="V8" s="16">
        <v>0.79108635097492996</v>
      </c>
      <c r="W8" s="16">
        <v>0.62162162162162204</v>
      </c>
      <c r="X8" s="16">
        <v>0.61267605633802802</v>
      </c>
      <c r="Y8" s="16">
        <v>0.51020408163265296</v>
      </c>
      <c r="Z8" s="16"/>
      <c r="AA8" s="16">
        <v>0.71391076115485597</v>
      </c>
      <c r="AB8" s="16">
        <v>0.57317073170731703</v>
      </c>
      <c r="AC8" s="16">
        <v>0.58928571428571397</v>
      </c>
      <c r="AD8" s="16">
        <v>0.60465116279069797</v>
      </c>
      <c r="AE8" s="16">
        <v>0.70588235294117696</v>
      </c>
      <c r="AF8" s="16">
        <v>0.57446808510638303</v>
      </c>
      <c r="AG8" s="16">
        <v>0.53125</v>
      </c>
      <c r="AH8" s="16">
        <v>0.439024390243902</v>
      </c>
      <c r="AI8" s="16">
        <v>0.51886792452830199</v>
      </c>
      <c r="AJ8" s="16"/>
      <c r="AK8" s="16">
        <v>0.67512690355329996</v>
      </c>
      <c r="AL8" s="16">
        <v>0.61165048543689304</v>
      </c>
      <c r="AM8" s="16">
        <v>0.53465346534653502</v>
      </c>
      <c r="AN8" s="16">
        <v>0.68259385665529004</v>
      </c>
      <c r="AO8" s="16">
        <v>0.56382978723404298</v>
      </c>
      <c r="AP8" s="16">
        <v>0.56221198156681995</v>
      </c>
      <c r="AQ8" s="16">
        <v>0.63333333333333297</v>
      </c>
      <c r="AR8" s="16"/>
      <c r="AS8" s="16">
        <v>0.44148936170212799</v>
      </c>
      <c r="AT8" s="16">
        <v>0.65486725663716805</v>
      </c>
      <c r="AU8" s="16"/>
      <c r="AV8" s="16">
        <v>0.63502109704641396</v>
      </c>
      <c r="AW8" s="16">
        <v>0.61848341232227499</v>
      </c>
      <c r="AX8" s="16"/>
      <c r="AY8" s="16">
        <v>0.69202898550724601</v>
      </c>
      <c r="AZ8" s="16">
        <v>0.51020408163265296</v>
      </c>
      <c r="BA8" s="16"/>
      <c r="BB8" s="16">
        <v>0.565610859728507</v>
      </c>
      <c r="BC8" s="16">
        <v>0.68396946564885497</v>
      </c>
      <c r="BD8" s="16"/>
      <c r="BE8" s="16">
        <v>0.83030303030302999</v>
      </c>
      <c r="BF8" s="16">
        <v>0.77514792899408302</v>
      </c>
      <c r="BG8" s="16">
        <v>0.64705882352941202</v>
      </c>
      <c r="BH8" s="16">
        <v>0.20425531914893599</v>
      </c>
    </row>
    <row r="9" spans="2:60" x14ac:dyDescent="0.25">
      <c r="B9" s="17" t="s">
        <v>376</v>
      </c>
      <c r="C9" s="16">
        <v>0.27845220030348999</v>
      </c>
      <c r="D9" s="16">
        <v>0.30232558139534899</v>
      </c>
      <c r="E9" s="16">
        <v>0.25874125874125897</v>
      </c>
      <c r="F9" s="16">
        <v>0.31578947368421101</v>
      </c>
      <c r="G9" s="16">
        <v>0.25862068965517199</v>
      </c>
      <c r="H9" s="16">
        <v>0.233333333333333</v>
      </c>
      <c r="I9" s="16">
        <v>0.2</v>
      </c>
      <c r="J9" s="16">
        <v>0.157894736842105</v>
      </c>
      <c r="K9" s="16">
        <v>0.26027397260273999</v>
      </c>
      <c r="L9" s="16">
        <v>0.36666666666666697</v>
      </c>
      <c r="M9" s="16">
        <v>0.27272727272727298</v>
      </c>
      <c r="N9" s="16">
        <v>0.26470588235294101</v>
      </c>
      <c r="O9" s="16">
        <v>0.33333333333333298</v>
      </c>
      <c r="P9" s="16">
        <v>0.25</v>
      </c>
      <c r="Q9" s="16">
        <v>0.27906976744186002</v>
      </c>
      <c r="R9" s="16">
        <v>0.148148148148148</v>
      </c>
      <c r="S9" s="16">
        <v>0.36813186813186799</v>
      </c>
      <c r="T9" s="16">
        <v>0.25</v>
      </c>
      <c r="U9" s="16"/>
      <c r="V9" s="16">
        <v>0.114206128133705</v>
      </c>
      <c r="W9" s="16">
        <v>0.29729729729729698</v>
      </c>
      <c r="X9" s="16">
        <v>0.29577464788732399</v>
      </c>
      <c r="Y9" s="16">
        <v>0.38163265306122501</v>
      </c>
      <c r="Z9" s="16"/>
      <c r="AA9" s="16">
        <v>0.20472440944881901</v>
      </c>
      <c r="AB9" s="16">
        <v>0.23170731707317099</v>
      </c>
      <c r="AC9" s="16">
        <v>0.3125</v>
      </c>
      <c r="AD9" s="16">
        <v>0.30232558139534899</v>
      </c>
      <c r="AE9" s="16">
        <v>0.26050420168067201</v>
      </c>
      <c r="AF9" s="16">
        <v>0.36170212765957399</v>
      </c>
      <c r="AG9" s="16">
        <v>0.38541666666666702</v>
      </c>
      <c r="AH9" s="16">
        <v>0.41463414634146301</v>
      </c>
      <c r="AI9" s="16">
        <v>0.40566037735849098</v>
      </c>
      <c r="AJ9" s="16"/>
      <c r="AK9" s="16">
        <v>0.233502538071066</v>
      </c>
      <c r="AL9" s="16">
        <v>0.27184466019417503</v>
      </c>
      <c r="AM9" s="16">
        <v>0.35643564356435598</v>
      </c>
      <c r="AN9" s="16">
        <v>0.208191126279863</v>
      </c>
      <c r="AO9" s="16">
        <v>0.33510638297872303</v>
      </c>
      <c r="AP9" s="16">
        <v>0.39170506912442399</v>
      </c>
      <c r="AQ9" s="16">
        <v>0.28666666666666701</v>
      </c>
      <c r="AR9" s="16"/>
      <c r="AS9" s="16">
        <v>0.52127659574468099</v>
      </c>
      <c r="AT9" s="16">
        <v>0.238053097345133</v>
      </c>
      <c r="AU9" s="16"/>
      <c r="AV9" s="16">
        <v>0.25105485232067498</v>
      </c>
      <c r="AW9" s="16">
        <v>0.29383886255924202</v>
      </c>
      <c r="AX9" s="16"/>
      <c r="AY9" s="16">
        <v>0.217391304347826</v>
      </c>
      <c r="AZ9" s="16">
        <v>0.38163265306122501</v>
      </c>
      <c r="BA9" s="16"/>
      <c r="BB9" s="16">
        <v>0.34992458521870301</v>
      </c>
      <c r="BC9" s="16">
        <v>0.206106870229008</v>
      </c>
      <c r="BD9" s="16"/>
      <c r="BE9" s="16">
        <v>2.4242424242424201E-2</v>
      </c>
      <c r="BF9" s="16">
        <v>0.109467455621302</v>
      </c>
      <c r="BG9" s="16">
        <v>0.25778546712802802</v>
      </c>
      <c r="BH9" s="16">
        <v>0.75319148936170199</v>
      </c>
    </row>
    <row r="10" spans="2:60" x14ac:dyDescent="0.25">
      <c r="B10" s="17" t="s">
        <v>103</v>
      </c>
      <c r="C10" s="18">
        <v>9.7116843702579697E-2</v>
      </c>
      <c r="D10" s="18">
        <v>9.3023255813953501E-2</v>
      </c>
      <c r="E10" s="18">
        <v>6.9930069930069894E-2</v>
      </c>
      <c r="F10" s="18">
        <v>8.42105263157895E-2</v>
      </c>
      <c r="G10" s="18">
        <v>0.12068965517241401</v>
      </c>
      <c r="H10" s="18">
        <v>0.1</v>
      </c>
      <c r="I10" s="18">
        <v>9.5238095238095205E-2</v>
      </c>
      <c r="J10" s="18">
        <v>0.105263157894737</v>
      </c>
      <c r="K10" s="18">
        <v>9.5890410958904104E-2</v>
      </c>
      <c r="L10" s="18">
        <v>6.6666666666666693E-2</v>
      </c>
      <c r="M10" s="18">
        <v>0.14772727272727301</v>
      </c>
      <c r="N10" s="18">
        <v>9.8039215686274495E-2</v>
      </c>
      <c r="O10" s="18">
        <v>0.2</v>
      </c>
      <c r="P10" s="18">
        <v>0.15</v>
      </c>
      <c r="Q10" s="18">
        <v>0.27906976744186002</v>
      </c>
      <c r="R10" s="18">
        <v>3.7037037037037E-2</v>
      </c>
      <c r="S10" s="18">
        <v>3.8461538461538498E-2</v>
      </c>
      <c r="T10" s="18">
        <v>8.6538461538461495E-2</v>
      </c>
      <c r="U10" s="18"/>
      <c r="V10" s="18">
        <v>9.4707520891364902E-2</v>
      </c>
      <c r="W10" s="18">
        <v>8.1081081081081099E-2</v>
      </c>
      <c r="X10" s="18">
        <v>9.1549295774647904E-2</v>
      </c>
      <c r="Y10" s="18">
        <v>0.108163265306122</v>
      </c>
      <c r="Z10" s="18"/>
      <c r="AA10" s="18">
        <v>8.13648293963255E-2</v>
      </c>
      <c r="AB10" s="18">
        <v>0.19512195121951201</v>
      </c>
      <c r="AC10" s="18">
        <v>9.8214285714285698E-2</v>
      </c>
      <c r="AD10" s="18">
        <v>9.3023255813953501E-2</v>
      </c>
      <c r="AE10" s="18">
        <v>3.3613445378151301E-2</v>
      </c>
      <c r="AF10" s="18">
        <v>6.3829787234042507E-2</v>
      </c>
      <c r="AG10" s="18">
        <v>8.3333333333333301E-2</v>
      </c>
      <c r="AH10" s="18">
        <v>0.146341463414634</v>
      </c>
      <c r="AI10" s="18">
        <v>7.5471698113207503E-2</v>
      </c>
      <c r="AJ10" s="18"/>
      <c r="AK10" s="18">
        <v>9.13705583756345E-2</v>
      </c>
      <c r="AL10" s="18">
        <v>0.116504854368932</v>
      </c>
      <c r="AM10" s="18">
        <v>0.10891089108910899</v>
      </c>
      <c r="AN10" s="18">
        <v>0.109215017064846</v>
      </c>
      <c r="AO10" s="18">
        <v>0.10106382978723399</v>
      </c>
      <c r="AP10" s="18">
        <v>4.6082949308755797E-2</v>
      </c>
      <c r="AQ10" s="18">
        <v>0.08</v>
      </c>
      <c r="AR10" s="18"/>
      <c r="AS10" s="18">
        <v>3.7234042553191501E-2</v>
      </c>
      <c r="AT10" s="18">
        <v>0.107079646017699</v>
      </c>
      <c r="AU10" s="18"/>
      <c r="AV10" s="18">
        <v>0.113924050632911</v>
      </c>
      <c r="AW10" s="18">
        <v>8.7677725118483402E-2</v>
      </c>
      <c r="AX10" s="18"/>
      <c r="AY10" s="18">
        <v>9.0579710144927494E-2</v>
      </c>
      <c r="AZ10" s="18">
        <v>0.108163265306122</v>
      </c>
      <c r="BA10" s="18"/>
      <c r="BB10" s="18">
        <v>8.4464555052790394E-2</v>
      </c>
      <c r="BC10" s="18">
        <v>0.109923664122137</v>
      </c>
      <c r="BD10" s="18"/>
      <c r="BE10" s="18">
        <v>0.145454545454545</v>
      </c>
      <c r="BF10" s="18">
        <v>0.115384615384615</v>
      </c>
      <c r="BG10" s="18">
        <v>9.5155709342560596E-2</v>
      </c>
      <c r="BH10" s="18">
        <v>4.2553191489361701E-2</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0.19726858877086501</v>
      </c>
      <c r="D8" s="16">
        <v>0.170542635658915</v>
      </c>
      <c r="E8" s="16">
        <v>0.20979020979021001</v>
      </c>
      <c r="F8" s="16">
        <v>0.30526315789473701</v>
      </c>
      <c r="G8" s="16">
        <v>0.29310344827586199</v>
      </c>
      <c r="H8" s="16">
        <v>0.16666666666666699</v>
      </c>
      <c r="I8" s="16">
        <v>0.17142857142857101</v>
      </c>
      <c r="J8" s="16">
        <v>0.31578947368421101</v>
      </c>
      <c r="K8" s="16">
        <v>0.17808219178082199</v>
      </c>
      <c r="L8" s="16">
        <v>0.33333333333333298</v>
      </c>
      <c r="M8" s="16">
        <v>0.125</v>
      </c>
      <c r="N8" s="16">
        <v>0.19607843137254899</v>
      </c>
      <c r="O8" s="16">
        <v>0.1</v>
      </c>
      <c r="P8" s="16">
        <v>0.28333333333333299</v>
      </c>
      <c r="Q8" s="16">
        <v>0.25581395348837199</v>
      </c>
      <c r="R8" s="16">
        <v>0.25925925925925902</v>
      </c>
      <c r="S8" s="16">
        <v>0.14285714285714299</v>
      </c>
      <c r="T8" s="16">
        <v>0.144230769230769</v>
      </c>
      <c r="U8" s="16"/>
      <c r="V8" s="16">
        <v>0.39554317548746498</v>
      </c>
      <c r="W8" s="16">
        <v>0.178378378378378</v>
      </c>
      <c r="X8" s="16">
        <v>0.11971830985915501</v>
      </c>
      <c r="Y8" s="16">
        <v>0.104081632653061</v>
      </c>
      <c r="Z8" s="16"/>
      <c r="AA8" s="16">
        <v>0.359580052493438</v>
      </c>
      <c r="AB8" s="16">
        <v>0.134146341463415</v>
      </c>
      <c r="AC8" s="16">
        <v>8.9285714285714302E-2</v>
      </c>
      <c r="AD8" s="16">
        <v>0.13953488372093001</v>
      </c>
      <c r="AE8" s="16">
        <v>0.126050420168067</v>
      </c>
      <c r="AF8" s="16">
        <v>0.12765957446808501</v>
      </c>
      <c r="AG8" s="16">
        <v>0.125</v>
      </c>
      <c r="AH8" s="16">
        <v>0.109756097560976</v>
      </c>
      <c r="AI8" s="16">
        <v>8.4905660377358499E-2</v>
      </c>
      <c r="AJ8" s="16"/>
      <c r="AK8" s="16">
        <v>0.35532994923857902</v>
      </c>
      <c r="AL8" s="16">
        <v>0.18446601941747601</v>
      </c>
      <c r="AM8" s="16">
        <v>0.20792079207920799</v>
      </c>
      <c r="AN8" s="16">
        <v>0.22866894197952201</v>
      </c>
      <c r="AO8" s="16">
        <v>0.13297872340425501</v>
      </c>
      <c r="AP8" s="16">
        <v>0.15207373271889399</v>
      </c>
      <c r="AQ8" s="16">
        <v>0.12</v>
      </c>
      <c r="AR8" s="16"/>
      <c r="AS8" s="16">
        <v>9.0425531914893595E-2</v>
      </c>
      <c r="AT8" s="16">
        <v>0.215044247787611</v>
      </c>
      <c r="AU8" s="16"/>
      <c r="AV8" s="16">
        <v>0.20253164556962</v>
      </c>
      <c r="AW8" s="16">
        <v>0.19431279620853101</v>
      </c>
      <c r="AX8" s="16"/>
      <c r="AY8" s="16">
        <v>0.25241545893719802</v>
      </c>
      <c r="AZ8" s="16">
        <v>0.104081632653061</v>
      </c>
      <c r="BA8" s="16"/>
      <c r="BB8" s="16">
        <v>0.13574660633484201</v>
      </c>
      <c r="BC8" s="16">
        <v>0.25954198473282403</v>
      </c>
      <c r="BD8" s="16"/>
      <c r="BE8" s="16">
        <v>0.66666666666666696</v>
      </c>
      <c r="BF8" s="16">
        <v>0.26627218934911201</v>
      </c>
      <c r="BG8" s="16">
        <v>9.5155709342560596E-2</v>
      </c>
      <c r="BH8" s="16">
        <v>2.1276595744680899E-2</v>
      </c>
    </row>
    <row r="9" spans="2:60" x14ac:dyDescent="0.25">
      <c r="B9" s="17" t="s">
        <v>376</v>
      </c>
      <c r="C9" s="16">
        <v>0.74127465857359598</v>
      </c>
      <c r="D9" s="16">
        <v>0.76744186046511598</v>
      </c>
      <c r="E9" s="16">
        <v>0.76923076923076905</v>
      </c>
      <c r="F9" s="16">
        <v>0.62105263157894697</v>
      </c>
      <c r="G9" s="16">
        <v>0.63793103448275901</v>
      </c>
      <c r="H9" s="16">
        <v>0.83333333333333304</v>
      </c>
      <c r="I9" s="16">
        <v>0.77142857142857102</v>
      </c>
      <c r="J9" s="16">
        <v>0.63157894736842102</v>
      </c>
      <c r="K9" s="16">
        <v>0.76712328767123295</v>
      </c>
      <c r="L9" s="16">
        <v>0.66666666666666696</v>
      </c>
      <c r="M9" s="16">
        <v>0.79545454545454497</v>
      </c>
      <c r="N9" s="16">
        <v>0.69607843137254899</v>
      </c>
      <c r="O9" s="16">
        <v>0.73333333333333295</v>
      </c>
      <c r="P9" s="16">
        <v>0.66666666666666696</v>
      </c>
      <c r="Q9" s="16">
        <v>0.62790697674418605</v>
      </c>
      <c r="R9" s="16">
        <v>0.74074074074074103</v>
      </c>
      <c r="S9" s="16">
        <v>0.82417582417582402</v>
      </c>
      <c r="T9" s="16">
        <v>0.75</v>
      </c>
      <c r="U9" s="16"/>
      <c r="V9" s="16">
        <v>0.53481894150417797</v>
      </c>
      <c r="W9" s="16">
        <v>0.751351351351351</v>
      </c>
      <c r="X9" s="16">
        <v>0.80985915492957705</v>
      </c>
      <c r="Y9" s="16">
        <v>0.84897959183673499</v>
      </c>
      <c r="Z9" s="16"/>
      <c r="AA9" s="16">
        <v>0.56430446194225703</v>
      </c>
      <c r="AB9" s="16">
        <v>0.75609756097560998</v>
      </c>
      <c r="AC9" s="16">
        <v>0.85714285714285698</v>
      </c>
      <c r="AD9" s="16">
        <v>0.837209302325581</v>
      </c>
      <c r="AE9" s="16">
        <v>0.79831932773109204</v>
      </c>
      <c r="AF9" s="16">
        <v>0.840425531914894</v>
      </c>
      <c r="AG9" s="16">
        <v>0.83333333333333304</v>
      </c>
      <c r="AH9" s="16">
        <v>0.86585365853658502</v>
      </c>
      <c r="AI9" s="16">
        <v>0.88679245283018904</v>
      </c>
      <c r="AJ9" s="16"/>
      <c r="AK9" s="16">
        <v>0.59390862944162404</v>
      </c>
      <c r="AL9" s="16">
        <v>0.73786407766990303</v>
      </c>
      <c r="AM9" s="16">
        <v>0.75247524752475203</v>
      </c>
      <c r="AN9" s="16">
        <v>0.69283276450511899</v>
      </c>
      <c r="AO9" s="16">
        <v>0.83510638297872297</v>
      </c>
      <c r="AP9" s="16">
        <v>0.81105990783410098</v>
      </c>
      <c r="AQ9" s="16">
        <v>0.81333333333333302</v>
      </c>
      <c r="AR9" s="16"/>
      <c r="AS9" s="16">
        <v>0.88297872340425498</v>
      </c>
      <c r="AT9" s="16">
        <v>0.71769911504424799</v>
      </c>
      <c r="AU9" s="16"/>
      <c r="AV9" s="16">
        <v>0.734177215189873</v>
      </c>
      <c r="AW9" s="16">
        <v>0.74526066350710896</v>
      </c>
      <c r="AX9" s="16"/>
      <c r="AY9" s="16">
        <v>0.67753623188405798</v>
      </c>
      <c r="AZ9" s="16">
        <v>0.84897959183673499</v>
      </c>
      <c r="BA9" s="16"/>
      <c r="BB9" s="16">
        <v>0.82352941176470595</v>
      </c>
      <c r="BC9" s="16">
        <v>0.65801526717557302</v>
      </c>
      <c r="BD9" s="16"/>
      <c r="BE9" s="16">
        <v>0.145454545454545</v>
      </c>
      <c r="BF9" s="16">
        <v>0.633136094674556</v>
      </c>
      <c r="BG9" s="16">
        <v>0.88062283737024205</v>
      </c>
      <c r="BH9" s="16">
        <v>0.97872340425531901</v>
      </c>
    </row>
    <row r="10" spans="2:60" x14ac:dyDescent="0.25">
      <c r="B10" s="17" t="s">
        <v>103</v>
      </c>
      <c r="C10" s="18">
        <v>6.1456752655538703E-2</v>
      </c>
      <c r="D10" s="18">
        <v>6.2015503875968998E-2</v>
      </c>
      <c r="E10" s="18">
        <v>2.0979020979021001E-2</v>
      </c>
      <c r="F10" s="18">
        <v>7.3684210526315796E-2</v>
      </c>
      <c r="G10" s="18">
        <v>6.8965517241379296E-2</v>
      </c>
      <c r="H10" s="18">
        <v>0</v>
      </c>
      <c r="I10" s="18">
        <v>5.7142857142857099E-2</v>
      </c>
      <c r="J10" s="18">
        <v>5.2631578947368397E-2</v>
      </c>
      <c r="K10" s="18">
        <v>5.4794520547945202E-2</v>
      </c>
      <c r="L10" s="18">
        <v>0</v>
      </c>
      <c r="M10" s="18">
        <v>7.9545454545454503E-2</v>
      </c>
      <c r="N10" s="18">
        <v>0.10784313725490199</v>
      </c>
      <c r="O10" s="18">
        <v>0.16666666666666699</v>
      </c>
      <c r="P10" s="18">
        <v>0.05</v>
      </c>
      <c r="Q10" s="18">
        <v>0.116279069767442</v>
      </c>
      <c r="R10" s="18">
        <v>0</v>
      </c>
      <c r="S10" s="18">
        <v>3.2967032967033003E-2</v>
      </c>
      <c r="T10" s="18">
        <v>0.105769230769231</v>
      </c>
      <c r="U10" s="18"/>
      <c r="V10" s="18">
        <v>6.9637883008356494E-2</v>
      </c>
      <c r="W10" s="18">
        <v>7.0270270270270302E-2</v>
      </c>
      <c r="X10" s="18">
        <v>7.0422535211267595E-2</v>
      </c>
      <c r="Y10" s="18">
        <v>4.6938775510204103E-2</v>
      </c>
      <c r="Z10" s="18"/>
      <c r="AA10" s="18">
        <v>7.6115485564304503E-2</v>
      </c>
      <c r="AB10" s="18">
        <v>0.109756097560976</v>
      </c>
      <c r="AC10" s="18">
        <v>5.3571428571428603E-2</v>
      </c>
      <c r="AD10" s="18">
        <v>2.32558139534884E-2</v>
      </c>
      <c r="AE10" s="18">
        <v>7.5630252100840303E-2</v>
      </c>
      <c r="AF10" s="18">
        <v>3.1914893617021302E-2</v>
      </c>
      <c r="AG10" s="18">
        <v>4.1666666666666699E-2</v>
      </c>
      <c r="AH10" s="18">
        <v>2.4390243902439001E-2</v>
      </c>
      <c r="AI10" s="18">
        <v>2.83018867924528E-2</v>
      </c>
      <c r="AJ10" s="18"/>
      <c r="AK10" s="18">
        <v>5.0761421319797002E-2</v>
      </c>
      <c r="AL10" s="18">
        <v>7.7669902912621394E-2</v>
      </c>
      <c r="AM10" s="18">
        <v>3.9603960396039598E-2</v>
      </c>
      <c r="AN10" s="18">
        <v>7.8498293515358405E-2</v>
      </c>
      <c r="AO10" s="18">
        <v>3.1914893617021302E-2</v>
      </c>
      <c r="AP10" s="18">
        <v>3.6866359447004601E-2</v>
      </c>
      <c r="AQ10" s="18">
        <v>6.6666666666666693E-2</v>
      </c>
      <c r="AR10" s="18"/>
      <c r="AS10" s="18">
        <v>2.6595744680851099E-2</v>
      </c>
      <c r="AT10" s="18">
        <v>6.7256637168141606E-2</v>
      </c>
      <c r="AU10" s="18"/>
      <c r="AV10" s="18">
        <v>6.3291139240506306E-2</v>
      </c>
      <c r="AW10" s="18">
        <v>6.0426540284360203E-2</v>
      </c>
      <c r="AX10" s="18"/>
      <c r="AY10" s="18">
        <v>7.0048309178743995E-2</v>
      </c>
      <c r="AZ10" s="18">
        <v>4.6938775510204103E-2</v>
      </c>
      <c r="BA10" s="18"/>
      <c r="BB10" s="18">
        <v>4.0723981900452497E-2</v>
      </c>
      <c r="BC10" s="18">
        <v>8.2442748091603096E-2</v>
      </c>
      <c r="BD10" s="18"/>
      <c r="BE10" s="18">
        <v>0.18787878787878801</v>
      </c>
      <c r="BF10" s="18">
        <v>0.100591715976331</v>
      </c>
      <c r="BG10" s="18">
        <v>2.42214532871972E-2</v>
      </c>
      <c r="BH10" s="18">
        <v>0</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0.58952959028831597</v>
      </c>
      <c r="D8" s="16">
        <v>0.53488372093023295</v>
      </c>
      <c r="E8" s="16">
        <v>0.678321678321678</v>
      </c>
      <c r="F8" s="16">
        <v>0.58947368421052604</v>
      </c>
      <c r="G8" s="16">
        <v>0.67241379310344795</v>
      </c>
      <c r="H8" s="16">
        <v>0.6</v>
      </c>
      <c r="I8" s="16">
        <v>0.60952380952381002</v>
      </c>
      <c r="J8" s="16">
        <v>0.31578947368421101</v>
      </c>
      <c r="K8" s="16">
        <v>0.67123287671232901</v>
      </c>
      <c r="L8" s="16">
        <v>0.7</v>
      </c>
      <c r="M8" s="16">
        <v>0.54545454545454497</v>
      </c>
      <c r="N8" s="16">
        <v>0.53921568627451</v>
      </c>
      <c r="O8" s="16">
        <v>0.53333333333333299</v>
      </c>
      <c r="P8" s="16">
        <v>0.58333333333333304</v>
      </c>
      <c r="Q8" s="16">
        <v>0.372093023255814</v>
      </c>
      <c r="R8" s="16">
        <v>0.74074074074074103</v>
      </c>
      <c r="S8" s="16">
        <v>0.59890109890109899</v>
      </c>
      <c r="T8" s="16">
        <v>0.56730769230769196</v>
      </c>
      <c r="U8" s="16"/>
      <c r="V8" s="16">
        <v>0.81894150417827305</v>
      </c>
      <c r="W8" s="16">
        <v>0.59459459459459496</v>
      </c>
      <c r="X8" s="16">
        <v>0.56690140845070403</v>
      </c>
      <c r="Y8" s="16">
        <v>0.43265306122448999</v>
      </c>
      <c r="Z8" s="16"/>
      <c r="AA8" s="16">
        <v>0.74278215223097099</v>
      </c>
      <c r="AB8" s="16">
        <v>0.57317073170731703</v>
      </c>
      <c r="AC8" s="16">
        <v>0.55357142857142905</v>
      </c>
      <c r="AD8" s="16">
        <v>0.51937984496124001</v>
      </c>
      <c r="AE8" s="16">
        <v>0.56302521008403394</v>
      </c>
      <c r="AF8" s="16">
        <v>0.57446808510638303</v>
      </c>
      <c r="AG8" s="16">
        <v>0.45833333333333298</v>
      </c>
      <c r="AH8" s="16">
        <v>0.439024390243902</v>
      </c>
      <c r="AI8" s="16">
        <v>0.320754716981132</v>
      </c>
      <c r="AJ8" s="16"/>
      <c r="AK8" s="16">
        <v>0.75126903553299496</v>
      </c>
      <c r="AL8" s="16">
        <v>0.60194174757281504</v>
      </c>
      <c r="AM8" s="16">
        <v>0.55445544554455495</v>
      </c>
      <c r="AN8" s="16">
        <v>0.62116040955631402</v>
      </c>
      <c r="AO8" s="16">
        <v>0.45744680851063801</v>
      </c>
      <c r="AP8" s="16">
        <v>0.52995391705069095</v>
      </c>
      <c r="AQ8" s="16">
        <v>0.55333333333333301</v>
      </c>
      <c r="AR8" s="16"/>
      <c r="AS8" s="16">
        <v>0.42553191489361702</v>
      </c>
      <c r="AT8" s="16">
        <v>0.61681415929203498</v>
      </c>
      <c r="AU8" s="16"/>
      <c r="AV8" s="16">
        <v>0.61814345991561204</v>
      </c>
      <c r="AW8" s="16">
        <v>0.57345971563981002</v>
      </c>
      <c r="AX8" s="16"/>
      <c r="AY8" s="16">
        <v>0.68236714975845403</v>
      </c>
      <c r="AZ8" s="16">
        <v>0.43265306122448999</v>
      </c>
      <c r="BA8" s="16"/>
      <c r="BB8" s="16">
        <v>0.53393665158370995</v>
      </c>
      <c r="BC8" s="16">
        <v>0.64580152671755697</v>
      </c>
      <c r="BD8" s="16"/>
      <c r="BE8" s="16">
        <v>0.83636363636363598</v>
      </c>
      <c r="BF8" s="16">
        <v>0.73668639053254403</v>
      </c>
      <c r="BG8" s="16">
        <v>0.62110726643598602</v>
      </c>
      <c r="BH8" s="16">
        <v>0.123404255319149</v>
      </c>
    </row>
    <row r="9" spans="2:60" x14ac:dyDescent="0.25">
      <c r="B9" s="17" t="s">
        <v>376</v>
      </c>
      <c r="C9" s="16">
        <v>0.34294385432473401</v>
      </c>
      <c r="D9" s="16">
        <v>0.36434108527131798</v>
      </c>
      <c r="E9" s="16">
        <v>0.27972027972028002</v>
      </c>
      <c r="F9" s="16">
        <v>0.34736842105263199</v>
      </c>
      <c r="G9" s="16">
        <v>0.29310344827586199</v>
      </c>
      <c r="H9" s="16">
        <v>0.233333333333333</v>
      </c>
      <c r="I9" s="16">
        <v>0.32380952380952399</v>
      </c>
      <c r="J9" s="16">
        <v>0.68421052631578905</v>
      </c>
      <c r="K9" s="16">
        <v>0.27397260273972601</v>
      </c>
      <c r="L9" s="16">
        <v>0.233333333333333</v>
      </c>
      <c r="M9" s="16">
        <v>0.36363636363636398</v>
      </c>
      <c r="N9" s="16">
        <v>0.42156862745098</v>
      </c>
      <c r="O9" s="16">
        <v>0.3</v>
      </c>
      <c r="P9" s="16">
        <v>0.35</v>
      </c>
      <c r="Q9" s="16">
        <v>0.39534883720930197</v>
      </c>
      <c r="R9" s="16">
        <v>0.25925925925925902</v>
      </c>
      <c r="S9" s="16">
        <v>0.34615384615384598</v>
      </c>
      <c r="T9" s="16">
        <v>0.40384615384615402</v>
      </c>
      <c r="U9" s="16"/>
      <c r="V9" s="16">
        <v>0.122562674094708</v>
      </c>
      <c r="W9" s="16">
        <v>0.32432432432432401</v>
      </c>
      <c r="X9" s="16">
        <v>0.37676056338028202</v>
      </c>
      <c r="Y9" s="16">
        <v>0.49183673469387801</v>
      </c>
      <c r="Z9" s="16"/>
      <c r="AA9" s="16">
        <v>0.19947506561679801</v>
      </c>
      <c r="AB9" s="16">
        <v>0.292682926829268</v>
      </c>
      <c r="AC9" s="16">
        <v>0.36607142857142899</v>
      </c>
      <c r="AD9" s="16">
        <v>0.44961240310077499</v>
      </c>
      <c r="AE9" s="16">
        <v>0.39495798319327702</v>
      </c>
      <c r="AF9" s="16">
        <v>0.39361702127659598</v>
      </c>
      <c r="AG9" s="16">
        <v>0.48958333333333298</v>
      </c>
      <c r="AH9" s="16">
        <v>0.45121951219512202</v>
      </c>
      <c r="AI9" s="16">
        <v>0.62264150943396201</v>
      </c>
      <c r="AJ9" s="16"/>
      <c r="AK9" s="16">
        <v>0.19289340101522801</v>
      </c>
      <c r="AL9" s="16">
        <v>0.33009708737864102</v>
      </c>
      <c r="AM9" s="16">
        <v>0.366336633663366</v>
      </c>
      <c r="AN9" s="16">
        <v>0.30034129692832801</v>
      </c>
      <c r="AO9" s="16">
        <v>0.49468085106382997</v>
      </c>
      <c r="AP9" s="16">
        <v>0.43317972350230399</v>
      </c>
      <c r="AQ9" s="16">
        <v>0.38</v>
      </c>
      <c r="AR9" s="16"/>
      <c r="AS9" s="16">
        <v>0.54255319148936199</v>
      </c>
      <c r="AT9" s="16">
        <v>0.30973451327433599</v>
      </c>
      <c r="AU9" s="16"/>
      <c r="AV9" s="16">
        <v>0.32067510548523198</v>
      </c>
      <c r="AW9" s="16">
        <v>0.35545023696682498</v>
      </c>
      <c r="AX9" s="16"/>
      <c r="AY9" s="16">
        <v>0.25483091787439599</v>
      </c>
      <c r="AZ9" s="16">
        <v>0.49183673469387801</v>
      </c>
      <c r="BA9" s="16"/>
      <c r="BB9" s="16">
        <v>0.40573152337858198</v>
      </c>
      <c r="BC9" s="16">
        <v>0.27938931297709901</v>
      </c>
      <c r="BD9" s="16"/>
      <c r="BE9" s="16">
        <v>3.6363636363636397E-2</v>
      </c>
      <c r="BF9" s="16">
        <v>0.165680473372781</v>
      </c>
      <c r="BG9" s="16">
        <v>0.321799307958477</v>
      </c>
      <c r="BH9" s="16">
        <v>0.86808510638297898</v>
      </c>
    </row>
    <row r="10" spans="2:60" x14ac:dyDescent="0.25">
      <c r="B10" s="17" t="s">
        <v>103</v>
      </c>
      <c r="C10" s="18">
        <v>6.7526555386949905E-2</v>
      </c>
      <c r="D10" s="18">
        <v>0.10077519379845</v>
      </c>
      <c r="E10" s="18">
        <v>4.1958041958042001E-2</v>
      </c>
      <c r="F10" s="18">
        <v>6.3157894736842093E-2</v>
      </c>
      <c r="G10" s="18">
        <v>3.4482758620689703E-2</v>
      </c>
      <c r="H10" s="18">
        <v>0.16666666666666699</v>
      </c>
      <c r="I10" s="18">
        <v>6.6666666666666693E-2</v>
      </c>
      <c r="J10" s="18">
        <v>0</v>
      </c>
      <c r="K10" s="18">
        <v>5.4794520547945202E-2</v>
      </c>
      <c r="L10" s="18">
        <v>6.6666666666666693E-2</v>
      </c>
      <c r="M10" s="18">
        <v>9.0909090909090898E-2</v>
      </c>
      <c r="N10" s="18">
        <v>3.9215686274509803E-2</v>
      </c>
      <c r="O10" s="18">
        <v>0.16666666666666699</v>
      </c>
      <c r="P10" s="18">
        <v>6.6666666666666693E-2</v>
      </c>
      <c r="Q10" s="18">
        <v>0.232558139534884</v>
      </c>
      <c r="R10" s="18">
        <v>0</v>
      </c>
      <c r="S10" s="18">
        <v>5.4945054945054903E-2</v>
      </c>
      <c r="T10" s="18">
        <v>2.8846153846153799E-2</v>
      </c>
      <c r="U10" s="18"/>
      <c r="V10" s="18">
        <v>5.8495821727019497E-2</v>
      </c>
      <c r="W10" s="18">
        <v>8.1081081081081099E-2</v>
      </c>
      <c r="X10" s="18">
        <v>5.63380281690141E-2</v>
      </c>
      <c r="Y10" s="18">
        <v>7.5510204081632698E-2</v>
      </c>
      <c r="Z10" s="18"/>
      <c r="AA10" s="18">
        <v>5.7742782152230998E-2</v>
      </c>
      <c r="AB10" s="18">
        <v>0.134146341463415</v>
      </c>
      <c r="AC10" s="18">
        <v>8.0357142857142905E-2</v>
      </c>
      <c r="AD10" s="18">
        <v>3.1007751937984499E-2</v>
      </c>
      <c r="AE10" s="18">
        <v>4.20168067226891E-2</v>
      </c>
      <c r="AF10" s="18">
        <v>3.1914893617021302E-2</v>
      </c>
      <c r="AG10" s="18">
        <v>5.2083333333333301E-2</v>
      </c>
      <c r="AH10" s="18">
        <v>0.109756097560976</v>
      </c>
      <c r="AI10" s="18">
        <v>5.6603773584905703E-2</v>
      </c>
      <c r="AJ10" s="18"/>
      <c r="AK10" s="18">
        <v>5.5837563451776699E-2</v>
      </c>
      <c r="AL10" s="18">
        <v>6.7961165048543701E-2</v>
      </c>
      <c r="AM10" s="18">
        <v>7.9207920792079195E-2</v>
      </c>
      <c r="AN10" s="18">
        <v>7.8498293515358405E-2</v>
      </c>
      <c r="AO10" s="18">
        <v>4.7872340425531901E-2</v>
      </c>
      <c r="AP10" s="18">
        <v>3.6866359447004601E-2</v>
      </c>
      <c r="AQ10" s="18">
        <v>6.6666666666666693E-2</v>
      </c>
      <c r="AR10" s="18"/>
      <c r="AS10" s="18">
        <v>3.1914893617021302E-2</v>
      </c>
      <c r="AT10" s="18">
        <v>7.3451327433628297E-2</v>
      </c>
      <c r="AU10" s="18"/>
      <c r="AV10" s="18">
        <v>6.11814345991561E-2</v>
      </c>
      <c r="AW10" s="18">
        <v>7.10900473933649E-2</v>
      </c>
      <c r="AX10" s="18"/>
      <c r="AY10" s="18">
        <v>6.2801932367149801E-2</v>
      </c>
      <c r="AZ10" s="18">
        <v>7.5510204081632698E-2</v>
      </c>
      <c r="BA10" s="18"/>
      <c r="BB10" s="18">
        <v>6.0331825037707398E-2</v>
      </c>
      <c r="BC10" s="18">
        <v>7.48091603053435E-2</v>
      </c>
      <c r="BD10" s="18"/>
      <c r="BE10" s="18">
        <v>0.12727272727272701</v>
      </c>
      <c r="BF10" s="18">
        <v>9.7633136094674597E-2</v>
      </c>
      <c r="BG10" s="18">
        <v>5.7093425605536298E-2</v>
      </c>
      <c r="BH10" s="18">
        <v>8.5106382978723406E-3</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0.22154779969651001</v>
      </c>
      <c r="D8" s="16">
        <v>0.201550387596899</v>
      </c>
      <c r="E8" s="16">
        <v>0.25174825174825199</v>
      </c>
      <c r="F8" s="16">
        <v>0.326315789473684</v>
      </c>
      <c r="G8" s="16">
        <v>0.18965517241379301</v>
      </c>
      <c r="H8" s="16">
        <v>0.233333333333333</v>
      </c>
      <c r="I8" s="16">
        <v>0.238095238095238</v>
      </c>
      <c r="J8" s="16">
        <v>0.31578947368421101</v>
      </c>
      <c r="K8" s="16">
        <v>0.26027397260273999</v>
      </c>
      <c r="L8" s="16">
        <v>0.266666666666667</v>
      </c>
      <c r="M8" s="16">
        <v>0.15909090909090901</v>
      </c>
      <c r="N8" s="16">
        <v>0.18627450980392199</v>
      </c>
      <c r="O8" s="16">
        <v>0.16666666666666699</v>
      </c>
      <c r="P8" s="16">
        <v>0.21666666666666701</v>
      </c>
      <c r="Q8" s="16">
        <v>0.162790697674419</v>
      </c>
      <c r="R8" s="16">
        <v>0.22222222222222199</v>
      </c>
      <c r="S8" s="16">
        <v>0.19780219780219799</v>
      </c>
      <c r="T8" s="16">
        <v>0.22115384615384601</v>
      </c>
      <c r="U8" s="16"/>
      <c r="V8" s="16">
        <v>0.38161559888579399</v>
      </c>
      <c r="W8" s="16">
        <v>0.25405405405405401</v>
      </c>
      <c r="X8" s="16">
        <v>0.140845070422535</v>
      </c>
      <c r="Y8" s="16">
        <v>0.13877551020408199</v>
      </c>
      <c r="Z8" s="16"/>
      <c r="AA8" s="16">
        <v>0.33595800524934399</v>
      </c>
      <c r="AB8" s="16">
        <v>0.109756097560976</v>
      </c>
      <c r="AC8" s="16">
        <v>0.1875</v>
      </c>
      <c r="AD8" s="16">
        <v>0.178294573643411</v>
      </c>
      <c r="AE8" s="16">
        <v>0.13445378151260501</v>
      </c>
      <c r="AF8" s="16">
        <v>0.21276595744680901</v>
      </c>
      <c r="AG8" s="16">
        <v>0.1875</v>
      </c>
      <c r="AH8" s="16">
        <v>8.5365853658536606E-2</v>
      </c>
      <c r="AI8" s="16">
        <v>0.13207547169811301</v>
      </c>
      <c r="AJ8" s="16"/>
      <c r="AK8" s="16">
        <v>0.33502538071066001</v>
      </c>
      <c r="AL8" s="16">
        <v>0.16504854368932001</v>
      </c>
      <c r="AM8" s="16">
        <v>0.20792079207920799</v>
      </c>
      <c r="AN8" s="16">
        <v>0.283276450511945</v>
      </c>
      <c r="AO8" s="16">
        <v>0.111702127659574</v>
      </c>
      <c r="AP8" s="16">
        <v>0.14746543778801799</v>
      </c>
      <c r="AQ8" s="16">
        <v>0.17333333333333301</v>
      </c>
      <c r="AR8" s="16"/>
      <c r="AS8" s="16">
        <v>0.13829787234042601</v>
      </c>
      <c r="AT8" s="16">
        <v>0.235398230088496</v>
      </c>
      <c r="AU8" s="16"/>
      <c r="AV8" s="16">
        <v>0.234177215189873</v>
      </c>
      <c r="AW8" s="16">
        <v>0.214454976303318</v>
      </c>
      <c r="AX8" s="16"/>
      <c r="AY8" s="16">
        <v>0.270531400966184</v>
      </c>
      <c r="AZ8" s="16">
        <v>0.13877551020408199</v>
      </c>
      <c r="BA8" s="16"/>
      <c r="BB8" s="16">
        <v>0.15987933634992499</v>
      </c>
      <c r="BC8" s="16">
        <v>0.283969465648855</v>
      </c>
      <c r="BD8" s="16"/>
      <c r="BE8" s="16">
        <v>0.63636363636363602</v>
      </c>
      <c r="BF8" s="16">
        <v>0.34319526627218899</v>
      </c>
      <c r="BG8" s="16">
        <v>0.112456747404844</v>
      </c>
      <c r="BH8" s="16">
        <v>2.5531914893616999E-2</v>
      </c>
    </row>
    <row r="9" spans="2:60" x14ac:dyDescent="0.25">
      <c r="B9" s="17" t="s">
        <v>376</v>
      </c>
      <c r="C9" s="16">
        <v>0.67754172989377803</v>
      </c>
      <c r="D9" s="16">
        <v>0.70542635658914699</v>
      </c>
      <c r="E9" s="16">
        <v>0.63636363636363602</v>
      </c>
      <c r="F9" s="16">
        <v>0.57894736842105299</v>
      </c>
      <c r="G9" s="16">
        <v>0.67241379310344795</v>
      </c>
      <c r="H9" s="16">
        <v>0.66666666666666696</v>
      </c>
      <c r="I9" s="16">
        <v>0.63809523809523805</v>
      </c>
      <c r="J9" s="16">
        <v>0.63157894736842102</v>
      </c>
      <c r="K9" s="16">
        <v>0.65753424657534199</v>
      </c>
      <c r="L9" s="16">
        <v>0.66666666666666696</v>
      </c>
      <c r="M9" s="16">
        <v>0.70454545454545503</v>
      </c>
      <c r="N9" s="16">
        <v>0.73529411764705899</v>
      </c>
      <c r="O9" s="16">
        <v>0.66666666666666696</v>
      </c>
      <c r="P9" s="16">
        <v>0.66666666666666696</v>
      </c>
      <c r="Q9" s="16">
        <v>0.69767441860465096</v>
      </c>
      <c r="R9" s="16">
        <v>0.74074074074074103</v>
      </c>
      <c r="S9" s="16">
        <v>0.73076923076923095</v>
      </c>
      <c r="T9" s="16">
        <v>0.67307692307692302</v>
      </c>
      <c r="U9" s="16"/>
      <c r="V9" s="16">
        <v>0.51253481894150399</v>
      </c>
      <c r="W9" s="16">
        <v>0.66486486486486496</v>
      </c>
      <c r="X9" s="16">
        <v>0.76760563380281699</v>
      </c>
      <c r="Y9" s="16">
        <v>0.75102040816326499</v>
      </c>
      <c r="Z9" s="16"/>
      <c r="AA9" s="16">
        <v>0.54068241469816303</v>
      </c>
      <c r="AB9" s="16">
        <v>0.74390243902439002</v>
      </c>
      <c r="AC9" s="16">
        <v>0.72321428571428603</v>
      </c>
      <c r="AD9" s="16">
        <v>0.775193798449612</v>
      </c>
      <c r="AE9" s="16">
        <v>0.80672268907563005</v>
      </c>
      <c r="AF9" s="16">
        <v>0.71276595744680804</v>
      </c>
      <c r="AG9" s="16">
        <v>0.73958333333333304</v>
      </c>
      <c r="AH9" s="16">
        <v>0.84146341463414598</v>
      </c>
      <c r="AI9" s="16">
        <v>0.79245283018867896</v>
      </c>
      <c r="AJ9" s="16"/>
      <c r="AK9" s="16">
        <v>0.56852791878172604</v>
      </c>
      <c r="AL9" s="16">
        <v>0.70873786407767003</v>
      </c>
      <c r="AM9" s="16">
        <v>0.71287128712871295</v>
      </c>
      <c r="AN9" s="16">
        <v>0.57679180887371995</v>
      </c>
      <c r="AO9" s="16">
        <v>0.840425531914894</v>
      </c>
      <c r="AP9" s="16">
        <v>0.78341013824884798</v>
      </c>
      <c r="AQ9" s="16">
        <v>0.76666666666666705</v>
      </c>
      <c r="AR9" s="16"/>
      <c r="AS9" s="16">
        <v>0.82446808510638303</v>
      </c>
      <c r="AT9" s="16">
        <v>0.65309734513274298</v>
      </c>
      <c r="AU9" s="16"/>
      <c r="AV9" s="16">
        <v>0.64135021097046396</v>
      </c>
      <c r="AW9" s="16">
        <v>0.69786729857819896</v>
      </c>
      <c r="AX9" s="16"/>
      <c r="AY9" s="16">
        <v>0.63405797101449302</v>
      </c>
      <c r="AZ9" s="16">
        <v>0.75102040816326499</v>
      </c>
      <c r="BA9" s="16"/>
      <c r="BB9" s="16">
        <v>0.76018099547511297</v>
      </c>
      <c r="BC9" s="16">
        <v>0.59389312977099196</v>
      </c>
      <c r="BD9" s="16"/>
      <c r="BE9" s="16">
        <v>0.13939393939393899</v>
      </c>
      <c r="BF9" s="16">
        <v>0.50295857988165704</v>
      </c>
      <c r="BG9" s="16">
        <v>0.81660899653979202</v>
      </c>
      <c r="BH9" s="16">
        <v>0.96595744680851103</v>
      </c>
    </row>
    <row r="10" spans="2:60" x14ac:dyDescent="0.25">
      <c r="B10" s="17" t="s">
        <v>103</v>
      </c>
      <c r="C10" s="18">
        <v>0.100910470409712</v>
      </c>
      <c r="D10" s="18">
        <v>9.3023255813953501E-2</v>
      </c>
      <c r="E10" s="18">
        <v>0.111888111888112</v>
      </c>
      <c r="F10" s="18">
        <v>9.4736842105263203E-2</v>
      </c>
      <c r="G10" s="18">
        <v>0.13793103448275901</v>
      </c>
      <c r="H10" s="18">
        <v>0.1</v>
      </c>
      <c r="I10" s="18">
        <v>0.12380952380952399</v>
      </c>
      <c r="J10" s="18">
        <v>5.2631578947368397E-2</v>
      </c>
      <c r="K10" s="18">
        <v>8.2191780821917804E-2</v>
      </c>
      <c r="L10" s="18">
        <v>6.6666666666666693E-2</v>
      </c>
      <c r="M10" s="18">
        <v>0.13636363636363599</v>
      </c>
      <c r="N10" s="18">
        <v>7.8431372549019607E-2</v>
      </c>
      <c r="O10" s="18">
        <v>0.16666666666666699</v>
      </c>
      <c r="P10" s="18">
        <v>0.116666666666667</v>
      </c>
      <c r="Q10" s="18">
        <v>0.13953488372093001</v>
      </c>
      <c r="R10" s="18">
        <v>3.7037037037037E-2</v>
      </c>
      <c r="S10" s="18">
        <v>7.1428571428571397E-2</v>
      </c>
      <c r="T10" s="18">
        <v>0.105769230769231</v>
      </c>
      <c r="U10" s="18"/>
      <c r="V10" s="18">
        <v>0.105849582172702</v>
      </c>
      <c r="W10" s="18">
        <v>8.1081081081081099E-2</v>
      </c>
      <c r="X10" s="18">
        <v>9.1549295774647904E-2</v>
      </c>
      <c r="Y10" s="18">
        <v>0.11020408163265299</v>
      </c>
      <c r="Z10" s="18"/>
      <c r="AA10" s="18">
        <v>0.12335958005249301</v>
      </c>
      <c r="AB10" s="18">
        <v>0.146341463414634</v>
      </c>
      <c r="AC10" s="18">
        <v>8.9285714285714302E-2</v>
      </c>
      <c r="AD10" s="18">
        <v>4.6511627906976702E-2</v>
      </c>
      <c r="AE10" s="18">
        <v>5.8823529411764698E-2</v>
      </c>
      <c r="AF10" s="18">
        <v>7.4468085106383003E-2</v>
      </c>
      <c r="AG10" s="18">
        <v>7.2916666666666699E-2</v>
      </c>
      <c r="AH10" s="18">
        <v>7.3170731707317097E-2</v>
      </c>
      <c r="AI10" s="18">
        <v>7.5471698113207503E-2</v>
      </c>
      <c r="AJ10" s="18"/>
      <c r="AK10" s="18">
        <v>9.6446700507614197E-2</v>
      </c>
      <c r="AL10" s="18">
        <v>0.12621359223301001</v>
      </c>
      <c r="AM10" s="18">
        <v>7.9207920792079195E-2</v>
      </c>
      <c r="AN10" s="18">
        <v>0.139931740614334</v>
      </c>
      <c r="AO10" s="18">
        <v>4.7872340425531901E-2</v>
      </c>
      <c r="AP10" s="18">
        <v>6.9124423963133605E-2</v>
      </c>
      <c r="AQ10" s="18">
        <v>0.06</v>
      </c>
      <c r="AR10" s="18"/>
      <c r="AS10" s="18">
        <v>3.7234042553191501E-2</v>
      </c>
      <c r="AT10" s="18">
        <v>0.111504424778761</v>
      </c>
      <c r="AU10" s="18"/>
      <c r="AV10" s="18">
        <v>0.124472573839662</v>
      </c>
      <c r="AW10" s="18">
        <v>8.7677725118483402E-2</v>
      </c>
      <c r="AX10" s="18"/>
      <c r="AY10" s="18">
        <v>9.5410628019323707E-2</v>
      </c>
      <c r="AZ10" s="18">
        <v>0.11020408163265299</v>
      </c>
      <c r="BA10" s="18"/>
      <c r="BB10" s="18">
        <v>7.99396681749623E-2</v>
      </c>
      <c r="BC10" s="18">
        <v>0.122137404580153</v>
      </c>
      <c r="BD10" s="18"/>
      <c r="BE10" s="18">
        <v>0.22424242424242399</v>
      </c>
      <c r="BF10" s="18">
        <v>0.15384615384615399</v>
      </c>
      <c r="BG10" s="18">
        <v>7.0934256055363298E-2</v>
      </c>
      <c r="BH10" s="18">
        <v>8.5106382978723406E-3</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375</v>
      </c>
      <c r="C8" s="16">
        <v>0.366464339908953</v>
      </c>
      <c r="D8" s="16">
        <v>0.29457364341085301</v>
      </c>
      <c r="E8" s="16">
        <v>0.46853146853146899</v>
      </c>
      <c r="F8" s="16">
        <v>0.36842105263157898</v>
      </c>
      <c r="G8" s="16">
        <v>0.37931034482758602</v>
      </c>
      <c r="H8" s="16">
        <v>0.46666666666666701</v>
      </c>
      <c r="I8" s="16">
        <v>0.39047619047618998</v>
      </c>
      <c r="J8" s="16">
        <v>0.47368421052631599</v>
      </c>
      <c r="K8" s="16">
        <v>0.50684931506849296</v>
      </c>
      <c r="L8" s="16">
        <v>0.33333333333333298</v>
      </c>
      <c r="M8" s="16">
        <v>0.25</v>
      </c>
      <c r="N8" s="16">
        <v>0.39215686274509798</v>
      </c>
      <c r="O8" s="16">
        <v>0.33333333333333298</v>
      </c>
      <c r="P8" s="16">
        <v>0.35</v>
      </c>
      <c r="Q8" s="16">
        <v>0.34883720930232598</v>
      </c>
      <c r="R8" s="16">
        <v>0.48148148148148101</v>
      </c>
      <c r="S8" s="16">
        <v>0.31318681318681302</v>
      </c>
      <c r="T8" s="16">
        <v>0.30769230769230799</v>
      </c>
      <c r="U8" s="16"/>
      <c r="V8" s="16">
        <v>0.67688022284122595</v>
      </c>
      <c r="W8" s="16">
        <v>0.427027027027027</v>
      </c>
      <c r="X8" s="16">
        <v>0.29225352112676101</v>
      </c>
      <c r="Y8" s="16">
        <v>0.159183673469388</v>
      </c>
      <c r="Z8" s="16"/>
      <c r="AA8" s="16">
        <v>0.59055118110236204</v>
      </c>
      <c r="AB8" s="16">
        <v>0.32926829268292701</v>
      </c>
      <c r="AC8" s="16">
        <v>0.32142857142857101</v>
      </c>
      <c r="AD8" s="16">
        <v>0.418604651162791</v>
      </c>
      <c r="AE8" s="16">
        <v>0.29411764705882398</v>
      </c>
      <c r="AF8" s="16">
        <v>0.21276595744680901</v>
      </c>
      <c r="AG8" s="16">
        <v>0.16666666666666699</v>
      </c>
      <c r="AH8" s="16">
        <v>0.17073170731707299</v>
      </c>
      <c r="AI8" s="16">
        <v>0.122641509433962</v>
      </c>
      <c r="AJ8" s="16"/>
      <c r="AK8" s="16">
        <v>0.54822335025380697</v>
      </c>
      <c r="AL8" s="16">
        <v>0.29126213592233002</v>
      </c>
      <c r="AM8" s="16">
        <v>0.32673267326732702</v>
      </c>
      <c r="AN8" s="16">
        <v>0.45392491467576801</v>
      </c>
      <c r="AO8" s="16">
        <v>0.23936170212766</v>
      </c>
      <c r="AP8" s="16">
        <v>0.29493087557603698</v>
      </c>
      <c r="AQ8" s="16">
        <v>0.30666666666666698</v>
      </c>
      <c r="AR8" s="16"/>
      <c r="AS8" s="16">
        <v>0.159574468085106</v>
      </c>
      <c r="AT8" s="16">
        <v>0.400884955752212</v>
      </c>
      <c r="AU8" s="16"/>
      <c r="AV8" s="16">
        <v>0.39873417721519</v>
      </c>
      <c r="AW8" s="16">
        <v>0.34834123222748797</v>
      </c>
      <c r="AX8" s="16"/>
      <c r="AY8" s="16">
        <v>0.48913043478260898</v>
      </c>
      <c r="AZ8" s="16">
        <v>0.159183673469388</v>
      </c>
      <c r="BA8" s="16"/>
      <c r="BB8" s="16">
        <v>0.30165912518853699</v>
      </c>
      <c r="BC8" s="16">
        <v>0.43206106870229</v>
      </c>
      <c r="BD8" s="16"/>
      <c r="BE8" s="16">
        <v>0.77575757575757598</v>
      </c>
      <c r="BF8" s="16">
        <v>0.54437869822485196</v>
      </c>
      <c r="BG8" s="16">
        <v>0.28892733564013801</v>
      </c>
      <c r="BH8" s="16">
        <v>1.7021276595744698E-2</v>
      </c>
    </row>
    <row r="9" spans="2:60" x14ac:dyDescent="0.25">
      <c r="B9" s="17" t="s">
        <v>376</v>
      </c>
      <c r="C9" s="16">
        <v>0.44688922610015203</v>
      </c>
      <c r="D9" s="16">
        <v>0.50387596899224796</v>
      </c>
      <c r="E9" s="16">
        <v>0.33566433566433601</v>
      </c>
      <c r="F9" s="16">
        <v>0.442105263157895</v>
      </c>
      <c r="G9" s="16">
        <v>0.37931034482758602</v>
      </c>
      <c r="H9" s="16">
        <v>0.33333333333333298</v>
      </c>
      <c r="I9" s="16">
        <v>0.38095238095238099</v>
      </c>
      <c r="J9" s="16">
        <v>0.36842105263157898</v>
      </c>
      <c r="K9" s="16">
        <v>0.36986301369863001</v>
      </c>
      <c r="L9" s="16">
        <v>0.46666666666666701</v>
      </c>
      <c r="M9" s="16">
        <v>0.47727272727272702</v>
      </c>
      <c r="N9" s="16">
        <v>0.40196078431372601</v>
      </c>
      <c r="O9" s="16">
        <v>0.43333333333333302</v>
      </c>
      <c r="P9" s="16">
        <v>0.43333333333333302</v>
      </c>
      <c r="Q9" s="16">
        <v>0.418604651162791</v>
      </c>
      <c r="R9" s="16">
        <v>0.22222222222222199</v>
      </c>
      <c r="S9" s="16">
        <v>0.59340659340659296</v>
      </c>
      <c r="T9" s="16">
        <v>0.57692307692307698</v>
      </c>
      <c r="U9" s="16"/>
      <c r="V9" s="16">
        <v>0.119777158774373</v>
      </c>
      <c r="W9" s="16">
        <v>0.35135135135135098</v>
      </c>
      <c r="X9" s="16">
        <v>0.51056338028169002</v>
      </c>
      <c r="Y9" s="16">
        <v>0.68571428571428605</v>
      </c>
      <c r="Z9" s="16"/>
      <c r="AA9" s="16">
        <v>0.220472440944882</v>
      </c>
      <c r="AB9" s="16">
        <v>0.42682926829268297</v>
      </c>
      <c r="AC9" s="16">
        <v>0.5</v>
      </c>
      <c r="AD9" s="16">
        <v>0.42635658914728702</v>
      </c>
      <c r="AE9" s="16">
        <v>0.495798319327731</v>
      </c>
      <c r="AF9" s="16">
        <v>0.70212765957446799</v>
      </c>
      <c r="AG9" s="16">
        <v>0.6875</v>
      </c>
      <c r="AH9" s="16">
        <v>0.67073170731707299</v>
      </c>
      <c r="AI9" s="16">
        <v>0.77358490566037696</v>
      </c>
      <c r="AJ9" s="16"/>
      <c r="AK9" s="16">
        <v>0.24873096446700499</v>
      </c>
      <c r="AL9" s="16">
        <v>0.54368932038834905</v>
      </c>
      <c r="AM9" s="16">
        <v>0.49504950495049499</v>
      </c>
      <c r="AN9" s="16">
        <v>0.34812286689419802</v>
      </c>
      <c r="AO9" s="16">
        <v>0.62234042553191504</v>
      </c>
      <c r="AP9" s="16">
        <v>0.54377880184331795</v>
      </c>
      <c r="AQ9" s="16">
        <v>0.54666666666666697</v>
      </c>
      <c r="AR9" s="16"/>
      <c r="AS9" s="16">
        <v>0.78191489361702105</v>
      </c>
      <c r="AT9" s="16">
        <v>0.391150442477876</v>
      </c>
      <c r="AU9" s="16"/>
      <c r="AV9" s="16">
        <v>0.38185654008438802</v>
      </c>
      <c r="AW9" s="16">
        <v>0.48341232227488201</v>
      </c>
      <c r="AX9" s="16"/>
      <c r="AY9" s="16">
        <v>0.30555555555555602</v>
      </c>
      <c r="AZ9" s="16">
        <v>0.68571428571428605</v>
      </c>
      <c r="BA9" s="16"/>
      <c r="BB9" s="16">
        <v>0.55203619909502299</v>
      </c>
      <c r="BC9" s="16">
        <v>0.34045801526717601</v>
      </c>
      <c r="BD9" s="16"/>
      <c r="BE9" s="16">
        <v>1.21212121212121E-2</v>
      </c>
      <c r="BF9" s="16">
        <v>0.106508875739645</v>
      </c>
      <c r="BG9" s="16">
        <v>0.56228373702422096</v>
      </c>
      <c r="BH9" s="16">
        <v>0.96170212765957397</v>
      </c>
    </row>
    <row r="10" spans="2:60" x14ac:dyDescent="0.25">
      <c r="B10" s="17" t="s">
        <v>103</v>
      </c>
      <c r="C10" s="18">
        <v>0.18664643399089501</v>
      </c>
      <c r="D10" s="18">
        <v>0.201550387596899</v>
      </c>
      <c r="E10" s="18">
        <v>0.195804195804196</v>
      </c>
      <c r="F10" s="18">
        <v>0.18947368421052599</v>
      </c>
      <c r="G10" s="18">
        <v>0.24137931034482801</v>
      </c>
      <c r="H10" s="18">
        <v>0.2</v>
      </c>
      <c r="I10" s="18">
        <v>0.22857142857142901</v>
      </c>
      <c r="J10" s="18">
        <v>0.157894736842105</v>
      </c>
      <c r="K10" s="18">
        <v>0.123287671232877</v>
      </c>
      <c r="L10" s="18">
        <v>0.2</v>
      </c>
      <c r="M10" s="18">
        <v>0.27272727272727298</v>
      </c>
      <c r="N10" s="18">
        <v>0.20588235294117599</v>
      </c>
      <c r="O10" s="18">
        <v>0.233333333333333</v>
      </c>
      <c r="P10" s="18">
        <v>0.21666666666666701</v>
      </c>
      <c r="Q10" s="18">
        <v>0.232558139534884</v>
      </c>
      <c r="R10" s="18">
        <v>0.296296296296296</v>
      </c>
      <c r="S10" s="18">
        <v>9.3406593406593394E-2</v>
      </c>
      <c r="T10" s="18">
        <v>0.115384615384615</v>
      </c>
      <c r="U10" s="18"/>
      <c r="V10" s="18">
        <v>0.20334261838440101</v>
      </c>
      <c r="W10" s="18">
        <v>0.22162162162162199</v>
      </c>
      <c r="X10" s="18">
        <v>0.19718309859154901</v>
      </c>
      <c r="Y10" s="18">
        <v>0.155102040816327</v>
      </c>
      <c r="Z10" s="18"/>
      <c r="AA10" s="18">
        <v>0.18897637795275599</v>
      </c>
      <c r="AB10" s="18">
        <v>0.24390243902438999</v>
      </c>
      <c r="AC10" s="18">
        <v>0.17857142857142899</v>
      </c>
      <c r="AD10" s="18">
        <v>0.15503875968992201</v>
      </c>
      <c r="AE10" s="18">
        <v>0.21008403361344499</v>
      </c>
      <c r="AF10" s="18">
        <v>8.5106382978723402E-2</v>
      </c>
      <c r="AG10" s="18">
        <v>0.14583333333333301</v>
      </c>
      <c r="AH10" s="18">
        <v>0.15853658536585399</v>
      </c>
      <c r="AI10" s="18">
        <v>0.10377358490565999</v>
      </c>
      <c r="AJ10" s="18"/>
      <c r="AK10" s="18">
        <v>0.20304568527918801</v>
      </c>
      <c r="AL10" s="18">
        <v>0.16504854368932001</v>
      </c>
      <c r="AM10" s="18">
        <v>0.17821782178217799</v>
      </c>
      <c r="AN10" s="18">
        <v>0.19795221843003399</v>
      </c>
      <c r="AO10" s="18">
        <v>0.13829787234042601</v>
      </c>
      <c r="AP10" s="18">
        <v>0.16129032258064499</v>
      </c>
      <c r="AQ10" s="18">
        <v>0.146666666666667</v>
      </c>
      <c r="AR10" s="18"/>
      <c r="AS10" s="18">
        <v>5.85106382978723E-2</v>
      </c>
      <c r="AT10" s="18">
        <v>0.20796460176991099</v>
      </c>
      <c r="AU10" s="18"/>
      <c r="AV10" s="18">
        <v>0.21940928270042201</v>
      </c>
      <c r="AW10" s="18">
        <v>0.16824644549762999</v>
      </c>
      <c r="AX10" s="18"/>
      <c r="AY10" s="18">
        <v>0.20531400966183599</v>
      </c>
      <c r="AZ10" s="18">
        <v>0.155102040816327</v>
      </c>
      <c r="BA10" s="18"/>
      <c r="BB10" s="18">
        <v>0.14630467571644001</v>
      </c>
      <c r="BC10" s="18">
        <v>0.227480916030534</v>
      </c>
      <c r="BD10" s="18"/>
      <c r="BE10" s="18">
        <v>0.21212121212121199</v>
      </c>
      <c r="BF10" s="18">
        <v>0.34911242603550302</v>
      </c>
      <c r="BG10" s="18">
        <v>0.14878892733564</v>
      </c>
      <c r="BH10" s="18">
        <v>2.1276595744680899E-2</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H17"/>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1127</v>
      </c>
      <c r="D7" s="10">
        <v>113</v>
      </c>
      <c r="E7" s="10">
        <v>118</v>
      </c>
      <c r="F7" s="10">
        <v>83</v>
      </c>
      <c r="G7" s="10">
        <v>50</v>
      </c>
      <c r="H7" s="10">
        <v>26</v>
      </c>
      <c r="I7" s="10">
        <v>89</v>
      </c>
      <c r="J7" s="10">
        <v>18</v>
      </c>
      <c r="K7" s="10">
        <v>63</v>
      </c>
      <c r="L7" s="10">
        <v>22</v>
      </c>
      <c r="M7" s="10">
        <v>74</v>
      </c>
      <c r="N7" s="10">
        <v>92</v>
      </c>
      <c r="O7" s="10">
        <v>23</v>
      </c>
      <c r="P7" s="10">
        <v>46</v>
      </c>
      <c r="Q7" s="10">
        <v>34</v>
      </c>
      <c r="R7" s="10">
        <v>22</v>
      </c>
      <c r="S7" s="10">
        <v>166</v>
      </c>
      <c r="T7" s="10">
        <v>88</v>
      </c>
      <c r="U7" s="10"/>
      <c r="V7" s="10">
        <v>238</v>
      </c>
      <c r="W7" s="10">
        <v>165</v>
      </c>
      <c r="X7" s="10">
        <v>267</v>
      </c>
      <c r="Y7" s="10">
        <v>457</v>
      </c>
      <c r="Z7" s="10"/>
      <c r="AA7" s="10">
        <v>264</v>
      </c>
      <c r="AB7" s="10">
        <v>72</v>
      </c>
      <c r="AC7" s="10">
        <v>102</v>
      </c>
      <c r="AD7" s="10">
        <v>118</v>
      </c>
      <c r="AE7" s="10">
        <v>110</v>
      </c>
      <c r="AF7" s="10">
        <v>90</v>
      </c>
      <c r="AG7" s="10">
        <v>89</v>
      </c>
      <c r="AH7" s="10">
        <v>75</v>
      </c>
      <c r="AI7" s="10">
        <v>106</v>
      </c>
      <c r="AJ7" s="10"/>
      <c r="AK7" s="10">
        <v>143</v>
      </c>
      <c r="AL7" s="10">
        <v>93</v>
      </c>
      <c r="AM7" s="10">
        <v>86</v>
      </c>
      <c r="AN7" s="10">
        <v>234</v>
      </c>
      <c r="AO7" s="10">
        <v>178</v>
      </c>
      <c r="AP7" s="10">
        <v>205</v>
      </c>
      <c r="AQ7" s="10">
        <v>130</v>
      </c>
      <c r="AR7" s="10"/>
      <c r="AS7" s="10">
        <v>180</v>
      </c>
      <c r="AT7" s="10">
        <v>947</v>
      </c>
      <c r="AU7" s="10"/>
      <c r="AV7" s="10">
        <v>388</v>
      </c>
      <c r="AW7" s="10">
        <v>739</v>
      </c>
      <c r="AX7" s="10"/>
      <c r="AY7" s="10">
        <v>670</v>
      </c>
      <c r="AZ7" s="10">
        <v>457</v>
      </c>
      <c r="BA7" s="10"/>
      <c r="BB7" s="10">
        <v>603</v>
      </c>
      <c r="BC7" s="10">
        <v>524</v>
      </c>
      <c r="BD7" s="10"/>
      <c r="BE7" s="10">
        <v>63</v>
      </c>
      <c r="BF7" s="10">
        <v>270</v>
      </c>
      <c r="BG7" s="10">
        <v>558</v>
      </c>
      <c r="BH7" s="10">
        <v>234</v>
      </c>
    </row>
    <row r="8" spans="2:60" ht="45" x14ac:dyDescent="0.25">
      <c r="B8" s="17" t="s">
        <v>388</v>
      </c>
      <c r="C8" s="16">
        <v>0.71517302573203201</v>
      </c>
      <c r="D8" s="16">
        <v>0.84955752212389402</v>
      </c>
      <c r="E8" s="16">
        <v>0.75423728813559299</v>
      </c>
      <c r="F8" s="16">
        <v>0.686746987951807</v>
      </c>
      <c r="G8" s="16">
        <v>0.72</v>
      </c>
      <c r="H8" s="16">
        <v>0.65384615384615397</v>
      </c>
      <c r="I8" s="16">
        <v>0.67415730337078605</v>
      </c>
      <c r="J8" s="16">
        <v>0.5</v>
      </c>
      <c r="K8" s="16">
        <v>0.61904761904761896</v>
      </c>
      <c r="L8" s="16">
        <v>0.72727272727272696</v>
      </c>
      <c r="M8" s="16">
        <v>0.78378378378378399</v>
      </c>
      <c r="N8" s="16">
        <v>0.72826086956521696</v>
      </c>
      <c r="O8" s="16">
        <v>0.65217391304347805</v>
      </c>
      <c r="P8" s="16">
        <v>0.65217391304347805</v>
      </c>
      <c r="Q8" s="16">
        <v>0.55882352941176505</v>
      </c>
      <c r="R8" s="16">
        <v>0.86363636363636398</v>
      </c>
      <c r="S8" s="16">
        <v>0.74698795180722899</v>
      </c>
      <c r="T8" s="16">
        <v>0.625</v>
      </c>
      <c r="U8" s="16"/>
      <c r="V8" s="16">
        <v>0.71008403361344496</v>
      </c>
      <c r="W8" s="16">
        <v>0.69090909090909103</v>
      </c>
      <c r="X8" s="16">
        <v>0.73033707865168496</v>
      </c>
      <c r="Y8" s="16">
        <v>0.71772428884026296</v>
      </c>
      <c r="Z8" s="16"/>
      <c r="AA8" s="16">
        <v>0.70454545454545503</v>
      </c>
      <c r="AB8" s="16">
        <v>0.72222222222222199</v>
      </c>
      <c r="AC8" s="16">
        <v>0.79411764705882304</v>
      </c>
      <c r="AD8" s="16">
        <v>0.76271186440677996</v>
      </c>
      <c r="AE8" s="16">
        <v>0.74545454545454504</v>
      </c>
      <c r="AF8" s="16">
        <v>0.73333333333333295</v>
      </c>
      <c r="AG8" s="16">
        <v>0.68539325842696597</v>
      </c>
      <c r="AH8" s="16">
        <v>0.68</v>
      </c>
      <c r="AI8" s="16">
        <v>0.69811320754716999</v>
      </c>
      <c r="AJ8" s="16"/>
      <c r="AK8" s="16">
        <v>0.643356643356643</v>
      </c>
      <c r="AL8" s="16">
        <v>0.74193548387096797</v>
      </c>
      <c r="AM8" s="16">
        <v>0.67441860465116299</v>
      </c>
      <c r="AN8" s="16">
        <v>0.68803418803418803</v>
      </c>
      <c r="AO8" s="16">
        <v>0.74719101123595499</v>
      </c>
      <c r="AP8" s="16">
        <v>0.77073170731707297</v>
      </c>
      <c r="AQ8" s="16">
        <v>0.77692307692307705</v>
      </c>
      <c r="AR8" s="16"/>
      <c r="AS8" s="16">
        <v>0.76666666666666705</v>
      </c>
      <c r="AT8" s="16">
        <v>0.70538542766631496</v>
      </c>
      <c r="AU8" s="16"/>
      <c r="AV8" s="16">
        <v>0.69845360824742297</v>
      </c>
      <c r="AW8" s="16">
        <v>0.72395128552097399</v>
      </c>
      <c r="AX8" s="16"/>
      <c r="AY8" s="16">
        <v>0.71343283582089601</v>
      </c>
      <c r="AZ8" s="16">
        <v>0.71772428884026296</v>
      </c>
      <c r="BA8" s="16"/>
      <c r="BB8" s="16">
        <v>0.73963515754560505</v>
      </c>
      <c r="BC8" s="16">
        <v>0.68702290076335903</v>
      </c>
      <c r="BD8" s="16"/>
      <c r="BE8" s="16">
        <v>0.33333333333333298</v>
      </c>
      <c r="BF8" s="16">
        <v>0.65925925925925899</v>
      </c>
      <c r="BG8" s="16">
        <v>0.78494623655913998</v>
      </c>
      <c r="BH8" s="16">
        <v>0.71367521367521403</v>
      </c>
    </row>
    <row r="9" spans="2:60" ht="30" x14ac:dyDescent="0.25">
      <c r="B9" s="17" t="s">
        <v>389</v>
      </c>
      <c r="C9" s="16">
        <v>0.49778172138420601</v>
      </c>
      <c r="D9" s="16">
        <v>0.53982300884955703</v>
      </c>
      <c r="E9" s="16">
        <v>0.47457627118644102</v>
      </c>
      <c r="F9" s="16">
        <v>0.49397590361445798</v>
      </c>
      <c r="G9" s="16">
        <v>0.42</v>
      </c>
      <c r="H9" s="16">
        <v>0.5</v>
      </c>
      <c r="I9" s="16">
        <v>0.56179775280898903</v>
      </c>
      <c r="J9" s="16">
        <v>0.5</v>
      </c>
      <c r="K9" s="16">
        <v>0.41269841269841301</v>
      </c>
      <c r="L9" s="16">
        <v>0.72727272727272696</v>
      </c>
      <c r="M9" s="16">
        <v>0.47297297297297303</v>
      </c>
      <c r="N9" s="16">
        <v>0.42391304347826098</v>
      </c>
      <c r="O9" s="16">
        <v>0.52173913043478304</v>
      </c>
      <c r="P9" s="16">
        <v>0.47826086956521702</v>
      </c>
      <c r="Q9" s="16">
        <v>0.47058823529411797</v>
      </c>
      <c r="R9" s="16">
        <v>0.40909090909090901</v>
      </c>
      <c r="S9" s="16">
        <v>0.51807228915662695</v>
      </c>
      <c r="T9" s="16">
        <v>0.55681818181818199</v>
      </c>
      <c r="U9" s="16"/>
      <c r="V9" s="16">
        <v>0.30252100840336099</v>
      </c>
      <c r="W9" s="16">
        <v>0.46060606060606102</v>
      </c>
      <c r="X9" s="16">
        <v>0.59550561797752799</v>
      </c>
      <c r="Y9" s="16">
        <v>0.55579868708971603</v>
      </c>
      <c r="Z9" s="16"/>
      <c r="AA9" s="16">
        <v>0.40151515151515099</v>
      </c>
      <c r="AB9" s="16">
        <v>0.48611111111111099</v>
      </c>
      <c r="AC9" s="16">
        <v>0.59803921568627405</v>
      </c>
      <c r="AD9" s="16">
        <v>0.483050847457627</v>
      </c>
      <c r="AE9" s="16">
        <v>0.57272727272727297</v>
      </c>
      <c r="AF9" s="16">
        <v>0.58888888888888902</v>
      </c>
      <c r="AG9" s="16">
        <v>0.550561797752809</v>
      </c>
      <c r="AH9" s="16">
        <v>0.56000000000000005</v>
      </c>
      <c r="AI9" s="16">
        <v>0.58490566037735803</v>
      </c>
      <c r="AJ9" s="16"/>
      <c r="AK9" s="16">
        <v>0.47552447552447602</v>
      </c>
      <c r="AL9" s="16">
        <v>0.462365591397849</v>
      </c>
      <c r="AM9" s="16">
        <v>0.56976744186046502</v>
      </c>
      <c r="AN9" s="16">
        <v>0.427350427350427</v>
      </c>
      <c r="AO9" s="16">
        <v>0.601123595505618</v>
      </c>
      <c r="AP9" s="16">
        <v>0.551219512195122</v>
      </c>
      <c r="AQ9" s="16">
        <v>0.5</v>
      </c>
      <c r="AR9" s="16"/>
      <c r="AS9" s="16">
        <v>0.67777777777777803</v>
      </c>
      <c r="AT9" s="16">
        <v>0.46356916578669499</v>
      </c>
      <c r="AU9" s="16"/>
      <c r="AV9" s="16">
        <v>0.49226804123711299</v>
      </c>
      <c r="AW9" s="16">
        <v>0.50067658998646802</v>
      </c>
      <c r="AX9" s="16"/>
      <c r="AY9" s="16">
        <v>0.458208955223881</v>
      </c>
      <c r="AZ9" s="16">
        <v>0.55579868708971603</v>
      </c>
      <c r="BA9" s="16"/>
      <c r="BB9" s="16">
        <v>0.54892205638474301</v>
      </c>
      <c r="BC9" s="16">
        <v>0.43893129770992401</v>
      </c>
      <c r="BD9" s="16"/>
      <c r="BE9" s="16">
        <v>3.1746031746031703E-2</v>
      </c>
      <c r="BF9" s="16">
        <v>0.34074074074074101</v>
      </c>
      <c r="BG9" s="16">
        <v>0.55376344086021501</v>
      </c>
      <c r="BH9" s="16">
        <v>0.670940170940171</v>
      </c>
    </row>
    <row r="10" spans="2:60" ht="30" x14ac:dyDescent="0.25">
      <c r="B10" s="17" t="s">
        <v>390</v>
      </c>
      <c r="C10" s="16">
        <v>0.40638864241348699</v>
      </c>
      <c r="D10" s="16">
        <v>0.46902654867256599</v>
      </c>
      <c r="E10" s="16">
        <v>0.37288135593220301</v>
      </c>
      <c r="F10" s="16">
        <v>0.265060240963855</v>
      </c>
      <c r="G10" s="16">
        <v>0.34</v>
      </c>
      <c r="H10" s="16">
        <v>0.46153846153846201</v>
      </c>
      <c r="I10" s="16">
        <v>0.38202247191011202</v>
      </c>
      <c r="J10" s="16">
        <v>0.38888888888888901</v>
      </c>
      <c r="K10" s="16">
        <v>0.39682539682539703</v>
      </c>
      <c r="L10" s="16">
        <v>0.36363636363636398</v>
      </c>
      <c r="M10" s="16">
        <v>0.43243243243243201</v>
      </c>
      <c r="N10" s="16">
        <v>0.34782608695652201</v>
      </c>
      <c r="O10" s="16">
        <v>0.39130434782608697</v>
      </c>
      <c r="P10" s="16">
        <v>0.34782608695652201</v>
      </c>
      <c r="Q10" s="16">
        <v>0.55882352941176505</v>
      </c>
      <c r="R10" s="16">
        <v>0.18181818181818199</v>
      </c>
      <c r="S10" s="16">
        <v>0.46385542168674698</v>
      </c>
      <c r="T10" s="16">
        <v>0.53409090909090895</v>
      </c>
      <c r="U10" s="16"/>
      <c r="V10" s="16">
        <v>0.25630252100840301</v>
      </c>
      <c r="W10" s="16">
        <v>0.351515151515152</v>
      </c>
      <c r="X10" s="16">
        <v>0.43071161048689099</v>
      </c>
      <c r="Y10" s="16">
        <v>0.49015317286652099</v>
      </c>
      <c r="Z10" s="16"/>
      <c r="AA10" s="16">
        <v>0.32196969696969702</v>
      </c>
      <c r="AB10" s="16">
        <v>0.33333333333333298</v>
      </c>
      <c r="AC10" s="16">
        <v>0.45098039215686297</v>
      </c>
      <c r="AD10" s="16">
        <v>0.39830508474576298</v>
      </c>
      <c r="AE10" s="16">
        <v>0.37272727272727302</v>
      </c>
      <c r="AF10" s="16">
        <v>0.54444444444444395</v>
      </c>
      <c r="AG10" s="16">
        <v>0.53932584269662898</v>
      </c>
      <c r="AH10" s="16">
        <v>0.46666666666666701</v>
      </c>
      <c r="AI10" s="16">
        <v>0.52830188679245305</v>
      </c>
      <c r="AJ10" s="16"/>
      <c r="AK10" s="16">
        <v>0.31468531468531502</v>
      </c>
      <c r="AL10" s="16">
        <v>0.35483870967741898</v>
      </c>
      <c r="AM10" s="16">
        <v>0.5</v>
      </c>
      <c r="AN10" s="16">
        <v>0.35897435897435898</v>
      </c>
      <c r="AO10" s="16">
        <v>0.449438202247191</v>
      </c>
      <c r="AP10" s="16">
        <v>0.50243902439024402</v>
      </c>
      <c r="AQ10" s="16">
        <v>0.42307692307692302</v>
      </c>
      <c r="AR10" s="16"/>
      <c r="AS10" s="16">
        <v>0.58333333333333304</v>
      </c>
      <c r="AT10" s="16">
        <v>0.37275607180570203</v>
      </c>
      <c r="AU10" s="16"/>
      <c r="AV10" s="16">
        <v>0.40979381443299001</v>
      </c>
      <c r="AW10" s="16">
        <v>0.40460081190798403</v>
      </c>
      <c r="AX10" s="16"/>
      <c r="AY10" s="16">
        <v>0.34925373134328402</v>
      </c>
      <c r="AZ10" s="16">
        <v>0.49015317286652099</v>
      </c>
      <c r="BA10" s="16"/>
      <c r="BB10" s="16">
        <v>0.45605306799336598</v>
      </c>
      <c r="BC10" s="16">
        <v>0.34923664122137399</v>
      </c>
      <c r="BD10" s="16"/>
      <c r="BE10" s="16">
        <v>7.9365079365079402E-2</v>
      </c>
      <c r="BF10" s="16">
        <v>0.20740740740740701</v>
      </c>
      <c r="BG10" s="16">
        <v>0.48028673835125402</v>
      </c>
      <c r="BH10" s="16">
        <v>0.55128205128205099</v>
      </c>
    </row>
    <row r="11" spans="2:60" ht="45" x14ac:dyDescent="0.25">
      <c r="B11" s="17" t="s">
        <v>391</v>
      </c>
      <c r="C11" s="16">
        <v>0.32830523513753301</v>
      </c>
      <c r="D11" s="16">
        <v>0.36283185840707999</v>
      </c>
      <c r="E11" s="16">
        <v>0.322033898305085</v>
      </c>
      <c r="F11" s="16">
        <v>0.28915662650602397</v>
      </c>
      <c r="G11" s="16">
        <v>0.4</v>
      </c>
      <c r="H11" s="16">
        <v>0.230769230769231</v>
      </c>
      <c r="I11" s="16">
        <v>0.25842696629213502</v>
      </c>
      <c r="J11" s="16">
        <v>0.27777777777777801</v>
      </c>
      <c r="K11" s="16">
        <v>0.26984126984126999</v>
      </c>
      <c r="L11" s="16">
        <v>0.27272727272727298</v>
      </c>
      <c r="M11" s="16">
        <v>0.32432432432432401</v>
      </c>
      <c r="N11" s="16">
        <v>0.35869565217391303</v>
      </c>
      <c r="O11" s="16">
        <v>0.30434782608695699</v>
      </c>
      <c r="P11" s="16">
        <v>0.217391304347826</v>
      </c>
      <c r="Q11" s="16">
        <v>0.47058823529411797</v>
      </c>
      <c r="R11" s="16">
        <v>0.22727272727272699</v>
      </c>
      <c r="S11" s="16">
        <v>0.36144578313253001</v>
      </c>
      <c r="T11" s="16">
        <v>0.39772727272727298</v>
      </c>
      <c r="U11" s="16"/>
      <c r="V11" s="16">
        <v>0.18067226890756299</v>
      </c>
      <c r="W11" s="16">
        <v>0.29696969696969699</v>
      </c>
      <c r="X11" s="16">
        <v>0.33707865168539303</v>
      </c>
      <c r="Y11" s="16">
        <v>0.41137855579868698</v>
      </c>
      <c r="Z11" s="16"/>
      <c r="AA11" s="16">
        <v>0.25378787878787901</v>
      </c>
      <c r="AB11" s="16">
        <v>0.23611111111111099</v>
      </c>
      <c r="AC11" s="16">
        <v>0.34313725490196101</v>
      </c>
      <c r="AD11" s="16">
        <v>0.322033898305085</v>
      </c>
      <c r="AE11" s="16">
        <v>0.32727272727272699</v>
      </c>
      <c r="AF11" s="16">
        <v>0.38888888888888901</v>
      </c>
      <c r="AG11" s="16">
        <v>0.57303370786516805</v>
      </c>
      <c r="AH11" s="16">
        <v>0.36</v>
      </c>
      <c r="AI11" s="16">
        <v>0.47169811320754701</v>
      </c>
      <c r="AJ11" s="16"/>
      <c r="AK11" s="16">
        <v>0.25874125874125897</v>
      </c>
      <c r="AL11" s="16">
        <v>0.43010752688171999</v>
      </c>
      <c r="AM11" s="16">
        <v>0.38372093023255799</v>
      </c>
      <c r="AN11" s="16">
        <v>0.243589743589744</v>
      </c>
      <c r="AO11" s="16">
        <v>0.42134831460674199</v>
      </c>
      <c r="AP11" s="16">
        <v>0.35121951219512199</v>
      </c>
      <c r="AQ11" s="16">
        <v>0.39230769230769202</v>
      </c>
      <c r="AR11" s="16"/>
      <c r="AS11" s="16">
        <v>0.51666666666666705</v>
      </c>
      <c r="AT11" s="16">
        <v>0.292502639915523</v>
      </c>
      <c r="AU11" s="16"/>
      <c r="AV11" s="16">
        <v>0.32731958762886598</v>
      </c>
      <c r="AW11" s="16">
        <v>0.32882273342354501</v>
      </c>
      <c r="AX11" s="16"/>
      <c r="AY11" s="16">
        <v>0.27164179104477598</v>
      </c>
      <c r="AZ11" s="16">
        <v>0.41137855579868698</v>
      </c>
      <c r="BA11" s="16"/>
      <c r="BB11" s="16">
        <v>0.379767827529022</v>
      </c>
      <c r="BC11" s="16">
        <v>0.269083969465649</v>
      </c>
      <c r="BD11" s="16"/>
      <c r="BE11" s="16">
        <v>3.1746031746031703E-2</v>
      </c>
      <c r="BF11" s="16">
        <v>0.196296296296296</v>
      </c>
      <c r="BG11" s="16">
        <v>0.33691756272401402</v>
      </c>
      <c r="BH11" s="16">
        <v>0.54273504273504303</v>
      </c>
    </row>
    <row r="12" spans="2:60" x14ac:dyDescent="0.25">
      <c r="B12" s="17" t="s">
        <v>115</v>
      </c>
      <c r="C12" s="18">
        <v>9.1393078970718702E-2</v>
      </c>
      <c r="D12" s="18">
        <v>2.6548672566371698E-2</v>
      </c>
      <c r="E12" s="18">
        <v>0.101694915254237</v>
      </c>
      <c r="F12" s="18">
        <v>8.4337349397590397E-2</v>
      </c>
      <c r="G12" s="18">
        <v>0.12</v>
      </c>
      <c r="H12" s="18">
        <v>0.230769230769231</v>
      </c>
      <c r="I12" s="18">
        <v>0.123595505617978</v>
      </c>
      <c r="J12" s="18">
        <v>0.22222222222222199</v>
      </c>
      <c r="K12" s="18">
        <v>0.126984126984127</v>
      </c>
      <c r="L12" s="18">
        <v>4.5454545454545497E-2</v>
      </c>
      <c r="M12" s="18">
        <v>8.1081081081081099E-2</v>
      </c>
      <c r="N12" s="18">
        <v>5.4347826086956499E-2</v>
      </c>
      <c r="O12" s="18">
        <v>8.6956521739130405E-2</v>
      </c>
      <c r="P12" s="18">
        <v>0.13043478260869601</v>
      </c>
      <c r="Q12" s="18">
        <v>8.8235294117647106E-2</v>
      </c>
      <c r="R12" s="18">
        <v>4.5454545454545497E-2</v>
      </c>
      <c r="S12" s="18">
        <v>6.02409638554217E-2</v>
      </c>
      <c r="T12" s="18">
        <v>0.13636363636363599</v>
      </c>
      <c r="U12" s="18"/>
      <c r="V12" s="18">
        <v>0.19747899159663901</v>
      </c>
      <c r="W12" s="18">
        <v>0.109090909090909</v>
      </c>
      <c r="X12" s="18">
        <v>5.6179775280898903E-2</v>
      </c>
      <c r="Y12" s="18">
        <v>5.0328227571115998E-2</v>
      </c>
      <c r="Z12" s="18"/>
      <c r="AA12" s="18">
        <v>0.13636363636363599</v>
      </c>
      <c r="AB12" s="18">
        <v>0.125</v>
      </c>
      <c r="AC12" s="18">
        <v>5.8823529411764698E-2</v>
      </c>
      <c r="AD12" s="18">
        <v>7.6271186440677999E-2</v>
      </c>
      <c r="AE12" s="18">
        <v>3.6363636363636397E-2</v>
      </c>
      <c r="AF12" s="18">
        <v>5.5555555555555601E-2</v>
      </c>
      <c r="AG12" s="18">
        <v>4.49438202247191E-2</v>
      </c>
      <c r="AH12" s="18">
        <v>6.6666666666666693E-2</v>
      </c>
      <c r="AI12" s="18">
        <v>5.6603773584905703E-2</v>
      </c>
      <c r="AJ12" s="18"/>
      <c r="AK12" s="18">
        <v>0.125874125874126</v>
      </c>
      <c r="AL12" s="18">
        <v>4.3010752688171998E-2</v>
      </c>
      <c r="AM12" s="18">
        <v>6.9767441860465101E-2</v>
      </c>
      <c r="AN12" s="18">
        <v>0.158119658119658</v>
      </c>
      <c r="AO12" s="18">
        <v>5.0561797752809001E-2</v>
      </c>
      <c r="AP12" s="18">
        <v>5.3658536585365901E-2</v>
      </c>
      <c r="AQ12" s="18">
        <v>3.8461538461538498E-2</v>
      </c>
      <c r="AR12" s="18"/>
      <c r="AS12" s="18">
        <v>1.1111111111111099E-2</v>
      </c>
      <c r="AT12" s="18">
        <v>0.106652587117212</v>
      </c>
      <c r="AU12" s="18"/>
      <c r="AV12" s="18">
        <v>0.110824742268041</v>
      </c>
      <c r="AW12" s="18">
        <v>8.1190798376183995E-2</v>
      </c>
      <c r="AX12" s="18"/>
      <c r="AY12" s="18">
        <v>0.119402985074627</v>
      </c>
      <c r="AZ12" s="18">
        <v>5.0328227571115998E-2</v>
      </c>
      <c r="BA12" s="18"/>
      <c r="BB12" s="18">
        <v>7.1310116086235498E-2</v>
      </c>
      <c r="BC12" s="18">
        <v>0.114503816793893</v>
      </c>
      <c r="BD12" s="18"/>
      <c r="BE12" s="18">
        <v>0.60317460317460303</v>
      </c>
      <c r="BF12" s="18">
        <v>0.18888888888888899</v>
      </c>
      <c r="BG12" s="18">
        <v>2.32974910394265E-2</v>
      </c>
      <c r="BH12" s="18">
        <v>4.2735042735042696E-3</v>
      </c>
    </row>
    <row r="13" spans="2:60" x14ac:dyDescent="0.25">
      <c r="B13" s="15" t="s">
        <v>710</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H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399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393</v>
      </c>
      <c r="C8" s="16">
        <v>5.3869499241274703E-2</v>
      </c>
      <c r="D8" s="16">
        <v>6.9767441860465101E-2</v>
      </c>
      <c r="E8" s="16">
        <v>6.9930069930069894E-2</v>
      </c>
      <c r="F8" s="16">
        <v>7.3684210526315796E-2</v>
      </c>
      <c r="G8" s="16">
        <v>0</v>
      </c>
      <c r="H8" s="16">
        <v>3.3333333333333298E-2</v>
      </c>
      <c r="I8" s="16">
        <v>4.7619047619047603E-2</v>
      </c>
      <c r="J8" s="16">
        <v>0</v>
      </c>
      <c r="K8" s="16">
        <v>0.10958904109589</v>
      </c>
      <c r="L8" s="16">
        <v>0</v>
      </c>
      <c r="M8" s="16">
        <v>7.9545454545454503E-2</v>
      </c>
      <c r="N8" s="16">
        <v>1.9607843137254902E-2</v>
      </c>
      <c r="O8" s="16">
        <v>0</v>
      </c>
      <c r="P8" s="16">
        <v>3.3333333333333298E-2</v>
      </c>
      <c r="Q8" s="16">
        <v>6.9767441860465101E-2</v>
      </c>
      <c r="R8" s="16">
        <v>3.7037037037037E-2</v>
      </c>
      <c r="S8" s="16">
        <v>5.4945054945054903E-2</v>
      </c>
      <c r="T8" s="16">
        <v>5.7692307692307702E-2</v>
      </c>
      <c r="U8" s="16"/>
      <c r="V8" s="16">
        <v>3.3426183844011102E-2</v>
      </c>
      <c r="W8" s="16">
        <v>5.4054054054054099E-2</v>
      </c>
      <c r="X8" s="16">
        <v>6.3380281690140802E-2</v>
      </c>
      <c r="Y8" s="16">
        <v>6.3265306122449003E-2</v>
      </c>
      <c r="Z8" s="16"/>
      <c r="AA8" s="16">
        <v>4.9868766404199502E-2</v>
      </c>
      <c r="AB8" s="16">
        <v>2.4390243902439001E-2</v>
      </c>
      <c r="AC8" s="16">
        <v>4.4642857142857102E-2</v>
      </c>
      <c r="AD8" s="16">
        <v>6.2015503875968998E-2</v>
      </c>
      <c r="AE8" s="16">
        <v>4.20168067226891E-2</v>
      </c>
      <c r="AF8" s="16">
        <v>9.5744680851063801E-2</v>
      </c>
      <c r="AG8" s="16">
        <v>8.3333333333333301E-2</v>
      </c>
      <c r="AH8" s="16">
        <v>6.0975609756097601E-2</v>
      </c>
      <c r="AI8" s="16">
        <v>7.5471698113207503E-2</v>
      </c>
      <c r="AJ8" s="16"/>
      <c r="AK8" s="16">
        <v>5.5837563451776699E-2</v>
      </c>
      <c r="AL8" s="16">
        <v>6.7961165048543701E-2</v>
      </c>
      <c r="AM8" s="16">
        <v>9.9009900990099001E-2</v>
      </c>
      <c r="AN8" s="16">
        <v>4.4368600682593899E-2</v>
      </c>
      <c r="AO8" s="16">
        <v>3.7234042553191501E-2</v>
      </c>
      <c r="AP8" s="16">
        <v>5.0691244239631297E-2</v>
      </c>
      <c r="AQ8" s="16">
        <v>7.3333333333333306E-2</v>
      </c>
      <c r="AR8" s="16"/>
      <c r="AS8" s="16">
        <v>9.0425531914893595E-2</v>
      </c>
      <c r="AT8" s="16">
        <v>4.7787610619468998E-2</v>
      </c>
      <c r="AU8" s="16"/>
      <c r="AV8" s="16">
        <v>5.0632911392405097E-2</v>
      </c>
      <c r="AW8" s="16">
        <v>5.56872037914692E-2</v>
      </c>
      <c r="AX8" s="16"/>
      <c r="AY8" s="16">
        <v>4.8309178743961401E-2</v>
      </c>
      <c r="AZ8" s="16">
        <v>6.3265306122449003E-2</v>
      </c>
      <c r="BA8" s="16"/>
      <c r="BB8" s="16">
        <v>6.4856711915535506E-2</v>
      </c>
      <c r="BC8" s="16">
        <v>4.2748091603053401E-2</v>
      </c>
      <c r="BD8" s="16"/>
      <c r="BE8" s="16">
        <v>4.2424242424242399E-2</v>
      </c>
      <c r="BF8" s="16">
        <v>4.1420118343195297E-2</v>
      </c>
      <c r="BG8" s="16">
        <v>5.1903114186851201E-2</v>
      </c>
      <c r="BH8" s="16">
        <v>8.5106382978723402E-2</v>
      </c>
    </row>
    <row r="9" spans="2:60" ht="30" x14ac:dyDescent="0.25">
      <c r="B9" s="17" t="s">
        <v>394</v>
      </c>
      <c r="C9" s="16">
        <v>0.100910470409712</v>
      </c>
      <c r="D9" s="16">
        <v>0.108527131782946</v>
      </c>
      <c r="E9" s="16">
        <v>0.125874125874126</v>
      </c>
      <c r="F9" s="16">
        <v>7.3684210526315796E-2</v>
      </c>
      <c r="G9" s="16">
        <v>8.6206896551724102E-2</v>
      </c>
      <c r="H9" s="16">
        <v>3.3333333333333298E-2</v>
      </c>
      <c r="I9" s="16">
        <v>0.104761904761905</v>
      </c>
      <c r="J9" s="16">
        <v>0.105263157894737</v>
      </c>
      <c r="K9" s="16">
        <v>6.8493150684931503E-2</v>
      </c>
      <c r="L9" s="16">
        <v>0.1</v>
      </c>
      <c r="M9" s="16">
        <v>3.4090909090909102E-2</v>
      </c>
      <c r="N9" s="16">
        <v>9.8039215686274495E-2</v>
      </c>
      <c r="O9" s="16">
        <v>0.133333333333333</v>
      </c>
      <c r="P9" s="16">
        <v>0.1</v>
      </c>
      <c r="Q9" s="16">
        <v>0.13953488372093001</v>
      </c>
      <c r="R9" s="16">
        <v>0.296296296296296</v>
      </c>
      <c r="S9" s="16">
        <v>9.8901098901098897E-2</v>
      </c>
      <c r="T9" s="16">
        <v>0.115384615384615</v>
      </c>
      <c r="U9" s="16"/>
      <c r="V9" s="16">
        <v>5.0139275766016698E-2</v>
      </c>
      <c r="W9" s="16">
        <v>0.102702702702703</v>
      </c>
      <c r="X9" s="16">
        <v>0.12323943661971801</v>
      </c>
      <c r="Y9" s="16">
        <v>0.12448979591836699</v>
      </c>
      <c r="Z9" s="16"/>
      <c r="AA9" s="16">
        <v>5.7742782152230998E-2</v>
      </c>
      <c r="AB9" s="16">
        <v>0.12195121951219499</v>
      </c>
      <c r="AC9" s="16">
        <v>0.151785714285714</v>
      </c>
      <c r="AD9" s="16">
        <v>0.13178294573643401</v>
      </c>
      <c r="AE9" s="16">
        <v>0.159663865546218</v>
      </c>
      <c r="AF9" s="16">
        <v>7.4468085106383003E-2</v>
      </c>
      <c r="AG9" s="16">
        <v>0.13541666666666699</v>
      </c>
      <c r="AH9" s="16">
        <v>0.15853658536585399</v>
      </c>
      <c r="AI9" s="16">
        <v>0.113207547169811</v>
      </c>
      <c r="AJ9" s="16"/>
      <c r="AK9" s="16">
        <v>7.1065989847715699E-2</v>
      </c>
      <c r="AL9" s="16">
        <v>0.16504854368932001</v>
      </c>
      <c r="AM9" s="16">
        <v>7.9207920792079195E-2</v>
      </c>
      <c r="AN9" s="16">
        <v>6.8259385665528999E-2</v>
      </c>
      <c r="AO9" s="16">
        <v>0.159574468085106</v>
      </c>
      <c r="AP9" s="16">
        <v>0.105990783410138</v>
      </c>
      <c r="AQ9" s="16">
        <v>0.12666666666666701</v>
      </c>
      <c r="AR9" s="16"/>
      <c r="AS9" s="16">
        <v>0.164893617021277</v>
      </c>
      <c r="AT9" s="16">
        <v>9.0265486725663702E-2</v>
      </c>
      <c r="AU9" s="16"/>
      <c r="AV9" s="16">
        <v>9.9156118143459898E-2</v>
      </c>
      <c r="AW9" s="16">
        <v>0.10189573459715601</v>
      </c>
      <c r="AX9" s="16"/>
      <c r="AY9" s="16">
        <v>8.6956521739130405E-2</v>
      </c>
      <c r="AZ9" s="16">
        <v>0.12448979591836699</v>
      </c>
      <c r="BA9" s="16"/>
      <c r="BB9" s="16">
        <v>0.105580693815988</v>
      </c>
      <c r="BC9" s="16">
        <v>9.61832061068702E-2</v>
      </c>
      <c r="BD9" s="16"/>
      <c r="BE9" s="16">
        <v>3.03030303030303E-2</v>
      </c>
      <c r="BF9" s="16">
        <v>7.9881656804733706E-2</v>
      </c>
      <c r="BG9" s="16">
        <v>0.121107266435986</v>
      </c>
      <c r="BH9" s="16">
        <v>0.131914893617021</v>
      </c>
    </row>
    <row r="10" spans="2:60" ht="30" x14ac:dyDescent="0.25">
      <c r="B10" s="17" t="s">
        <v>395</v>
      </c>
      <c r="C10" s="16">
        <v>0.192716236722307</v>
      </c>
      <c r="D10" s="16">
        <v>0.193798449612403</v>
      </c>
      <c r="E10" s="16">
        <v>0.188811188811189</v>
      </c>
      <c r="F10" s="16">
        <v>0.21052631578947401</v>
      </c>
      <c r="G10" s="16">
        <v>0.25862068965517199</v>
      </c>
      <c r="H10" s="16">
        <v>0.2</v>
      </c>
      <c r="I10" s="16">
        <v>0.12380952380952399</v>
      </c>
      <c r="J10" s="16">
        <v>0.21052631578947401</v>
      </c>
      <c r="K10" s="16">
        <v>0.17808219178082199</v>
      </c>
      <c r="L10" s="16">
        <v>0.2</v>
      </c>
      <c r="M10" s="16">
        <v>0.204545454545455</v>
      </c>
      <c r="N10" s="16">
        <v>0.14705882352941199</v>
      </c>
      <c r="O10" s="16">
        <v>0.16666666666666699</v>
      </c>
      <c r="P10" s="16">
        <v>0.233333333333333</v>
      </c>
      <c r="Q10" s="16">
        <v>9.3023255813953501E-2</v>
      </c>
      <c r="R10" s="16">
        <v>0.22222222222222199</v>
      </c>
      <c r="S10" s="16">
        <v>0.21978021978022</v>
      </c>
      <c r="T10" s="16">
        <v>0.22115384615384601</v>
      </c>
      <c r="U10" s="16"/>
      <c r="V10" s="16">
        <v>0.247910863509749</v>
      </c>
      <c r="W10" s="16">
        <v>0.21081081081081099</v>
      </c>
      <c r="X10" s="16">
        <v>0.183098591549296</v>
      </c>
      <c r="Y10" s="16">
        <v>0.15102040816326501</v>
      </c>
      <c r="Z10" s="16"/>
      <c r="AA10" s="16">
        <v>0.21259842519684999</v>
      </c>
      <c r="AB10" s="16">
        <v>0.219512195121951</v>
      </c>
      <c r="AC10" s="16">
        <v>0.19642857142857101</v>
      </c>
      <c r="AD10" s="16">
        <v>0.201550387596899</v>
      </c>
      <c r="AE10" s="16">
        <v>0.19327731092437</v>
      </c>
      <c r="AF10" s="16">
        <v>0.19148936170212799</v>
      </c>
      <c r="AG10" s="16">
        <v>0.16666666666666699</v>
      </c>
      <c r="AH10" s="16">
        <v>0.19512195121951201</v>
      </c>
      <c r="AI10" s="16">
        <v>6.6037735849056603E-2</v>
      </c>
      <c r="AJ10" s="16"/>
      <c r="AK10" s="16">
        <v>0.233502538071066</v>
      </c>
      <c r="AL10" s="16">
        <v>0.19417475728155301</v>
      </c>
      <c r="AM10" s="16">
        <v>0.22772277227722801</v>
      </c>
      <c r="AN10" s="16">
        <v>0.23208191126279901</v>
      </c>
      <c r="AO10" s="16">
        <v>0.13829787234042601</v>
      </c>
      <c r="AP10" s="16">
        <v>0.17511520737327199</v>
      </c>
      <c r="AQ10" s="16">
        <v>0.146666666666667</v>
      </c>
      <c r="AR10" s="16"/>
      <c r="AS10" s="16">
        <v>0.14361702127659601</v>
      </c>
      <c r="AT10" s="16">
        <v>0.20088495575221199</v>
      </c>
      <c r="AU10" s="16"/>
      <c r="AV10" s="16">
        <v>0.15400843881856499</v>
      </c>
      <c r="AW10" s="16">
        <v>0.214454976303318</v>
      </c>
      <c r="AX10" s="16"/>
      <c r="AY10" s="16">
        <v>0.217391304347826</v>
      </c>
      <c r="AZ10" s="16">
        <v>0.15102040816326501</v>
      </c>
      <c r="BA10" s="16"/>
      <c r="BB10" s="16">
        <v>0.17496229260935101</v>
      </c>
      <c r="BC10" s="16">
        <v>0.21068702290076299</v>
      </c>
      <c r="BD10" s="16"/>
      <c r="BE10" s="16">
        <v>0.36363636363636398</v>
      </c>
      <c r="BF10" s="16">
        <v>0.22189349112425999</v>
      </c>
      <c r="BG10" s="16">
        <v>0.15916955017300999</v>
      </c>
      <c r="BH10" s="16">
        <v>0.114893617021277</v>
      </c>
    </row>
    <row r="11" spans="2:60" ht="30" x14ac:dyDescent="0.25">
      <c r="B11" s="17" t="s">
        <v>396</v>
      </c>
      <c r="C11" s="16">
        <v>0.130500758725341</v>
      </c>
      <c r="D11" s="16">
        <v>0.14728682170542601</v>
      </c>
      <c r="E11" s="16">
        <v>0.13986013986014001</v>
      </c>
      <c r="F11" s="16">
        <v>7.3684210526315796E-2</v>
      </c>
      <c r="G11" s="16">
        <v>0.24137931034482801</v>
      </c>
      <c r="H11" s="16">
        <v>0.233333333333333</v>
      </c>
      <c r="I11" s="16">
        <v>0.114285714285714</v>
      </c>
      <c r="J11" s="16">
        <v>0.105263157894737</v>
      </c>
      <c r="K11" s="16">
        <v>0.10958904109589</v>
      </c>
      <c r="L11" s="16">
        <v>0.1</v>
      </c>
      <c r="M11" s="16">
        <v>0.11363636363636399</v>
      </c>
      <c r="N11" s="16">
        <v>0.18627450980392199</v>
      </c>
      <c r="O11" s="16">
        <v>0.133333333333333</v>
      </c>
      <c r="P11" s="16">
        <v>6.6666666666666693E-2</v>
      </c>
      <c r="Q11" s="16">
        <v>0.186046511627907</v>
      </c>
      <c r="R11" s="16">
        <v>7.4074074074074098E-2</v>
      </c>
      <c r="S11" s="16">
        <v>9.8901098901098897E-2</v>
      </c>
      <c r="T11" s="16">
        <v>0.144230769230769</v>
      </c>
      <c r="U11" s="16"/>
      <c r="V11" s="16">
        <v>0.16434540389972099</v>
      </c>
      <c r="W11" s="16">
        <v>0.15675675675675699</v>
      </c>
      <c r="X11" s="16">
        <v>0.13028169014084501</v>
      </c>
      <c r="Y11" s="16">
        <v>9.5918367346938802E-2</v>
      </c>
      <c r="Z11" s="16"/>
      <c r="AA11" s="16">
        <v>0.15485564304461899</v>
      </c>
      <c r="AB11" s="16">
        <v>9.7560975609756101E-2</v>
      </c>
      <c r="AC11" s="16">
        <v>0.11607142857142901</v>
      </c>
      <c r="AD11" s="16">
        <v>0.108527131782946</v>
      </c>
      <c r="AE11" s="16">
        <v>0.13445378151260501</v>
      </c>
      <c r="AF11" s="16">
        <v>9.5744680851063801E-2</v>
      </c>
      <c r="AG11" s="16">
        <v>0.17708333333333301</v>
      </c>
      <c r="AH11" s="16">
        <v>0.109756097560976</v>
      </c>
      <c r="AI11" s="16">
        <v>8.4905660377358499E-2</v>
      </c>
      <c r="AJ11" s="16"/>
      <c r="AK11" s="16">
        <v>0.14213197969543101</v>
      </c>
      <c r="AL11" s="16">
        <v>0.15533980582524301</v>
      </c>
      <c r="AM11" s="16">
        <v>0.158415841584158</v>
      </c>
      <c r="AN11" s="16">
        <v>0.139931740614334</v>
      </c>
      <c r="AO11" s="16">
        <v>0.117021276595745</v>
      </c>
      <c r="AP11" s="16">
        <v>0.13364055299539199</v>
      </c>
      <c r="AQ11" s="16">
        <v>0.08</v>
      </c>
      <c r="AR11" s="16"/>
      <c r="AS11" s="16">
        <v>0.10638297872340401</v>
      </c>
      <c r="AT11" s="16">
        <v>0.13451327433628299</v>
      </c>
      <c r="AU11" s="16"/>
      <c r="AV11" s="16">
        <v>0.124472573839662</v>
      </c>
      <c r="AW11" s="16">
        <v>0.133886255924171</v>
      </c>
      <c r="AX11" s="16"/>
      <c r="AY11" s="16">
        <v>0.15096618357487901</v>
      </c>
      <c r="AZ11" s="16">
        <v>9.5918367346938802E-2</v>
      </c>
      <c r="BA11" s="16"/>
      <c r="BB11" s="16">
        <v>0.104072398190045</v>
      </c>
      <c r="BC11" s="16">
        <v>0.157251908396947</v>
      </c>
      <c r="BD11" s="16"/>
      <c r="BE11" s="16">
        <v>0.163636363636364</v>
      </c>
      <c r="BF11" s="16">
        <v>0.16272189349112401</v>
      </c>
      <c r="BG11" s="16">
        <v>0.115916955017301</v>
      </c>
      <c r="BH11" s="16">
        <v>9.7872340425531903E-2</v>
      </c>
    </row>
    <row r="12" spans="2:60" ht="30" x14ac:dyDescent="0.25">
      <c r="B12" s="17" t="s">
        <v>397</v>
      </c>
      <c r="C12" s="16">
        <v>0.27238239757207899</v>
      </c>
      <c r="D12" s="16">
        <v>0.232558139534884</v>
      </c>
      <c r="E12" s="16">
        <v>0.30769230769230799</v>
      </c>
      <c r="F12" s="16">
        <v>0.31578947368421101</v>
      </c>
      <c r="G12" s="16">
        <v>0.18965517241379301</v>
      </c>
      <c r="H12" s="16">
        <v>0.133333333333333</v>
      </c>
      <c r="I12" s="16">
        <v>0.30476190476190501</v>
      </c>
      <c r="J12" s="16">
        <v>0.31578947368421101</v>
      </c>
      <c r="K12" s="16">
        <v>0.27397260273972601</v>
      </c>
      <c r="L12" s="16">
        <v>0.43333333333333302</v>
      </c>
      <c r="M12" s="16">
        <v>0.29545454545454503</v>
      </c>
      <c r="N12" s="16">
        <v>0.30392156862745101</v>
      </c>
      <c r="O12" s="16">
        <v>0.3</v>
      </c>
      <c r="P12" s="16">
        <v>0.233333333333333</v>
      </c>
      <c r="Q12" s="16">
        <v>0.209302325581395</v>
      </c>
      <c r="R12" s="16">
        <v>0.148148148148148</v>
      </c>
      <c r="S12" s="16">
        <v>0.27472527472527503</v>
      </c>
      <c r="T12" s="16">
        <v>0.25</v>
      </c>
      <c r="U12" s="16"/>
      <c r="V12" s="16">
        <v>0.23955431754874701</v>
      </c>
      <c r="W12" s="16">
        <v>0.24324324324324301</v>
      </c>
      <c r="X12" s="16">
        <v>0.31338028169014098</v>
      </c>
      <c r="Y12" s="16">
        <v>0.28367346938775501</v>
      </c>
      <c r="Z12" s="16"/>
      <c r="AA12" s="16">
        <v>0.249343832020997</v>
      </c>
      <c r="AB12" s="16">
        <v>0.30487804878048802</v>
      </c>
      <c r="AC12" s="16">
        <v>0.34821428571428598</v>
      </c>
      <c r="AD12" s="16">
        <v>0.27906976744186002</v>
      </c>
      <c r="AE12" s="16">
        <v>0.30252100840336099</v>
      </c>
      <c r="AF12" s="16">
        <v>0.27659574468085102</v>
      </c>
      <c r="AG12" s="16">
        <v>0.16666666666666699</v>
      </c>
      <c r="AH12" s="16">
        <v>0.26829268292682901</v>
      </c>
      <c r="AI12" s="16">
        <v>0.330188679245283</v>
      </c>
      <c r="AJ12" s="16"/>
      <c r="AK12" s="16">
        <v>0.26395939086294401</v>
      </c>
      <c r="AL12" s="16">
        <v>0.25242718446601897</v>
      </c>
      <c r="AM12" s="16">
        <v>0.25742574257425699</v>
      </c>
      <c r="AN12" s="16">
        <v>0.273037542662116</v>
      </c>
      <c r="AO12" s="16">
        <v>0.30319148936170198</v>
      </c>
      <c r="AP12" s="16">
        <v>0.26728110599078297</v>
      </c>
      <c r="AQ12" s="16">
        <v>0.28000000000000003</v>
      </c>
      <c r="AR12" s="16"/>
      <c r="AS12" s="16">
        <v>0.23936170212766</v>
      </c>
      <c r="AT12" s="16">
        <v>0.27787610619469</v>
      </c>
      <c r="AU12" s="16"/>
      <c r="AV12" s="16">
        <v>0.291139240506329</v>
      </c>
      <c r="AW12" s="16">
        <v>0.261848341232227</v>
      </c>
      <c r="AX12" s="16"/>
      <c r="AY12" s="16">
        <v>0.26570048309178701</v>
      </c>
      <c r="AZ12" s="16">
        <v>0.28367346938775501</v>
      </c>
      <c r="BA12" s="16"/>
      <c r="BB12" s="16">
        <v>0.28657616892910998</v>
      </c>
      <c r="BC12" s="16">
        <v>0.25801526717557199</v>
      </c>
      <c r="BD12" s="16"/>
      <c r="BE12" s="16">
        <v>0.13939393939393899</v>
      </c>
      <c r="BF12" s="16">
        <v>0.27514792899408302</v>
      </c>
      <c r="BG12" s="16">
        <v>0.29930795847750902</v>
      </c>
      <c r="BH12" s="16">
        <v>0.28936170212765999</v>
      </c>
    </row>
    <row r="13" spans="2:60" ht="30" x14ac:dyDescent="0.25">
      <c r="B13" s="17" t="s">
        <v>398</v>
      </c>
      <c r="C13" s="16">
        <v>0.22230652503793599</v>
      </c>
      <c r="D13" s="16">
        <v>0.24031007751937999</v>
      </c>
      <c r="E13" s="16">
        <v>0.160839160839161</v>
      </c>
      <c r="F13" s="16">
        <v>0.221052631578947</v>
      </c>
      <c r="G13" s="16">
        <v>0.20689655172413801</v>
      </c>
      <c r="H13" s="16">
        <v>0.33333333333333298</v>
      </c>
      <c r="I13" s="16">
        <v>0.24761904761904799</v>
      </c>
      <c r="J13" s="16">
        <v>0.105263157894737</v>
      </c>
      <c r="K13" s="16">
        <v>0.219178082191781</v>
      </c>
      <c r="L13" s="16">
        <v>0.133333333333333</v>
      </c>
      <c r="M13" s="16">
        <v>0.25</v>
      </c>
      <c r="N13" s="16">
        <v>0.18627450980392199</v>
      </c>
      <c r="O13" s="16">
        <v>0.2</v>
      </c>
      <c r="P13" s="16">
        <v>0.3</v>
      </c>
      <c r="Q13" s="16">
        <v>0.27906976744186002</v>
      </c>
      <c r="R13" s="16">
        <v>0.22222222222222199</v>
      </c>
      <c r="S13" s="16">
        <v>0.25274725274725302</v>
      </c>
      <c r="T13" s="16">
        <v>0.18269230769230799</v>
      </c>
      <c r="U13" s="16"/>
      <c r="V13" s="16">
        <v>0.217270194986072</v>
      </c>
      <c r="W13" s="16">
        <v>0.2</v>
      </c>
      <c r="X13" s="16">
        <v>0.169014084507042</v>
      </c>
      <c r="Y13" s="16">
        <v>0.26530612244898</v>
      </c>
      <c r="Z13" s="16"/>
      <c r="AA13" s="16">
        <v>0.23359580052493401</v>
      </c>
      <c r="AB13" s="16">
        <v>0.19512195121951201</v>
      </c>
      <c r="AC13" s="16">
        <v>0.14285714285714299</v>
      </c>
      <c r="AD13" s="16">
        <v>0.193798449612403</v>
      </c>
      <c r="AE13" s="16">
        <v>0.159663865546218</v>
      </c>
      <c r="AF13" s="16">
        <v>0.24468085106383</v>
      </c>
      <c r="AG13" s="16">
        <v>0.26041666666666702</v>
      </c>
      <c r="AH13" s="16">
        <v>0.207317073170732</v>
      </c>
      <c r="AI13" s="16">
        <v>0.320754716981132</v>
      </c>
      <c r="AJ13" s="16"/>
      <c r="AK13" s="16">
        <v>0.20304568527918801</v>
      </c>
      <c r="AL13" s="16">
        <v>0.14563106796116501</v>
      </c>
      <c r="AM13" s="16">
        <v>0.14851485148514901</v>
      </c>
      <c r="AN13" s="16">
        <v>0.21160409556314</v>
      </c>
      <c r="AO13" s="16">
        <v>0.22872340425531901</v>
      </c>
      <c r="AP13" s="16">
        <v>0.26267281105990797</v>
      </c>
      <c r="AQ13" s="16">
        <v>0.266666666666667</v>
      </c>
      <c r="AR13" s="16"/>
      <c r="AS13" s="16">
        <v>0.25</v>
      </c>
      <c r="AT13" s="16">
        <v>0.21769911504424799</v>
      </c>
      <c r="AU13" s="16"/>
      <c r="AV13" s="16">
        <v>0.24472573839662401</v>
      </c>
      <c r="AW13" s="16">
        <v>0.20971563981042701</v>
      </c>
      <c r="AX13" s="16"/>
      <c r="AY13" s="16">
        <v>0.196859903381643</v>
      </c>
      <c r="AZ13" s="16">
        <v>0.26530612244898</v>
      </c>
      <c r="BA13" s="16"/>
      <c r="BB13" s="16">
        <v>0.24736048265460001</v>
      </c>
      <c r="BC13" s="16">
        <v>0.196946564885496</v>
      </c>
      <c r="BD13" s="16"/>
      <c r="BE13" s="16">
        <v>0.133333333333333</v>
      </c>
      <c r="BF13" s="16">
        <v>0.201183431952663</v>
      </c>
      <c r="BG13" s="16">
        <v>0.24048442906574399</v>
      </c>
      <c r="BH13" s="16">
        <v>0.27234042553191501</v>
      </c>
    </row>
    <row r="14" spans="2:60" x14ac:dyDescent="0.25">
      <c r="B14" s="17" t="s">
        <v>77</v>
      </c>
      <c r="C14" s="18">
        <v>2.7314112291350501E-2</v>
      </c>
      <c r="D14" s="18">
        <v>7.7519379844961196E-3</v>
      </c>
      <c r="E14" s="18">
        <v>6.9930069930069904E-3</v>
      </c>
      <c r="F14" s="18">
        <v>3.1578947368421102E-2</v>
      </c>
      <c r="G14" s="18">
        <v>1.72413793103448E-2</v>
      </c>
      <c r="H14" s="18">
        <v>3.3333333333333298E-2</v>
      </c>
      <c r="I14" s="18">
        <v>5.7142857142857099E-2</v>
      </c>
      <c r="J14" s="18">
        <v>0.157894736842105</v>
      </c>
      <c r="K14" s="18">
        <v>4.1095890410958902E-2</v>
      </c>
      <c r="L14" s="18">
        <v>3.3333333333333298E-2</v>
      </c>
      <c r="M14" s="18">
        <v>2.27272727272727E-2</v>
      </c>
      <c r="N14" s="18">
        <v>5.8823529411764698E-2</v>
      </c>
      <c r="O14" s="18">
        <v>6.6666666666666693E-2</v>
      </c>
      <c r="P14" s="18">
        <v>3.3333333333333298E-2</v>
      </c>
      <c r="Q14" s="18">
        <v>2.32558139534884E-2</v>
      </c>
      <c r="R14" s="18">
        <v>0</v>
      </c>
      <c r="S14" s="18">
        <v>0</v>
      </c>
      <c r="T14" s="18">
        <v>2.8846153846153799E-2</v>
      </c>
      <c r="U14" s="18"/>
      <c r="V14" s="18">
        <v>4.73537604456825E-2</v>
      </c>
      <c r="W14" s="18">
        <v>3.24324324324324E-2</v>
      </c>
      <c r="X14" s="18">
        <v>1.7605633802816899E-2</v>
      </c>
      <c r="Y14" s="18">
        <v>1.6326530612244899E-2</v>
      </c>
      <c r="Z14" s="18"/>
      <c r="AA14" s="18">
        <v>4.1994750656167999E-2</v>
      </c>
      <c r="AB14" s="18">
        <v>3.65853658536585E-2</v>
      </c>
      <c r="AC14" s="18">
        <v>0</v>
      </c>
      <c r="AD14" s="18">
        <v>2.32558139534884E-2</v>
      </c>
      <c r="AE14" s="18">
        <v>8.4033613445378096E-3</v>
      </c>
      <c r="AF14" s="18">
        <v>2.1276595744680899E-2</v>
      </c>
      <c r="AG14" s="18">
        <v>1.0416666666666701E-2</v>
      </c>
      <c r="AH14" s="18">
        <v>0</v>
      </c>
      <c r="AI14" s="18">
        <v>9.4339622641509396E-3</v>
      </c>
      <c r="AJ14" s="18"/>
      <c r="AK14" s="18">
        <v>3.0456852791878201E-2</v>
      </c>
      <c r="AL14" s="18">
        <v>1.94174757281553E-2</v>
      </c>
      <c r="AM14" s="18">
        <v>2.9702970297029702E-2</v>
      </c>
      <c r="AN14" s="18">
        <v>3.0716723549488099E-2</v>
      </c>
      <c r="AO14" s="18">
        <v>1.5957446808510599E-2</v>
      </c>
      <c r="AP14" s="18">
        <v>4.6082949308755804E-3</v>
      </c>
      <c r="AQ14" s="18">
        <v>2.66666666666667E-2</v>
      </c>
      <c r="AR14" s="18"/>
      <c r="AS14" s="18">
        <v>5.31914893617021E-3</v>
      </c>
      <c r="AT14" s="18">
        <v>3.09734513274336E-2</v>
      </c>
      <c r="AU14" s="18"/>
      <c r="AV14" s="18">
        <v>3.58649789029536E-2</v>
      </c>
      <c r="AW14" s="18">
        <v>2.25118483412322E-2</v>
      </c>
      <c r="AX14" s="18"/>
      <c r="AY14" s="18">
        <v>3.3816425120772903E-2</v>
      </c>
      <c r="AZ14" s="18">
        <v>1.6326530612244899E-2</v>
      </c>
      <c r="BA14" s="18"/>
      <c r="BB14" s="18">
        <v>1.6591251885369501E-2</v>
      </c>
      <c r="BC14" s="18">
        <v>3.8167938931297697E-2</v>
      </c>
      <c r="BD14" s="18"/>
      <c r="BE14" s="18">
        <v>0.12727272727272701</v>
      </c>
      <c r="BF14" s="18">
        <v>1.7751479289940801E-2</v>
      </c>
      <c r="BG14" s="18">
        <v>1.21107266435986E-2</v>
      </c>
      <c r="BH14" s="18">
        <v>8.5106382978723406E-3</v>
      </c>
    </row>
    <row r="15" spans="2:60" x14ac:dyDescent="0.25">
      <c r="B15" s="15"/>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H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536</v>
      </c>
      <c r="D7" s="10">
        <v>52</v>
      </c>
      <c r="E7" s="10">
        <v>51</v>
      </c>
      <c r="F7" s="10">
        <v>28</v>
      </c>
      <c r="G7" s="10">
        <v>20</v>
      </c>
      <c r="H7" s="10">
        <v>14</v>
      </c>
      <c r="I7" s="10">
        <v>47</v>
      </c>
      <c r="J7" s="10">
        <v>4</v>
      </c>
      <c r="K7" s="10">
        <v>24</v>
      </c>
      <c r="L7" s="10">
        <v>10</v>
      </c>
      <c r="M7" s="10">
        <v>39</v>
      </c>
      <c r="N7" s="10">
        <v>42</v>
      </c>
      <c r="O7" s="10">
        <v>9</v>
      </c>
      <c r="P7" s="10">
        <v>25</v>
      </c>
      <c r="Q7" s="10">
        <v>20</v>
      </c>
      <c r="R7" s="10">
        <v>14</v>
      </c>
      <c r="S7" s="10">
        <v>90</v>
      </c>
      <c r="T7" s="10">
        <v>47</v>
      </c>
      <c r="U7" s="10"/>
      <c r="V7" s="10">
        <v>76</v>
      </c>
      <c r="W7" s="10">
        <v>73</v>
      </c>
      <c r="X7" s="10">
        <v>132</v>
      </c>
      <c r="Y7" s="10">
        <v>255</v>
      </c>
      <c r="Z7" s="10"/>
      <c r="AA7" s="10">
        <v>100</v>
      </c>
      <c r="AB7" s="10">
        <v>36</v>
      </c>
      <c r="AC7" s="10">
        <v>55</v>
      </c>
      <c r="AD7" s="10">
        <v>67</v>
      </c>
      <c r="AE7" s="10">
        <v>55</v>
      </c>
      <c r="AF7" s="10">
        <v>45</v>
      </c>
      <c r="AG7" s="10">
        <v>54</v>
      </c>
      <c r="AH7" s="10">
        <v>43</v>
      </c>
      <c r="AI7" s="10">
        <v>48</v>
      </c>
      <c r="AJ7" s="10"/>
      <c r="AK7" s="10">
        <v>55</v>
      </c>
      <c r="AL7" s="10">
        <v>50</v>
      </c>
      <c r="AM7" s="10">
        <v>34</v>
      </c>
      <c r="AN7" s="10">
        <v>100</v>
      </c>
      <c r="AO7" s="10">
        <v>97</v>
      </c>
      <c r="AP7" s="10">
        <v>113</v>
      </c>
      <c r="AQ7" s="10">
        <v>71</v>
      </c>
      <c r="AR7" s="10"/>
      <c r="AS7" s="10">
        <v>99</v>
      </c>
      <c r="AT7" s="10">
        <v>437</v>
      </c>
      <c r="AU7" s="10"/>
      <c r="AV7" s="10">
        <v>181</v>
      </c>
      <c r="AW7" s="10">
        <v>355</v>
      </c>
      <c r="AX7" s="10"/>
      <c r="AY7" s="10">
        <v>281</v>
      </c>
      <c r="AZ7" s="10">
        <v>255</v>
      </c>
      <c r="BA7" s="10"/>
      <c r="BB7" s="10">
        <v>313</v>
      </c>
      <c r="BC7" s="10">
        <v>223</v>
      </c>
      <c r="BD7" s="10"/>
      <c r="BE7" s="10">
        <v>15</v>
      </c>
      <c r="BF7" s="10">
        <v>98</v>
      </c>
      <c r="BG7" s="10">
        <v>287</v>
      </c>
      <c r="BH7" s="10">
        <v>135</v>
      </c>
    </row>
    <row r="8" spans="2:60" x14ac:dyDescent="0.25">
      <c r="B8" s="17" t="s">
        <v>400</v>
      </c>
      <c r="C8" s="16">
        <v>1.6791044776119399E-2</v>
      </c>
      <c r="D8" s="16">
        <v>0</v>
      </c>
      <c r="E8" s="16">
        <v>5.8823529411764698E-2</v>
      </c>
      <c r="F8" s="16">
        <v>0</v>
      </c>
      <c r="G8" s="16">
        <v>0</v>
      </c>
      <c r="H8" s="16">
        <v>0</v>
      </c>
      <c r="I8" s="16">
        <v>6.3829787234042507E-2</v>
      </c>
      <c r="J8" s="16">
        <v>0</v>
      </c>
      <c r="K8" s="16">
        <v>0</v>
      </c>
      <c r="L8" s="16">
        <v>0</v>
      </c>
      <c r="M8" s="16">
        <v>2.5641025641025599E-2</v>
      </c>
      <c r="N8" s="16">
        <v>0</v>
      </c>
      <c r="O8" s="16">
        <v>0</v>
      </c>
      <c r="P8" s="16">
        <v>0.04</v>
      </c>
      <c r="Q8" s="16">
        <v>0</v>
      </c>
      <c r="R8" s="16">
        <v>7.1428571428571397E-2</v>
      </c>
      <c r="S8" s="16">
        <v>0</v>
      </c>
      <c r="T8" s="16">
        <v>0</v>
      </c>
      <c r="U8" s="16"/>
      <c r="V8" s="16">
        <v>9.2105263157894704E-2</v>
      </c>
      <c r="W8" s="16">
        <v>2.7397260273972601E-2</v>
      </c>
      <c r="X8" s="16">
        <v>0</v>
      </c>
      <c r="Y8" s="16">
        <v>0</v>
      </c>
      <c r="Z8" s="16"/>
      <c r="AA8" s="16">
        <v>0.08</v>
      </c>
      <c r="AB8" s="16">
        <v>0</v>
      </c>
      <c r="AC8" s="16">
        <v>0</v>
      </c>
      <c r="AD8" s="16">
        <v>0</v>
      </c>
      <c r="AE8" s="16">
        <v>0</v>
      </c>
      <c r="AF8" s="16">
        <v>2.2222222222222199E-2</v>
      </c>
      <c r="AG8" s="16">
        <v>0</v>
      </c>
      <c r="AH8" s="16">
        <v>0</v>
      </c>
      <c r="AI8" s="16">
        <v>0</v>
      </c>
      <c r="AJ8" s="16"/>
      <c r="AK8" s="16">
        <v>5.4545454545454501E-2</v>
      </c>
      <c r="AL8" s="16">
        <v>0</v>
      </c>
      <c r="AM8" s="16">
        <v>5.8823529411764698E-2</v>
      </c>
      <c r="AN8" s="16">
        <v>0.03</v>
      </c>
      <c r="AO8" s="16">
        <v>0</v>
      </c>
      <c r="AP8" s="16">
        <v>0</v>
      </c>
      <c r="AQ8" s="16">
        <v>1.4084507042253501E-2</v>
      </c>
      <c r="AR8" s="16"/>
      <c r="AS8" s="16">
        <v>0</v>
      </c>
      <c r="AT8" s="16">
        <v>2.0594965675057201E-2</v>
      </c>
      <c r="AU8" s="16"/>
      <c r="AV8" s="16">
        <v>2.7624309392265199E-2</v>
      </c>
      <c r="AW8" s="16">
        <v>1.12676056338028E-2</v>
      </c>
      <c r="AX8" s="16"/>
      <c r="AY8" s="16">
        <v>3.2028469750889701E-2</v>
      </c>
      <c r="AZ8" s="16">
        <v>0</v>
      </c>
      <c r="BA8" s="16"/>
      <c r="BB8" s="16">
        <v>1.2779552715655E-2</v>
      </c>
      <c r="BC8" s="16">
        <v>2.2421524663677101E-2</v>
      </c>
      <c r="BD8" s="16"/>
      <c r="BE8" s="16">
        <v>0.4</v>
      </c>
      <c r="BF8" s="16">
        <v>3.06122448979592E-2</v>
      </c>
      <c r="BG8" s="16">
        <v>0</v>
      </c>
      <c r="BH8" s="16">
        <v>0</v>
      </c>
    </row>
    <row r="9" spans="2:60" x14ac:dyDescent="0.25">
      <c r="B9" s="17" t="s">
        <v>151</v>
      </c>
      <c r="C9" s="16">
        <v>0.26492537313432801</v>
      </c>
      <c r="D9" s="16">
        <v>0.25</v>
      </c>
      <c r="E9" s="16">
        <v>0.25490196078431399</v>
      </c>
      <c r="F9" s="16">
        <v>0.32142857142857101</v>
      </c>
      <c r="G9" s="16">
        <v>0.2</v>
      </c>
      <c r="H9" s="16">
        <v>0.35714285714285698</v>
      </c>
      <c r="I9" s="16">
        <v>0.21276595744680901</v>
      </c>
      <c r="J9" s="16">
        <v>0</v>
      </c>
      <c r="K9" s="16">
        <v>0.20833333333333301</v>
      </c>
      <c r="L9" s="16">
        <v>0.3</v>
      </c>
      <c r="M9" s="16">
        <v>0.256410256410256</v>
      </c>
      <c r="N9" s="16">
        <v>0.26190476190476197</v>
      </c>
      <c r="O9" s="16">
        <v>0.33333333333333298</v>
      </c>
      <c r="P9" s="16">
        <v>0.4</v>
      </c>
      <c r="Q9" s="16">
        <v>0.5</v>
      </c>
      <c r="R9" s="16">
        <v>0.35714285714285698</v>
      </c>
      <c r="S9" s="16">
        <v>0.24444444444444399</v>
      </c>
      <c r="T9" s="16">
        <v>0.19148936170212799</v>
      </c>
      <c r="U9" s="16"/>
      <c r="V9" s="16">
        <v>0.40789473684210498</v>
      </c>
      <c r="W9" s="16">
        <v>0.27397260273972601</v>
      </c>
      <c r="X9" s="16">
        <v>0.25</v>
      </c>
      <c r="Y9" s="16">
        <v>0.227450980392157</v>
      </c>
      <c r="Z9" s="16"/>
      <c r="AA9" s="16">
        <v>0.35</v>
      </c>
      <c r="AB9" s="16">
        <v>0.13888888888888901</v>
      </c>
      <c r="AC9" s="16">
        <v>0.32727272727272699</v>
      </c>
      <c r="AD9" s="16">
        <v>0.238805970149254</v>
      </c>
      <c r="AE9" s="16">
        <v>0.27272727272727298</v>
      </c>
      <c r="AF9" s="16">
        <v>0.37777777777777799</v>
      </c>
      <c r="AG9" s="16">
        <v>0.27777777777777801</v>
      </c>
      <c r="AH9" s="16">
        <v>0.232558139534884</v>
      </c>
      <c r="AI9" s="16">
        <v>0.20833333333333301</v>
      </c>
      <c r="AJ9" s="16"/>
      <c r="AK9" s="16">
        <v>0.472727272727273</v>
      </c>
      <c r="AL9" s="16">
        <v>0.3</v>
      </c>
      <c r="AM9" s="16">
        <v>0.20588235294117599</v>
      </c>
      <c r="AN9" s="16">
        <v>0.3</v>
      </c>
      <c r="AO9" s="16">
        <v>0.247422680412371</v>
      </c>
      <c r="AP9" s="16">
        <v>0.25663716814159299</v>
      </c>
      <c r="AQ9" s="16">
        <v>0.140845070422535</v>
      </c>
      <c r="AR9" s="16"/>
      <c r="AS9" s="16">
        <v>0.11111111111111099</v>
      </c>
      <c r="AT9" s="16">
        <v>0.29977116704805501</v>
      </c>
      <c r="AU9" s="16"/>
      <c r="AV9" s="16">
        <v>0.27071823204419898</v>
      </c>
      <c r="AW9" s="16">
        <v>0.26197183098591498</v>
      </c>
      <c r="AX9" s="16"/>
      <c r="AY9" s="16">
        <v>0.29893238434163699</v>
      </c>
      <c r="AZ9" s="16">
        <v>0.227450980392157</v>
      </c>
      <c r="BA9" s="16"/>
      <c r="BB9" s="16">
        <v>0.23961661341852999</v>
      </c>
      <c r="BC9" s="16">
        <v>0.30044843049327402</v>
      </c>
      <c r="BD9" s="16"/>
      <c r="BE9" s="16">
        <v>0.266666666666667</v>
      </c>
      <c r="BF9" s="16">
        <v>0.32653061224489799</v>
      </c>
      <c r="BG9" s="16">
        <v>0.28919860627177701</v>
      </c>
      <c r="BH9" s="16">
        <v>0.17037037037037001</v>
      </c>
    </row>
    <row r="10" spans="2:60" x14ac:dyDescent="0.25">
      <c r="B10" s="17" t="s">
        <v>401</v>
      </c>
      <c r="C10" s="16">
        <v>0.30410447761193998</v>
      </c>
      <c r="D10" s="16">
        <v>0.25</v>
      </c>
      <c r="E10" s="16">
        <v>0.23529411764705899</v>
      </c>
      <c r="F10" s="16">
        <v>0.46428571428571402</v>
      </c>
      <c r="G10" s="16">
        <v>0.2</v>
      </c>
      <c r="H10" s="16">
        <v>0.14285714285714299</v>
      </c>
      <c r="I10" s="16">
        <v>0.21276595744680901</v>
      </c>
      <c r="J10" s="16">
        <v>0.5</v>
      </c>
      <c r="K10" s="16">
        <v>0.45833333333333298</v>
      </c>
      <c r="L10" s="16">
        <v>0.4</v>
      </c>
      <c r="M10" s="16">
        <v>0.35897435897435898</v>
      </c>
      <c r="N10" s="16">
        <v>0.33333333333333298</v>
      </c>
      <c r="O10" s="16">
        <v>0.55555555555555602</v>
      </c>
      <c r="P10" s="16">
        <v>0.2</v>
      </c>
      <c r="Q10" s="16">
        <v>0.25</v>
      </c>
      <c r="R10" s="16">
        <v>0.214285714285714</v>
      </c>
      <c r="S10" s="16">
        <v>0.33333333333333298</v>
      </c>
      <c r="T10" s="16">
        <v>0.340425531914894</v>
      </c>
      <c r="U10" s="16"/>
      <c r="V10" s="16">
        <v>0.17105263157894701</v>
      </c>
      <c r="W10" s="16">
        <v>0.34246575342465801</v>
      </c>
      <c r="X10" s="16">
        <v>0.33333333333333298</v>
      </c>
      <c r="Y10" s="16">
        <v>0.317647058823529</v>
      </c>
      <c r="Z10" s="16"/>
      <c r="AA10" s="16">
        <v>0.23</v>
      </c>
      <c r="AB10" s="16">
        <v>0.52777777777777801</v>
      </c>
      <c r="AC10" s="16">
        <v>0.34545454545454501</v>
      </c>
      <c r="AD10" s="16">
        <v>0.29850746268656703</v>
      </c>
      <c r="AE10" s="16">
        <v>0.29090909090909101</v>
      </c>
      <c r="AF10" s="16">
        <v>0.31111111111111101</v>
      </c>
      <c r="AG10" s="16">
        <v>0.240740740740741</v>
      </c>
      <c r="AH10" s="16">
        <v>0.30232558139534899</v>
      </c>
      <c r="AI10" s="16">
        <v>0.41666666666666702</v>
      </c>
      <c r="AJ10" s="16"/>
      <c r="AK10" s="16">
        <v>0.25454545454545502</v>
      </c>
      <c r="AL10" s="16">
        <v>0.34</v>
      </c>
      <c r="AM10" s="16">
        <v>0.41176470588235298</v>
      </c>
      <c r="AN10" s="16">
        <v>0.22</v>
      </c>
      <c r="AO10" s="16">
        <v>0.37113402061855699</v>
      </c>
      <c r="AP10" s="16">
        <v>0.30973451327433599</v>
      </c>
      <c r="AQ10" s="16">
        <v>0.309859154929577</v>
      </c>
      <c r="AR10" s="16"/>
      <c r="AS10" s="16">
        <v>0.32323232323232298</v>
      </c>
      <c r="AT10" s="16">
        <v>0.29977116704805501</v>
      </c>
      <c r="AU10" s="16"/>
      <c r="AV10" s="16">
        <v>0.30939226519336999</v>
      </c>
      <c r="AW10" s="16">
        <v>0.30140845070422501</v>
      </c>
      <c r="AX10" s="16"/>
      <c r="AY10" s="16">
        <v>0.29181494661921697</v>
      </c>
      <c r="AZ10" s="16">
        <v>0.317647058823529</v>
      </c>
      <c r="BA10" s="16"/>
      <c r="BB10" s="16">
        <v>0.31629392971246001</v>
      </c>
      <c r="BC10" s="16">
        <v>0.28699551569506698</v>
      </c>
      <c r="BD10" s="16"/>
      <c r="BE10" s="16">
        <v>0.133333333333333</v>
      </c>
      <c r="BF10" s="16">
        <v>0.20408163265306101</v>
      </c>
      <c r="BG10" s="16">
        <v>0.33101045296167197</v>
      </c>
      <c r="BH10" s="16">
        <v>0.34074074074074101</v>
      </c>
    </row>
    <row r="11" spans="2:60" x14ac:dyDescent="0.25">
      <c r="B11" s="17" t="s">
        <v>402</v>
      </c>
      <c r="C11" s="16">
        <v>0.19776119402985101</v>
      </c>
      <c r="D11" s="16">
        <v>0.269230769230769</v>
      </c>
      <c r="E11" s="16">
        <v>0.13725490196078399</v>
      </c>
      <c r="F11" s="16">
        <v>0.107142857142857</v>
      </c>
      <c r="G11" s="16">
        <v>0.3</v>
      </c>
      <c r="H11" s="16">
        <v>0.14285714285714299</v>
      </c>
      <c r="I11" s="16">
        <v>0.19148936170212799</v>
      </c>
      <c r="J11" s="16">
        <v>0.25</v>
      </c>
      <c r="K11" s="16">
        <v>0.125</v>
      </c>
      <c r="L11" s="16">
        <v>0.2</v>
      </c>
      <c r="M11" s="16">
        <v>0.256410256410256</v>
      </c>
      <c r="N11" s="16">
        <v>0.19047619047618999</v>
      </c>
      <c r="O11" s="16">
        <v>0.11111111111111099</v>
      </c>
      <c r="P11" s="16">
        <v>0.24</v>
      </c>
      <c r="Q11" s="16">
        <v>0.1</v>
      </c>
      <c r="R11" s="16">
        <v>7.1428571428571397E-2</v>
      </c>
      <c r="S11" s="16">
        <v>0.24444444444444399</v>
      </c>
      <c r="T11" s="16">
        <v>0.19148936170212799</v>
      </c>
      <c r="U11" s="16"/>
      <c r="V11" s="16">
        <v>5.2631578947368397E-2</v>
      </c>
      <c r="W11" s="16">
        <v>0.150684931506849</v>
      </c>
      <c r="X11" s="16">
        <v>0.25</v>
      </c>
      <c r="Y11" s="16">
        <v>0.227450980392157</v>
      </c>
      <c r="Z11" s="16"/>
      <c r="AA11" s="16">
        <v>0.11</v>
      </c>
      <c r="AB11" s="16">
        <v>0.16666666666666699</v>
      </c>
      <c r="AC11" s="16">
        <v>0.218181818181818</v>
      </c>
      <c r="AD11" s="16">
        <v>0.35820895522388102</v>
      </c>
      <c r="AE11" s="16">
        <v>0.218181818181818</v>
      </c>
      <c r="AF11" s="16">
        <v>0.22222222222222199</v>
      </c>
      <c r="AG11" s="16">
        <v>0.22222222222222199</v>
      </c>
      <c r="AH11" s="16">
        <v>0.209302325581395</v>
      </c>
      <c r="AI11" s="16">
        <v>0.1875</v>
      </c>
      <c r="AJ11" s="16"/>
      <c r="AK11" s="16">
        <v>9.0909090909090898E-2</v>
      </c>
      <c r="AL11" s="16">
        <v>0.18</v>
      </c>
      <c r="AM11" s="16">
        <v>0.14705882352941199</v>
      </c>
      <c r="AN11" s="16">
        <v>0.21</v>
      </c>
      <c r="AO11" s="16">
        <v>0.22680412371134001</v>
      </c>
      <c r="AP11" s="16">
        <v>0.221238938053097</v>
      </c>
      <c r="AQ11" s="16">
        <v>0.25352112676056299</v>
      </c>
      <c r="AR11" s="16"/>
      <c r="AS11" s="16">
        <v>0.39393939393939398</v>
      </c>
      <c r="AT11" s="16">
        <v>0.153318077803204</v>
      </c>
      <c r="AU11" s="16"/>
      <c r="AV11" s="16">
        <v>0.20441988950276199</v>
      </c>
      <c r="AW11" s="16">
        <v>0.194366197183099</v>
      </c>
      <c r="AX11" s="16"/>
      <c r="AY11" s="16">
        <v>0.17081850533807799</v>
      </c>
      <c r="AZ11" s="16">
        <v>0.227450980392157</v>
      </c>
      <c r="BA11" s="16"/>
      <c r="BB11" s="16">
        <v>0.22364217252396201</v>
      </c>
      <c r="BC11" s="16">
        <v>0.161434977578475</v>
      </c>
      <c r="BD11" s="16"/>
      <c r="BE11" s="16">
        <v>0</v>
      </c>
      <c r="BF11" s="16">
        <v>0.11224489795918401</v>
      </c>
      <c r="BG11" s="16">
        <v>0.17770034843205601</v>
      </c>
      <c r="BH11" s="16">
        <v>0.31851851851851898</v>
      </c>
    </row>
    <row r="12" spans="2:60" x14ac:dyDescent="0.25">
      <c r="B12" s="17" t="s">
        <v>403</v>
      </c>
      <c r="C12" s="16">
        <v>8.0223880597014893E-2</v>
      </c>
      <c r="D12" s="16">
        <v>9.6153846153846201E-2</v>
      </c>
      <c r="E12" s="16">
        <v>0.11764705882352899</v>
      </c>
      <c r="F12" s="16">
        <v>0</v>
      </c>
      <c r="G12" s="16">
        <v>0.15</v>
      </c>
      <c r="H12" s="16">
        <v>0</v>
      </c>
      <c r="I12" s="16">
        <v>0.12765957446808501</v>
      </c>
      <c r="J12" s="16">
        <v>0.25</v>
      </c>
      <c r="K12" s="16">
        <v>8.3333333333333301E-2</v>
      </c>
      <c r="L12" s="16">
        <v>0</v>
      </c>
      <c r="M12" s="16">
        <v>7.69230769230769E-2</v>
      </c>
      <c r="N12" s="16">
        <v>4.7619047619047603E-2</v>
      </c>
      <c r="O12" s="16">
        <v>0</v>
      </c>
      <c r="P12" s="16">
        <v>0.08</v>
      </c>
      <c r="Q12" s="16">
        <v>0.05</v>
      </c>
      <c r="R12" s="16">
        <v>7.1428571428571397E-2</v>
      </c>
      <c r="S12" s="16">
        <v>6.6666666666666693E-2</v>
      </c>
      <c r="T12" s="16">
        <v>0.10638297872340401</v>
      </c>
      <c r="U12" s="16"/>
      <c r="V12" s="16">
        <v>5.2631578947368397E-2</v>
      </c>
      <c r="W12" s="16">
        <v>2.7397260273972601E-2</v>
      </c>
      <c r="X12" s="16">
        <v>3.7878787878787901E-2</v>
      </c>
      <c r="Y12" s="16">
        <v>0.12549019607843101</v>
      </c>
      <c r="Z12" s="16"/>
      <c r="AA12" s="16">
        <v>0.1</v>
      </c>
      <c r="AB12" s="16">
        <v>2.7777777777777801E-2</v>
      </c>
      <c r="AC12" s="16">
        <v>5.4545454545454501E-2</v>
      </c>
      <c r="AD12" s="16">
        <v>2.9850746268656699E-2</v>
      </c>
      <c r="AE12" s="16">
        <v>7.2727272727272696E-2</v>
      </c>
      <c r="AF12" s="16">
        <v>4.4444444444444398E-2</v>
      </c>
      <c r="AG12" s="16">
        <v>0.16666666666666699</v>
      </c>
      <c r="AH12" s="16">
        <v>0.13953488372093001</v>
      </c>
      <c r="AI12" s="16">
        <v>6.25E-2</v>
      </c>
      <c r="AJ12" s="16"/>
      <c r="AK12" s="16">
        <v>7.2727272727272696E-2</v>
      </c>
      <c r="AL12" s="16">
        <v>0.08</v>
      </c>
      <c r="AM12" s="16">
        <v>0.11764705882352899</v>
      </c>
      <c r="AN12" s="16">
        <v>0.05</v>
      </c>
      <c r="AO12" s="16">
        <v>6.18556701030928E-2</v>
      </c>
      <c r="AP12" s="16">
        <v>0.123893805309735</v>
      </c>
      <c r="AQ12" s="16">
        <v>7.0422535211267595E-2</v>
      </c>
      <c r="AR12" s="16"/>
      <c r="AS12" s="16">
        <v>0.12121212121212099</v>
      </c>
      <c r="AT12" s="16">
        <v>7.0938215102974794E-2</v>
      </c>
      <c r="AU12" s="16"/>
      <c r="AV12" s="16">
        <v>7.18232044198895E-2</v>
      </c>
      <c r="AW12" s="16">
        <v>8.4507042253521097E-2</v>
      </c>
      <c r="AX12" s="16"/>
      <c r="AY12" s="16">
        <v>3.91459074733096E-2</v>
      </c>
      <c r="AZ12" s="16">
        <v>0.12549019607843101</v>
      </c>
      <c r="BA12" s="16"/>
      <c r="BB12" s="16">
        <v>7.9872204472843406E-2</v>
      </c>
      <c r="BC12" s="16">
        <v>8.0717488789237707E-2</v>
      </c>
      <c r="BD12" s="16"/>
      <c r="BE12" s="16">
        <v>0</v>
      </c>
      <c r="BF12" s="16">
        <v>8.1632653061224497E-2</v>
      </c>
      <c r="BG12" s="16">
        <v>6.2717770034843204E-2</v>
      </c>
      <c r="BH12" s="16">
        <v>0.125925925925926</v>
      </c>
    </row>
    <row r="13" spans="2:60" x14ac:dyDescent="0.25">
      <c r="B13" s="17" t="s">
        <v>404</v>
      </c>
      <c r="C13" s="16">
        <v>1.86567164179104E-3</v>
      </c>
      <c r="D13" s="16">
        <v>0</v>
      </c>
      <c r="E13" s="16">
        <v>0</v>
      </c>
      <c r="F13" s="16">
        <v>0</v>
      </c>
      <c r="G13" s="16">
        <v>0</v>
      </c>
      <c r="H13" s="16">
        <v>7.1428571428571397E-2</v>
      </c>
      <c r="I13" s="16">
        <v>0</v>
      </c>
      <c r="J13" s="16">
        <v>0</v>
      </c>
      <c r="K13" s="16">
        <v>0</v>
      </c>
      <c r="L13" s="16">
        <v>0</v>
      </c>
      <c r="M13" s="16">
        <v>0</v>
      </c>
      <c r="N13" s="16">
        <v>0</v>
      </c>
      <c r="O13" s="16">
        <v>0</v>
      </c>
      <c r="P13" s="16">
        <v>0</v>
      </c>
      <c r="Q13" s="16">
        <v>0</v>
      </c>
      <c r="R13" s="16">
        <v>0</v>
      </c>
      <c r="S13" s="16">
        <v>0</v>
      </c>
      <c r="T13" s="16">
        <v>0</v>
      </c>
      <c r="U13" s="16"/>
      <c r="V13" s="16">
        <v>0</v>
      </c>
      <c r="W13" s="16">
        <v>1.3698630136986301E-2</v>
      </c>
      <c r="X13" s="16">
        <v>0</v>
      </c>
      <c r="Y13" s="16">
        <v>0</v>
      </c>
      <c r="Z13" s="16"/>
      <c r="AA13" s="16">
        <v>0.01</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1.4084507042253501E-2</v>
      </c>
      <c r="AR13" s="16"/>
      <c r="AS13" s="16">
        <v>1.01010101010101E-2</v>
      </c>
      <c r="AT13" s="16">
        <v>0</v>
      </c>
      <c r="AU13" s="16"/>
      <c r="AV13" s="16">
        <v>0</v>
      </c>
      <c r="AW13" s="16">
        <v>2.8169014084507E-3</v>
      </c>
      <c r="AX13" s="16"/>
      <c r="AY13" s="16">
        <v>3.5587188612099599E-3</v>
      </c>
      <c r="AZ13" s="16">
        <v>0</v>
      </c>
      <c r="BA13" s="16"/>
      <c r="BB13" s="16">
        <v>3.1948881789137401E-3</v>
      </c>
      <c r="BC13" s="16">
        <v>0</v>
      </c>
      <c r="BD13" s="16"/>
      <c r="BE13" s="16">
        <v>0</v>
      </c>
      <c r="BF13" s="16">
        <v>0</v>
      </c>
      <c r="BG13" s="16">
        <v>3.4843205574912901E-3</v>
      </c>
      <c r="BH13" s="16">
        <v>0</v>
      </c>
    </row>
    <row r="14" spans="2:60" x14ac:dyDescent="0.25">
      <c r="B14" s="17" t="s">
        <v>103</v>
      </c>
      <c r="C14" s="18">
        <v>0.134328358208955</v>
      </c>
      <c r="D14" s="18">
        <v>0.134615384615385</v>
      </c>
      <c r="E14" s="18">
        <v>0.19607843137254899</v>
      </c>
      <c r="F14" s="18">
        <v>0.107142857142857</v>
      </c>
      <c r="G14" s="18">
        <v>0.15</v>
      </c>
      <c r="H14" s="18">
        <v>0.28571428571428598</v>
      </c>
      <c r="I14" s="18">
        <v>0.19148936170212799</v>
      </c>
      <c r="J14" s="18">
        <v>0</v>
      </c>
      <c r="K14" s="18">
        <v>0.125</v>
      </c>
      <c r="L14" s="18">
        <v>0.1</v>
      </c>
      <c r="M14" s="18">
        <v>2.5641025641025599E-2</v>
      </c>
      <c r="N14" s="18">
        <v>0.16666666666666699</v>
      </c>
      <c r="O14" s="18">
        <v>0</v>
      </c>
      <c r="P14" s="18">
        <v>0.04</v>
      </c>
      <c r="Q14" s="18">
        <v>0.1</v>
      </c>
      <c r="R14" s="18">
        <v>0.214285714285714</v>
      </c>
      <c r="S14" s="18">
        <v>0.11111111111111099</v>
      </c>
      <c r="T14" s="18">
        <v>0.170212765957447</v>
      </c>
      <c r="U14" s="18"/>
      <c r="V14" s="18">
        <v>0.22368421052631601</v>
      </c>
      <c r="W14" s="18">
        <v>0.164383561643836</v>
      </c>
      <c r="X14" s="18">
        <v>0.12878787878787901</v>
      </c>
      <c r="Y14" s="18">
        <v>0.101960784313725</v>
      </c>
      <c r="Z14" s="18"/>
      <c r="AA14" s="18">
        <v>0.12</v>
      </c>
      <c r="AB14" s="18">
        <v>0.13888888888888901</v>
      </c>
      <c r="AC14" s="18">
        <v>5.4545454545454501E-2</v>
      </c>
      <c r="AD14" s="18">
        <v>7.4626865671641798E-2</v>
      </c>
      <c r="AE14" s="18">
        <v>0.145454545454545</v>
      </c>
      <c r="AF14" s="18">
        <v>2.2222222222222199E-2</v>
      </c>
      <c r="AG14" s="18">
        <v>9.2592592592592601E-2</v>
      </c>
      <c r="AH14" s="18">
        <v>0.116279069767442</v>
      </c>
      <c r="AI14" s="18">
        <v>0.125</v>
      </c>
      <c r="AJ14" s="18"/>
      <c r="AK14" s="18">
        <v>5.4545454545454501E-2</v>
      </c>
      <c r="AL14" s="18">
        <v>0.1</v>
      </c>
      <c r="AM14" s="18">
        <v>5.8823529411764698E-2</v>
      </c>
      <c r="AN14" s="18">
        <v>0.19</v>
      </c>
      <c r="AO14" s="18">
        <v>9.2783505154639206E-2</v>
      </c>
      <c r="AP14" s="18">
        <v>8.8495575221238895E-2</v>
      </c>
      <c r="AQ14" s="18">
        <v>0.19718309859154901</v>
      </c>
      <c r="AR14" s="18"/>
      <c r="AS14" s="18">
        <v>4.0404040404040401E-2</v>
      </c>
      <c r="AT14" s="18">
        <v>0.15560640732265399</v>
      </c>
      <c r="AU14" s="18"/>
      <c r="AV14" s="18">
        <v>0.116022099447514</v>
      </c>
      <c r="AW14" s="18">
        <v>0.143661971830986</v>
      </c>
      <c r="AX14" s="18"/>
      <c r="AY14" s="18">
        <v>0.163701067615658</v>
      </c>
      <c r="AZ14" s="18">
        <v>0.101960784313725</v>
      </c>
      <c r="BA14" s="18"/>
      <c r="BB14" s="18">
        <v>0.124600638977636</v>
      </c>
      <c r="BC14" s="18">
        <v>0.14798206278026901</v>
      </c>
      <c r="BD14" s="18"/>
      <c r="BE14" s="18">
        <v>0.2</v>
      </c>
      <c r="BF14" s="18">
        <v>0.24489795918367299</v>
      </c>
      <c r="BG14" s="18">
        <v>0.13588850174216</v>
      </c>
      <c r="BH14" s="18">
        <v>4.4444444444444398E-2</v>
      </c>
    </row>
    <row r="15" spans="2:60" x14ac:dyDescent="0.25">
      <c r="B15" s="15" t="s">
        <v>711</v>
      </c>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H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x14ac:dyDescent="0.25">
      <c r="B8" s="17" t="s">
        <v>400</v>
      </c>
      <c r="C8" s="16">
        <v>1.9354838709677399E-2</v>
      </c>
      <c r="D8" s="16">
        <v>1.4285714285714299E-2</v>
      </c>
      <c r="E8" s="16">
        <v>3.8461538461538498E-2</v>
      </c>
      <c r="F8" s="16">
        <v>0</v>
      </c>
      <c r="G8" s="16">
        <v>0</v>
      </c>
      <c r="H8" s="16">
        <v>6.6666666666666693E-2</v>
      </c>
      <c r="I8" s="16">
        <v>0.04</v>
      </c>
      <c r="J8" s="16">
        <v>0</v>
      </c>
      <c r="K8" s="16">
        <v>0</v>
      </c>
      <c r="L8" s="16">
        <v>0</v>
      </c>
      <c r="M8" s="16">
        <v>0</v>
      </c>
      <c r="N8" s="16">
        <v>4.2553191489361701E-2</v>
      </c>
      <c r="O8" s="16">
        <v>0</v>
      </c>
      <c r="P8" s="16">
        <v>7.4074074074074098E-2</v>
      </c>
      <c r="Q8" s="16">
        <v>0</v>
      </c>
      <c r="R8" s="16">
        <v>0</v>
      </c>
      <c r="S8" s="16">
        <v>8.9285714285714298E-3</v>
      </c>
      <c r="T8" s="16">
        <v>1.72413793103448E-2</v>
      </c>
      <c r="U8" s="16"/>
      <c r="V8" s="16">
        <v>0.10344827586206901</v>
      </c>
      <c r="W8" s="16">
        <v>4.2253521126760597E-2</v>
      </c>
      <c r="X8" s="16">
        <v>1.1764705882352899E-2</v>
      </c>
      <c r="Y8" s="16">
        <v>3.1152647975077898E-3</v>
      </c>
      <c r="Z8" s="16"/>
      <c r="AA8" s="16">
        <v>8.6021505376344107E-2</v>
      </c>
      <c r="AB8" s="16">
        <v>2.5000000000000001E-2</v>
      </c>
      <c r="AC8" s="16">
        <v>0</v>
      </c>
      <c r="AD8" s="16">
        <v>1.3333333333333299E-2</v>
      </c>
      <c r="AE8" s="16">
        <v>0</v>
      </c>
      <c r="AF8" s="16">
        <v>1.58730158730159E-2</v>
      </c>
      <c r="AG8" s="16">
        <v>1.5625E-2</v>
      </c>
      <c r="AH8" s="16">
        <v>0</v>
      </c>
      <c r="AI8" s="16">
        <v>0</v>
      </c>
      <c r="AJ8" s="16"/>
      <c r="AK8" s="16">
        <v>6.6666666666666693E-2</v>
      </c>
      <c r="AL8" s="16">
        <v>2.3809523809523801E-2</v>
      </c>
      <c r="AM8" s="16">
        <v>3.8461538461538498E-2</v>
      </c>
      <c r="AN8" s="16">
        <v>8.5470085470085496E-3</v>
      </c>
      <c r="AO8" s="16">
        <v>1.5625E-2</v>
      </c>
      <c r="AP8" s="16">
        <v>7.9365079365079395E-3</v>
      </c>
      <c r="AQ8" s="16">
        <v>1.2345679012345699E-2</v>
      </c>
      <c r="AR8" s="16"/>
      <c r="AS8" s="16">
        <v>1.5957446808510599E-2</v>
      </c>
      <c r="AT8" s="16">
        <v>2.0833333333333301E-2</v>
      </c>
      <c r="AU8" s="16"/>
      <c r="AV8" s="16">
        <v>3.1413612565444997E-2</v>
      </c>
      <c r="AW8" s="16">
        <v>1.3986013986014E-2</v>
      </c>
      <c r="AX8" s="16"/>
      <c r="AY8" s="16">
        <v>3.67892976588629E-2</v>
      </c>
      <c r="AZ8" s="16">
        <v>3.1152647975077898E-3</v>
      </c>
      <c r="BA8" s="16"/>
      <c r="BB8" s="16">
        <v>1.0869565217391301E-2</v>
      </c>
      <c r="BC8" s="16">
        <v>3.1746031746031703E-2</v>
      </c>
      <c r="BD8" s="16"/>
      <c r="BE8" s="16">
        <v>0.23529411764705899</v>
      </c>
      <c r="BF8" s="16">
        <v>7.2289156626505993E-2</v>
      </c>
      <c r="BG8" s="16">
        <v>5.8651026392961903E-3</v>
      </c>
      <c r="BH8" s="16">
        <v>0</v>
      </c>
    </row>
    <row r="9" spans="2:60" x14ac:dyDescent="0.25">
      <c r="B9" s="17" t="s">
        <v>151</v>
      </c>
      <c r="C9" s="16">
        <v>0.261290322580645</v>
      </c>
      <c r="D9" s="16">
        <v>0.157142857142857</v>
      </c>
      <c r="E9" s="16">
        <v>0.115384615384615</v>
      </c>
      <c r="F9" s="16">
        <v>0.5</v>
      </c>
      <c r="G9" s="16">
        <v>0.25</v>
      </c>
      <c r="H9" s="16">
        <v>0.266666666666667</v>
      </c>
      <c r="I9" s="16">
        <v>0.42</v>
      </c>
      <c r="J9" s="16">
        <v>0</v>
      </c>
      <c r="K9" s="16">
        <v>0.225806451612903</v>
      </c>
      <c r="L9" s="16">
        <v>0.27272727272727298</v>
      </c>
      <c r="M9" s="16">
        <v>0.28888888888888897</v>
      </c>
      <c r="N9" s="16">
        <v>0.319148936170213</v>
      </c>
      <c r="O9" s="16">
        <v>0.4</v>
      </c>
      <c r="P9" s="16">
        <v>0.25925925925925902</v>
      </c>
      <c r="Q9" s="16">
        <v>0.35294117647058798</v>
      </c>
      <c r="R9" s="16">
        <v>0.25</v>
      </c>
      <c r="S9" s="16">
        <v>0.23214285714285701</v>
      </c>
      <c r="T9" s="16">
        <v>0.22413793103448301</v>
      </c>
      <c r="U9" s="16"/>
      <c r="V9" s="16">
        <v>0.31034482758620702</v>
      </c>
      <c r="W9" s="16">
        <v>0.338028169014085</v>
      </c>
      <c r="X9" s="16">
        <v>0.29411764705882398</v>
      </c>
      <c r="Y9" s="16">
        <v>0.218068535825545</v>
      </c>
      <c r="Z9" s="16"/>
      <c r="AA9" s="16">
        <v>0.29032258064516098</v>
      </c>
      <c r="AB9" s="16">
        <v>0.15</v>
      </c>
      <c r="AC9" s="16">
        <v>0.33928571428571402</v>
      </c>
      <c r="AD9" s="16">
        <v>0.34666666666666701</v>
      </c>
      <c r="AE9" s="16">
        <v>0.31884057971014501</v>
      </c>
      <c r="AF9" s="16">
        <v>0.26984126984126999</v>
      </c>
      <c r="AG9" s="16">
        <v>0.3125</v>
      </c>
      <c r="AH9" s="16">
        <v>0.13207547169811301</v>
      </c>
      <c r="AI9" s="16">
        <v>0.197368421052632</v>
      </c>
      <c r="AJ9" s="16"/>
      <c r="AK9" s="16">
        <v>0.3</v>
      </c>
      <c r="AL9" s="16">
        <v>0.238095238095238</v>
      </c>
      <c r="AM9" s="16">
        <v>0.32692307692307698</v>
      </c>
      <c r="AN9" s="16">
        <v>0.230769230769231</v>
      </c>
      <c r="AO9" s="16">
        <v>0.3125</v>
      </c>
      <c r="AP9" s="16">
        <v>0.26190476190476197</v>
      </c>
      <c r="AQ9" s="16">
        <v>0.19753086419753099</v>
      </c>
      <c r="AR9" s="16"/>
      <c r="AS9" s="16">
        <v>0.170212765957447</v>
      </c>
      <c r="AT9" s="16">
        <v>0.30092592592592599</v>
      </c>
      <c r="AU9" s="16"/>
      <c r="AV9" s="16">
        <v>0.30890052356020897</v>
      </c>
      <c r="AW9" s="16">
        <v>0.24009324009324001</v>
      </c>
      <c r="AX9" s="16"/>
      <c r="AY9" s="16">
        <v>0.30769230769230799</v>
      </c>
      <c r="AZ9" s="16">
        <v>0.218068535825545</v>
      </c>
      <c r="BA9" s="16"/>
      <c r="BB9" s="16">
        <v>0.247282608695652</v>
      </c>
      <c r="BC9" s="16">
        <v>0.28174603174603202</v>
      </c>
      <c r="BD9" s="16"/>
      <c r="BE9" s="16">
        <v>0.11764705882352899</v>
      </c>
      <c r="BF9" s="16">
        <v>0.180722891566265</v>
      </c>
      <c r="BG9" s="16">
        <v>0.30791788856305002</v>
      </c>
      <c r="BH9" s="16">
        <v>0.225988700564972</v>
      </c>
    </row>
    <row r="10" spans="2:60" x14ac:dyDescent="0.25">
      <c r="B10" s="17" t="s">
        <v>401</v>
      </c>
      <c r="C10" s="16">
        <v>0.35161290322580602</v>
      </c>
      <c r="D10" s="16">
        <v>0.32857142857142901</v>
      </c>
      <c r="E10" s="16">
        <v>0.32692307692307698</v>
      </c>
      <c r="F10" s="16">
        <v>0.26470588235294101</v>
      </c>
      <c r="G10" s="16">
        <v>0.29166666666666702</v>
      </c>
      <c r="H10" s="16">
        <v>0.33333333333333298</v>
      </c>
      <c r="I10" s="16">
        <v>0.3</v>
      </c>
      <c r="J10" s="16">
        <v>0.5</v>
      </c>
      <c r="K10" s="16">
        <v>0.54838709677419395</v>
      </c>
      <c r="L10" s="16">
        <v>0.54545454545454497</v>
      </c>
      <c r="M10" s="16">
        <v>0.37777777777777799</v>
      </c>
      <c r="N10" s="16">
        <v>0.44680851063829802</v>
      </c>
      <c r="O10" s="16">
        <v>0.33333333333333298</v>
      </c>
      <c r="P10" s="16">
        <v>0.148148148148148</v>
      </c>
      <c r="Q10" s="16">
        <v>0.29411764705882398</v>
      </c>
      <c r="R10" s="16">
        <v>0.5</v>
      </c>
      <c r="S10" s="16">
        <v>0.35714285714285698</v>
      </c>
      <c r="T10" s="16">
        <v>0.36206896551724099</v>
      </c>
      <c r="U10" s="16"/>
      <c r="V10" s="16">
        <v>0.22413793103448301</v>
      </c>
      <c r="W10" s="16">
        <v>0.23943661971831001</v>
      </c>
      <c r="X10" s="16">
        <v>0.32352941176470601</v>
      </c>
      <c r="Y10" s="16">
        <v>0.41433021806853598</v>
      </c>
      <c r="Z10" s="16"/>
      <c r="AA10" s="16">
        <v>0.26881720430107497</v>
      </c>
      <c r="AB10" s="16">
        <v>0.42499999999999999</v>
      </c>
      <c r="AC10" s="16">
        <v>0.33928571428571402</v>
      </c>
      <c r="AD10" s="16">
        <v>0.4</v>
      </c>
      <c r="AE10" s="16">
        <v>0.42028985507246402</v>
      </c>
      <c r="AF10" s="16">
        <v>0.30158730158730201</v>
      </c>
      <c r="AG10" s="16">
        <v>0.3125</v>
      </c>
      <c r="AH10" s="16">
        <v>0.43396226415094302</v>
      </c>
      <c r="AI10" s="16">
        <v>0.40789473684210498</v>
      </c>
      <c r="AJ10" s="16"/>
      <c r="AK10" s="16">
        <v>0.266666666666667</v>
      </c>
      <c r="AL10" s="16">
        <v>0.35714285714285698</v>
      </c>
      <c r="AM10" s="16">
        <v>0.21153846153846201</v>
      </c>
      <c r="AN10" s="16">
        <v>0.41880341880341898</v>
      </c>
      <c r="AO10" s="16">
        <v>0.3984375</v>
      </c>
      <c r="AP10" s="16">
        <v>0.41269841269841301</v>
      </c>
      <c r="AQ10" s="16">
        <v>0.296296296296296</v>
      </c>
      <c r="AR10" s="16"/>
      <c r="AS10" s="16">
        <v>0.40425531914893598</v>
      </c>
      <c r="AT10" s="16">
        <v>0.328703703703704</v>
      </c>
      <c r="AU10" s="16"/>
      <c r="AV10" s="16">
        <v>0.32984293193717301</v>
      </c>
      <c r="AW10" s="16">
        <v>0.36130536130536101</v>
      </c>
      <c r="AX10" s="16"/>
      <c r="AY10" s="16">
        <v>0.28428093645484898</v>
      </c>
      <c r="AZ10" s="16">
        <v>0.41433021806853598</v>
      </c>
      <c r="BA10" s="16"/>
      <c r="BB10" s="16">
        <v>0.375</v>
      </c>
      <c r="BC10" s="16">
        <v>0.317460317460317</v>
      </c>
      <c r="BD10" s="16"/>
      <c r="BE10" s="16">
        <v>0</v>
      </c>
      <c r="BF10" s="16">
        <v>0.265060240963855</v>
      </c>
      <c r="BG10" s="16">
        <v>0.35777126099706702</v>
      </c>
      <c r="BH10" s="16">
        <v>0.40677966101694901</v>
      </c>
    </row>
    <row r="11" spans="2:60" x14ac:dyDescent="0.25">
      <c r="B11" s="17" t="s">
        <v>402</v>
      </c>
      <c r="C11" s="16">
        <v>0.187096774193548</v>
      </c>
      <c r="D11" s="16">
        <v>0.27142857142857102</v>
      </c>
      <c r="E11" s="16">
        <v>0.19230769230769201</v>
      </c>
      <c r="F11" s="16">
        <v>8.8235294117647106E-2</v>
      </c>
      <c r="G11" s="16">
        <v>0.33333333333333298</v>
      </c>
      <c r="H11" s="16">
        <v>6.6666666666666693E-2</v>
      </c>
      <c r="I11" s="16">
        <v>0.12</v>
      </c>
      <c r="J11" s="16">
        <v>0.25</v>
      </c>
      <c r="K11" s="16">
        <v>0.16129032258064499</v>
      </c>
      <c r="L11" s="16">
        <v>9.0909090909090898E-2</v>
      </c>
      <c r="M11" s="16">
        <v>0.24444444444444399</v>
      </c>
      <c r="N11" s="16">
        <v>6.3829787234042507E-2</v>
      </c>
      <c r="O11" s="16">
        <v>0.2</v>
      </c>
      <c r="P11" s="16">
        <v>0.25925925925925902</v>
      </c>
      <c r="Q11" s="16">
        <v>0.11764705882352899</v>
      </c>
      <c r="R11" s="16">
        <v>0</v>
      </c>
      <c r="S11" s="16">
        <v>0.20535714285714299</v>
      </c>
      <c r="T11" s="16">
        <v>0.20689655172413801</v>
      </c>
      <c r="U11" s="16"/>
      <c r="V11" s="16">
        <v>0.15517241379310301</v>
      </c>
      <c r="W11" s="16">
        <v>0.22535211267605601</v>
      </c>
      <c r="X11" s="16">
        <v>0.158823529411765</v>
      </c>
      <c r="Y11" s="16">
        <v>0.19937694704049799</v>
      </c>
      <c r="Z11" s="16"/>
      <c r="AA11" s="16">
        <v>0.204301075268817</v>
      </c>
      <c r="AB11" s="16">
        <v>0.22500000000000001</v>
      </c>
      <c r="AC11" s="16">
        <v>0.28571428571428598</v>
      </c>
      <c r="AD11" s="16">
        <v>0.146666666666667</v>
      </c>
      <c r="AE11" s="16">
        <v>5.7971014492753603E-2</v>
      </c>
      <c r="AF11" s="16">
        <v>0.22222222222222199</v>
      </c>
      <c r="AG11" s="16">
        <v>0.25</v>
      </c>
      <c r="AH11" s="16">
        <v>0.20754716981132099</v>
      </c>
      <c r="AI11" s="16">
        <v>0.18421052631578899</v>
      </c>
      <c r="AJ11" s="16"/>
      <c r="AK11" s="16">
        <v>0.2</v>
      </c>
      <c r="AL11" s="16">
        <v>0.33333333333333298</v>
      </c>
      <c r="AM11" s="16">
        <v>0.34615384615384598</v>
      </c>
      <c r="AN11" s="16">
        <v>9.4017094017094002E-2</v>
      </c>
      <c r="AO11" s="16">
        <v>0.15625</v>
      </c>
      <c r="AP11" s="16">
        <v>0.134920634920635</v>
      </c>
      <c r="AQ11" s="16">
        <v>0.296296296296296</v>
      </c>
      <c r="AR11" s="16"/>
      <c r="AS11" s="16">
        <v>0.24468085106383</v>
      </c>
      <c r="AT11" s="16">
        <v>0.16203703703703701</v>
      </c>
      <c r="AU11" s="16"/>
      <c r="AV11" s="16">
        <v>0.162303664921466</v>
      </c>
      <c r="AW11" s="16">
        <v>0.198135198135198</v>
      </c>
      <c r="AX11" s="16"/>
      <c r="AY11" s="16">
        <v>0.173913043478261</v>
      </c>
      <c r="AZ11" s="16">
        <v>0.19937694704049799</v>
      </c>
      <c r="BA11" s="16"/>
      <c r="BB11" s="16">
        <v>0.21195652173912999</v>
      </c>
      <c r="BC11" s="16">
        <v>0.15079365079365101</v>
      </c>
      <c r="BD11" s="16"/>
      <c r="BE11" s="16">
        <v>0.17647058823529399</v>
      </c>
      <c r="BF11" s="16">
        <v>0.240963855421687</v>
      </c>
      <c r="BG11" s="16">
        <v>0.15249266862170099</v>
      </c>
      <c r="BH11" s="16">
        <v>0.23163841807909599</v>
      </c>
    </row>
    <row r="12" spans="2:60" x14ac:dyDescent="0.25">
      <c r="B12" s="17" t="s">
        <v>403</v>
      </c>
      <c r="C12" s="16">
        <v>5.6451612903225798E-2</v>
      </c>
      <c r="D12" s="16">
        <v>8.5714285714285701E-2</v>
      </c>
      <c r="E12" s="16">
        <v>7.69230769230769E-2</v>
      </c>
      <c r="F12" s="16">
        <v>2.9411764705882401E-2</v>
      </c>
      <c r="G12" s="16">
        <v>0</v>
      </c>
      <c r="H12" s="16">
        <v>0</v>
      </c>
      <c r="I12" s="16">
        <v>0.04</v>
      </c>
      <c r="J12" s="16">
        <v>0.125</v>
      </c>
      <c r="K12" s="16">
        <v>0</v>
      </c>
      <c r="L12" s="16">
        <v>0</v>
      </c>
      <c r="M12" s="16">
        <v>2.2222222222222199E-2</v>
      </c>
      <c r="N12" s="16">
        <v>4.2553191489361701E-2</v>
      </c>
      <c r="O12" s="16">
        <v>6.6666666666666693E-2</v>
      </c>
      <c r="P12" s="16">
        <v>7.4074074074074098E-2</v>
      </c>
      <c r="Q12" s="16">
        <v>0.11764705882352899</v>
      </c>
      <c r="R12" s="16">
        <v>0</v>
      </c>
      <c r="S12" s="16">
        <v>8.9285714285714302E-2</v>
      </c>
      <c r="T12" s="16">
        <v>5.1724137931034503E-2</v>
      </c>
      <c r="U12" s="16"/>
      <c r="V12" s="16">
        <v>1.72413793103448E-2</v>
      </c>
      <c r="W12" s="16">
        <v>5.63380281690141E-2</v>
      </c>
      <c r="X12" s="16">
        <v>5.8823529411764698E-2</v>
      </c>
      <c r="Y12" s="16">
        <v>6.2305295950155798E-2</v>
      </c>
      <c r="Z12" s="16"/>
      <c r="AA12" s="16">
        <v>4.3010752688171998E-2</v>
      </c>
      <c r="AB12" s="16">
        <v>2.5000000000000001E-2</v>
      </c>
      <c r="AC12" s="16">
        <v>1.7857142857142901E-2</v>
      </c>
      <c r="AD12" s="16">
        <v>0.04</v>
      </c>
      <c r="AE12" s="16">
        <v>0.101449275362319</v>
      </c>
      <c r="AF12" s="16">
        <v>9.5238095238095205E-2</v>
      </c>
      <c r="AG12" s="16">
        <v>6.25E-2</v>
      </c>
      <c r="AH12" s="16">
        <v>7.5471698113207503E-2</v>
      </c>
      <c r="AI12" s="16">
        <v>5.2631578947368397E-2</v>
      </c>
      <c r="AJ12" s="16"/>
      <c r="AK12" s="16">
        <v>3.3333333333333298E-2</v>
      </c>
      <c r="AL12" s="16">
        <v>2.3809523809523801E-2</v>
      </c>
      <c r="AM12" s="16">
        <v>1.9230769230769201E-2</v>
      </c>
      <c r="AN12" s="16">
        <v>5.9829059829059797E-2</v>
      </c>
      <c r="AO12" s="16">
        <v>3.125E-2</v>
      </c>
      <c r="AP12" s="16">
        <v>0.11111111111111099</v>
      </c>
      <c r="AQ12" s="16">
        <v>7.4074074074074098E-2</v>
      </c>
      <c r="AR12" s="16"/>
      <c r="AS12" s="16">
        <v>0.10638297872340401</v>
      </c>
      <c r="AT12" s="16">
        <v>3.4722222222222203E-2</v>
      </c>
      <c r="AU12" s="16"/>
      <c r="AV12" s="16">
        <v>4.1884816753926697E-2</v>
      </c>
      <c r="AW12" s="16">
        <v>6.2937062937062901E-2</v>
      </c>
      <c r="AX12" s="16"/>
      <c r="AY12" s="16">
        <v>5.0167224080267601E-2</v>
      </c>
      <c r="AZ12" s="16">
        <v>6.2305295950155798E-2</v>
      </c>
      <c r="BA12" s="16"/>
      <c r="BB12" s="16">
        <v>6.7934782608695607E-2</v>
      </c>
      <c r="BC12" s="16">
        <v>3.9682539682539701E-2</v>
      </c>
      <c r="BD12" s="16"/>
      <c r="BE12" s="16">
        <v>0</v>
      </c>
      <c r="BF12" s="16">
        <v>2.40963855421687E-2</v>
      </c>
      <c r="BG12" s="16">
        <v>3.81231671554252E-2</v>
      </c>
      <c r="BH12" s="16">
        <v>0.112994350282486</v>
      </c>
    </row>
    <row r="13" spans="2:60" x14ac:dyDescent="0.25">
      <c r="B13" s="17" t="s">
        <v>404</v>
      </c>
      <c r="C13" s="16">
        <v>4.8387096774193603E-3</v>
      </c>
      <c r="D13" s="16">
        <v>0</v>
      </c>
      <c r="E13" s="16">
        <v>0</v>
      </c>
      <c r="F13" s="16">
        <v>0</v>
      </c>
      <c r="G13" s="16">
        <v>0</v>
      </c>
      <c r="H13" s="16">
        <v>0</v>
      </c>
      <c r="I13" s="16">
        <v>0</v>
      </c>
      <c r="J13" s="16">
        <v>0</v>
      </c>
      <c r="K13" s="16">
        <v>0</v>
      </c>
      <c r="L13" s="16">
        <v>0</v>
      </c>
      <c r="M13" s="16">
        <v>0</v>
      </c>
      <c r="N13" s="16">
        <v>0</v>
      </c>
      <c r="O13" s="16">
        <v>0</v>
      </c>
      <c r="P13" s="16">
        <v>3.7037037037037E-2</v>
      </c>
      <c r="Q13" s="16">
        <v>0</v>
      </c>
      <c r="R13" s="16">
        <v>0</v>
      </c>
      <c r="S13" s="16">
        <v>8.9285714285714298E-3</v>
      </c>
      <c r="T13" s="16">
        <v>1.72413793103448E-2</v>
      </c>
      <c r="U13" s="16"/>
      <c r="V13" s="16">
        <v>0</v>
      </c>
      <c r="W13" s="16">
        <v>0</v>
      </c>
      <c r="X13" s="16">
        <v>0</v>
      </c>
      <c r="Y13" s="16">
        <v>9.3457943925233603E-3</v>
      </c>
      <c r="Z13" s="16"/>
      <c r="AA13" s="16">
        <v>0</v>
      </c>
      <c r="AB13" s="16">
        <v>0</v>
      </c>
      <c r="AC13" s="16">
        <v>1.7857142857142901E-2</v>
      </c>
      <c r="AD13" s="16">
        <v>0</v>
      </c>
      <c r="AE13" s="16">
        <v>0</v>
      </c>
      <c r="AF13" s="16">
        <v>0</v>
      </c>
      <c r="AG13" s="16">
        <v>0</v>
      </c>
      <c r="AH13" s="16">
        <v>0</v>
      </c>
      <c r="AI13" s="16">
        <v>1.3157894736842099E-2</v>
      </c>
      <c r="AJ13" s="16"/>
      <c r="AK13" s="16">
        <v>0</v>
      </c>
      <c r="AL13" s="16">
        <v>0</v>
      </c>
      <c r="AM13" s="16">
        <v>0</v>
      </c>
      <c r="AN13" s="16">
        <v>8.5470085470085496E-3</v>
      </c>
      <c r="AO13" s="16">
        <v>7.8125E-3</v>
      </c>
      <c r="AP13" s="16">
        <v>7.9365079365079395E-3</v>
      </c>
      <c r="AQ13" s="16">
        <v>0</v>
      </c>
      <c r="AR13" s="16"/>
      <c r="AS13" s="16">
        <v>0</v>
      </c>
      <c r="AT13" s="16">
        <v>6.9444444444444397E-3</v>
      </c>
      <c r="AU13" s="16"/>
      <c r="AV13" s="16">
        <v>5.2356020942408397E-3</v>
      </c>
      <c r="AW13" s="16">
        <v>4.6620046620046603E-3</v>
      </c>
      <c r="AX13" s="16"/>
      <c r="AY13" s="16">
        <v>0</v>
      </c>
      <c r="AZ13" s="16">
        <v>9.3457943925233603E-3</v>
      </c>
      <c r="BA13" s="16"/>
      <c r="BB13" s="16">
        <v>5.4347826086956503E-3</v>
      </c>
      <c r="BC13" s="16">
        <v>3.9682539682539698E-3</v>
      </c>
      <c r="BD13" s="16"/>
      <c r="BE13" s="16">
        <v>0</v>
      </c>
      <c r="BF13" s="16">
        <v>1.20481927710843E-2</v>
      </c>
      <c r="BG13" s="16">
        <v>5.8651026392961903E-3</v>
      </c>
      <c r="BH13" s="16">
        <v>0</v>
      </c>
    </row>
    <row r="14" spans="2:60" x14ac:dyDescent="0.25">
      <c r="B14" s="17" t="s">
        <v>98</v>
      </c>
      <c r="C14" s="18">
        <v>0.119354838709677</v>
      </c>
      <c r="D14" s="18">
        <v>0.14285714285714299</v>
      </c>
      <c r="E14" s="18">
        <v>0.25</v>
      </c>
      <c r="F14" s="18">
        <v>0.11764705882352899</v>
      </c>
      <c r="G14" s="18">
        <v>0.125</v>
      </c>
      <c r="H14" s="18">
        <v>0.266666666666667</v>
      </c>
      <c r="I14" s="18">
        <v>0.08</v>
      </c>
      <c r="J14" s="18">
        <v>0.125</v>
      </c>
      <c r="K14" s="18">
        <v>6.4516129032258104E-2</v>
      </c>
      <c r="L14" s="18">
        <v>9.0909090909090898E-2</v>
      </c>
      <c r="M14" s="18">
        <v>6.6666666666666693E-2</v>
      </c>
      <c r="N14" s="18">
        <v>8.5106382978723402E-2</v>
      </c>
      <c r="O14" s="18">
        <v>0</v>
      </c>
      <c r="P14" s="18">
        <v>0.148148148148148</v>
      </c>
      <c r="Q14" s="18">
        <v>0.11764705882352899</v>
      </c>
      <c r="R14" s="18">
        <v>0.25</v>
      </c>
      <c r="S14" s="18">
        <v>9.8214285714285698E-2</v>
      </c>
      <c r="T14" s="18">
        <v>0.12068965517241401</v>
      </c>
      <c r="U14" s="18"/>
      <c r="V14" s="18">
        <v>0.18965517241379301</v>
      </c>
      <c r="W14" s="18">
        <v>9.85915492957746E-2</v>
      </c>
      <c r="X14" s="18">
        <v>0.152941176470588</v>
      </c>
      <c r="Y14" s="18">
        <v>9.34579439252336E-2</v>
      </c>
      <c r="Z14" s="18"/>
      <c r="AA14" s="18">
        <v>0.10752688172043</v>
      </c>
      <c r="AB14" s="18">
        <v>0.15</v>
      </c>
      <c r="AC14" s="18">
        <v>0</v>
      </c>
      <c r="AD14" s="18">
        <v>5.3333333333333302E-2</v>
      </c>
      <c r="AE14" s="18">
        <v>0.101449275362319</v>
      </c>
      <c r="AF14" s="18">
        <v>9.5238095238095205E-2</v>
      </c>
      <c r="AG14" s="18">
        <v>4.6875E-2</v>
      </c>
      <c r="AH14" s="18">
        <v>0.15094339622641501</v>
      </c>
      <c r="AI14" s="18">
        <v>0.144736842105263</v>
      </c>
      <c r="AJ14" s="18"/>
      <c r="AK14" s="18">
        <v>0.133333333333333</v>
      </c>
      <c r="AL14" s="18">
        <v>2.3809523809523801E-2</v>
      </c>
      <c r="AM14" s="18">
        <v>5.7692307692307702E-2</v>
      </c>
      <c r="AN14" s="18">
        <v>0.17948717948717899</v>
      </c>
      <c r="AO14" s="18">
        <v>7.8125E-2</v>
      </c>
      <c r="AP14" s="18">
        <v>6.3492063492063502E-2</v>
      </c>
      <c r="AQ14" s="18">
        <v>0.12345679012345701</v>
      </c>
      <c r="AR14" s="18"/>
      <c r="AS14" s="18">
        <v>5.85106382978723E-2</v>
      </c>
      <c r="AT14" s="18">
        <v>0.14583333333333301</v>
      </c>
      <c r="AU14" s="18"/>
      <c r="AV14" s="18">
        <v>0.12041884816753901</v>
      </c>
      <c r="AW14" s="18">
        <v>0.11888111888111901</v>
      </c>
      <c r="AX14" s="18"/>
      <c r="AY14" s="18">
        <v>0.14715719063545199</v>
      </c>
      <c r="AZ14" s="18">
        <v>9.34579439252336E-2</v>
      </c>
      <c r="BA14" s="18"/>
      <c r="BB14" s="18">
        <v>8.1521739130434798E-2</v>
      </c>
      <c r="BC14" s="18">
        <v>0.17460317460317501</v>
      </c>
      <c r="BD14" s="18"/>
      <c r="BE14" s="18">
        <v>0.47058823529411797</v>
      </c>
      <c r="BF14" s="18">
        <v>0.20481927710843401</v>
      </c>
      <c r="BG14" s="18">
        <v>0.13196480938416399</v>
      </c>
      <c r="BH14" s="18">
        <v>2.2598870056497199E-2</v>
      </c>
    </row>
    <row r="15" spans="2:60" x14ac:dyDescent="0.25">
      <c r="B15" s="15" t="s">
        <v>79</v>
      </c>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H17"/>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x14ac:dyDescent="0.25">
      <c r="B8" s="17" t="s">
        <v>407</v>
      </c>
      <c r="C8" s="16">
        <v>0.662903225806452</v>
      </c>
      <c r="D8" s="16">
        <v>0.58571428571428596</v>
      </c>
      <c r="E8" s="16">
        <v>0.61538461538461497</v>
      </c>
      <c r="F8" s="16">
        <v>0.76470588235294101</v>
      </c>
      <c r="G8" s="16">
        <v>0.75</v>
      </c>
      <c r="H8" s="16">
        <v>0.46666666666666701</v>
      </c>
      <c r="I8" s="16">
        <v>0.68</v>
      </c>
      <c r="J8" s="16">
        <v>0.75</v>
      </c>
      <c r="K8" s="16">
        <v>0.54838709677419395</v>
      </c>
      <c r="L8" s="16">
        <v>0.81818181818181801</v>
      </c>
      <c r="M8" s="16">
        <v>0.68888888888888899</v>
      </c>
      <c r="N8" s="16">
        <v>0.659574468085106</v>
      </c>
      <c r="O8" s="16">
        <v>0.53333333333333299</v>
      </c>
      <c r="P8" s="16">
        <v>0.592592592592593</v>
      </c>
      <c r="Q8" s="16">
        <v>0.76470588235294101</v>
      </c>
      <c r="R8" s="16">
        <v>0.75</v>
      </c>
      <c r="S8" s="16">
        <v>0.73214285714285698</v>
      </c>
      <c r="T8" s="16">
        <v>0.63793103448275901</v>
      </c>
      <c r="U8" s="16"/>
      <c r="V8" s="16">
        <v>0.62068965517241403</v>
      </c>
      <c r="W8" s="16">
        <v>0.66197183098591506</v>
      </c>
      <c r="X8" s="16">
        <v>0.63529411764705901</v>
      </c>
      <c r="Y8" s="16">
        <v>0.68535825545171303</v>
      </c>
      <c r="Z8" s="16"/>
      <c r="AA8" s="16">
        <v>0.67741935483870996</v>
      </c>
      <c r="AB8" s="16">
        <v>0.7</v>
      </c>
      <c r="AC8" s="16">
        <v>0.75</v>
      </c>
      <c r="AD8" s="16">
        <v>0.74666666666666703</v>
      </c>
      <c r="AE8" s="16">
        <v>0.63768115942029002</v>
      </c>
      <c r="AF8" s="16">
        <v>0.65079365079365104</v>
      </c>
      <c r="AG8" s="16">
        <v>0.703125</v>
      </c>
      <c r="AH8" s="16">
        <v>0.64150943396226401</v>
      </c>
      <c r="AI8" s="16">
        <v>0.60526315789473695</v>
      </c>
      <c r="AJ8" s="16"/>
      <c r="AK8" s="16">
        <v>0.68333333333333302</v>
      </c>
      <c r="AL8" s="16">
        <v>0.61904761904761896</v>
      </c>
      <c r="AM8" s="16">
        <v>0.69230769230769196</v>
      </c>
      <c r="AN8" s="16">
        <v>0.67521367521367504</v>
      </c>
      <c r="AO8" s="16">
        <v>0.59375</v>
      </c>
      <c r="AP8" s="16">
        <v>0.75396825396825395</v>
      </c>
      <c r="AQ8" s="16">
        <v>0.67901234567901203</v>
      </c>
      <c r="AR8" s="16"/>
      <c r="AS8" s="16">
        <v>0.60106382978723405</v>
      </c>
      <c r="AT8" s="16">
        <v>0.68981481481481499</v>
      </c>
      <c r="AU8" s="16"/>
      <c r="AV8" s="16">
        <v>0.72251308900523603</v>
      </c>
      <c r="AW8" s="16">
        <v>0.63636363636363602</v>
      </c>
      <c r="AX8" s="16"/>
      <c r="AY8" s="16">
        <v>0.63879598662207404</v>
      </c>
      <c r="AZ8" s="16">
        <v>0.68535825545171303</v>
      </c>
      <c r="BA8" s="16"/>
      <c r="BB8" s="16">
        <v>0.6875</v>
      </c>
      <c r="BC8" s="16">
        <v>0.62698412698412698</v>
      </c>
      <c r="BD8" s="16"/>
      <c r="BE8" s="16">
        <v>0.29411764705882398</v>
      </c>
      <c r="BF8" s="16">
        <v>0.56626506024096401</v>
      </c>
      <c r="BG8" s="16">
        <v>0.671554252199413</v>
      </c>
      <c r="BH8" s="16">
        <v>0.72881355932203395</v>
      </c>
    </row>
    <row r="9" spans="2:60" x14ac:dyDescent="0.25">
      <c r="B9" s="17" t="s">
        <v>408</v>
      </c>
      <c r="C9" s="16">
        <v>0.35</v>
      </c>
      <c r="D9" s="16">
        <v>0.41428571428571398</v>
      </c>
      <c r="E9" s="16">
        <v>0.40384615384615402</v>
      </c>
      <c r="F9" s="16">
        <v>8.8235294117647106E-2</v>
      </c>
      <c r="G9" s="16">
        <v>0.5</v>
      </c>
      <c r="H9" s="16">
        <v>0.266666666666667</v>
      </c>
      <c r="I9" s="16">
        <v>0.26</v>
      </c>
      <c r="J9" s="16">
        <v>0.5</v>
      </c>
      <c r="K9" s="16">
        <v>0.41935483870967699</v>
      </c>
      <c r="L9" s="16">
        <v>9.0909090909090898E-2</v>
      </c>
      <c r="M9" s="16">
        <v>0.37777777777777799</v>
      </c>
      <c r="N9" s="16">
        <v>0.29787234042553201</v>
      </c>
      <c r="O9" s="16">
        <v>0.6</v>
      </c>
      <c r="P9" s="16">
        <v>0.407407407407407</v>
      </c>
      <c r="Q9" s="16">
        <v>0.23529411764705899</v>
      </c>
      <c r="R9" s="16">
        <v>0.25</v>
      </c>
      <c r="S9" s="16">
        <v>0.41071428571428598</v>
      </c>
      <c r="T9" s="16">
        <v>0.25862068965517199</v>
      </c>
      <c r="U9" s="16"/>
      <c r="V9" s="16">
        <v>0.22413793103448301</v>
      </c>
      <c r="W9" s="16">
        <v>0.169014084507042</v>
      </c>
      <c r="X9" s="16">
        <v>0.317647058823529</v>
      </c>
      <c r="Y9" s="16">
        <v>0.42990654205607498</v>
      </c>
      <c r="Z9" s="16"/>
      <c r="AA9" s="16">
        <v>0.26881720430107497</v>
      </c>
      <c r="AB9" s="16">
        <v>0.2</v>
      </c>
      <c r="AC9" s="16">
        <v>0.33928571428571402</v>
      </c>
      <c r="AD9" s="16">
        <v>0.28000000000000003</v>
      </c>
      <c r="AE9" s="16">
        <v>0.27536231884057999</v>
      </c>
      <c r="AF9" s="16">
        <v>0.46031746031746001</v>
      </c>
      <c r="AG9" s="16">
        <v>0.40625</v>
      </c>
      <c r="AH9" s="16">
        <v>0.39622641509433998</v>
      </c>
      <c r="AI9" s="16">
        <v>0.52631578947368396</v>
      </c>
      <c r="AJ9" s="16"/>
      <c r="AK9" s="16">
        <v>0.28333333333333299</v>
      </c>
      <c r="AL9" s="16">
        <v>0.30952380952380998</v>
      </c>
      <c r="AM9" s="16">
        <v>0.44230769230769201</v>
      </c>
      <c r="AN9" s="16">
        <v>0.22222222222222199</v>
      </c>
      <c r="AO9" s="16">
        <v>0.4296875</v>
      </c>
      <c r="AP9" s="16">
        <v>0.41269841269841301</v>
      </c>
      <c r="AQ9" s="16">
        <v>0.34567901234567899</v>
      </c>
      <c r="AR9" s="16"/>
      <c r="AS9" s="16">
        <v>0.37765957446808501</v>
      </c>
      <c r="AT9" s="16">
        <v>0.33796296296296302</v>
      </c>
      <c r="AU9" s="16"/>
      <c r="AV9" s="16">
        <v>0.350785340314136</v>
      </c>
      <c r="AW9" s="16">
        <v>0.34965034965035002</v>
      </c>
      <c r="AX9" s="16"/>
      <c r="AY9" s="16">
        <v>0.26421404682274202</v>
      </c>
      <c r="AZ9" s="16">
        <v>0.42990654205607498</v>
      </c>
      <c r="BA9" s="16"/>
      <c r="BB9" s="16">
        <v>0.39673913043478298</v>
      </c>
      <c r="BC9" s="16">
        <v>0.28174603174603202</v>
      </c>
      <c r="BD9" s="16"/>
      <c r="BE9" s="16">
        <v>0.17647058823529399</v>
      </c>
      <c r="BF9" s="16">
        <v>0.32530120481927699</v>
      </c>
      <c r="BG9" s="16">
        <v>0.33137829912023498</v>
      </c>
      <c r="BH9" s="16">
        <v>0.418079096045198</v>
      </c>
    </row>
    <row r="10" spans="2:60" ht="30" x14ac:dyDescent="0.25">
      <c r="B10" s="17" t="s">
        <v>409</v>
      </c>
      <c r="C10" s="16">
        <v>0.30322580645161301</v>
      </c>
      <c r="D10" s="16">
        <v>0.34285714285714303</v>
      </c>
      <c r="E10" s="16">
        <v>0.25</v>
      </c>
      <c r="F10" s="16">
        <v>0.35294117647058798</v>
      </c>
      <c r="G10" s="16">
        <v>0.375</v>
      </c>
      <c r="H10" s="16">
        <v>0.46666666666666701</v>
      </c>
      <c r="I10" s="16">
        <v>0.28000000000000003</v>
      </c>
      <c r="J10" s="16">
        <v>0.5</v>
      </c>
      <c r="K10" s="16">
        <v>0.225806451612903</v>
      </c>
      <c r="L10" s="16">
        <v>0.18181818181818199</v>
      </c>
      <c r="M10" s="16">
        <v>0.35555555555555601</v>
      </c>
      <c r="N10" s="16">
        <v>0.23404255319148901</v>
      </c>
      <c r="O10" s="16">
        <v>0.2</v>
      </c>
      <c r="P10" s="16">
        <v>0.25925925925925902</v>
      </c>
      <c r="Q10" s="16">
        <v>0.11764705882352899</v>
      </c>
      <c r="R10" s="16">
        <v>0.25</v>
      </c>
      <c r="S10" s="16">
        <v>0.30357142857142899</v>
      </c>
      <c r="T10" s="16">
        <v>0.37931034482758602</v>
      </c>
      <c r="U10" s="16"/>
      <c r="V10" s="16">
        <v>8.6206896551724102E-2</v>
      </c>
      <c r="W10" s="16">
        <v>0.26760563380281699</v>
      </c>
      <c r="X10" s="16">
        <v>0.33529411764705902</v>
      </c>
      <c r="Y10" s="16">
        <v>0.33333333333333298</v>
      </c>
      <c r="Z10" s="16"/>
      <c r="AA10" s="16">
        <v>0.18279569892473099</v>
      </c>
      <c r="AB10" s="16">
        <v>0.32500000000000001</v>
      </c>
      <c r="AC10" s="16">
        <v>0.35714285714285698</v>
      </c>
      <c r="AD10" s="16">
        <v>0.28000000000000003</v>
      </c>
      <c r="AE10" s="16">
        <v>0.217391304347826</v>
      </c>
      <c r="AF10" s="16">
        <v>0.30158730158730201</v>
      </c>
      <c r="AG10" s="16">
        <v>0.515625</v>
      </c>
      <c r="AH10" s="16">
        <v>0.30188679245283001</v>
      </c>
      <c r="AI10" s="16">
        <v>0.36842105263157898</v>
      </c>
      <c r="AJ10" s="16"/>
      <c r="AK10" s="16">
        <v>0.18333333333333299</v>
      </c>
      <c r="AL10" s="16">
        <v>0.476190476190476</v>
      </c>
      <c r="AM10" s="16">
        <v>0.17307692307692299</v>
      </c>
      <c r="AN10" s="16">
        <v>0.13675213675213699</v>
      </c>
      <c r="AO10" s="16">
        <v>0.3515625</v>
      </c>
      <c r="AP10" s="16">
        <v>0.38095238095238099</v>
      </c>
      <c r="AQ10" s="16">
        <v>0.43209876543209902</v>
      </c>
      <c r="AR10" s="16"/>
      <c r="AS10" s="16">
        <v>1</v>
      </c>
      <c r="AT10" s="16">
        <v>0</v>
      </c>
      <c r="AU10" s="16"/>
      <c r="AV10" s="16">
        <v>0.235602094240838</v>
      </c>
      <c r="AW10" s="16">
        <v>0.33333333333333298</v>
      </c>
      <c r="AX10" s="16"/>
      <c r="AY10" s="16">
        <v>0.27090301003344502</v>
      </c>
      <c r="AZ10" s="16">
        <v>0.33333333333333298</v>
      </c>
      <c r="BA10" s="16"/>
      <c r="BB10" s="16">
        <v>0.36413043478260898</v>
      </c>
      <c r="BC10" s="16">
        <v>0.214285714285714</v>
      </c>
      <c r="BD10" s="16"/>
      <c r="BE10" s="16">
        <v>0</v>
      </c>
      <c r="BF10" s="16">
        <v>0.16867469879518099</v>
      </c>
      <c r="BG10" s="16">
        <v>0.26686217008797702</v>
      </c>
      <c r="BH10" s="16">
        <v>0.468926553672316</v>
      </c>
    </row>
    <row r="11" spans="2:60" x14ac:dyDescent="0.25">
      <c r="B11" s="17" t="s">
        <v>98</v>
      </c>
      <c r="C11" s="16">
        <v>6.4516129032258104E-2</v>
      </c>
      <c r="D11" s="16">
        <v>7.1428571428571397E-2</v>
      </c>
      <c r="E11" s="16">
        <v>0.115384615384615</v>
      </c>
      <c r="F11" s="16">
        <v>2.9411764705882401E-2</v>
      </c>
      <c r="G11" s="16">
        <v>4.1666666666666699E-2</v>
      </c>
      <c r="H11" s="16">
        <v>6.6666666666666693E-2</v>
      </c>
      <c r="I11" s="16">
        <v>0.04</v>
      </c>
      <c r="J11" s="16">
        <v>0.125</v>
      </c>
      <c r="K11" s="16">
        <v>3.2258064516128997E-2</v>
      </c>
      <c r="L11" s="16">
        <v>0.18181818181818199</v>
      </c>
      <c r="M11" s="16">
        <v>8.8888888888888906E-2</v>
      </c>
      <c r="N11" s="16">
        <v>0.12765957446808501</v>
      </c>
      <c r="O11" s="16">
        <v>0.133333333333333</v>
      </c>
      <c r="P11" s="16">
        <v>7.4074074074074098E-2</v>
      </c>
      <c r="Q11" s="16">
        <v>0</v>
      </c>
      <c r="R11" s="16">
        <v>0</v>
      </c>
      <c r="S11" s="16">
        <v>1.7857142857142901E-2</v>
      </c>
      <c r="T11" s="16">
        <v>6.8965517241379296E-2</v>
      </c>
      <c r="U11" s="16"/>
      <c r="V11" s="16">
        <v>0.13793103448275901</v>
      </c>
      <c r="W11" s="16">
        <v>7.0422535211267595E-2</v>
      </c>
      <c r="X11" s="16">
        <v>9.41176470588235E-2</v>
      </c>
      <c r="Y11" s="16">
        <v>3.4267912772585701E-2</v>
      </c>
      <c r="Z11" s="16"/>
      <c r="AA11" s="16">
        <v>7.5268817204301106E-2</v>
      </c>
      <c r="AB11" s="16">
        <v>0.125</v>
      </c>
      <c r="AC11" s="16">
        <v>1.7857142857142901E-2</v>
      </c>
      <c r="AD11" s="16">
        <v>6.6666666666666693E-2</v>
      </c>
      <c r="AE11" s="16">
        <v>0.115942028985507</v>
      </c>
      <c r="AF11" s="16">
        <v>3.1746031746031703E-2</v>
      </c>
      <c r="AG11" s="16">
        <v>1.5625E-2</v>
      </c>
      <c r="AH11" s="16">
        <v>1.88679245283019E-2</v>
      </c>
      <c r="AI11" s="16">
        <v>5.2631578947368397E-2</v>
      </c>
      <c r="AJ11" s="16"/>
      <c r="AK11" s="16">
        <v>3.3333333333333298E-2</v>
      </c>
      <c r="AL11" s="16">
        <v>4.7619047619047603E-2</v>
      </c>
      <c r="AM11" s="16">
        <v>5.7692307692307702E-2</v>
      </c>
      <c r="AN11" s="16">
        <v>0.13675213675213699</v>
      </c>
      <c r="AO11" s="16">
        <v>3.125E-2</v>
      </c>
      <c r="AP11" s="16">
        <v>7.9365079365079395E-3</v>
      </c>
      <c r="AQ11" s="16">
        <v>8.6419753086419707E-2</v>
      </c>
      <c r="AR11" s="16"/>
      <c r="AS11" s="16">
        <v>0</v>
      </c>
      <c r="AT11" s="16">
        <v>9.2592592592592601E-2</v>
      </c>
      <c r="AU11" s="16"/>
      <c r="AV11" s="16">
        <v>6.8062827225130906E-2</v>
      </c>
      <c r="AW11" s="16">
        <v>6.2937062937062901E-2</v>
      </c>
      <c r="AX11" s="16"/>
      <c r="AY11" s="16">
        <v>9.6989966555184007E-2</v>
      </c>
      <c r="AZ11" s="16">
        <v>3.4267912772585701E-2</v>
      </c>
      <c r="BA11" s="16"/>
      <c r="BB11" s="16">
        <v>3.2608695652173898E-2</v>
      </c>
      <c r="BC11" s="16">
        <v>0.11111111111111099</v>
      </c>
      <c r="BD11" s="16"/>
      <c r="BE11" s="16">
        <v>0.35294117647058798</v>
      </c>
      <c r="BF11" s="16">
        <v>0.180722891566265</v>
      </c>
      <c r="BG11" s="16">
        <v>4.98533724340176E-2</v>
      </c>
      <c r="BH11" s="16">
        <v>5.6497175141242903E-3</v>
      </c>
    </row>
    <row r="12" spans="2:60" x14ac:dyDescent="0.25">
      <c r="B12" s="17" t="s">
        <v>410</v>
      </c>
      <c r="C12" s="18">
        <v>6.7741935483871002E-2</v>
      </c>
      <c r="D12" s="18">
        <v>5.7142857142857099E-2</v>
      </c>
      <c r="E12" s="18">
        <v>3.8461538461538498E-2</v>
      </c>
      <c r="F12" s="18">
        <v>8.8235294117647106E-2</v>
      </c>
      <c r="G12" s="18">
        <v>8.3333333333333301E-2</v>
      </c>
      <c r="H12" s="18">
        <v>6.6666666666666693E-2</v>
      </c>
      <c r="I12" s="18">
        <v>0.1</v>
      </c>
      <c r="J12" s="18">
        <v>0.125</v>
      </c>
      <c r="K12" s="18">
        <v>3.2258064516128997E-2</v>
      </c>
      <c r="L12" s="18">
        <v>0.36363636363636398</v>
      </c>
      <c r="M12" s="18">
        <v>6.6666666666666693E-2</v>
      </c>
      <c r="N12" s="18">
        <v>2.1276595744680899E-2</v>
      </c>
      <c r="O12" s="18">
        <v>0.266666666666667</v>
      </c>
      <c r="P12" s="18">
        <v>0</v>
      </c>
      <c r="Q12" s="18">
        <v>5.8823529411764698E-2</v>
      </c>
      <c r="R12" s="18">
        <v>0</v>
      </c>
      <c r="S12" s="18">
        <v>4.4642857142857102E-2</v>
      </c>
      <c r="T12" s="18">
        <v>8.6206896551724102E-2</v>
      </c>
      <c r="U12" s="18"/>
      <c r="V12" s="18">
        <v>0.15517241379310301</v>
      </c>
      <c r="W12" s="18">
        <v>0.140845070422535</v>
      </c>
      <c r="X12" s="18">
        <v>5.8823529411764698E-2</v>
      </c>
      <c r="Y12" s="18">
        <v>4.0498442367601202E-2</v>
      </c>
      <c r="Z12" s="18"/>
      <c r="AA12" s="18">
        <v>0.15053763440860199</v>
      </c>
      <c r="AB12" s="18">
        <v>7.4999999999999997E-2</v>
      </c>
      <c r="AC12" s="18">
        <v>5.3571428571428603E-2</v>
      </c>
      <c r="AD12" s="18">
        <v>0.04</v>
      </c>
      <c r="AE12" s="18">
        <v>4.3478260869565202E-2</v>
      </c>
      <c r="AF12" s="18">
        <v>4.7619047619047603E-2</v>
      </c>
      <c r="AG12" s="18">
        <v>4.6875E-2</v>
      </c>
      <c r="AH12" s="18">
        <v>5.6603773584905703E-2</v>
      </c>
      <c r="AI12" s="18">
        <v>2.6315789473684199E-2</v>
      </c>
      <c r="AJ12" s="18"/>
      <c r="AK12" s="18">
        <v>0.18333333333333299</v>
      </c>
      <c r="AL12" s="18">
        <v>2.3809523809523801E-2</v>
      </c>
      <c r="AM12" s="18">
        <v>3.8461538461538498E-2</v>
      </c>
      <c r="AN12" s="18">
        <v>7.69230769230769E-2</v>
      </c>
      <c r="AO12" s="18">
        <v>5.46875E-2</v>
      </c>
      <c r="AP12" s="18">
        <v>4.7619047619047603E-2</v>
      </c>
      <c r="AQ12" s="18">
        <v>4.9382716049382699E-2</v>
      </c>
      <c r="AR12" s="18"/>
      <c r="AS12" s="18">
        <v>4.2553191489361701E-2</v>
      </c>
      <c r="AT12" s="18">
        <v>7.8703703703703706E-2</v>
      </c>
      <c r="AU12" s="18"/>
      <c r="AV12" s="18">
        <v>8.3769633507853394E-2</v>
      </c>
      <c r="AW12" s="18">
        <v>6.0606060606060601E-2</v>
      </c>
      <c r="AX12" s="18"/>
      <c r="AY12" s="18">
        <v>9.6989966555184007E-2</v>
      </c>
      <c r="AZ12" s="18">
        <v>4.0498442367601202E-2</v>
      </c>
      <c r="BA12" s="18"/>
      <c r="BB12" s="18">
        <v>6.25E-2</v>
      </c>
      <c r="BC12" s="18">
        <v>7.5396825396825407E-2</v>
      </c>
      <c r="BD12" s="18"/>
      <c r="BE12" s="18">
        <v>0.17647058823529399</v>
      </c>
      <c r="BF12" s="18">
        <v>4.81927710843374E-2</v>
      </c>
      <c r="BG12" s="18">
        <v>8.2111436950146596E-2</v>
      </c>
      <c r="BH12" s="18">
        <v>3.9548022598870101E-2</v>
      </c>
    </row>
    <row r="13" spans="2:60" x14ac:dyDescent="0.25">
      <c r="B13" s="15" t="s">
        <v>79</v>
      </c>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H29"/>
  <sheetViews>
    <sheetView showGridLines="0" topLeftCell="A7" workbookViewId="0">
      <pane xSplit="2" topLeftCell="C1" activePane="topRight" state="frozen"/>
      <selection pane="topRight" activeCell="B25" sqref="B2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42</v>
      </c>
      <c r="D7" s="10">
        <v>4</v>
      </c>
      <c r="E7" s="10">
        <v>2</v>
      </c>
      <c r="F7" s="10">
        <v>3</v>
      </c>
      <c r="G7" s="10">
        <v>2</v>
      </c>
      <c r="H7" s="10">
        <v>1</v>
      </c>
      <c r="I7" s="10">
        <v>5</v>
      </c>
      <c r="J7" s="10">
        <v>1</v>
      </c>
      <c r="K7" s="10">
        <v>1</v>
      </c>
      <c r="L7" s="10">
        <v>4</v>
      </c>
      <c r="M7" s="10">
        <v>3</v>
      </c>
      <c r="N7" s="10">
        <v>1</v>
      </c>
      <c r="O7" s="10">
        <v>4</v>
      </c>
      <c r="P7" s="10" t="s">
        <v>412</v>
      </c>
      <c r="Q7" s="10">
        <v>1</v>
      </c>
      <c r="R7" s="10" t="s">
        <v>412</v>
      </c>
      <c r="S7" s="10">
        <v>5</v>
      </c>
      <c r="T7" s="10">
        <v>5</v>
      </c>
      <c r="U7" s="10"/>
      <c r="V7" s="10">
        <v>9</v>
      </c>
      <c r="W7" s="10">
        <v>10</v>
      </c>
      <c r="X7" s="10">
        <v>10</v>
      </c>
      <c r="Y7" s="10">
        <v>13</v>
      </c>
      <c r="Z7" s="10"/>
      <c r="AA7" s="10">
        <v>14</v>
      </c>
      <c r="AB7" s="10">
        <v>3</v>
      </c>
      <c r="AC7" s="10">
        <v>3</v>
      </c>
      <c r="AD7" s="10">
        <v>3</v>
      </c>
      <c r="AE7" s="10">
        <v>3</v>
      </c>
      <c r="AF7" s="10">
        <v>3</v>
      </c>
      <c r="AG7" s="10">
        <v>3</v>
      </c>
      <c r="AH7" s="10">
        <v>3</v>
      </c>
      <c r="AI7" s="10">
        <v>2</v>
      </c>
      <c r="AJ7" s="10"/>
      <c r="AK7" s="10">
        <v>11</v>
      </c>
      <c r="AL7" s="10">
        <v>1</v>
      </c>
      <c r="AM7" s="10">
        <v>2</v>
      </c>
      <c r="AN7" s="10">
        <v>9</v>
      </c>
      <c r="AO7" s="10">
        <v>7</v>
      </c>
      <c r="AP7" s="10">
        <v>6</v>
      </c>
      <c r="AQ7" s="10">
        <v>4</v>
      </c>
      <c r="AR7" s="10"/>
      <c r="AS7" s="10">
        <v>8</v>
      </c>
      <c r="AT7" s="10">
        <v>34</v>
      </c>
      <c r="AU7" s="10"/>
      <c r="AV7" s="10">
        <v>16</v>
      </c>
      <c r="AW7" s="10">
        <v>26</v>
      </c>
      <c r="AX7" s="10"/>
      <c r="AY7" s="10">
        <v>29</v>
      </c>
      <c r="AZ7" s="10">
        <v>13</v>
      </c>
      <c r="BA7" s="10"/>
      <c r="BB7" s="10">
        <v>23</v>
      </c>
      <c r="BC7" s="10">
        <v>19</v>
      </c>
      <c r="BD7" s="10"/>
      <c r="BE7" s="10">
        <v>3</v>
      </c>
      <c r="BF7" s="10">
        <v>4</v>
      </c>
      <c r="BG7" s="10">
        <v>28</v>
      </c>
      <c r="BH7" s="10">
        <v>7</v>
      </c>
    </row>
    <row r="8" spans="2:60" x14ac:dyDescent="0.25">
      <c r="B8" s="17" t="s">
        <v>413</v>
      </c>
      <c r="C8" s="16">
        <v>0.38095238095238099</v>
      </c>
      <c r="D8" s="16">
        <v>0.25</v>
      </c>
      <c r="E8" s="16">
        <v>0</v>
      </c>
      <c r="F8" s="16">
        <v>0.33333333333333298</v>
      </c>
      <c r="G8" s="16">
        <v>0</v>
      </c>
      <c r="H8" s="16">
        <v>1</v>
      </c>
      <c r="I8" s="16">
        <v>0</v>
      </c>
      <c r="J8" s="16">
        <v>1</v>
      </c>
      <c r="K8" s="16">
        <v>0</v>
      </c>
      <c r="L8" s="16">
        <v>0.75</v>
      </c>
      <c r="M8" s="16">
        <v>0</v>
      </c>
      <c r="N8" s="16">
        <v>1</v>
      </c>
      <c r="O8" s="16">
        <v>0.75</v>
      </c>
      <c r="P8" s="16" t="s">
        <v>414</v>
      </c>
      <c r="Q8" s="16">
        <v>0</v>
      </c>
      <c r="R8" s="16" t="s">
        <v>414</v>
      </c>
      <c r="S8" s="16">
        <v>0.4</v>
      </c>
      <c r="T8" s="16">
        <v>0.6</v>
      </c>
      <c r="U8" s="16"/>
      <c r="V8" s="16">
        <v>0.33333333333333298</v>
      </c>
      <c r="W8" s="16">
        <v>0.5</v>
      </c>
      <c r="X8" s="16">
        <v>0.2</v>
      </c>
      <c r="Y8" s="16">
        <v>0.46153846153846201</v>
      </c>
      <c r="Z8" s="16"/>
      <c r="AA8" s="16">
        <v>0.42857142857142899</v>
      </c>
      <c r="AB8" s="16">
        <v>0</v>
      </c>
      <c r="AC8" s="16">
        <v>0.33333333333333298</v>
      </c>
      <c r="AD8" s="16">
        <v>0.66666666666666696</v>
      </c>
      <c r="AE8" s="16">
        <v>0.33333333333333298</v>
      </c>
      <c r="AF8" s="16">
        <v>0.66666666666666696</v>
      </c>
      <c r="AG8" s="16">
        <v>0.33333333333333298</v>
      </c>
      <c r="AH8" s="16">
        <v>0</v>
      </c>
      <c r="AI8" s="16">
        <v>0</v>
      </c>
      <c r="AJ8" s="16"/>
      <c r="AK8" s="16">
        <v>0.18181818181818199</v>
      </c>
      <c r="AL8" s="16">
        <v>0</v>
      </c>
      <c r="AM8" s="16">
        <v>0.5</v>
      </c>
      <c r="AN8" s="16">
        <v>0.55555555555555602</v>
      </c>
      <c r="AO8" s="16">
        <v>0.28571428571428598</v>
      </c>
      <c r="AP8" s="16">
        <v>0.83333333333333304</v>
      </c>
      <c r="AQ8" s="16">
        <v>0.25</v>
      </c>
      <c r="AR8" s="16"/>
      <c r="AS8" s="16">
        <v>0.375</v>
      </c>
      <c r="AT8" s="16">
        <v>0.38235294117647101</v>
      </c>
      <c r="AU8" s="16"/>
      <c r="AV8" s="16">
        <v>0.4375</v>
      </c>
      <c r="AW8" s="16">
        <v>0.34615384615384598</v>
      </c>
      <c r="AX8" s="16"/>
      <c r="AY8" s="16">
        <v>0.34482758620689702</v>
      </c>
      <c r="AZ8" s="16">
        <v>0.46153846153846201</v>
      </c>
      <c r="BA8" s="16"/>
      <c r="BB8" s="16">
        <v>0.434782608695652</v>
      </c>
      <c r="BC8" s="16">
        <v>0.31578947368421101</v>
      </c>
      <c r="BD8" s="16"/>
      <c r="BE8" s="16">
        <v>0</v>
      </c>
      <c r="BF8" s="16">
        <v>0.5</v>
      </c>
      <c r="BG8" s="16">
        <v>0.42857142857142899</v>
      </c>
      <c r="BH8" s="16">
        <v>0.28571428571428598</v>
      </c>
    </row>
    <row r="9" spans="2:60" x14ac:dyDescent="0.25">
      <c r="B9" s="17" t="s">
        <v>415</v>
      </c>
      <c r="C9" s="16">
        <v>0.19047619047618999</v>
      </c>
      <c r="D9" s="16">
        <v>0</v>
      </c>
      <c r="E9" s="16">
        <v>0.5</v>
      </c>
      <c r="F9" s="16">
        <v>0</v>
      </c>
      <c r="G9" s="16">
        <v>0.5</v>
      </c>
      <c r="H9" s="16">
        <v>0</v>
      </c>
      <c r="I9" s="16">
        <v>0.4</v>
      </c>
      <c r="J9" s="16">
        <v>0</v>
      </c>
      <c r="K9" s="16">
        <v>0</v>
      </c>
      <c r="L9" s="16">
        <v>0</v>
      </c>
      <c r="M9" s="16">
        <v>0</v>
      </c>
      <c r="N9" s="16">
        <v>0</v>
      </c>
      <c r="O9" s="16">
        <v>0</v>
      </c>
      <c r="P9" s="16" t="s">
        <v>414</v>
      </c>
      <c r="Q9" s="16">
        <v>0</v>
      </c>
      <c r="R9" s="16" t="s">
        <v>414</v>
      </c>
      <c r="S9" s="16">
        <v>0.4</v>
      </c>
      <c r="T9" s="16">
        <v>0.4</v>
      </c>
      <c r="U9" s="16"/>
      <c r="V9" s="16">
        <v>0.11111111111111099</v>
      </c>
      <c r="W9" s="16">
        <v>0</v>
      </c>
      <c r="X9" s="16">
        <v>0.4</v>
      </c>
      <c r="Y9" s="16">
        <v>0.230769230769231</v>
      </c>
      <c r="Z9" s="16"/>
      <c r="AA9" s="16">
        <v>0.214285714285714</v>
      </c>
      <c r="AB9" s="16">
        <v>0</v>
      </c>
      <c r="AC9" s="16">
        <v>0</v>
      </c>
      <c r="AD9" s="16">
        <v>0.33333333333333298</v>
      </c>
      <c r="AE9" s="16">
        <v>0.33333333333333298</v>
      </c>
      <c r="AF9" s="16">
        <v>0</v>
      </c>
      <c r="AG9" s="16">
        <v>0.66666666666666696</v>
      </c>
      <c r="AH9" s="16">
        <v>0.33333333333333298</v>
      </c>
      <c r="AI9" s="16">
        <v>0</v>
      </c>
      <c r="AJ9" s="16"/>
      <c r="AK9" s="16">
        <v>9.0909090909090898E-2</v>
      </c>
      <c r="AL9" s="16">
        <v>0</v>
      </c>
      <c r="AM9" s="16">
        <v>0.5</v>
      </c>
      <c r="AN9" s="16">
        <v>0</v>
      </c>
      <c r="AO9" s="16">
        <v>0.57142857142857095</v>
      </c>
      <c r="AP9" s="16">
        <v>0.16666666666666699</v>
      </c>
      <c r="AQ9" s="16">
        <v>0.25</v>
      </c>
      <c r="AR9" s="16"/>
      <c r="AS9" s="16">
        <v>0.25</v>
      </c>
      <c r="AT9" s="16">
        <v>0.17647058823529399</v>
      </c>
      <c r="AU9" s="16"/>
      <c r="AV9" s="16">
        <v>0.125</v>
      </c>
      <c r="AW9" s="16">
        <v>0.230769230769231</v>
      </c>
      <c r="AX9" s="16"/>
      <c r="AY9" s="16">
        <v>0.17241379310344801</v>
      </c>
      <c r="AZ9" s="16">
        <v>0.230769230769231</v>
      </c>
      <c r="BA9" s="16"/>
      <c r="BB9" s="16">
        <v>0.13043478260869601</v>
      </c>
      <c r="BC9" s="16">
        <v>0.26315789473684198</v>
      </c>
      <c r="BD9" s="16"/>
      <c r="BE9" s="16">
        <v>0</v>
      </c>
      <c r="BF9" s="16">
        <v>0</v>
      </c>
      <c r="BG9" s="16">
        <v>0.214285714285714</v>
      </c>
      <c r="BH9" s="16">
        <v>0.28571428571428598</v>
      </c>
    </row>
    <row r="10" spans="2:60" x14ac:dyDescent="0.25">
      <c r="B10" s="17" t="s">
        <v>416</v>
      </c>
      <c r="C10" s="16">
        <v>0.19047619047618999</v>
      </c>
      <c r="D10" s="16">
        <v>0.25</v>
      </c>
      <c r="E10" s="16">
        <v>0</v>
      </c>
      <c r="F10" s="16">
        <v>0.33333333333333298</v>
      </c>
      <c r="G10" s="16">
        <v>1</v>
      </c>
      <c r="H10" s="16">
        <v>0</v>
      </c>
      <c r="I10" s="16">
        <v>0</v>
      </c>
      <c r="J10" s="16">
        <v>0</v>
      </c>
      <c r="K10" s="16">
        <v>0</v>
      </c>
      <c r="L10" s="16">
        <v>0.25</v>
      </c>
      <c r="M10" s="16">
        <v>0.33333333333333298</v>
      </c>
      <c r="N10" s="16">
        <v>0</v>
      </c>
      <c r="O10" s="16">
        <v>0</v>
      </c>
      <c r="P10" s="16" t="s">
        <v>414</v>
      </c>
      <c r="Q10" s="16">
        <v>0</v>
      </c>
      <c r="R10" s="16" t="s">
        <v>414</v>
      </c>
      <c r="S10" s="16">
        <v>0</v>
      </c>
      <c r="T10" s="16">
        <v>0.4</v>
      </c>
      <c r="U10" s="16"/>
      <c r="V10" s="16">
        <v>0</v>
      </c>
      <c r="W10" s="16">
        <v>0.2</v>
      </c>
      <c r="X10" s="16">
        <v>0.2</v>
      </c>
      <c r="Y10" s="16">
        <v>0.30769230769230799</v>
      </c>
      <c r="Z10" s="16"/>
      <c r="AA10" s="16">
        <v>7.1428571428571397E-2</v>
      </c>
      <c r="AB10" s="16">
        <v>0</v>
      </c>
      <c r="AC10" s="16">
        <v>0.33333333333333298</v>
      </c>
      <c r="AD10" s="16">
        <v>0.33333333333333298</v>
      </c>
      <c r="AE10" s="16">
        <v>0.33333333333333298</v>
      </c>
      <c r="AF10" s="16">
        <v>0.33333333333333298</v>
      </c>
      <c r="AG10" s="16">
        <v>0.66666666666666696</v>
      </c>
      <c r="AH10" s="16">
        <v>0</v>
      </c>
      <c r="AI10" s="16">
        <v>0.5</v>
      </c>
      <c r="AJ10" s="16"/>
      <c r="AK10" s="16">
        <v>0.27272727272727298</v>
      </c>
      <c r="AL10" s="16">
        <v>1</v>
      </c>
      <c r="AM10" s="16">
        <v>0.5</v>
      </c>
      <c r="AN10" s="16">
        <v>0</v>
      </c>
      <c r="AO10" s="16">
        <v>0</v>
      </c>
      <c r="AP10" s="16">
        <v>0.16666666666666699</v>
      </c>
      <c r="AQ10" s="16">
        <v>0.5</v>
      </c>
      <c r="AR10" s="16"/>
      <c r="AS10" s="16">
        <v>0.5</v>
      </c>
      <c r="AT10" s="16">
        <v>0.11764705882352899</v>
      </c>
      <c r="AU10" s="16"/>
      <c r="AV10" s="16">
        <v>0.125</v>
      </c>
      <c r="AW10" s="16">
        <v>0.230769230769231</v>
      </c>
      <c r="AX10" s="16"/>
      <c r="AY10" s="16">
        <v>0.13793103448275901</v>
      </c>
      <c r="AZ10" s="16">
        <v>0.30769230769230799</v>
      </c>
      <c r="BA10" s="16"/>
      <c r="BB10" s="16">
        <v>0.26086956521739102</v>
      </c>
      <c r="BC10" s="16">
        <v>0.105263157894737</v>
      </c>
      <c r="BD10" s="16"/>
      <c r="BE10" s="16">
        <v>0</v>
      </c>
      <c r="BF10" s="16">
        <v>0.25</v>
      </c>
      <c r="BG10" s="16">
        <v>0.17857142857142899</v>
      </c>
      <c r="BH10" s="16">
        <v>0.28571428571428598</v>
      </c>
    </row>
    <row r="11" spans="2:60" x14ac:dyDescent="0.25">
      <c r="B11" s="17" t="s">
        <v>417</v>
      </c>
      <c r="C11" s="16">
        <v>0.14285714285714299</v>
      </c>
      <c r="D11" s="16">
        <v>0.25</v>
      </c>
      <c r="E11" s="16">
        <v>0</v>
      </c>
      <c r="F11" s="16">
        <v>0</v>
      </c>
      <c r="G11" s="16">
        <v>0.5</v>
      </c>
      <c r="H11" s="16">
        <v>0</v>
      </c>
      <c r="I11" s="16">
        <v>0</v>
      </c>
      <c r="J11" s="16">
        <v>1</v>
      </c>
      <c r="K11" s="16">
        <v>0</v>
      </c>
      <c r="L11" s="16">
        <v>0.25</v>
      </c>
      <c r="M11" s="16">
        <v>0</v>
      </c>
      <c r="N11" s="16">
        <v>0</v>
      </c>
      <c r="O11" s="16">
        <v>0</v>
      </c>
      <c r="P11" s="16" t="s">
        <v>414</v>
      </c>
      <c r="Q11" s="16">
        <v>1</v>
      </c>
      <c r="R11" s="16" t="s">
        <v>414</v>
      </c>
      <c r="S11" s="16">
        <v>0</v>
      </c>
      <c r="T11" s="16">
        <v>0.2</v>
      </c>
      <c r="U11" s="16"/>
      <c r="V11" s="16">
        <v>0</v>
      </c>
      <c r="W11" s="16">
        <v>0.2</v>
      </c>
      <c r="X11" s="16">
        <v>0.1</v>
      </c>
      <c r="Y11" s="16">
        <v>0.230769230769231</v>
      </c>
      <c r="Z11" s="16"/>
      <c r="AA11" s="16">
        <v>0</v>
      </c>
      <c r="AB11" s="16">
        <v>0</v>
      </c>
      <c r="AC11" s="16">
        <v>0.33333333333333298</v>
      </c>
      <c r="AD11" s="16">
        <v>0.33333333333333298</v>
      </c>
      <c r="AE11" s="16">
        <v>0</v>
      </c>
      <c r="AF11" s="16">
        <v>0.33333333333333298</v>
      </c>
      <c r="AG11" s="16">
        <v>0.66666666666666696</v>
      </c>
      <c r="AH11" s="16">
        <v>0</v>
      </c>
      <c r="AI11" s="16">
        <v>0.5</v>
      </c>
      <c r="AJ11" s="16"/>
      <c r="AK11" s="16">
        <v>0.18181818181818199</v>
      </c>
      <c r="AL11" s="16">
        <v>0</v>
      </c>
      <c r="AM11" s="16">
        <v>0.5</v>
      </c>
      <c r="AN11" s="16">
        <v>0.22222222222222199</v>
      </c>
      <c r="AO11" s="16">
        <v>0</v>
      </c>
      <c r="AP11" s="16">
        <v>0</v>
      </c>
      <c r="AQ11" s="16">
        <v>0.25</v>
      </c>
      <c r="AR11" s="16"/>
      <c r="AS11" s="16">
        <v>0.5</v>
      </c>
      <c r="AT11" s="16">
        <v>5.8823529411764698E-2</v>
      </c>
      <c r="AU11" s="16"/>
      <c r="AV11" s="16">
        <v>0.1875</v>
      </c>
      <c r="AW11" s="16">
        <v>0.115384615384615</v>
      </c>
      <c r="AX11" s="16"/>
      <c r="AY11" s="16">
        <v>0.10344827586206901</v>
      </c>
      <c r="AZ11" s="16">
        <v>0.230769230769231</v>
      </c>
      <c r="BA11" s="16"/>
      <c r="BB11" s="16">
        <v>0.26086956521739102</v>
      </c>
      <c r="BC11" s="16">
        <v>0</v>
      </c>
      <c r="BD11" s="16"/>
      <c r="BE11" s="16">
        <v>0</v>
      </c>
      <c r="BF11" s="16">
        <v>0</v>
      </c>
      <c r="BG11" s="16">
        <v>0.107142857142857</v>
      </c>
      <c r="BH11" s="16">
        <v>0.42857142857142899</v>
      </c>
    </row>
    <row r="12" spans="2:60" x14ac:dyDescent="0.25">
      <c r="B12" s="17" t="s">
        <v>418</v>
      </c>
      <c r="C12" s="16">
        <v>9.5238095238095205E-2</v>
      </c>
      <c r="D12" s="16">
        <v>0</v>
      </c>
      <c r="E12" s="16">
        <v>0</v>
      </c>
      <c r="F12" s="16">
        <v>0</v>
      </c>
      <c r="G12" s="16">
        <v>0</v>
      </c>
      <c r="H12" s="16">
        <v>0</v>
      </c>
      <c r="I12" s="16">
        <v>0.2</v>
      </c>
      <c r="J12" s="16">
        <v>1</v>
      </c>
      <c r="K12" s="16">
        <v>0</v>
      </c>
      <c r="L12" s="16">
        <v>0</v>
      </c>
      <c r="M12" s="16">
        <v>0</v>
      </c>
      <c r="N12" s="16">
        <v>0</v>
      </c>
      <c r="O12" s="16">
        <v>0</v>
      </c>
      <c r="P12" s="16" t="s">
        <v>414</v>
      </c>
      <c r="Q12" s="16">
        <v>0</v>
      </c>
      <c r="R12" s="16" t="s">
        <v>414</v>
      </c>
      <c r="S12" s="16">
        <v>0.2</v>
      </c>
      <c r="T12" s="16">
        <v>0.2</v>
      </c>
      <c r="U12" s="16"/>
      <c r="V12" s="16">
        <v>0.11111111111111099</v>
      </c>
      <c r="W12" s="16">
        <v>0.1</v>
      </c>
      <c r="X12" s="16">
        <v>0.1</v>
      </c>
      <c r="Y12" s="16">
        <v>7.69230769230769E-2</v>
      </c>
      <c r="Z12" s="16"/>
      <c r="AA12" s="16">
        <v>0.14285714285714299</v>
      </c>
      <c r="AB12" s="16">
        <v>0</v>
      </c>
      <c r="AC12" s="16">
        <v>0</v>
      </c>
      <c r="AD12" s="16">
        <v>0.33333333333333298</v>
      </c>
      <c r="AE12" s="16">
        <v>0</v>
      </c>
      <c r="AF12" s="16">
        <v>0</v>
      </c>
      <c r="AG12" s="16">
        <v>0.33333333333333298</v>
      </c>
      <c r="AH12" s="16">
        <v>0</v>
      </c>
      <c r="AI12" s="16">
        <v>0</v>
      </c>
      <c r="AJ12" s="16"/>
      <c r="AK12" s="16">
        <v>0</v>
      </c>
      <c r="AL12" s="16">
        <v>0</v>
      </c>
      <c r="AM12" s="16">
        <v>0.5</v>
      </c>
      <c r="AN12" s="16">
        <v>0.11111111111111099</v>
      </c>
      <c r="AO12" s="16">
        <v>0.28571428571428598</v>
      </c>
      <c r="AP12" s="16">
        <v>0</v>
      </c>
      <c r="AQ12" s="16">
        <v>0</v>
      </c>
      <c r="AR12" s="16"/>
      <c r="AS12" s="16">
        <v>0.25</v>
      </c>
      <c r="AT12" s="16">
        <v>5.8823529411764698E-2</v>
      </c>
      <c r="AU12" s="16"/>
      <c r="AV12" s="16">
        <v>0</v>
      </c>
      <c r="AW12" s="16">
        <v>0.15384615384615399</v>
      </c>
      <c r="AX12" s="16"/>
      <c r="AY12" s="16">
        <v>0.10344827586206901</v>
      </c>
      <c r="AZ12" s="16">
        <v>7.69230769230769E-2</v>
      </c>
      <c r="BA12" s="16"/>
      <c r="BB12" s="16">
        <v>8.6956521739130405E-2</v>
      </c>
      <c r="BC12" s="16">
        <v>0.105263157894737</v>
      </c>
      <c r="BD12" s="16"/>
      <c r="BE12" s="16">
        <v>0</v>
      </c>
      <c r="BF12" s="16">
        <v>0</v>
      </c>
      <c r="BG12" s="16">
        <v>3.5714285714285698E-2</v>
      </c>
      <c r="BH12" s="16">
        <v>0.42857142857142899</v>
      </c>
    </row>
    <row r="13" spans="2:60" x14ac:dyDescent="0.25">
      <c r="B13" s="17" t="s">
        <v>419</v>
      </c>
      <c r="C13" s="16">
        <v>9.5238095238095205E-2</v>
      </c>
      <c r="D13" s="16">
        <v>0</v>
      </c>
      <c r="E13" s="16">
        <v>0</v>
      </c>
      <c r="F13" s="16">
        <v>0</v>
      </c>
      <c r="G13" s="16">
        <v>0.5</v>
      </c>
      <c r="H13" s="16">
        <v>0</v>
      </c>
      <c r="I13" s="16">
        <v>0</v>
      </c>
      <c r="J13" s="16">
        <v>0</v>
      </c>
      <c r="K13" s="16">
        <v>0</v>
      </c>
      <c r="L13" s="16">
        <v>0</v>
      </c>
      <c r="M13" s="16">
        <v>0</v>
      </c>
      <c r="N13" s="16">
        <v>0</v>
      </c>
      <c r="O13" s="16">
        <v>0.25</v>
      </c>
      <c r="P13" s="16" t="s">
        <v>414</v>
      </c>
      <c r="Q13" s="16">
        <v>0</v>
      </c>
      <c r="R13" s="16" t="s">
        <v>414</v>
      </c>
      <c r="S13" s="16">
        <v>0</v>
      </c>
      <c r="T13" s="16">
        <v>0.4</v>
      </c>
      <c r="U13" s="16"/>
      <c r="V13" s="16">
        <v>0</v>
      </c>
      <c r="W13" s="16">
        <v>0.1</v>
      </c>
      <c r="X13" s="16">
        <v>0</v>
      </c>
      <c r="Y13" s="16">
        <v>0.230769230769231</v>
      </c>
      <c r="Z13" s="16"/>
      <c r="AA13" s="16">
        <v>0</v>
      </c>
      <c r="AB13" s="16">
        <v>0</v>
      </c>
      <c r="AC13" s="16">
        <v>0.33333333333333298</v>
      </c>
      <c r="AD13" s="16">
        <v>0</v>
      </c>
      <c r="AE13" s="16">
        <v>0</v>
      </c>
      <c r="AF13" s="16">
        <v>0.33333333333333298</v>
      </c>
      <c r="AG13" s="16">
        <v>0.33333333333333298</v>
      </c>
      <c r="AH13" s="16">
        <v>0.33333333333333298</v>
      </c>
      <c r="AI13" s="16">
        <v>0</v>
      </c>
      <c r="AJ13" s="16"/>
      <c r="AK13" s="16">
        <v>0</v>
      </c>
      <c r="AL13" s="16">
        <v>0</v>
      </c>
      <c r="AM13" s="16">
        <v>0.5</v>
      </c>
      <c r="AN13" s="16">
        <v>0.11111111111111099</v>
      </c>
      <c r="AO13" s="16">
        <v>0</v>
      </c>
      <c r="AP13" s="16">
        <v>0.16666666666666699</v>
      </c>
      <c r="AQ13" s="16">
        <v>0.25</v>
      </c>
      <c r="AR13" s="16"/>
      <c r="AS13" s="16">
        <v>0.375</v>
      </c>
      <c r="AT13" s="16">
        <v>2.9411764705882401E-2</v>
      </c>
      <c r="AU13" s="16"/>
      <c r="AV13" s="16">
        <v>6.25E-2</v>
      </c>
      <c r="AW13" s="16">
        <v>0.115384615384615</v>
      </c>
      <c r="AX13" s="16"/>
      <c r="AY13" s="16">
        <v>3.4482758620689703E-2</v>
      </c>
      <c r="AZ13" s="16">
        <v>0.230769230769231</v>
      </c>
      <c r="BA13" s="16"/>
      <c r="BB13" s="16">
        <v>0.173913043478261</v>
      </c>
      <c r="BC13" s="16">
        <v>0</v>
      </c>
      <c r="BD13" s="16"/>
      <c r="BE13" s="16">
        <v>0</v>
      </c>
      <c r="BF13" s="16">
        <v>0</v>
      </c>
      <c r="BG13" s="16">
        <v>0.107142857142857</v>
      </c>
      <c r="BH13" s="16">
        <v>0.14285714285714299</v>
      </c>
    </row>
    <row r="14" spans="2:60" x14ac:dyDescent="0.25">
      <c r="B14" s="17" t="s">
        <v>420</v>
      </c>
      <c r="C14" s="16">
        <v>7.1428571428571397E-2</v>
      </c>
      <c r="D14" s="16">
        <v>0</v>
      </c>
      <c r="E14" s="16">
        <v>0</v>
      </c>
      <c r="F14" s="16">
        <v>0</v>
      </c>
      <c r="G14" s="16">
        <v>0</v>
      </c>
      <c r="H14" s="16">
        <v>0</v>
      </c>
      <c r="I14" s="16">
        <v>0</v>
      </c>
      <c r="J14" s="16">
        <v>0</v>
      </c>
      <c r="K14" s="16">
        <v>0</v>
      </c>
      <c r="L14" s="16">
        <v>0.25</v>
      </c>
      <c r="M14" s="16">
        <v>0.33333333333333298</v>
      </c>
      <c r="N14" s="16">
        <v>0</v>
      </c>
      <c r="O14" s="16">
        <v>0</v>
      </c>
      <c r="P14" s="16" t="s">
        <v>414</v>
      </c>
      <c r="Q14" s="16">
        <v>0</v>
      </c>
      <c r="R14" s="16" t="s">
        <v>414</v>
      </c>
      <c r="S14" s="16">
        <v>0</v>
      </c>
      <c r="T14" s="16">
        <v>0.2</v>
      </c>
      <c r="U14" s="16"/>
      <c r="V14" s="16">
        <v>0.11111111111111099</v>
      </c>
      <c r="W14" s="16">
        <v>0</v>
      </c>
      <c r="X14" s="16">
        <v>0</v>
      </c>
      <c r="Y14" s="16">
        <v>0.15384615384615399</v>
      </c>
      <c r="Z14" s="16"/>
      <c r="AA14" s="16">
        <v>7.1428571428571397E-2</v>
      </c>
      <c r="AB14" s="16">
        <v>0</v>
      </c>
      <c r="AC14" s="16">
        <v>0</v>
      </c>
      <c r="AD14" s="16">
        <v>0</v>
      </c>
      <c r="AE14" s="16">
        <v>0</v>
      </c>
      <c r="AF14" s="16">
        <v>0.33333333333333298</v>
      </c>
      <c r="AG14" s="16">
        <v>0.33333333333333298</v>
      </c>
      <c r="AH14" s="16">
        <v>0</v>
      </c>
      <c r="AI14" s="16">
        <v>0</v>
      </c>
      <c r="AJ14" s="16"/>
      <c r="AK14" s="16">
        <v>0.18181818181818199</v>
      </c>
      <c r="AL14" s="16">
        <v>0</v>
      </c>
      <c r="AM14" s="16">
        <v>0.5</v>
      </c>
      <c r="AN14" s="16">
        <v>0</v>
      </c>
      <c r="AO14" s="16">
        <v>0</v>
      </c>
      <c r="AP14" s="16">
        <v>0</v>
      </c>
      <c r="AQ14" s="16">
        <v>0</v>
      </c>
      <c r="AR14" s="16"/>
      <c r="AS14" s="16">
        <v>0.25</v>
      </c>
      <c r="AT14" s="16">
        <v>2.9411764705882401E-2</v>
      </c>
      <c r="AU14" s="16"/>
      <c r="AV14" s="16">
        <v>0</v>
      </c>
      <c r="AW14" s="16">
        <v>0.115384615384615</v>
      </c>
      <c r="AX14" s="16"/>
      <c r="AY14" s="16">
        <v>3.4482758620689703E-2</v>
      </c>
      <c r="AZ14" s="16">
        <v>0.15384615384615399</v>
      </c>
      <c r="BA14" s="16"/>
      <c r="BB14" s="16">
        <v>0.13043478260869601</v>
      </c>
      <c r="BC14" s="16">
        <v>0</v>
      </c>
      <c r="BD14" s="16"/>
      <c r="BE14" s="16">
        <v>0</v>
      </c>
      <c r="BF14" s="16">
        <v>0</v>
      </c>
      <c r="BG14" s="16">
        <v>0.107142857142857</v>
      </c>
      <c r="BH14" s="16">
        <v>0</v>
      </c>
    </row>
    <row r="15" spans="2:60" x14ac:dyDescent="0.25">
      <c r="B15" s="17" t="s">
        <v>421</v>
      </c>
      <c r="C15" s="16">
        <v>7.1428571428571397E-2</v>
      </c>
      <c r="D15" s="16">
        <v>0.25</v>
      </c>
      <c r="E15" s="16">
        <v>0</v>
      </c>
      <c r="F15" s="16">
        <v>0</v>
      </c>
      <c r="G15" s="16">
        <v>0.5</v>
      </c>
      <c r="H15" s="16">
        <v>0</v>
      </c>
      <c r="I15" s="16">
        <v>0</v>
      </c>
      <c r="J15" s="16">
        <v>0</v>
      </c>
      <c r="K15" s="16">
        <v>0</v>
      </c>
      <c r="L15" s="16">
        <v>0</v>
      </c>
      <c r="M15" s="16">
        <v>0</v>
      </c>
      <c r="N15" s="16">
        <v>0</v>
      </c>
      <c r="O15" s="16">
        <v>0</v>
      </c>
      <c r="P15" s="16" t="s">
        <v>414</v>
      </c>
      <c r="Q15" s="16">
        <v>0</v>
      </c>
      <c r="R15" s="16" t="s">
        <v>414</v>
      </c>
      <c r="S15" s="16">
        <v>0</v>
      </c>
      <c r="T15" s="16">
        <v>0.2</v>
      </c>
      <c r="U15" s="16"/>
      <c r="V15" s="16">
        <v>0</v>
      </c>
      <c r="W15" s="16">
        <v>0.2</v>
      </c>
      <c r="X15" s="16">
        <v>0</v>
      </c>
      <c r="Y15" s="16">
        <v>7.69230769230769E-2</v>
      </c>
      <c r="Z15" s="16"/>
      <c r="AA15" s="16">
        <v>7.1428571428571397E-2</v>
      </c>
      <c r="AB15" s="16">
        <v>0</v>
      </c>
      <c r="AC15" s="16">
        <v>0.33333333333333298</v>
      </c>
      <c r="AD15" s="16">
        <v>0</v>
      </c>
      <c r="AE15" s="16">
        <v>0</v>
      </c>
      <c r="AF15" s="16">
        <v>0</v>
      </c>
      <c r="AG15" s="16">
        <v>0.33333333333333298</v>
      </c>
      <c r="AH15" s="16">
        <v>0</v>
      </c>
      <c r="AI15" s="16">
        <v>0</v>
      </c>
      <c r="AJ15" s="16"/>
      <c r="AK15" s="16">
        <v>0</v>
      </c>
      <c r="AL15" s="16">
        <v>0</v>
      </c>
      <c r="AM15" s="16">
        <v>0.5</v>
      </c>
      <c r="AN15" s="16">
        <v>0.11111111111111099</v>
      </c>
      <c r="AO15" s="16">
        <v>0</v>
      </c>
      <c r="AP15" s="16">
        <v>0</v>
      </c>
      <c r="AQ15" s="16">
        <v>0.25</v>
      </c>
      <c r="AR15" s="16"/>
      <c r="AS15" s="16">
        <v>0.25</v>
      </c>
      <c r="AT15" s="16">
        <v>2.9411764705882401E-2</v>
      </c>
      <c r="AU15" s="16"/>
      <c r="AV15" s="16">
        <v>6.25E-2</v>
      </c>
      <c r="AW15" s="16">
        <v>7.69230769230769E-2</v>
      </c>
      <c r="AX15" s="16"/>
      <c r="AY15" s="16">
        <v>6.8965517241379296E-2</v>
      </c>
      <c r="AZ15" s="16">
        <v>7.69230769230769E-2</v>
      </c>
      <c r="BA15" s="16"/>
      <c r="BB15" s="16">
        <v>0.13043478260869601</v>
      </c>
      <c r="BC15" s="16">
        <v>0</v>
      </c>
      <c r="BD15" s="16"/>
      <c r="BE15" s="16">
        <v>0</v>
      </c>
      <c r="BF15" s="16">
        <v>0</v>
      </c>
      <c r="BG15" s="16">
        <v>7.1428571428571397E-2</v>
      </c>
      <c r="BH15" s="16">
        <v>0.14285714285714299</v>
      </c>
    </row>
    <row r="16" spans="2:60" x14ac:dyDescent="0.25">
      <c r="B16" s="17" t="s">
        <v>422</v>
      </c>
      <c r="C16" s="16">
        <v>7.1428571428571397E-2</v>
      </c>
      <c r="D16" s="16">
        <v>0</v>
      </c>
      <c r="E16" s="16">
        <v>0</v>
      </c>
      <c r="F16" s="16">
        <v>0</v>
      </c>
      <c r="G16" s="16">
        <v>0.5</v>
      </c>
      <c r="H16" s="16">
        <v>0</v>
      </c>
      <c r="I16" s="16">
        <v>0</v>
      </c>
      <c r="J16" s="16">
        <v>0</v>
      </c>
      <c r="K16" s="16">
        <v>0</v>
      </c>
      <c r="L16" s="16">
        <v>0.25</v>
      </c>
      <c r="M16" s="16">
        <v>0</v>
      </c>
      <c r="N16" s="16">
        <v>0</v>
      </c>
      <c r="O16" s="16">
        <v>0</v>
      </c>
      <c r="P16" s="16" t="s">
        <v>414</v>
      </c>
      <c r="Q16" s="16">
        <v>0</v>
      </c>
      <c r="R16" s="16" t="s">
        <v>414</v>
      </c>
      <c r="S16" s="16">
        <v>0</v>
      </c>
      <c r="T16" s="16">
        <v>0.2</v>
      </c>
      <c r="U16" s="16"/>
      <c r="V16" s="16">
        <v>0</v>
      </c>
      <c r="W16" s="16">
        <v>0.1</v>
      </c>
      <c r="X16" s="16">
        <v>0</v>
      </c>
      <c r="Y16" s="16">
        <v>0.15384615384615399</v>
      </c>
      <c r="Z16" s="16"/>
      <c r="AA16" s="16">
        <v>0</v>
      </c>
      <c r="AB16" s="16">
        <v>0</v>
      </c>
      <c r="AC16" s="16">
        <v>0.33333333333333298</v>
      </c>
      <c r="AD16" s="16">
        <v>0</v>
      </c>
      <c r="AE16" s="16">
        <v>0</v>
      </c>
      <c r="AF16" s="16">
        <v>0.33333333333333298</v>
      </c>
      <c r="AG16" s="16">
        <v>0.33333333333333298</v>
      </c>
      <c r="AH16" s="16">
        <v>0</v>
      </c>
      <c r="AI16" s="16">
        <v>0</v>
      </c>
      <c r="AJ16" s="16"/>
      <c r="AK16" s="16">
        <v>9.0909090909090898E-2</v>
      </c>
      <c r="AL16" s="16">
        <v>0</v>
      </c>
      <c r="AM16" s="16">
        <v>0.5</v>
      </c>
      <c r="AN16" s="16">
        <v>0</v>
      </c>
      <c r="AO16" s="16">
        <v>0</v>
      </c>
      <c r="AP16" s="16">
        <v>0</v>
      </c>
      <c r="AQ16" s="16">
        <v>0.25</v>
      </c>
      <c r="AR16" s="16"/>
      <c r="AS16" s="16">
        <v>0.375</v>
      </c>
      <c r="AT16" s="16">
        <v>0</v>
      </c>
      <c r="AU16" s="16"/>
      <c r="AV16" s="16">
        <v>6.25E-2</v>
      </c>
      <c r="AW16" s="16">
        <v>7.69230769230769E-2</v>
      </c>
      <c r="AX16" s="16"/>
      <c r="AY16" s="16">
        <v>3.4482758620689703E-2</v>
      </c>
      <c r="AZ16" s="16">
        <v>0.15384615384615399</v>
      </c>
      <c r="BA16" s="16"/>
      <c r="BB16" s="16">
        <v>0.13043478260869601</v>
      </c>
      <c r="BC16" s="16">
        <v>0</v>
      </c>
      <c r="BD16" s="16"/>
      <c r="BE16" s="16">
        <v>0</v>
      </c>
      <c r="BF16" s="16">
        <v>0</v>
      </c>
      <c r="BG16" s="16">
        <v>7.1428571428571397E-2</v>
      </c>
      <c r="BH16" s="16">
        <v>0.14285714285714299</v>
      </c>
    </row>
    <row r="17" spans="2:60" x14ac:dyDescent="0.25">
      <c r="B17" s="17" t="s">
        <v>423</v>
      </c>
      <c r="C17" s="16">
        <v>7.1428571428571397E-2</v>
      </c>
      <c r="D17" s="16">
        <v>0</v>
      </c>
      <c r="E17" s="16">
        <v>0</v>
      </c>
      <c r="F17" s="16">
        <v>0</v>
      </c>
      <c r="G17" s="16">
        <v>0</v>
      </c>
      <c r="H17" s="16">
        <v>0</v>
      </c>
      <c r="I17" s="16">
        <v>0</v>
      </c>
      <c r="J17" s="16">
        <v>0</v>
      </c>
      <c r="K17" s="16">
        <v>0</v>
      </c>
      <c r="L17" s="16">
        <v>0</v>
      </c>
      <c r="M17" s="16">
        <v>0</v>
      </c>
      <c r="N17" s="16">
        <v>0</v>
      </c>
      <c r="O17" s="16">
        <v>0.5</v>
      </c>
      <c r="P17" s="16" t="s">
        <v>414</v>
      </c>
      <c r="Q17" s="16">
        <v>0</v>
      </c>
      <c r="R17" s="16" t="s">
        <v>414</v>
      </c>
      <c r="S17" s="16">
        <v>0</v>
      </c>
      <c r="T17" s="16">
        <v>0.2</v>
      </c>
      <c r="U17" s="16"/>
      <c r="V17" s="16">
        <v>0</v>
      </c>
      <c r="W17" s="16">
        <v>0</v>
      </c>
      <c r="X17" s="16">
        <v>0</v>
      </c>
      <c r="Y17" s="16">
        <v>0.230769230769231</v>
      </c>
      <c r="Z17" s="16"/>
      <c r="AA17" s="16">
        <v>0</v>
      </c>
      <c r="AB17" s="16">
        <v>0</v>
      </c>
      <c r="AC17" s="16">
        <v>0</v>
      </c>
      <c r="AD17" s="16">
        <v>0.33333333333333298</v>
      </c>
      <c r="AE17" s="16">
        <v>0</v>
      </c>
      <c r="AF17" s="16">
        <v>0</v>
      </c>
      <c r="AG17" s="16">
        <v>0.33333333333333298</v>
      </c>
      <c r="AH17" s="16">
        <v>0.33333333333333298</v>
      </c>
      <c r="AI17" s="16">
        <v>0</v>
      </c>
      <c r="AJ17" s="16"/>
      <c r="AK17" s="16">
        <v>0</v>
      </c>
      <c r="AL17" s="16">
        <v>0</v>
      </c>
      <c r="AM17" s="16">
        <v>0.5</v>
      </c>
      <c r="AN17" s="16">
        <v>0.11111111111111099</v>
      </c>
      <c r="AO17" s="16">
        <v>0</v>
      </c>
      <c r="AP17" s="16">
        <v>0.16666666666666699</v>
      </c>
      <c r="AQ17" s="16">
        <v>0</v>
      </c>
      <c r="AR17" s="16"/>
      <c r="AS17" s="16">
        <v>0.375</v>
      </c>
      <c r="AT17" s="16">
        <v>0</v>
      </c>
      <c r="AU17" s="16"/>
      <c r="AV17" s="16">
        <v>0</v>
      </c>
      <c r="AW17" s="16">
        <v>0.115384615384615</v>
      </c>
      <c r="AX17" s="16"/>
      <c r="AY17" s="16">
        <v>0</v>
      </c>
      <c r="AZ17" s="16">
        <v>0.230769230769231</v>
      </c>
      <c r="BA17" s="16"/>
      <c r="BB17" s="16">
        <v>0.13043478260869601</v>
      </c>
      <c r="BC17" s="16">
        <v>0</v>
      </c>
      <c r="BD17" s="16"/>
      <c r="BE17" s="16">
        <v>0</v>
      </c>
      <c r="BF17" s="16">
        <v>0</v>
      </c>
      <c r="BG17" s="16">
        <v>0.107142857142857</v>
      </c>
      <c r="BH17" s="16">
        <v>0</v>
      </c>
    </row>
    <row r="18" spans="2:60" x14ac:dyDescent="0.25">
      <c r="B18" s="17" t="s">
        <v>424</v>
      </c>
      <c r="C18" s="16">
        <v>7.1428571428571397E-2</v>
      </c>
      <c r="D18" s="16">
        <v>0.25</v>
      </c>
      <c r="E18" s="16">
        <v>0</v>
      </c>
      <c r="F18" s="16">
        <v>0</v>
      </c>
      <c r="G18" s="16">
        <v>0.5</v>
      </c>
      <c r="H18" s="16">
        <v>0</v>
      </c>
      <c r="I18" s="16">
        <v>0</v>
      </c>
      <c r="J18" s="16">
        <v>0</v>
      </c>
      <c r="K18" s="16">
        <v>0</v>
      </c>
      <c r="L18" s="16">
        <v>0</v>
      </c>
      <c r="M18" s="16">
        <v>0</v>
      </c>
      <c r="N18" s="16">
        <v>0</v>
      </c>
      <c r="O18" s="16">
        <v>0</v>
      </c>
      <c r="P18" s="16" t="s">
        <v>414</v>
      </c>
      <c r="Q18" s="16">
        <v>0</v>
      </c>
      <c r="R18" s="16" t="s">
        <v>414</v>
      </c>
      <c r="S18" s="16">
        <v>0</v>
      </c>
      <c r="T18" s="16">
        <v>0.2</v>
      </c>
      <c r="U18" s="16"/>
      <c r="V18" s="16">
        <v>0</v>
      </c>
      <c r="W18" s="16">
        <v>0.2</v>
      </c>
      <c r="X18" s="16">
        <v>0</v>
      </c>
      <c r="Y18" s="16">
        <v>7.69230769230769E-2</v>
      </c>
      <c r="Z18" s="16"/>
      <c r="AA18" s="16">
        <v>7.1428571428571397E-2</v>
      </c>
      <c r="AB18" s="16">
        <v>0</v>
      </c>
      <c r="AC18" s="16">
        <v>0.33333333333333298</v>
      </c>
      <c r="AD18" s="16">
        <v>0</v>
      </c>
      <c r="AE18" s="16">
        <v>0</v>
      </c>
      <c r="AF18" s="16">
        <v>0</v>
      </c>
      <c r="AG18" s="16">
        <v>0.33333333333333298</v>
      </c>
      <c r="AH18" s="16">
        <v>0</v>
      </c>
      <c r="AI18" s="16">
        <v>0</v>
      </c>
      <c r="AJ18" s="16"/>
      <c r="AK18" s="16">
        <v>0</v>
      </c>
      <c r="AL18" s="16">
        <v>0</v>
      </c>
      <c r="AM18" s="16">
        <v>0.5</v>
      </c>
      <c r="AN18" s="16">
        <v>0.11111111111111099</v>
      </c>
      <c r="AO18" s="16">
        <v>0</v>
      </c>
      <c r="AP18" s="16">
        <v>0</v>
      </c>
      <c r="AQ18" s="16">
        <v>0.25</v>
      </c>
      <c r="AR18" s="16"/>
      <c r="AS18" s="16">
        <v>0.25</v>
      </c>
      <c r="AT18" s="16">
        <v>2.9411764705882401E-2</v>
      </c>
      <c r="AU18" s="16"/>
      <c r="AV18" s="16">
        <v>6.25E-2</v>
      </c>
      <c r="AW18" s="16">
        <v>7.69230769230769E-2</v>
      </c>
      <c r="AX18" s="16"/>
      <c r="AY18" s="16">
        <v>6.8965517241379296E-2</v>
      </c>
      <c r="AZ18" s="16">
        <v>7.69230769230769E-2</v>
      </c>
      <c r="BA18" s="16"/>
      <c r="BB18" s="16">
        <v>0.13043478260869601</v>
      </c>
      <c r="BC18" s="16">
        <v>0</v>
      </c>
      <c r="BD18" s="16"/>
      <c r="BE18" s="16">
        <v>0</v>
      </c>
      <c r="BF18" s="16">
        <v>0</v>
      </c>
      <c r="BG18" s="16">
        <v>7.1428571428571397E-2</v>
      </c>
      <c r="BH18" s="16">
        <v>0.14285714285714299</v>
      </c>
    </row>
    <row r="19" spans="2:60" x14ac:dyDescent="0.25">
      <c r="B19" s="17" t="s">
        <v>425</v>
      </c>
      <c r="C19" s="16">
        <v>4.7619047619047603E-2</v>
      </c>
      <c r="D19" s="16">
        <v>0</v>
      </c>
      <c r="E19" s="16">
        <v>0</v>
      </c>
      <c r="F19" s="16">
        <v>0</v>
      </c>
      <c r="G19" s="16">
        <v>0</v>
      </c>
      <c r="H19" s="16">
        <v>0</v>
      </c>
      <c r="I19" s="16">
        <v>0</v>
      </c>
      <c r="J19" s="16">
        <v>0</v>
      </c>
      <c r="K19" s="16">
        <v>0</v>
      </c>
      <c r="L19" s="16">
        <v>0</v>
      </c>
      <c r="M19" s="16">
        <v>0</v>
      </c>
      <c r="N19" s="16">
        <v>0</v>
      </c>
      <c r="O19" s="16">
        <v>0</v>
      </c>
      <c r="P19" s="16" t="s">
        <v>414</v>
      </c>
      <c r="Q19" s="16">
        <v>0</v>
      </c>
      <c r="R19" s="16" t="s">
        <v>414</v>
      </c>
      <c r="S19" s="16">
        <v>0</v>
      </c>
      <c r="T19" s="16">
        <v>0.4</v>
      </c>
      <c r="U19" s="16"/>
      <c r="V19" s="16">
        <v>0</v>
      </c>
      <c r="W19" s="16">
        <v>0</v>
      </c>
      <c r="X19" s="16">
        <v>0</v>
      </c>
      <c r="Y19" s="16">
        <v>0.15384615384615399</v>
      </c>
      <c r="Z19" s="16"/>
      <c r="AA19" s="16">
        <v>0</v>
      </c>
      <c r="AB19" s="16">
        <v>0</v>
      </c>
      <c r="AC19" s="16">
        <v>0</v>
      </c>
      <c r="AD19" s="16">
        <v>0</v>
      </c>
      <c r="AE19" s="16">
        <v>0</v>
      </c>
      <c r="AF19" s="16">
        <v>0.33333333333333298</v>
      </c>
      <c r="AG19" s="16">
        <v>0.33333333333333298</v>
      </c>
      <c r="AH19" s="16">
        <v>0</v>
      </c>
      <c r="AI19" s="16">
        <v>0</v>
      </c>
      <c r="AJ19" s="16"/>
      <c r="AK19" s="16">
        <v>0</v>
      </c>
      <c r="AL19" s="16">
        <v>0</v>
      </c>
      <c r="AM19" s="16">
        <v>0.5</v>
      </c>
      <c r="AN19" s="16">
        <v>0</v>
      </c>
      <c r="AO19" s="16">
        <v>0</v>
      </c>
      <c r="AP19" s="16">
        <v>0.16666666666666699</v>
      </c>
      <c r="AQ19" s="16">
        <v>0</v>
      </c>
      <c r="AR19" s="16"/>
      <c r="AS19" s="16">
        <v>0.125</v>
      </c>
      <c r="AT19" s="16">
        <v>2.9411764705882401E-2</v>
      </c>
      <c r="AU19" s="16"/>
      <c r="AV19" s="16">
        <v>0</v>
      </c>
      <c r="AW19" s="16">
        <v>7.69230769230769E-2</v>
      </c>
      <c r="AX19" s="16"/>
      <c r="AY19" s="16">
        <v>0</v>
      </c>
      <c r="AZ19" s="16">
        <v>0.15384615384615399</v>
      </c>
      <c r="BA19" s="16"/>
      <c r="BB19" s="16">
        <v>8.6956521739130405E-2</v>
      </c>
      <c r="BC19" s="16">
        <v>0</v>
      </c>
      <c r="BD19" s="16"/>
      <c r="BE19" s="16">
        <v>0</v>
      </c>
      <c r="BF19" s="16">
        <v>0</v>
      </c>
      <c r="BG19" s="16">
        <v>7.1428571428571397E-2</v>
      </c>
      <c r="BH19" s="16">
        <v>0</v>
      </c>
    </row>
    <row r="20" spans="2:60" x14ac:dyDescent="0.25">
      <c r="B20" s="17" t="s">
        <v>426</v>
      </c>
      <c r="C20" s="16">
        <v>4.7619047619047603E-2</v>
      </c>
      <c r="D20" s="16">
        <v>0</v>
      </c>
      <c r="E20" s="16">
        <v>0</v>
      </c>
      <c r="F20" s="16">
        <v>0</v>
      </c>
      <c r="G20" s="16">
        <v>0</v>
      </c>
      <c r="H20" s="16">
        <v>0</v>
      </c>
      <c r="I20" s="16">
        <v>0</v>
      </c>
      <c r="J20" s="16">
        <v>0</v>
      </c>
      <c r="K20" s="16">
        <v>0</v>
      </c>
      <c r="L20" s="16">
        <v>0</v>
      </c>
      <c r="M20" s="16">
        <v>0.33333333333333298</v>
      </c>
      <c r="N20" s="16">
        <v>0</v>
      </c>
      <c r="O20" s="16">
        <v>0</v>
      </c>
      <c r="P20" s="16" t="s">
        <v>414</v>
      </c>
      <c r="Q20" s="16">
        <v>0</v>
      </c>
      <c r="R20" s="16" t="s">
        <v>414</v>
      </c>
      <c r="S20" s="16">
        <v>0</v>
      </c>
      <c r="T20" s="16">
        <v>0.2</v>
      </c>
      <c r="U20" s="16"/>
      <c r="V20" s="16">
        <v>0.11111111111111099</v>
      </c>
      <c r="W20" s="16">
        <v>0</v>
      </c>
      <c r="X20" s="16">
        <v>0</v>
      </c>
      <c r="Y20" s="16">
        <v>7.69230769230769E-2</v>
      </c>
      <c r="Z20" s="16"/>
      <c r="AA20" s="16">
        <v>0</v>
      </c>
      <c r="AB20" s="16">
        <v>0</v>
      </c>
      <c r="AC20" s="16">
        <v>0.33333333333333298</v>
      </c>
      <c r="AD20" s="16">
        <v>0</v>
      </c>
      <c r="AE20" s="16">
        <v>0</v>
      </c>
      <c r="AF20" s="16">
        <v>0</v>
      </c>
      <c r="AG20" s="16">
        <v>0.33333333333333298</v>
      </c>
      <c r="AH20" s="16">
        <v>0</v>
      </c>
      <c r="AI20" s="16">
        <v>0</v>
      </c>
      <c r="AJ20" s="16"/>
      <c r="AK20" s="16">
        <v>9.0909090909090898E-2</v>
      </c>
      <c r="AL20" s="16">
        <v>0</v>
      </c>
      <c r="AM20" s="16">
        <v>0.5</v>
      </c>
      <c r="AN20" s="16">
        <v>0</v>
      </c>
      <c r="AO20" s="16">
        <v>0</v>
      </c>
      <c r="AP20" s="16">
        <v>0</v>
      </c>
      <c r="AQ20" s="16">
        <v>0</v>
      </c>
      <c r="AR20" s="16"/>
      <c r="AS20" s="16">
        <v>0.125</v>
      </c>
      <c r="AT20" s="16">
        <v>2.9411764705882401E-2</v>
      </c>
      <c r="AU20" s="16"/>
      <c r="AV20" s="16">
        <v>6.25E-2</v>
      </c>
      <c r="AW20" s="16">
        <v>3.8461538461538498E-2</v>
      </c>
      <c r="AX20" s="16"/>
      <c r="AY20" s="16">
        <v>3.4482758620689703E-2</v>
      </c>
      <c r="AZ20" s="16">
        <v>7.69230769230769E-2</v>
      </c>
      <c r="BA20" s="16"/>
      <c r="BB20" s="16">
        <v>4.3478260869565202E-2</v>
      </c>
      <c r="BC20" s="16">
        <v>5.2631578947368397E-2</v>
      </c>
      <c r="BD20" s="16"/>
      <c r="BE20" s="16">
        <v>0.33333333333333298</v>
      </c>
      <c r="BF20" s="16">
        <v>0</v>
      </c>
      <c r="BG20" s="16">
        <v>3.5714285714285698E-2</v>
      </c>
      <c r="BH20" s="16">
        <v>0</v>
      </c>
    </row>
    <row r="21" spans="2:60" x14ac:dyDescent="0.25">
      <c r="B21" s="17" t="s">
        <v>427</v>
      </c>
      <c r="C21" s="16">
        <v>4.7619047619047603E-2</v>
      </c>
      <c r="D21" s="16">
        <v>0</v>
      </c>
      <c r="E21" s="16">
        <v>0</v>
      </c>
      <c r="F21" s="16">
        <v>0</v>
      </c>
      <c r="G21" s="16">
        <v>0</v>
      </c>
      <c r="H21" s="16">
        <v>0</v>
      </c>
      <c r="I21" s="16">
        <v>0</v>
      </c>
      <c r="J21" s="16">
        <v>0</v>
      </c>
      <c r="K21" s="16">
        <v>0</v>
      </c>
      <c r="L21" s="16">
        <v>0</v>
      </c>
      <c r="M21" s="16">
        <v>0</v>
      </c>
      <c r="N21" s="16">
        <v>0</v>
      </c>
      <c r="O21" s="16">
        <v>0</v>
      </c>
      <c r="P21" s="16" t="s">
        <v>414</v>
      </c>
      <c r="Q21" s="16">
        <v>0</v>
      </c>
      <c r="R21" s="16" t="s">
        <v>414</v>
      </c>
      <c r="S21" s="16">
        <v>0</v>
      </c>
      <c r="T21" s="16">
        <v>0.4</v>
      </c>
      <c r="U21" s="16"/>
      <c r="V21" s="16">
        <v>0</v>
      </c>
      <c r="W21" s="16">
        <v>0</v>
      </c>
      <c r="X21" s="16">
        <v>0</v>
      </c>
      <c r="Y21" s="16">
        <v>0.15384615384615399</v>
      </c>
      <c r="Z21" s="16"/>
      <c r="AA21" s="16">
        <v>0</v>
      </c>
      <c r="AB21" s="16">
        <v>0</v>
      </c>
      <c r="AC21" s="16">
        <v>0</v>
      </c>
      <c r="AD21" s="16">
        <v>0</v>
      </c>
      <c r="AE21" s="16">
        <v>0</v>
      </c>
      <c r="AF21" s="16">
        <v>0.33333333333333298</v>
      </c>
      <c r="AG21" s="16">
        <v>0.33333333333333298</v>
      </c>
      <c r="AH21" s="16">
        <v>0</v>
      </c>
      <c r="AI21" s="16">
        <v>0</v>
      </c>
      <c r="AJ21" s="16"/>
      <c r="AK21" s="16">
        <v>0</v>
      </c>
      <c r="AL21" s="16">
        <v>0</v>
      </c>
      <c r="AM21" s="16">
        <v>0.5</v>
      </c>
      <c r="AN21" s="16">
        <v>0</v>
      </c>
      <c r="AO21" s="16">
        <v>0</v>
      </c>
      <c r="AP21" s="16">
        <v>0.16666666666666699</v>
      </c>
      <c r="AQ21" s="16">
        <v>0</v>
      </c>
      <c r="AR21" s="16"/>
      <c r="AS21" s="16">
        <v>0.125</v>
      </c>
      <c r="AT21" s="16">
        <v>2.9411764705882401E-2</v>
      </c>
      <c r="AU21" s="16"/>
      <c r="AV21" s="16">
        <v>0</v>
      </c>
      <c r="AW21" s="16">
        <v>7.69230769230769E-2</v>
      </c>
      <c r="AX21" s="16"/>
      <c r="AY21" s="16">
        <v>0</v>
      </c>
      <c r="AZ21" s="16">
        <v>0.15384615384615399</v>
      </c>
      <c r="BA21" s="16"/>
      <c r="BB21" s="16">
        <v>8.6956521739130405E-2</v>
      </c>
      <c r="BC21" s="16">
        <v>0</v>
      </c>
      <c r="BD21" s="16"/>
      <c r="BE21" s="16">
        <v>0</v>
      </c>
      <c r="BF21" s="16">
        <v>0</v>
      </c>
      <c r="BG21" s="16">
        <v>7.1428571428571397E-2</v>
      </c>
      <c r="BH21" s="16">
        <v>0</v>
      </c>
    </row>
    <row r="22" spans="2:60" x14ac:dyDescent="0.25">
      <c r="B22" s="17" t="s">
        <v>428</v>
      </c>
      <c r="C22" s="16">
        <v>2.3809523809523801E-2</v>
      </c>
      <c r="D22" s="16">
        <v>0</v>
      </c>
      <c r="E22" s="16">
        <v>0</v>
      </c>
      <c r="F22" s="16">
        <v>0</v>
      </c>
      <c r="G22" s="16">
        <v>0</v>
      </c>
      <c r="H22" s="16">
        <v>0</v>
      </c>
      <c r="I22" s="16">
        <v>0</v>
      </c>
      <c r="J22" s="16">
        <v>0</v>
      </c>
      <c r="K22" s="16">
        <v>0</v>
      </c>
      <c r="L22" s="16">
        <v>0</v>
      </c>
      <c r="M22" s="16">
        <v>0</v>
      </c>
      <c r="N22" s="16">
        <v>0</v>
      </c>
      <c r="O22" s="16">
        <v>0</v>
      </c>
      <c r="P22" s="16" t="s">
        <v>414</v>
      </c>
      <c r="Q22" s="16">
        <v>0</v>
      </c>
      <c r="R22" s="16" t="s">
        <v>414</v>
      </c>
      <c r="S22" s="16">
        <v>0</v>
      </c>
      <c r="T22" s="16">
        <v>0.2</v>
      </c>
      <c r="U22" s="16"/>
      <c r="V22" s="16">
        <v>0</v>
      </c>
      <c r="W22" s="16">
        <v>0</v>
      </c>
      <c r="X22" s="16">
        <v>0</v>
      </c>
      <c r="Y22" s="16">
        <v>7.69230769230769E-2</v>
      </c>
      <c r="Z22" s="16"/>
      <c r="AA22" s="16">
        <v>0</v>
      </c>
      <c r="AB22" s="16">
        <v>0</v>
      </c>
      <c r="AC22" s="16">
        <v>0</v>
      </c>
      <c r="AD22" s="16">
        <v>0</v>
      </c>
      <c r="AE22" s="16">
        <v>0</v>
      </c>
      <c r="AF22" s="16">
        <v>0</v>
      </c>
      <c r="AG22" s="16">
        <v>0.33333333333333298</v>
      </c>
      <c r="AH22" s="16">
        <v>0</v>
      </c>
      <c r="AI22" s="16">
        <v>0</v>
      </c>
      <c r="AJ22" s="16"/>
      <c r="AK22" s="16">
        <v>0</v>
      </c>
      <c r="AL22" s="16">
        <v>0</v>
      </c>
      <c r="AM22" s="16">
        <v>0.5</v>
      </c>
      <c r="AN22" s="16">
        <v>0</v>
      </c>
      <c r="AO22" s="16">
        <v>0</v>
      </c>
      <c r="AP22" s="16">
        <v>0</v>
      </c>
      <c r="AQ22" s="16">
        <v>0</v>
      </c>
      <c r="AR22" s="16"/>
      <c r="AS22" s="16">
        <v>0.125</v>
      </c>
      <c r="AT22" s="16">
        <v>0</v>
      </c>
      <c r="AU22" s="16"/>
      <c r="AV22" s="16">
        <v>0</v>
      </c>
      <c r="AW22" s="16">
        <v>3.8461538461538498E-2</v>
      </c>
      <c r="AX22" s="16"/>
      <c r="AY22" s="16">
        <v>0</v>
      </c>
      <c r="AZ22" s="16">
        <v>7.69230769230769E-2</v>
      </c>
      <c r="BA22" s="16"/>
      <c r="BB22" s="16">
        <v>4.3478260869565202E-2</v>
      </c>
      <c r="BC22" s="16">
        <v>0</v>
      </c>
      <c r="BD22" s="16"/>
      <c r="BE22" s="16">
        <v>0</v>
      </c>
      <c r="BF22" s="16">
        <v>0</v>
      </c>
      <c r="BG22" s="16">
        <v>3.5714285714285698E-2</v>
      </c>
      <c r="BH22" s="16">
        <v>0</v>
      </c>
    </row>
    <row r="23" spans="2:60" x14ac:dyDescent="0.25">
      <c r="B23" s="17" t="s">
        <v>429</v>
      </c>
      <c r="C23" s="16">
        <v>2.3809523809523801E-2</v>
      </c>
      <c r="D23" s="16">
        <v>0</v>
      </c>
      <c r="E23" s="16">
        <v>0</v>
      </c>
      <c r="F23" s="16">
        <v>0</v>
      </c>
      <c r="G23" s="16">
        <v>0</v>
      </c>
      <c r="H23" s="16">
        <v>0</v>
      </c>
      <c r="I23" s="16">
        <v>0</v>
      </c>
      <c r="J23" s="16">
        <v>0</v>
      </c>
      <c r="K23" s="16">
        <v>0</v>
      </c>
      <c r="L23" s="16">
        <v>0</v>
      </c>
      <c r="M23" s="16">
        <v>0</v>
      </c>
      <c r="N23" s="16">
        <v>0</v>
      </c>
      <c r="O23" s="16">
        <v>0</v>
      </c>
      <c r="P23" s="16" t="s">
        <v>414</v>
      </c>
      <c r="Q23" s="16">
        <v>0</v>
      </c>
      <c r="R23" s="16" t="s">
        <v>414</v>
      </c>
      <c r="S23" s="16">
        <v>0</v>
      </c>
      <c r="T23" s="16">
        <v>0.2</v>
      </c>
      <c r="U23" s="16"/>
      <c r="V23" s="16">
        <v>0</v>
      </c>
      <c r="W23" s="16">
        <v>0</v>
      </c>
      <c r="X23" s="16">
        <v>0</v>
      </c>
      <c r="Y23" s="16">
        <v>7.69230769230769E-2</v>
      </c>
      <c r="Z23" s="16"/>
      <c r="AA23" s="16">
        <v>0</v>
      </c>
      <c r="AB23" s="16">
        <v>0</v>
      </c>
      <c r="AC23" s="16">
        <v>0</v>
      </c>
      <c r="AD23" s="16">
        <v>0</v>
      </c>
      <c r="AE23" s="16">
        <v>0</v>
      </c>
      <c r="AF23" s="16">
        <v>0</v>
      </c>
      <c r="AG23" s="16">
        <v>0.33333333333333298</v>
      </c>
      <c r="AH23" s="16">
        <v>0</v>
      </c>
      <c r="AI23" s="16">
        <v>0</v>
      </c>
      <c r="AJ23" s="16"/>
      <c r="AK23" s="16">
        <v>0</v>
      </c>
      <c r="AL23" s="16">
        <v>0</v>
      </c>
      <c r="AM23" s="16">
        <v>0.5</v>
      </c>
      <c r="AN23" s="16">
        <v>0</v>
      </c>
      <c r="AO23" s="16">
        <v>0</v>
      </c>
      <c r="AP23" s="16">
        <v>0</v>
      </c>
      <c r="AQ23" s="16">
        <v>0</v>
      </c>
      <c r="AR23" s="16"/>
      <c r="AS23" s="16">
        <v>0.125</v>
      </c>
      <c r="AT23" s="16">
        <v>0</v>
      </c>
      <c r="AU23" s="16"/>
      <c r="AV23" s="16">
        <v>0</v>
      </c>
      <c r="AW23" s="16">
        <v>3.8461538461538498E-2</v>
      </c>
      <c r="AX23" s="16"/>
      <c r="AY23" s="16">
        <v>0</v>
      </c>
      <c r="AZ23" s="16">
        <v>7.69230769230769E-2</v>
      </c>
      <c r="BA23" s="16"/>
      <c r="BB23" s="16">
        <v>4.3478260869565202E-2</v>
      </c>
      <c r="BC23" s="16">
        <v>0</v>
      </c>
      <c r="BD23" s="16"/>
      <c r="BE23" s="16">
        <v>0</v>
      </c>
      <c r="BF23" s="16">
        <v>0</v>
      </c>
      <c r="BG23" s="16">
        <v>3.5714285714285698E-2</v>
      </c>
      <c r="BH23" s="16">
        <v>0</v>
      </c>
    </row>
    <row r="24" spans="2:60" x14ac:dyDescent="0.25">
      <c r="B24" s="17" t="s">
        <v>99</v>
      </c>
      <c r="C24" s="18">
        <v>0.28571428571428598</v>
      </c>
      <c r="D24" s="18">
        <v>0.25</v>
      </c>
      <c r="E24" s="18">
        <v>0.5</v>
      </c>
      <c r="F24" s="18">
        <v>0.33333333333333298</v>
      </c>
      <c r="G24" s="18">
        <v>0</v>
      </c>
      <c r="H24" s="18">
        <v>0</v>
      </c>
      <c r="I24" s="18">
        <v>0.6</v>
      </c>
      <c r="J24" s="18">
        <v>0</v>
      </c>
      <c r="K24" s="18">
        <v>1</v>
      </c>
      <c r="L24" s="18">
        <v>0.5</v>
      </c>
      <c r="M24" s="18">
        <v>0</v>
      </c>
      <c r="N24" s="18">
        <v>0</v>
      </c>
      <c r="O24" s="18">
        <v>0</v>
      </c>
      <c r="P24" s="18" t="s">
        <v>414</v>
      </c>
      <c r="Q24" s="18">
        <v>0</v>
      </c>
      <c r="R24" s="18" t="s">
        <v>414</v>
      </c>
      <c r="S24" s="18">
        <v>0.2</v>
      </c>
      <c r="T24" s="18">
        <v>0.4</v>
      </c>
      <c r="U24" s="18"/>
      <c r="V24" s="18">
        <v>0.55555555555555602</v>
      </c>
      <c r="W24" s="18">
        <v>0.3</v>
      </c>
      <c r="X24" s="18">
        <v>0.2</v>
      </c>
      <c r="Y24" s="18">
        <v>0.15384615384615399</v>
      </c>
      <c r="Z24" s="18"/>
      <c r="AA24" s="18">
        <v>0.35714285714285698</v>
      </c>
      <c r="AB24" s="18">
        <v>1</v>
      </c>
      <c r="AC24" s="18">
        <v>0</v>
      </c>
      <c r="AD24" s="18">
        <v>0</v>
      </c>
      <c r="AE24" s="18">
        <v>0.33333333333333298</v>
      </c>
      <c r="AF24" s="18">
        <v>0</v>
      </c>
      <c r="AG24" s="18">
        <v>0</v>
      </c>
      <c r="AH24" s="18">
        <v>0.33333333333333298</v>
      </c>
      <c r="AI24" s="18">
        <v>0</v>
      </c>
      <c r="AJ24" s="18"/>
      <c r="AK24" s="18">
        <v>0.27272727272727298</v>
      </c>
      <c r="AL24" s="18">
        <v>0</v>
      </c>
      <c r="AM24" s="18">
        <v>0.5</v>
      </c>
      <c r="AN24" s="18">
        <v>0.22222222222222199</v>
      </c>
      <c r="AO24" s="18">
        <v>0.14285714285714299</v>
      </c>
      <c r="AP24" s="18">
        <v>0.16666666666666699</v>
      </c>
      <c r="AQ24" s="18">
        <v>0.5</v>
      </c>
      <c r="AR24" s="18"/>
      <c r="AS24" s="18">
        <v>0.125</v>
      </c>
      <c r="AT24" s="18">
        <v>0.32352941176470601</v>
      </c>
      <c r="AU24" s="18"/>
      <c r="AV24" s="18">
        <v>0.25</v>
      </c>
      <c r="AW24" s="18">
        <v>0.30769230769230799</v>
      </c>
      <c r="AX24" s="18"/>
      <c r="AY24" s="18">
        <v>0.34482758620689702</v>
      </c>
      <c r="AZ24" s="18">
        <v>0.15384615384615399</v>
      </c>
      <c r="BA24" s="18"/>
      <c r="BB24" s="18">
        <v>0.173913043478261</v>
      </c>
      <c r="BC24" s="18">
        <v>0.42105263157894701</v>
      </c>
      <c r="BD24" s="18"/>
      <c r="BE24" s="18">
        <v>0.66666666666666696</v>
      </c>
      <c r="BF24" s="18">
        <v>0.25</v>
      </c>
      <c r="BG24" s="18">
        <v>0.32142857142857101</v>
      </c>
      <c r="BH24" s="18">
        <v>0</v>
      </c>
    </row>
    <row r="25" spans="2:60" x14ac:dyDescent="0.25">
      <c r="B25" s="15" t="s">
        <v>712</v>
      </c>
    </row>
    <row r="26" spans="2:60" x14ac:dyDescent="0.25">
      <c r="B26" t="s">
        <v>80</v>
      </c>
    </row>
    <row r="27" spans="2:60" x14ac:dyDescent="0.25">
      <c r="B27" t="s">
        <v>81</v>
      </c>
    </row>
    <row r="29" spans="2:60" x14ac:dyDescent="0.25">
      <c r="B2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H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409</v>
      </c>
      <c r="C8" s="16">
        <v>0.16935483870967699</v>
      </c>
      <c r="D8" s="16">
        <v>0.214285714285714</v>
      </c>
      <c r="E8" s="16">
        <v>0.115384615384615</v>
      </c>
      <c r="F8" s="16">
        <v>0.17647058823529399</v>
      </c>
      <c r="G8" s="16">
        <v>0.125</v>
      </c>
      <c r="H8" s="16">
        <v>0.46666666666666701</v>
      </c>
      <c r="I8" s="16">
        <v>0.2</v>
      </c>
      <c r="J8" s="16">
        <v>0.25</v>
      </c>
      <c r="K8" s="16">
        <v>9.6774193548387094E-2</v>
      </c>
      <c r="L8" s="16">
        <v>9.0909090909090898E-2</v>
      </c>
      <c r="M8" s="16">
        <v>0.24444444444444399</v>
      </c>
      <c r="N8" s="16">
        <v>0.12765957446808501</v>
      </c>
      <c r="O8" s="16">
        <v>6.6666666666666693E-2</v>
      </c>
      <c r="P8" s="16">
        <v>0.18518518518518501</v>
      </c>
      <c r="Q8" s="16">
        <v>0</v>
      </c>
      <c r="R8" s="16">
        <v>0.25</v>
      </c>
      <c r="S8" s="16">
        <v>0.151785714285714</v>
      </c>
      <c r="T8" s="16">
        <v>0.18965517241379301</v>
      </c>
      <c r="U8" s="16"/>
      <c r="V8" s="16">
        <v>3.4482758620689703E-2</v>
      </c>
      <c r="W8" s="16">
        <v>0.140845070422535</v>
      </c>
      <c r="X8" s="16">
        <v>0.17647058823529399</v>
      </c>
      <c r="Y8" s="16">
        <v>0.19626168224299101</v>
      </c>
      <c r="Z8" s="16"/>
      <c r="AA8" s="16">
        <v>7.5268817204301106E-2</v>
      </c>
      <c r="AB8" s="16">
        <v>0.17499999999999999</v>
      </c>
      <c r="AC8" s="16">
        <v>0.214285714285714</v>
      </c>
      <c r="AD8" s="16">
        <v>0.146666666666667</v>
      </c>
      <c r="AE8" s="16">
        <v>8.6956521739130405E-2</v>
      </c>
      <c r="AF8" s="16">
        <v>0.206349206349206</v>
      </c>
      <c r="AG8" s="16">
        <v>0.265625</v>
      </c>
      <c r="AH8" s="16">
        <v>0.15094339622641501</v>
      </c>
      <c r="AI8" s="16">
        <v>0.27631578947368401</v>
      </c>
      <c r="AJ8" s="16"/>
      <c r="AK8" s="16">
        <v>0.133333333333333</v>
      </c>
      <c r="AL8" s="16">
        <v>0.238095238095238</v>
      </c>
      <c r="AM8" s="16">
        <v>7.69230769230769E-2</v>
      </c>
      <c r="AN8" s="16">
        <v>7.69230769230769E-2</v>
      </c>
      <c r="AO8" s="16">
        <v>0.2421875</v>
      </c>
      <c r="AP8" s="16">
        <v>0.19841269841269801</v>
      </c>
      <c r="AQ8" s="16">
        <v>0.19753086419753099</v>
      </c>
      <c r="AR8" s="16"/>
      <c r="AS8" s="16">
        <v>0.55851063829787195</v>
      </c>
      <c r="AT8" s="16">
        <v>0</v>
      </c>
      <c r="AU8" s="16"/>
      <c r="AV8" s="16">
        <v>0.12041884816753901</v>
      </c>
      <c r="AW8" s="16">
        <v>0.191142191142191</v>
      </c>
      <c r="AX8" s="16"/>
      <c r="AY8" s="16">
        <v>0.14046822742474899</v>
      </c>
      <c r="AZ8" s="16">
        <v>0.19626168224299101</v>
      </c>
      <c r="BA8" s="16"/>
      <c r="BB8" s="16">
        <v>0.20923913043478301</v>
      </c>
      <c r="BC8" s="16">
        <v>0.11111111111111099</v>
      </c>
      <c r="BD8" s="16"/>
      <c r="BE8" s="16">
        <v>0</v>
      </c>
      <c r="BF8" s="16">
        <v>9.6385542168674704E-2</v>
      </c>
      <c r="BG8" s="16">
        <v>0.15249266862170099</v>
      </c>
      <c r="BH8" s="16">
        <v>0.25423728813559299</v>
      </c>
    </row>
    <row r="9" spans="2:60" x14ac:dyDescent="0.25">
      <c r="B9" s="17" t="s">
        <v>408</v>
      </c>
      <c r="C9" s="16">
        <v>0.18387096774193501</v>
      </c>
      <c r="D9" s="16">
        <v>0.185714285714286</v>
      </c>
      <c r="E9" s="16">
        <v>0.21153846153846201</v>
      </c>
      <c r="F9" s="16">
        <v>0</v>
      </c>
      <c r="G9" s="16">
        <v>0.20833333333333301</v>
      </c>
      <c r="H9" s="16">
        <v>6.6666666666666693E-2</v>
      </c>
      <c r="I9" s="16">
        <v>0.14000000000000001</v>
      </c>
      <c r="J9" s="16">
        <v>0.125</v>
      </c>
      <c r="K9" s="16">
        <v>0.35483870967741898</v>
      </c>
      <c r="L9" s="16">
        <v>0</v>
      </c>
      <c r="M9" s="16">
        <v>0.17777777777777801</v>
      </c>
      <c r="N9" s="16">
        <v>0.23404255319148901</v>
      </c>
      <c r="O9" s="16">
        <v>0.46666666666666701</v>
      </c>
      <c r="P9" s="16">
        <v>0.22222222222222199</v>
      </c>
      <c r="Q9" s="16">
        <v>0.11764705882352899</v>
      </c>
      <c r="R9" s="16">
        <v>0</v>
      </c>
      <c r="S9" s="16">
        <v>0.20535714285714299</v>
      </c>
      <c r="T9" s="16">
        <v>0.13793103448275901</v>
      </c>
      <c r="U9" s="16"/>
      <c r="V9" s="16">
        <v>0.17241379310344801</v>
      </c>
      <c r="W9" s="16">
        <v>9.85915492957746E-2</v>
      </c>
      <c r="X9" s="16">
        <v>0.17058823529411801</v>
      </c>
      <c r="Y9" s="16">
        <v>0.21183800623053001</v>
      </c>
      <c r="Z9" s="16"/>
      <c r="AA9" s="16">
        <v>0.16129032258064499</v>
      </c>
      <c r="AB9" s="16">
        <v>7.4999999999999997E-2</v>
      </c>
      <c r="AC9" s="16">
        <v>0.19642857142857101</v>
      </c>
      <c r="AD9" s="16">
        <v>0.133333333333333</v>
      </c>
      <c r="AE9" s="16">
        <v>0.115942028985507</v>
      </c>
      <c r="AF9" s="16">
        <v>0.25396825396825401</v>
      </c>
      <c r="AG9" s="16">
        <v>0.203125</v>
      </c>
      <c r="AH9" s="16">
        <v>0.22641509433962301</v>
      </c>
      <c r="AI9" s="16">
        <v>0.26315789473684198</v>
      </c>
      <c r="AJ9" s="16"/>
      <c r="AK9" s="16">
        <v>0.15</v>
      </c>
      <c r="AL9" s="16">
        <v>0.238095238095238</v>
      </c>
      <c r="AM9" s="16">
        <v>0.30769230769230799</v>
      </c>
      <c r="AN9" s="16">
        <v>0.128205128205128</v>
      </c>
      <c r="AO9" s="16">
        <v>0.234375</v>
      </c>
      <c r="AP9" s="16">
        <v>0.17460317460317501</v>
      </c>
      <c r="AQ9" s="16">
        <v>0.11111111111111099</v>
      </c>
      <c r="AR9" s="16"/>
      <c r="AS9" s="16">
        <v>8.5106382978723402E-2</v>
      </c>
      <c r="AT9" s="16">
        <v>0.226851851851852</v>
      </c>
      <c r="AU9" s="16"/>
      <c r="AV9" s="16">
        <v>0.15706806282722499</v>
      </c>
      <c r="AW9" s="16">
        <v>0.195804195804196</v>
      </c>
      <c r="AX9" s="16"/>
      <c r="AY9" s="16">
        <v>0.15384615384615399</v>
      </c>
      <c r="AZ9" s="16">
        <v>0.21183800623053001</v>
      </c>
      <c r="BA9" s="16"/>
      <c r="BB9" s="16">
        <v>0.19836956521739099</v>
      </c>
      <c r="BC9" s="16">
        <v>0.16269841269841301</v>
      </c>
      <c r="BD9" s="16"/>
      <c r="BE9" s="16">
        <v>0.11764705882352899</v>
      </c>
      <c r="BF9" s="16">
        <v>0.20481927710843401</v>
      </c>
      <c r="BG9" s="16">
        <v>0.17888563049853401</v>
      </c>
      <c r="BH9" s="16">
        <v>0.19209039548022599</v>
      </c>
    </row>
    <row r="10" spans="2:60" x14ac:dyDescent="0.25">
      <c r="B10" s="17" t="s">
        <v>407</v>
      </c>
      <c r="C10" s="16">
        <v>0.52096774193548401</v>
      </c>
      <c r="D10" s="16">
        <v>0.442857142857143</v>
      </c>
      <c r="E10" s="16">
        <v>0.480769230769231</v>
      </c>
      <c r="F10" s="16">
        <v>0.70588235294117696</v>
      </c>
      <c r="G10" s="16">
        <v>0.58333333333333304</v>
      </c>
      <c r="H10" s="16">
        <v>0.33333333333333298</v>
      </c>
      <c r="I10" s="16">
        <v>0.54</v>
      </c>
      <c r="J10" s="16">
        <v>0.5</v>
      </c>
      <c r="K10" s="16">
        <v>0.483870967741935</v>
      </c>
      <c r="L10" s="16">
        <v>0.63636363636363602</v>
      </c>
      <c r="M10" s="16">
        <v>0.422222222222222</v>
      </c>
      <c r="N10" s="16">
        <v>0.48936170212766</v>
      </c>
      <c r="O10" s="16">
        <v>0.266666666666667</v>
      </c>
      <c r="P10" s="16">
        <v>0.51851851851851805</v>
      </c>
      <c r="Q10" s="16">
        <v>0.76470588235294101</v>
      </c>
      <c r="R10" s="16">
        <v>0.75</v>
      </c>
      <c r="S10" s="16">
        <v>0.57142857142857095</v>
      </c>
      <c r="T10" s="16">
        <v>0.53448275862068995</v>
      </c>
      <c r="U10" s="16"/>
      <c r="V10" s="16">
        <v>0.5</v>
      </c>
      <c r="W10" s="16">
        <v>0.59154929577464799</v>
      </c>
      <c r="X10" s="16">
        <v>0.51176470588235301</v>
      </c>
      <c r="Y10" s="16">
        <v>0.51401869158878499</v>
      </c>
      <c r="Z10" s="16"/>
      <c r="AA10" s="16">
        <v>0.58064516129032295</v>
      </c>
      <c r="AB10" s="16">
        <v>0.52500000000000002</v>
      </c>
      <c r="AC10" s="16">
        <v>0.55357142857142905</v>
      </c>
      <c r="AD10" s="16">
        <v>0.64</v>
      </c>
      <c r="AE10" s="16">
        <v>0.60869565217391297</v>
      </c>
      <c r="AF10" s="16">
        <v>0.46031746031746001</v>
      </c>
      <c r="AG10" s="16">
        <v>0.484375</v>
      </c>
      <c r="AH10" s="16">
        <v>0.52830188679245305</v>
      </c>
      <c r="AI10" s="16">
        <v>0.38157894736842102</v>
      </c>
      <c r="AJ10" s="16"/>
      <c r="AK10" s="16">
        <v>0.55000000000000004</v>
      </c>
      <c r="AL10" s="16">
        <v>0.452380952380952</v>
      </c>
      <c r="AM10" s="16">
        <v>0.51923076923076905</v>
      </c>
      <c r="AN10" s="16">
        <v>0.58974358974358998</v>
      </c>
      <c r="AO10" s="16">
        <v>0.4453125</v>
      </c>
      <c r="AP10" s="16">
        <v>0.57142857142857095</v>
      </c>
      <c r="AQ10" s="16">
        <v>0.55555555555555602</v>
      </c>
      <c r="AR10" s="16"/>
      <c r="AS10" s="16">
        <v>0.329787234042553</v>
      </c>
      <c r="AT10" s="16">
        <v>0.60416666666666696</v>
      </c>
      <c r="AU10" s="16"/>
      <c r="AV10" s="16">
        <v>0.57068062827225097</v>
      </c>
      <c r="AW10" s="16">
        <v>0.49883449883449898</v>
      </c>
      <c r="AX10" s="16"/>
      <c r="AY10" s="16">
        <v>0.52842809364548504</v>
      </c>
      <c r="AZ10" s="16">
        <v>0.51401869158878499</v>
      </c>
      <c r="BA10" s="16"/>
      <c r="BB10" s="16">
        <v>0.51358695652173902</v>
      </c>
      <c r="BC10" s="16">
        <v>0.53174603174603197</v>
      </c>
      <c r="BD10" s="16"/>
      <c r="BE10" s="16">
        <v>0.29411764705882398</v>
      </c>
      <c r="BF10" s="16">
        <v>0.469879518072289</v>
      </c>
      <c r="BG10" s="16">
        <v>0.54545454545454497</v>
      </c>
      <c r="BH10" s="16">
        <v>0.51977401129943501</v>
      </c>
    </row>
    <row r="11" spans="2:60" x14ac:dyDescent="0.25">
      <c r="B11" s="17" t="s">
        <v>415</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c r="V11" s="16">
        <v>0</v>
      </c>
      <c r="W11" s="16">
        <v>0</v>
      </c>
      <c r="X11" s="16">
        <v>0</v>
      </c>
      <c r="Y11" s="16">
        <v>0</v>
      </c>
      <c r="Z11" s="16"/>
      <c r="AA11" s="16">
        <v>0</v>
      </c>
      <c r="AB11" s="16">
        <v>0</v>
      </c>
      <c r="AC11" s="16">
        <v>0</v>
      </c>
      <c r="AD11" s="16">
        <v>0</v>
      </c>
      <c r="AE11" s="16">
        <v>0</v>
      </c>
      <c r="AF11" s="16">
        <v>0</v>
      </c>
      <c r="AG11" s="16">
        <v>0</v>
      </c>
      <c r="AH11" s="16">
        <v>0</v>
      </c>
      <c r="AI11" s="16">
        <v>0</v>
      </c>
      <c r="AJ11" s="16"/>
      <c r="AK11" s="16">
        <v>0</v>
      </c>
      <c r="AL11" s="16">
        <v>0</v>
      </c>
      <c r="AM11" s="16">
        <v>0</v>
      </c>
      <c r="AN11" s="16">
        <v>0</v>
      </c>
      <c r="AO11" s="16">
        <v>0</v>
      </c>
      <c r="AP11" s="16">
        <v>0</v>
      </c>
      <c r="AQ11" s="16">
        <v>0</v>
      </c>
      <c r="AR11" s="16"/>
      <c r="AS11" s="16">
        <v>0</v>
      </c>
      <c r="AT11" s="16">
        <v>0</v>
      </c>
      <c r="AU11" s="16"/>
      <c r="AV11" s="16">
        <v>0</v>
      </c>
      <c r="AW11" s="16">
        <v>0</v>
      </c>
      <c r="AX11" s="16"/>
      <c r="AY11" s="16">
        <v>0</v>
      </c>
      <c r="AZ11" s="16">
        <v>0</v>
      </c>
      <c r="BA11" s="16"/>
      <c r="BB11" s="16">
        <v>0</v>
      </c>
      <c r="BC11" s="16">
        <v>0</v>
      </c>
      <c r="BD11" s="16"/>
      <c r="BE11" s="16">
        <v>0</v>
      </c>
      <c r="BF11" s="16">
        <v>0</v>
      </c>
      <c r="BG11" s="16">
        <v>0</v>
      </c>
      <c r="BH11" s="16">
        <v>0</v>
      </c>
    </row>
    <row r="12" spans="2:60" x14ac:dyDescent="0.25">
      <c r="B12" s="17" t="s">
        <v>416</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c r="V12" s="16">
        <v>0</v>
      </c>
      <c r="W12" s="16">
        <v>0</v>
      </c>
      <c r="X12" s="16">
        <v>0</v>
      </c>
      <c r="Y12" s="16">
        <v>0</v>
      </c>
      <c r="Z12" s="16"/>
      <c r="AA12" s="16">
        <v>0</v>
      </c>
      <c r="AB12" s="16">
        <v>0</v>
      </c>
      <c r="AC12" s="16">
        <v>0</v>
      </c>
      <c r="AD12" s="16">
        <v>0</v>
      </c>
      <c r="AE12" s="16">
        <v>0</v>
      </c>
      <c r="AF12" s="16">
        <v>0</v>
      </c>
      <c r="AG12" s="16">
        <v>0</v>
      </c>
      <c r="AH12" s="16">
        <v>0</v>
      </c>
      <c r="AI12" s="16">
        <v>0</v>
      </c>
      <c r="AJ12" s="16"/>
      <c r="AK12" s="16">
        <v>0</v>
      </c>
      <c r="AL12" s="16">
        <v>0</v>
      </c>
      <c r="AM12" s="16">
        <v>0</v>
      </c>
      <c r="AN12" s="16">
        <v>0</v>
      </c>
      <c r="AO12" s="16">
        <v>0</v>
      </c>
      <c r="AP12" s="16">
        <v>0</v>
      </c>
      <c r="AQ12" s="16">
        <v>0</v>
      </c>
      <c r="AR12" s="16"/>
      <c r="AS12" s="16">
        <v>0</v>
      </c>
      <c r="AT12" s="16">
        <v>0</v>
      </c>
      <c r="AU12" s="16"/>
      <c r="AV12" s="16">
        <v>0</v>
      </c>
      <c r="AW12" s="16">
        <v>0</v>
      </c>
      <c r="AX12" s="16"/>
      <c r="AY12" s="16">
        <v>0</v>
      </c>
      <c r="AZ12" s="16">
        <v>0</v>
      </c>
      <c r="BA12" s="16"/>
      <c r="BB12" s="16">
        <v>0</v>
      </c>
      <c r="BC12" s="16">
        <v>0</v>
      </c>
      <c r="BD12" s="16"/>
      <c r="BE12" s="16">
        <v>0</v>
      </c>
      <c r="BF12" s="16">
        <v>0</v>
      </c>
      <c r="BG12" s="16">
        <v>0</v>
      </c>
      <c r="BH12" s="16">
        <v>0</v>
      </c>
    </row>
    <row r="13" spans="2:60" x14ac:dyDescent="0.25">
      <c r="B13" s="17" t="s">
        <v>431</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0</v>
      </c>
      <c r="Z13" s="16"/>
      <c r="AA13" s="16">
        <v>0</v>
      </c>
      <c r="AB13" s="16">
        <v>0</v>
      </c>
      <c r="AC13" s="16">
        <v>0</v>
      </c>
      <c r="AD13" s="16">
        <v>0</v>
      </c>
      <c r="AE13" s="16">
        <v>0</v>
      </c>
      <c r="AF13" s="16">
        <v>0</v>
      </c>
      <c r="AG13" s="16">
        <v>0</v>
      </c>
      <c r="AH13" s="16">
        <v>0</v>
      </c>
      <c r="AI13" s="16">
        <v>0</v>
      </c>
      <c r="AJ13" s="16"/>
      <c r="AK13" s="16">
        <v>0</v>
      </c>
      <c r="AL13" s="16">
        <v>0</v>
      </c>
      <c r="AM13" s="16">
        <v>0</v>
      </c>
      <c r="AN13" s="16">
        <v>0</v>
      </c>
      <c r="AO13" s="16">
        <v>0</v>
      </c>
      <c r="AP13" s="16">
        <v>0</v>
      </c>
      <c r="AQ13" s="16">
        <v>0</v>
      </c>
      <c r="AR13" s="16"/>
      <c r="AS13" s="16">
        <v>0</v>
      </c>
      <c r="AT13" s="16">
        <v>0</v>
      </c>
      <c r="AU13" s="16"/>
      <c r="AV13" s="16">
        <v>0</v>
      </c>
      <c r="AW13" s="16">
        <v>0</v>
      </c>
      <c r="AX13" s="16"/>
      <c r="AY13" s="16">
        <v>0</v>
      </c>
      <c r="AZ13" s="16">
        <v>0</v>
      </c>
      <c r="BA13" s="16"/>
      <c r="BB13" s="16">
        <v>0</v>
      </c>
      <c r="BC13" s="16">
        <v>0</v>
      </c>
      <c r="BD13" s="16"/>
      <c r="BE13" s="16">
        <v>0</v>
      </c>
      <c r="BF13" s="16">
        <v>0</v>
      </c>
      <c r="BG13" s="16">
        <v>0</v>
      </c>
      <c r="BH13" s="16">
        <v>0</v>
      </c>
    </row>
    <row r="14" spans="2:60" x14ac:dyDescent="0.25">
      <c r="B14" s="17" t="s">
        <v>425</v>
      </c>
      <c r="C14" s="16">
        <v>0</v>
      </c>
      <c r="D14" s="16">
        <v>0</v>
      </c>
      <c r="E14" s="16">
        <v>0</v>
      </c>
      <c r="F14" s="16">
        <v>0</v>
      </c>
      <c r="G14" s="16">
        <v>0</v>
      </c>
      <c r="H14" s="16">
        <v>0</v>
      </c>
      <c r="I14" s="16">
        <v>0</v>
      </c>
      <c r="J14" s="16">
        <v>0</v>
      </c>
      <c r="K14" s="16">
        <v>0</v>
      </c>
      <c r="L14" s="16">
        <v>0</v>
      </c>
      <c r="M14" s="16">
        <v>0</v>
      </c>
      <c r="N14" s="16">
        <v>0</v>
      </c>
      <c r="O14" s="16">
        <v>0</v>
      </c>
      <c r="P14" s="16">
        <v>0</v>
      </c>
      <c r="Q14" s="16">
        <v>0</v>
      </c>
      <c r="R14" s="16">
        <v>0</v>
      </c>
      <c r="S14" s="16">
        <v>0</v>
      </c>
      <c r="T14" s="16">
        <v>0</v>
      </c>
      <c r="U14" s="16"/>
      <c r="V14" s="16">
        <v>0</v>
      </c>
      <c r="W14" s="16">
        <v>0</v>
      </c>
      <c r="X14" s="16">
        <v>0</v>
      </c>
      <c r="Y14" s="16">
        <v>0</v>
      </c>
      <c r="Z14" s="16"/>
      <c r="AA14" s="16">
        <v>0</v>
      </c>
      <c r="AB14" s="16">
        <v>0</v>
      </c>
      <c r="AC14" s="16">
        <v>0</v>
      </c>
      <c r="AD14" s="16">
        <v>0</v>
      </c>
      <c r="AE14" s="16">
        <v>0</v>
      </c>
      <c r="AF14" s="16">
        <v>0</v>
      </c>
      <c r="AG14" s="16">
        <v>0</v>
      </c>
      <c r="AH14" s="16">
        <v>0</v>
      </c>
      <c r="AI14" s="16">
        <v>0</v>
      </c>
      <c r="AJ14" s="16"/>
      <c r="AK14" s="16">
        <v>0</v>
      </c>
      <c r="AL14" s="16">
        <v>0</v>
      </c>
      <c r="AM14" s="16">
        <v>0</v>
      </c>
      <c r="AN14" s="16">
        <v>0</v>
      </c>
      <c r="AO14" s="16">
        <v>0</v>
      </c>
      <c r="AP14" s="16">
        <v>0</v>
      </c>
      <c r="AQ14" s="16">
        <v>0</v>
      </c>
      <c r="AR14" s="16"/>
      <c r="AS14" s="16">
        <v>0</v>
      </c>
      <c r="AT14" s="16">
        <v>0</v>
      </c>
      <c r="AU14" s="16"/>
      <c r="AV14" s="16">
        <v>0</v>
      </c>
      <c r="AW14" s="16">
        <v>0</v>
      </c>
      <c r="AX14" s="16"/>
      <c r="AY14" s="16">
        <v>0</v>
      </c>
      <c r="AZ14" s="16">
        <v>0</v>
      </c>
      <c r="BA14" s="16"/>
      <c r="BB14" s="16">
        <v>0</v>
      </c>
      <c r="BC14" s="16">
        <v>0</v>
      </c>
      <c r="BD14" s="16"/>
      <c r="BE14" s="16">
        <v>0</v>
      </c>
      <c r="BF14" s="16">
        <v>0</v>
      </c>
      <c r="BG14" s="16">
        <v>0</v>
      </c>
      <c r="BH14" s="16">
        <v>0</v>
      </c>
    </row>
    <row r="15" spans="2:60" x14ac:dyDescent="0.25">
      <c r="B15" s="17" t="s">
        <v>426</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v>0</v>
      </c>
      <c r="U15" s="16"/>
      <c r="V15" s="16">
        <v>0</v>
      </c>
      <c r="W15" s="16">
        <v>0</v>
      </c>
      <c r="X15" s="16">
        <v>0</v>
      </c>
      <c r="Y15" s="16">
        <v>0</v>
      </c>
      <c r="Z15" s="16"/>
      <c r="AA15" s="16">
        <v>0</v>
      </c>
      <c r="AB15" s="16">
        <v>0</v>
      </c>
      <c r="AC15" s="16">
        <v>0</v>
      </c>
      <c r="AD15" s="16">
        <v>0</v>
      </c>
      <c r="AE15" s="16">
        <v>0</v>
      </c>
      <c r="AF15" s="16">
        <v>0</v>
      </c>
      <c r="AG15" s="16">
        <v>0</v>
      </c>
      <c r="AH15" s="16">
        <v>0</v>
      </c>
      <c r="AI15" s="16">
        <v>0</v>
      </c>
      <c r="AJ15" s="16"/>
      <c r="AK15" s="16">
        <v>0</v>
      </c>
      <c r="AL15" s="16">
        <v>0</v>
      </c>
      <c r="AM15" s="16">
        <v>0</v>
      </c>
      <c r="AN15" s="16">
        <v>0</v>
      </c>
      <c r="AO15" s="16">
        <v>0</v>
      </c>
      <c r="AP15" s="16">
        <v>0</v>
      </c>
      <c r="AQ15" s="16">
        <v>0</v>
      </c>
      <c r="AR15" s="16"/>
      <c r="AS15" s="16">
        <v>0</v>
      </c>
      <c r="AT15" s="16">
        <v>0</v>
      </c>
      <c r="AU15" s="16"/>
      <c r="AV15" s="16">
        <v>0</v>
      </c>
      <c r="AW15" s="16">
        <v>0</v>
      </c>
      <c r="AX15" s="16"/>
      <c r="AY15" s="16">
        <v>0</v>
      </c>
      <c r="AZ15" s="16">
        <v>0</v>
      </c>
      <c r="BA15" s="16"/>
      <c r="BB15" s="16">
        <v>0</v>
      </c>
      <c r="BC15" s="16">
        <v>0</v>
      </c>
      <c r="BD15" s="16"/>
      <c r="BE15" s="16">
        <v>0</v>
      </c>
      <c r="BF15" s="16">
        <v>0</v>
      </c>
      <c r="BG15" s="16">
        <v>0</v>
      </c>
      <c r="BH15" s="16">
        <v>0</v>
      </c>
    </row>
    <row r="16" spans="2:60" x14ac:dyDescent="0.25">
      <c r="B16" s="17" t="s">
        <v>420</v>
      </c>
      <c r="C16" s="16">
        <v>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c r="V16" s="16">
        <v>0</v>
      </c>
      <c r="W16" s="16">
        <v>0</v>
      </c>
      <c r="X16" s="16">
        <v>0</v>
      </c>
      <c r="Y16" s="16">
        <v>0</v>
      </c>
      <c r="Z16" s="16"/>
      <c r="AA16" s="16">
        <v>0</v>
      </c>
      <c r="AB16" s="16">
        <v>0</v>
      </c>
      <c r="AC16" s="16">
        <v>0</v>
      </c>
      <c r="AD16" s="16">
        <v>0</v>
      </c>
      <c r="AE16" s="16">
        <v>0</v>
      </c>
      <c r="AF16" s="16">
        <v>0</v>
      </c>
      <c r="AG16" s="16">
        <v>0</v>
      </c>
      <c r="AH16" s="16">
        <v>0</v>
      </c>
      <c r="AI16" s="16">
        <v>0</v>
      </c>
      <c r="AJ16" s="16"/>
      <c r="AK16" s="16">
        <v>0</v>
      </c>
      <c r="AL16" s="16">
        <v>0</v>
      </c>
      <c r="AM16" s="16">
        <v>0</v>
      </c>
      <c r="AN16" s="16">
        <v>0</v>
      </c>
      <c r="AO16" s="16">
        <v>0</v>
      </c>
      <c r="AP16" s="16">
        <v>0</v>
      </c>
      <c r="AQ16" s="16">
        <v>0</v>
      </c>
      <c r="AR16" s="16"/>
      <c r="AS16" s="16">
        <v>0</v>
      </c>
      <c r="AT16" s="16">
        <v>0</v>
      </c>
      <c r="AU16" s="16"/>
      <c r="AV16" s="16">
        <v>0</v>
      </c>
      <c r="AW16" s="16">
        <v>0</v>
      </c>
      <c r="AX16" s="16"/>
      <c r="AY16" s="16">
        <v>0</v>
      </c>
      <c r="AZ16" s="16">
        <v>0</v>
      </c>
      <c r="BA16" s="16"/>
      <c r="BB16" s="16">
        <v>0</v>
      </c>
      <c r="BC16" s="16">
        <v>0</v>
      </c>
      <c r="BD16" s="16"/>
      <c r="BE16" s="16">
        <v>0</v>
      </c>
      <c r="BF16" s="16">
        <v>0</v>
      </c>
      <c r="BG16" s="16">
        <v>0</v>
      </c>
      <c r="BH16" s="16">
        <v>0</v>
      </c>
    </row>
    <row r="17" spans="2:60" x14ac:dyDescent="0.25">
      <c r="B17" s="17" t="s">
        <v>421</v>
      </c>
      <c r="C17" s="16">
        <v>0</v>
      </c>
      <c r="D17" s="16">
        <v>0</v>
      </c>
      <c r="E17" s="16">
        <v>0</v>
      </c>
      <c r="F17" s="16">
        <v>0</v>
      </c>
      <c r="G17" s="16">
        <v>0</v>
      </c>
      <c r="H17" s="16">
        <v>0</v>
      </c>
      <c r="I17" s="16">
        <v>0</v>
      </c>
      <c r="J17" s="16">
        <v>0</v>
      </c>
      <c r="K17" s="16">
        <v>0</v>
      </c>
      <c r="L17" s="16">
        <v>0</v>
      </c>
      <c r="M17" s="16">
        <v>0</v>
      </c>
      <c r="N17" s="16">
        <v>0</v>
      </c>
      <c r="O17" s="16">
        <v>0</v>
      </c>
      <c r="P17" s="16">
        <v>0</v>
      </c>
      <c r="Q17" s="16">
        <v>0</v>
      </c>
      <c r="R17" s="16">
        <v>0</v>
      </c>
      <c r="S17" s="16">
        <v>0</v>
      </c>
      <c r="T17" s="16">
        <v>0</v>
      </c>
      <c r="U17" s="16"/>
      <c r="V17" s="16">
        <v>0</v>
      </c>
      <c r="W17" s="16">
        <v>0</v>
      </c>
      <c r="X17" s="16">
        <v>0</v>
      </c>
      <c r="Y17" s="16">
        <v>0</v>
      </c>
      <c r="Z17" s="16"/>
      <c r="AA17" s="16">
        <v>0</v>
      </c>
      <c r="AB17" s="16">
        <v>0</v>
      </c>
      <c r="AC17" s="16">
        <v>0</v>
      </c>
      <c r="AD17" s="16">
        <v>0</v>
      </c>
      <c r="AE17" s="16">
        <v>0</v>
      </c>
      <c r="AF17" s="16">
        <v>0</v>
      </c>
      <c r="AG17" s="16">
        <v>0</v>
      </c>
      <c r="AH17" s="16">
        <v>0</v>
      </c>
      <c r="AI17" s="16">
        <v>0</v>
      </c>
      <c r="AJ17" s="16"/>
      <c r="AK17" s="16">
        <v>0</v>
      </c>
      <c r="AL17" s="16">
        <v>0</v>
      </c>
      <c r="AM17" s="16">
        <v>0</v>
      </c>
      <c r="AN17" s="16">
        <v>0</v>
      </c>
      <c r="AO17" s="16">
        <v>0</v>
      </c>
      <c r="AP17" s="16">
        <v>0</v>
      </c>
      <c r="AQ17" s="16">
        <v>0</v>
      </c>
      <c r="AR17" s="16"/>
      <c r="AS17" s="16">
        <v>0</v>
      </c>
      <c r="AT17" s="16">
        <v>0</v>
      </c>
      <c r="AU17" s="16"/>
      <c r="AV17" s="16">
        <v>0</v>
      </c>
      <c r="AW17" s="16">
        <v>0</v>
      </c>
      <c r="AX17" s="16"/>
      <c r="AY17" s="16">
        <v>0</v>
      </c>
      <c r="AZ17" s="16">
        <v>0</v>
      </c>
      <c r="BA17" s="16"/>
      <c r="BB17" s="16">
        <v>0</v>
      </c>
      <c r="BC17" s="16">
        <v>0</v>
      </c>
      <c r="BD17" s="16"/>
      <c r="BE17" s="16">
        <v>0</v>
      </c>
      <c r="BF17" s="16">
        <v>0</v>
      </c>
      <c r="BG17" s="16">
        <v>0</v>
      </c>
      <c r="BH17" s="16">
        <v>0</v>
      </c>
    </row>
    <row r="18" spans="2:60" x14ac:dyDescent="0.25">
      <c r="B18" s="17" t="s">
        <v>422</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c r="V18" s="16">
        <v>0</v>
      </c>
      <c r="W18" s="16">
        <v>0</v>
      </c>
      <c r="X18" s="16">
        <v>0</v>
      </c>
      <c r="Y18" s="16">
        <v>0</v>
      </c>
      <c r="Z18" s="16"/>
      <c r="AA18" s="16">
        <v>0</v>
      </c>
      <c r="AB18" s="16">
        <v>0</v>
      </c>
      <c r="AC18" s="16">
        <v>0</v>
      </c>
      <c r="AD18" s="16">
        <v>0</v>
      </c>
      <c r="AE18" s="16">
        <v>0</v>
      </c>
      <c r="AF18" s="16">
        <v>0</v>
      </c>
      <c r="AG18" s="16">
        <v>0</v>
      </c>
      <c r="AH18" s="16">
        <v>0</v>
      </c>
      <c r="AI18" s="16">
        <v>0</v>
      </c>
      <c r="AJ18" s="16"/>
      <c r="AK18" s="16">
        <v>0</v>
      </c>
      <c r="AL18" s="16">
        <v>0</v>
      </c>
      <c r="AM18" s="16">
        <v>0</v>
      </c>
      <c r="AN18" s="16">
        <v>0</v>
      </c>
      <c r="AO18" s="16">
        <v>0</v>
      </c>
      <c r="AP18" s="16">
        <v>0</v>
      </c>
      <c r="AQ18" s="16">
        <v>0</v>
      </c>
      <c r="AR18" s="16"/>
      <c r="AS18" s="16">
        <v>0</v>
      </c>
      <c r="AT18" s="16">
        <v>0</v>
      </c>
      <c r="AU18" s="16"/>
      <c r="AV18" s="16">
        <v>0</v>
      </c>
      <c r="AW18" s="16">
        <v>0</v>
      </c>
      <c r="AX18" s="16"/>
      <c r="AY18" s="16">
        <v>0</v>
      </c>
      <c r="AZ18" s="16">
        <v>0</v>
      </c>
      <c r="BA18" s="16"/>
      <c r="BB18" s="16">
        <v>0</v>
      </c>
      <c r="BC18" s="16">
        <v>0</v>
      </c>
      <c r="BD18" s="16"/>
      <c r="BE18" s="16">
        <v>0</v>
      </c>
      <c r="BF18" s="16">
        <v>0</v>
      </c>
      <c r="BG18" s="16">
        <v>0</v>
      </c>
      <c r="BH18" s="16">
        <v>0</v>
      </c>
    </row>
    <row r="19" spans="2:60" x14ac:dyDescent="0.25">
      <c r="B19" s="17" t="s">
        <v>410</v>
      </c>
      <c r="C19" s="16">
        <v>2.25806451612903E-2</v>
      </c>
      <c r="D19" s="16">
        <v>0</v>
      </c>
      <c r="E19" s="16">
        <v>3.8461538461538498E-2</v>
      </c>
      <c r="F19" s="16">
        <v>2.9411764705882401E-2</v>
      </c>
      <c r="G19" s="16">
        <v>0</v>
      </c>
      <c r="H19" s="16">
        <v>6.6666666666666693E-2</v>
      </c>
      <c r="I19" s="16">
        <v>0</v>
      </c>
      <c r="J19" s="16">
        <v>0</v>
      </c>
      <c r="K19" s="16">
        <v>3.2258064516128997E-2</v>
      </c>
      <c r="L19" s="16">
        <v>0</v>
      </c>
      <c r="M19" s="16">
        <v>4.4444444444444398E-2</v>
      </c>
      <c r="N19" s="16">
        <v>2.1276595744680899E-2</v>
      </c>
      <c r="O19" s="16">
        <v>6.6666666666666693E-2</v>
      </c>
      <c r="P19" s="16">
        <v>0</v>
      </c>
      <c r="Q19" s="16">
        <v>0</v>
      </c>
      <c r="R19" s="16">
        <v>0</v>
      </c>
      <c r="S19" s="16">
        <v>1.7857142857142901E-2</v>
      </c>
      <c r="T19" s="16">
        <v>5.1724137931034503E-2</v>
      </c>
      <c r="U19" s="16"/>
      <c r="V19" s="16">
        <v>3.4482758620689703E-2</v>
      </c>
      <c r="W19" s="16">
        <v>5.63380281690141E-2</v>
      </c>
      <c r="X19" s="16">
        <v>1.7647058823529401E-2</v>
      </c>
      <c r="Y19" s="16">
        <v>1.5576323987538899E-2</v>
      </c>
      <c r="Z19" s="16"/>
      <c r="AA19" s="16">
        <v>3.2258064516128997E-2</v>
      </c>
      <c r="AB19" s="16">
        <v>2.5000000000000001E-2</v>
      </c>
      <c r="AC19" s="16">
        <v>0</v>
      </c>
      <c r="AD19" s="16">
        <v>0</v>
      </c>
      <c r="AE19" s="16">
        <v>2.8985507246376802E-2</v>
      </c>
      <c r="AF19" s="16">
        <v>3.1746031746031703E-2</v>
      </c>
      <c r="AG19" s="16">
        <v>1.5625E-2</v>
      </c>
      <c r="AH19" s="16">
        <v>1.88679245283019E-2</v>
      </c>
      <c r="AI19" s="16">
        <v>1.3157894736842099E-2</v>
      </c>
      <c r="AJ19" s="16"/>
      <c r="AK19" s="16">
        <v>0.05</v>
      </c>
      <c r="AL19" s="16">
        <v>0</v>
      </c>
      <c r="AM19" s="16">
        <v>0</v>
      </c>
      <c r="AN19" s="16">
        <v>1.7094017094017099E-2</v>
      </c>
      <c r="AO19" s="16">
        <v>3.125E-2</v>
      </c>
      <c r="AP19" s="16">
        <v>1.58730158730159E-2</v>
      </c>
      <c r="AQ19" s="16">
        <v>1.2345679012345699E-2</v>
      </c>
      <c r="AR19" s="16"/>
      <c r="AS19" s="16">
        <v>0</v>
      </c>
      <c r="AT19" s="16">
        <v>3.2407407407407399E-2</v>
      </c>
      <c r="AU19" s="16"/>
      <c r="AV19" s="16">
        <v>2.6178010471204199E-2</v>
      </c>
      <c r="AW19" s="16">
        <v>2.0979020979021001E-2</v>
      </c>
      <c r="AX19" s="16"/>
      <c r="AY19" s="16">
        <v>3.0100334448160501E-2</v>
      </c>
      <c r="AZ19" s="16">
        <v>1.5576323987538899E-2</v>
      </c>
      <c r="BA19" s="16"/>
      <c r="BB19" s="16">
        <v>2.1739130434782601E-2</v>
      </c>
      <c r="BC19" s="16">
        <v>2.3809523809523801E-2</v>
      </c>
      <c r="BD19" s="16"/>
      <c r="BE19" s="16">
        <v>0</v>
      </c>
      <c r="BF19" s="16">
        <v>1.20481927710843E-2</v>
      </c>
      <c r="BG19" s="16">
        <v>3.5190615835777102E-2</v>
      </c>
      <c r="BH19" s="16">
        <v>5.6497175141242903E-3</v>
      </c>
    </row>
    <row r="20" spans="2:60" x14ac:dyDescent="0.25">
      <c r="B20" s="17" t="s">
        <v>103</v>
      </c>
      <c r="C20" s="18">
        <v>0.103225806451613</v>
      </c>
      <c r="D20" s="18">
        <v>0.157142857142857</v>
      </c>
      <c r="E20" s="18">
        <v>0.15384615384615399</v>
      </c>
      <c r="F20" s="18">
        <v>8.8235294117647106E-2</v>
      </c>
      <c r="G20" s="18">
        <v>8.3333333333333301E-2</v>
      </c>
      <c r="H20" s="18">
        <v>6.6666666666666693E-2</v>
      </c>
      <c r="I20" s="18">
        <v>0.12</v>
      </c>
      <c r="J20" s="18">
        <v>0.125</v>
      </c>
      <c r="K20" s="18">
        <v>3.2258064516128997E-2</v>
      </c>
      <c r="L20" s="18">
        <v>0.27272727272727298</v>
      </c>
      <c r="M20" s="18">
        <v>0.11111111111111099</v>
      </c>
      <c r="N20" s="18">
        <v>0.12765957446808501</v>
      </c>
      <c r="O20" s="18">
        <v>0.133333333333333</v>
      </c>
      <c r="P20" s="18">
        <v>7.4074074074074098E-2</v>
      </c>
      <c r="Q20" s="18">
        <v>0.11764705882352899</v>
      </c>
      <c r="R20" s="18">
        <v>0</v>
      </c>
      <c r="S20" s="18">
        <v>5.3571428571428603E-2</v>
      </c>
      <c r="T20" s="18">
        <v>8.6206896551724102E-2</v>
      </c>
      <c r="U20" s="18"/>
      <c r="V20" s="18">
        <v>0.25862068965517199</v>
      </c>
      <c r="W20" s="18">
        <v>0.11267605633802801</v>
      </c>
      <c r="X20" s="18">
        <v>0.123529411764706</v>
      </c>
      <c r="Y20" s="18">
        <v>6.2305295950155798E-2</v>
      </c>
      <c r="Z20" s="18"/>
      <c r="AA20" s="18">
        <v>0.15053763440860199</v>
      </c>
      <c r="AB20" s="18">
        <v>0.2</v>
      </c>
      <c r="AC20" s="18">
        <v>3.5714285714285698E-2</v>
      </c>
      <c r="AD20" s="18">
        <v>0.08</v>
      </c>
      <c r="AE20" s="18">
        <v>0.15942028985507201</v>
      </c>
      <c r="AF20" s="18">
        <v>4.7619047619047603E-2</v>
      </c>
      <c r="AG20" s="18">
        <v>3.125E-2</v>
      </c>
      <c r="AH20" s="18">
        <v>7.5471698113207503E-2</v>
      </c>
      <c r="AI20" s="18">
        <v>6.5789473684210495E-2</v>
      </c>
      <c r="AJ20" s="18"/>
      <c r="AK20" s="18">
        <v>0.116666666666667</v>
      </c>
      <c r="AL20" s="18">
        <v>7.1428571428571397E-2</v>
      </c>
      <c r="AM20" s="18">
        <v>9.6153846153846201E-2</v>
      </c>
      <c r="AN20" s="18">
        <v>0.188034188034188</v>
      </c>
      <c r="AO20" s="18">
        <v>4.6875E-2</v>
      </c>
      <c r="AP20" s="18">
        <v>3.9682539682539701E-2</v>
      </c>
      <c r="AQ20" s="18">
        <v>0.12345679012345701</v>
      </c>
      <c r="AR20" s="18"/>
      <c r="AS20" s="18">
        <v>2.6595744680851099E-2</v>
      </c>
      <c r="AT20" s="18">
        <v>0.13657407407407399</v>
      </c>
      <c r="AU20" s="18"/>
      <c r="AV20" s="18">
        <v>0.12565445026177999</v>
      </c>
      <c r="AW20" s="18">
        <v>9.3240093240093205E-2</v>
      </c>
      <c r="AX20" s="18"/>
      <c r="AY20" s="18">
        <v>0.14715719063545199</v>
      </c>
      <c r="AZ20" s="18">
        <v>6.2305295950155798E-2</v>
      </c>
      <c r="BA20" s="18"/>
      <c r="BB20" s="18">
        <v>5.7065217391304303E-2</v>
      </c>
      <c r="BC20" s="18">
        <v>0.170634920634921</v>
      </c>
      <c r="BD20" s="18"/>
      <c r="BE20" s="18">
        <v>0.58823529411764697</v>
      </c>
      <c r="BF20" s="18">
        <v>0.21686746987951799</v>
      </c>
      <c r="BG20" s="18">
        <v>8.7976539589442806E-2</v>
      </c>
      <c r="BH20" s="18">
        <v>2.82485875706215E-2</v>
      </c>
    </row>
    <row r="21" spans="2:60" x14ac:dyDescent="0.25">
      <c r="B21" s="15" t="s">
        <v>79</v>
      </c>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H29"/>
  <sheetViews>
    <sheetView showGridLines="0" topLeftCell="A20" workbookViewId="0">
      <pane xSplit="2" topLeftCell="C1" activePane="topRight" state="frozen"/>
      <selection pane="topRight" activeCell="B25" sqref="B2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x14ac:dyDescent="0.25">
      <c r="B8" s="17" t="s">
        <v>433</v>
      </c>
      <c r="C8" s="16">
        <v>0.369354838709677</v>
      </c>
      <c r="D8" s="16">
        <v>0.42857142857142899</v>
      </c>
      <c r="E8" s="16">
        <v>0.42307692307692302</v>
      </c>
      <c r="F8" s="16">
        <v>0.35294117647058798</v>
      </c>
      <c r="G8" s="16">
        <v>0.29166666666666702</v>
      </c>
      <c r="H8" s="16">
        <v>0.46666666666666701</v>
      </c>
      <c r="I8" s="16">
        <v>0.3</v>
      </c>
      <c r="J8" s="16">
        <v>0.25</v>
      </c>
      <c r="K8" s="16">
        <v>0.25806451612903197</v>
      </c>
      <c r="L8" s="16">
        <v>0.36363636363636398</v>
      </c>
      <c r="M8" s="16">
        <v>0.37777777777777799</v>
      </c>
      <c r="N8" s="16">
        <v>0.25531914893617003</v>
      </c>
      <c r="O8" s="16">
        <v>0.4</v>
      </c>
      <c r="P8" s="16">
        <v>0.22222222222222199</v>
      </c>
      <c r="Q8" s="16">
        <v>0.35294117647058798</v>
      </c>
      <c r="R8" s="16">
        <v>0.25</v>
      </c>
      <c r="S8" s="16">
        <v>0.45535714285714302</v>
      </c>
      <c r="T8" s="16">
        <v>0.39655172413793099</v>
      </c>
      <c r="U8" s="16"/>
      <c r="V8" s="16">
        <v>0.39655172413793099</v>
      </c>
      <c r="W8" s="16">
        <v>0.28169014084506999</v>
      </c>
      <c r="X8" s="16">
        <v>0.376470588235294</v>
      </c>
      <c r="Y8" s="16">
        <v>0.38006230529594998</v>
      </c>
      <c r="Z8" s="16"/>
      <c r="AA8" s="16">
        <v>0.30107526881720398</v>
      </c>
      <c r="AB8" s="16">
        <v>0.25</v>
      </c>
      <c r="AC8" s="16">
        <v>0.375</v>
      </c>
      <c r="AD8" s="16">
        <v>0.36</v>
      </c>
      <c r="AE8" s="16">
        <v>0.52173913043478304</v>
      </c>
      <c r="AF8" s="16">
        <v>0.28571428571428598</v>
      </c>
      <c r="AG8" s="16">
        <v>0.421875</v>
      </c>
      <c r="AH8" s="16">
        <v>0.41509433962264197</v>
      </c>
      <c r="AI8" s="16">
        <v>0.36842105263157898</v>
      </c>
      <c r="AJ8" s="16"/>
      <c r="AK8" s="16">
        <v>0.43333333333333302</v>
      </c>
      <c r="AL8" s="16">
        <v>0.214285714285714</v>
      </c>
      <c r="AM8" s="16">
        <v>0.34615384615384598</v>
      </c>
      <c r="AN8" s="16">
        <v>0.341880341880342</v>
      </c>
      <c r="AO8" s="16">
        <v>0.453125</v>
      </c>
      <c r="AP8" s="16">
        <v>0.341269841269841</v>
      </c>
      <c r="AQ8" s="16">
        <v>0.37037037037037002</v>
      </c>
      <c r="AR8" s="16"/>
      <c r="AS8" s="16">
        <v>0.409574468085106</v>
      </c>
      <c r="AT8" s="16">
        <v>0.35185185185185203</v>
      </c>
      <c r="AU8" s="16"/>
      <c r="AV8" s="16">
        <v>0.36125654450261802</v>
      </c>
      <c r="AW8" s="16">
        <v>0.37296037296037299</v>
      </c>
      <c r="AX8" s="16"/>
      <c r="AY8" s="16">
        <v>0.35785953177257501</v>
      </c>
      <c r="AZ8" s="16">
        <v>0.38006230529594998</v>
      </c>
      <c r="BA8" s="16"/>
      <c r="BB8" s="16">
        <v>0.35869565217391303</v>
      </c>
      <c r="BC8" s="16">
        <v>0.384920634920635</v>
      </c>
      <c r="BD8" s="16"/>
      <c r="BE8" s="16">
        <v>0.29411764705882398</v>
      </c>
      <c r="BF8" s="16">
        <v>0.30120481927710802</v>
      </c>
      <c r="BG8" s="16">
        <v>0.38123167155425203</v>
      </c>
      <c r="BH8" s="16">
        <v>0.37853107344632803</v>
      </c>
    </row>
    <row r="9" spans="2:60" x14ac:dyDescent="0.25">
      <c r="B9" s="17" t="s">
        <v>434</v>
      </c>
      <c r="C9" s="16">
        <v>0.35806451612903201</v>
      </c>
      <c r="D9" s="16">
        <v>0.24285714285714299</v>
      </c>
      <c r="E9" s="16">
        <v>0.46153846153846201</v>
      </c>
      <c r="F9" s="16">
        <v>0.23529411764705899</v>
      </c>
      <c r="G9" s="16">
        <v>0.375</v>
      </c>
      <c r="H9" s="16">
        <v>0.33333333333333298</v>
      </c>
      <c r="I9" s="16">
        <v>0.28000000000000003</v>
      </c>
      <c r="J9" s="16">
        <v>0.25</v>
      </c>
      <c r="K9" s="16">
        <v>0.41935483870967699</v>
      </c>
      <c r="L9" s="16">
        <v>0.36363636363636398</v>
      </c>
      <c r="M9" s="16">
        <v>0.31111111111111101</v>
      </c>
      <c r="N9" s="16">
        <v>0.319148936170213</v>
      </c>
      <c r="O9" s="16">
        <v>0.2</v>
      </c>
      <c r="P9" s="16">
        <v>0.592592592592593</v>
      </c>
      <c r="Q9" s="16">
        <v>0.23529411764705899</v>
      </c>
      <c r="R9" s="16">
        <v>0.25</v>
      </c>
      <c r="S9" s="16">
        <v>0.48214285714285698</v>
      </c>
      <c r="T9" s="16">
        <v>0.32758620689655199</v>
      </c>
      <c r="U9" s="16"/>
      <c r="V9" s="16">
        <v>0.5</v>
      </c>
      <c r="W9" s="16">
        <v>0.352112676056338</v>
      </c>
      <c r="X9" s="16">
        <v>0.34117647058823503</v>
      </c>
      <c r="Y9" s="16">
        <v>0.34267912772585701</v>
      </c>
      <c r="Z9" s="16"/>
      <c r="AA9" s="16">
        <v>0.39784946236559099</v>
      </c>
      <c r="AB9" s="16">
        <v>0.35</v>
      </c>
      <c r="AC9" s="16">
        <v>0.41071428571428598</v>
      </c>
      <c r="AD9" s="16">
        <v>0.413333333333333</v>
      </c>
      <c r="AE9" s="16">
        <v>0.28985507246376802</v>
      </c>
      <c r="AF9" s="16">
        <v>0.39682539682539703</v>
      </c>
      <c r="AG9" s="16">
        <v>0.28125</v>
      </c>
      <c r="AH9" s="16">
        <v>0.339622641509434</v>
      </c>
      <c r="AI9" s="16">
        <v>0.38157894736842102</v>
      </c>
      <c r="AJ9" s="16"/>
      <c r="AK9" s="16">
        <v>0.266666666666667</v>
      </c>
      <c r="AL9" s="16">
        <v>0.33333333333333298</v>
      </c>
      <c r="AM9" s="16">
        <v>0.34615384615384598</v>
      </c>
      <c r="AN9" s="16">
        <v>0.38461538461538503</v>
      </c>
      <c r="AO9" s="16">
        <v>0.3671875</v>
      </c>
      <c r="AP9" s="16">
        <v>0.35714285714285698</v>
      </c>
      <c r="AQ9" s="16">
        <v>0.39506172839506198</v>
      </c>
      <c r="AR9" s="16"/>
      <c r="AS9" s="16">
        <v>0.34574468085106402</v>
      </c>
      <c r="AT9" s="16">
        <v>0.36342592592592599</v>
      </c>
      <c r="AU9" s="16"/>
      <c r="AV9" s="16">
        <v>0.35602094240837701</v>
      </c>
      <c r="AW9" s="16">
        <v>0.35897435897435898</v>
      </c>
      <c r="AX9" s="16"/>
      <c r="AY9" s="16">
        <v>0.37458193979933102</v>
      </c>
      <c r="AZ9" s="16">
        <v>0.34267912772585701</v>
      </c>
      <c r="BA9" s="16"/>
      <c r="BB9" s="16">
        <v>0.33152173913043498</v>
      </c>
      <c r="BC9" s="16">
        <v>0.39682539682539703</v>
      </c>
      <c r="BD9" s="16"/>
      <c r="BE9" s="16">
        <v>0.29411764705882398</v>
      </c>
      <c r="BF9" s="16">
        <v>0.373493975903614</v>
      </c>
      <c r="BG9" s="16">
        <v>0.39882697947214102</v>
      </c>
      <c r="BH9" s="16">
        <v>0.27683615819209001</v>
      </c>
    </row>
    <row r="10" spans="2:60" x14ac:dyDescent="0.25">
      <c r="B10" s="17" t="s">
        <v>435</v>
      </c>
      <c r="C10" s="16">
        <v>0.27580645161290301</v>
      </c>
      <c r="D10" s="16">
        <v>0.28571428571428598</v>
      </c>
      <c r="E10" s="16">
        <v>0.25</v>
      </c>
      <c r="F10" s="16">
        <v>0.41176470588235298</v>
      </c>
      <c r="G10" s="16">
        <v>0.25</v>
      </c>
      <c r="H10" s="16">
        <v>0.33333333333333298</v>
      </c>
      <c r="I10" s="16">
        <v>0.4</v>
      </c>
      <c r="J10" s="16">
        <v>0.125</v>
      </c>
      <c r="K10" s="16">
        <v>0.12903225806451599</v>
      </c>
      <c r="L10" s="16">
        <v>0.18181818181818199</v>
      </c>
      <c r="M10" s="16">
        <v>0.266666666666667</v>
      </c>
      <c r="N10" s="16">
        <v>0.27659574468085102</v>
      </c>
      <c r="O10" s="16">
        <v>0.4</v>
      </c>
      <c r="P10" s="16">
        <v>0.33333333333333298</v>
      </c>
      <c r="Q10" s="16">
        <v>0.23529411764705899</v>
      </c>
      <c r="R10" s="16">
        <v>0.25</v>
      </c>
      <c r="S10" s="16">
        <v>0.20535714285714299</v>
      </c>
      <c r="T10" s="16">
        <v>0.31034482758620702</v>
      </c>
      <c r="U10" s="16"/>
      <c r="V10" s="16">
        <v>0.27586206896551702</v>
      </c>
      <c r="W10" s="16">
        <v>0.28169014084506999</v>
      </c>
      <c r="X10" s="16">
        <v>0.34705882352941197</v>
      </c>
      <c r="Y10" s="16">
        <v>0.23676012461059201</v>
      </c>
      <c r="Z10" s="16"/>
      <c r="AA10" s="16">
        <v>0.31182795698924698</v>
      </c>
      <c r="AB10" s="16">
        <v>0.22500000000000001</v>
      </c>
      <c r="AC10" s="16">
        <v>0.33928571428571402</v>
      </c>
      <c r="AD10" s="16">
        <v>0.22666666666666699</v>
      </c>
      <c r="AE10" s="16">
        <v>0.31884057971014501</v>
      </c>
      <c r="AF10" s="16">
        <v>0.30158730158730201</v>
      </c>
      <c r="AG10" s="16">
        <v>0.296875</v>
      </c>
      <c r="AH10" s="16">
        <v>0.26415094339622602</v>
      </c>
      <c r="AI10" s="16">
        <v>0.197368421052632</v>
      </c>
      <c r="AJ10" s="16"/>
      <c r="AK10" s="16">
        <v>0.31666666666666698</v>
      </c>
      <c r="AL10" s="16">
        <v>0.28571428571428598</v>
      </c>
      <c r="AM10" s="16">
        <v>0.30769230769230799</v>
      </c>
      <c r="AN10" s="16">
        <v>0.23931623931623899</v>
      </c>
      <c r="AO10" s="16">
        <v>0.234375</v>
      </c>
      <c r="AP10" s="16">
        <v>0.34920634920634902</v>
      </c>
      <c r="AQ10" s="16">
        <v>0.18518518518518501</v>
      </c>
      <c r="AR10" s="16"/>
      <c r="AS10" s="16">
        <v>0.25531914893617003</v>
      </c>
      <c r="AT10" s="16">
        <v>0.28472222222222199</v>
      </c>
      <c r="AU10" s="16"/>
      <c r="AV10" s="16">
        <v>0.267015706806283</v>
      </c>
      <c r="AW10" s="16">
        <v>0.27972027972028002</v>
      </c>
      <c r="AX10" s="16"/>
      <c r="AY10" s="16">
        <v>0.31772575250836099</v>
      </c>
      <c r="AZ10" s="16">
        <v>0.23676012461059201</v>
      </c>
      <c r="BA10" s="16"/>
      <c r="BB10" s="16">
        <v>0.24456521739130399</v>
      </c>
      <c r="BC10" s="16">
        <v>0.32142857142857101</v>
      </c>
      <c r="BD10" s="16"/>
      <c r="BE10" s="16">
        <v>0.29411764705882398</v>
      </c>
      <c r="BF10" s="16">
        <v>0.33734939759036098</v>
      </c>
      <c r="BG10" s="16">
        <v>0.29618768328445699</v>
      </c>
      <c r="BH10" s="16">
        <v>0.20338983050847501</v>
      </c>
    </row>
    <row r="11" spans="2:60" x14ac:dyDescent="0.25">
      <c r="B11" s="17" t="s">
        <v>436</v>
      </c>
      <c r="C11" s="16">
        <v>0.25967741935483901</v>
      </c>
      <c r="D11" s="16">
        <v>0.22857142857142901</v>
      </c>
      <c r="E11" s="16">
        <v>0.36538461538461497</v>
      </c>
      <c r="F11" s="16">
        <v>0.32352941176470601</v>
      </c>
      <c r="G11" s="16">
        <v>0.45833333333333298</v>
      </c>
      <c r="H11" s="16">
        <v>0.4</v>
      </c>
      <c r="I11" s="16">
        <v>0.28000000000000003</v>
      </c>
      <c r="J11" s="16">
        <v>0.25</v>
      </c>
      <c r="K11" s="16">
        <v>0.19354838709677399</v>
      </c>
      <c r="L11" s="16">
        <v>0.18181818181818199</v>
      </c>
      <c r="M11" s="16">
        <v>0.22222222222222199</v>
      </c>
      <c r="N11" s="16">
        <v>0.21276595744680901</v>
      </c>
      <c r="O11" s="16">
        <v>0.2</v>
      </c>
      <c r="P11" s="16">
        <v>0.25925925925925902</v>
      </c>
      <c r="Q11" s="16">
        <v>0.29411764705882398</v>
      </c>
      <c r="R11" s="16">
        <v>0.5</v>
      </c>
      <c r="S11" s="16">
        <v>0.17857142857142899</v>
      </c>
      <c r="T11" s="16">
        <v>0.29310344827586199</v>
      </c>
      <c r="U11" s="16"/>
      <c r="V11" s="16">
        <v>0.20689655172413801</v>
      </c>
      <c r="W11" s="16">
        <v>0.28169014084506999</v>
      </c>
      <c r="X11" s="16">
        <v>0.27647058823529402</v>
      </c>
      <c r="Y11" s="16">
        <v>0.25545171339563899</v>
      </c>
      <c r="Z11" s="16"/>
      <c r="AA11" s="16">
        <v>0.25806451612903197</v>
      </c>
      <c r="AB11" s="16">
        <v>0.25</v>
      </c>
      <c r="AC11" s="16">
        <v>0.30357142857142899</v>
      </c>
      <c r="AD11" s="16">
        <v>0.2</v>
      </c>
      <c r="AE11" s="16">
        <v>0.26086956521739102</v>
      </c>
      <c r="AF11" s="16">
        <v>0.317460317460317</v>
      </c>
      <c r="AG11" s="16">
        <v>0.203125</v>
      </c>
      <c r="AH11" s="16">
        <v>0.245283018867925</v>
      </c>
      <c r="AI11" s="16">
        <v>0.25</v>
      </c>
      <c r="AJ11" s="16"/>
      <c r="AK11" s="16">
        <v>0.28333333333333299</v>
      </c>
      <c r="AL11" s="16">
        <v>0.19047619047618999</v>
      </c>
      <c r="AM11" s="16">
        <v>0.25</v>
      </c>
      <c r="AN11" s="16">
        <v>0.30769230769230799</v>
      </c>
      <c r="AO11" s="16">
        <v>0.2265625</v>
      </c>
      <c r="AP11" s="16">
        <v>0.293650793650794</v>
      </c>
      <c r="AQ11" s="16">
        <v>0.234567901234568</v>
      </c>
      <c r="AR11" s="16"/>
      <c r="AS11" s="16">
        <v>0.28191489361702099</v>
      </c>
      <c r="AT11" s="16">
        <v>0.25</v>
      </c>
      <c r="AU11" s="16"/>
      <c r="AV11" s="16">
        <v>0.267015706806283</v>
      </c>
      <c r="AW11" s="16">
        <v>0.256410256410256</v>
      </c>
      <c r="AX11" s="16"/>
      <c r="AY11" s="16">
        <v>0.26421404682274202</v>
      </c>
      <c r="AZ11" s="16">
        <v>0.25545171339563899</v>
      </c>
      <c r="BA11" s="16"/>
      <c r="BB11" s="16">
        <v>0.25815217391304301</v>
      </c>
      <c r="BC11" s="16">
        <v>0.26190476190476197</v>
      </c>
      <c r="BD11" s="16"/>
      <c r="BE11" s="16">
        <v>5.8823529411764698E-2</v>
      </c>
      <c r="BF11" s="16">
        <v>0.27710843373493999</v>
      </c>
      <c r="BG11" s="16">
        <v>0.25219941348973601</v>
      </c>
      <c r="BH11" s="16">
        <v>0.28813559322033899</v>
      </c>
    </row>
    <row r="12" spans="2:60" x14ac:dyDescent="0.25">
      <c r="B12" s="17" t="s">
        <v>437</v>
      </c>
      <c r="C12" s="16">
        <v>0.21290322580645199</v>
      </c>
      <c r="D12" s="16">
        <v>0.114285714285714</v>
      </c>
      <c r="E12" s="16">
        <v>0.134615384615385</v>
      </c>
      <c r="F12" s="16">
        <v>0.17647058823529399</v>
      </c>
      <c r="G12" s="16">
        <v>0.375</v>
      </c>
      <c r="H12" s="16">
        <v>0.133333333333333</v>
      </c>
      <c r="I12" s="16">
        <v>0.26</v>
      </c>
      <c r="J12" s="16">
        <v>0.25</v>
      </c>
      <c r="K12" s="16">
        <v>0.25806451612903197</v>
      </c>
      <c r="L12" s="16">
        <v>0.36363636363636398</v>
      </c>
      <c r="M12" s="16">
        <v>0.133333333333333</v>
      </c>
      <c r="N12" s="16">
        <v>0.23404255319148901</v>
      </c>
      <c r="O12" s="16">
        <v>0.266666666666667</v>
      </c>
      <c r="P12" s="16">
        <v>0.18518518518518501</v>
      </c>
      <c r="Q12" s="16">
        <v>0.17647058823529399</v>
      </c>
      <c r="R12" s="16">
        <v>0.25</v>
      </c>
      <c r="S12" s="16">
        <v>0.25</v>
      </c>
      <c r="T12" s="16">
        <v>0.25862068965517199</v>
      </c>
      <c r="U12" s="16"/>
      <c r="V12" s="16">
        <v>0.25862068965517199</v>
      </c>
      <c r="W12" s="16">
        <v>0.183098591549296</v>
      </c>
      <c r="X12" s="16">
        <v>0.188235294117647</v>
      </c>
      <c r="Y12" s="16">
        <v>0.22429906542056099</v>
      </c>
      <c r="Z12" s="16"/>
      <c r="AA12" s="16">
        <v>0.19354838709677399</v>
      </c>
      <c r="AB12" s="16">
        <v>0.27500000000000002</v>
      </c>
      <c r="AC12" s="16">
        <v>0.14285714285714299</v>
      </c>
      <c r="AD12" s="16">
        <v>0.28000000000000003</v>
      </c>
      <c r="AE12" s="16">
        <v>0.188405797101449</v>
      </c>
      <c r="AF12" s="16">
        <v>0.17460317460317501</v>
      </c>
      <c r="AG12" s="16">
        <v>0.3125</v>
      </c>
      <c r="AH12" s="16">
        <v>0.22641509433962301</v>
      </c>
      <c r="AI12" s="16">
        <v>0.144736842105263</v>
      </c>
      <c r="AJ12" s="16"/>
      <c r="AK12" s="16">
        <v>0.21666666666666701</v>
      </c>
      <c r="AL12" s="16">
        <v>0.238095238095238</v>
      </c>
      <c r="AM12" s="16">
        <v>0.230769230769231</v>
      </c>
      <c r="AN12" s="16">
        <v>0.20512820512820501</v>
      </c>
      <c r="AO12" s="16">
        <v>0.21875</v>
      </c>
      <c r="AP12" s="16">
        <v>0.238095238095238</v>
      </c>
      <c r="AQ12" s="16">
        <v>0.16049382716049401</v>
      </c>
      <c r="AR12" s="16"/>
      <c r="AS12" s="16">
        <v>0.22872340425531901</v>
      </c>
      <c r="AT12" s="16">
        <v>0.20601851851851899</v>
      </c>
      <c r="AU12" s="16"/>
      <c r="AV12" s="16">
        <v>0.19895287958115199</v>
      </c>
      <c r="AW12" s="16">
        <v>0.21911421911421899</v>
      </c>
      <c r="AX12" s="16"/>
      <c r="AY12" s="16">
        <v>0.20066889632106999</v>
      </c>
      <c r="AZ12" s="16">
        <v>0.22429906542056099</v>
      </c>
      <c r="BA12" s="16"/>
      <c r="BB12" s="16">
        <v>0.22826086956521699</v>
      </c>
      <c r="BC12" s="16">
        <v>0.19047619047618999</v>
      </c>
      <c r="BD12" s="16"/>
      <c r="BE12" s="16">
        <v>0.17647058823529399</v>
      </c>
      <c r="BF12" s="16">
        <v>0.180722891566265</v>
      </c>
      <c r="BG12" s="16">
        <v>0.21407624633431099</v>
      </c>
      <c r="BH12" s="16">
        <v>0.23163841807909599</v>
      </c>
    </row>
    <row r="13" spans="2:60" ht="30" x14ac:dyDescent="0.25">
      <c r="B13" s="17" t="s">
        <v>438</v>
      </c>
      <c r="C13" s="16">
        <v>0.209677419354839</v>
      </c>
      <c r="D13" s="16">
        <v>0.2</v>
      </c>
      <c r="E13" s="16">
        <v>0.19230769230769201</v>
      </c>
      <c r="F13" s="16">
        <v>0.17647058823529399</v>
      </c>
      <c r="G13" s="16">
        <v>0.125</v>
      </c>
      <c r="H13" s="16">
        <v>0.133333333333333</v>
      </c>
      <c r="I13" s="16">
        <v>0.14000000000000001</v>
      </c>
      <c r="J13" s="16">
        <v>0.375</v>
      </c>
      <c r="K13" s="16">
        <v>0.32258064516128998</v>
      </c>
      <c r="L13" s="16">
        <v>0.18181818181818199</v>
      </c>
      <c r="M13" s="16">
        <v>0.155555555555556</v>
      </c>
      <c r="N13" s="16">
        <v>0.319148936170213</v>
      </c>
      <c r="O13" s="16">
        <v>0.2</v>
      </c>
      <c r="P13" s="16">
        <v>0.148148148148148</v>
      </c>
      <c r="Q13" s="16">
        <v>0.47058823529411797</v>
      </c>
      <c r="R13" s="16">
        <v>0</v>
      </c>
      <c r="S13" s="16">
        <v>0.214285714285714</v>
      </c>
      <c r="T13" s="16">
        <v>0.20689655172413801</v>
      </c>
      <c r="U13" s="16"/>
      <c r="V13" s="16">
        <v>0.17241379310344801</v>
      </c>
      <c r="W13" s="16">
        <v>0.183098591549296</v>
      </c>
      <c r="X13" s="16">
        <v>0.22941176470588201</v>
      </c>
      <c r="Y13" s="16">
        <v>0.21183800623053001</v>
      </c>
      <c r="Z13" s="16"/>
      <c r="AA13" s="16">
        <v>0.27956989247311798</v>
      </c>
      <c r="AB13" s="16">
        <v>0.2</v>
      </c>
      <c r="AC13" s="16">
        <v>0.14285714285714299</v>
      </c>
      <c r="AD13" s="16">
        <v>0.17333333333333301</v>
      </c>
      <c r="AE13" s="16">
        <v>0.14492753623188401</v>
      </c>
      <c r="AF13" s="16">
        <v>0.19047619047618999</v>
      </c>
      <c r="AG13" s="16">
        <v>0.296875</v>
      </c>
      <c r="AH13" s="16">
        <v>0.245283018867925</v>
      </c>
      <c r="AI13" s="16">
        <v>0.18421052631578899</v>
      </c>
      <c r="AJ13" s="16"/>
      <c r="AK13" s="16">
        <v>0.15</v>
      </c>
      <c r="AL13" s="16">
        <v>0.214285714285714</v>
      </c>
      <c r="AM13" s="16">
        <v>0.30769230769230799</v>
      </c>
      <c r="AN13" s="16">
        <v>0.13675213675213699</v>
      </c>
      <c r="AO13" s="16">
        <v>0.1953125</v>
      </c>
      <c r="AP13" s="16">
        <v>0.23015873015873001</v>
      </c>
      <c r="AQ13" s="16">
        <v>0.296296296296296</v>
      </c>
      <c r="AR13" s="16"/>
      <c r="AS13" s="16">
        <v>0.180851063829787</v>
      </c>
      <c r="AT13" s="16">
        <v>0.22222222222222199</v>
      </c>
      <c r="AU13" s="16"/>
      <c r="AV13" s="16">
        <v>0.21465968586387399</v>
      </c>
      <c r="AW13" s="16">
        <v>0.20745920745920701</v>
      </c>
      <c r="AX13" s="16"/>
      <c r="AY13" s="16">
        <v>0.20735785953177299</v>
      </c>
      <c r="AZ13" s="16">
        <v>0.21183800623053001</v>
      </c>
      <c r="BA13" s="16"/>
      <c r="BB13" s="16">
        <v>0.24456521739130399</v>
      </c>
      <c r="BC13" s="16">
        <v>0.158730158730159</v>
      </c>
      <c r="BD13" s="16"/>
      <c r="BE13" s="16">
        <v>0.17647058823529399</v>
      </c>
      <c r="BF13" s="16">
        <v>0.180722891566265</v>
      </c>
      <c r="BG13" s="16">
        <v>0.21114369501466301</v>
      </c>
      <c r="BH13" s="16">
        <v>0.22033898305084701</v>
      </c>
    </row>
    <row r="14" spans="2:60" x14ac:dyDescent="0.25">
      <c r="B14" s="17" t="s">
        <v>439</v>
      </c>
      <c r="C14" s="16">
        <v>0.20483870967741899</v>
      </c>
      <c r="D14" s="16">
        <v>0.185714285714286</v>
      </c>
      <c r="E14" s="16">
        <v>0.269230769230769</v>
      </c>
      <c r="F14" s="16">
        <v>0.29411764705882398</v>
      </c>
      <c r="G14" s="16">
        <v>0.16666666666666699</v>
      </c>
      <c r="H14" s="16">
        <v>0.266666666666667</v>
      </c>
      <c r="I14" s="16">
        <v>0.28000000000000003</v>
      </c>
      <c r="J14" s="16">
        <v>0.25</v>
      </c>
      <c r="K14" s="16">
        <v>0.12903225806451599</v>
      </c>
      <c r="L14" s="16">
        <v>0.45454545454545497</v>
      </c>
      <c r="M14" s="16">
        <v>0.22222222222222199</v>
      </c>
      <c r="N14" s="16">
        <v>0.10638297872340401</v>
      </c>
      <c r="O14" s="16">
        <v>0.133333333333333</v>
      </c>
      <c r="P14" s="16">
        <v>0.148148148148148</v>
      </c>
      <c r="Q14" s="16">
        <v>0.11764705882352899</v>
      </c>
      <c r="R14" s="16">
        <v>0.5</v>
      </c>
      <c r="S14" s="16">
        <v>0.1875</v>
      </c>
      <c r="T14" s="16">
        <v>0.18965517241379301</v>
      </c>
      <c r="U14" s="16"/>
      <c r="V14" s="16">
        <v>0.18965517241379301</v>
      </c>
      <c r="W14" s="16">
        <v>0.22535211267605601</v>
      </c>
      <c r="X14" s="16">
        <v>0.2</v>
      </c>
      <c r="Y14" s="16">
        <v>0.20560747663551401</v>
      </c>
      <c r="Z14" s="16"/>
      <c r="AA14" s="16">
        <v>0.225806451612903</v>
      </c>
      <c r="AB14" s="16">
        <v>0.2</v>
      </c>
      <c r="AC14" s="16">
        <v>0.23214285714285701</v>
      </c>
      <c r="AD14" s="16">
        <v>0.2</v>
      </c>
      <c r="AE14" s="16">
        <v>0.202898550724638</v>
      </c>
      <c r="AF14" s="16">
        <v>0.206349206349206</v>
      </c>
      <c r="AG14" s="16">
        <v>0.15625</v>
      </c>
      <c r="AH14" s="16">
        <v>0.245283018867925</v>
      </c>
      <c r="AI14" s="16">
        <v>0.22368421052631601</v>
      </c>
      <c r="AJ14" s="16"/>
      <c r="AK14" s="16">
        <v>0.16666666666666699</v>
      </c>
      <c r="AL14" s="16">
        <v>0.26190476190476197</v>
      </c>
      <c r="AM14" s="16">
        <v>0.19230769230769201</v>
      </c>
      <c r="AN14" s="16">
        <v>0.15384615384615399</v>
      </c>
      <c r="AO14" s="16">
        <v>0.1875</v>
      </c>
      <c r="AP14" s="16">
        <v>0.23015873015873001</v>
      </c>
      <c r="AQ14" s="16">
        <v>0.27160493827160498</v>
      </c>
      <c r="AR14" s="16"/>
      <c r="AS14" s="16">
        <v>0.19680851063829799</v>
      </c>
      <c r="AT14" s="16">
        <v>0.20833333333333301</v>
      </c>
      <c r="AU14" s="16"/>
      <c r="AV14" s="16">
        <v>0.130890052356021</v>
      </c>
      <c r="AW14" s="16">
        <v>0.23776223776223801</v>
      </c>
      <c r="AX14" s="16"/>
      <c r="AY14" s="16">
        <v>0.20401337792642099</v>
      </c>
      <c r="AZ14" s="16">
        <v>0.20560747663551401</v>
      </c>
      <c r="BA14" s="16"/>
      <c r="BB14" s="16">
        <v>0.21195652173912999</v>
      </c>
      <c r="BC14" s="16">
        <v>0.194444444444444</v>
      </c>
      <c r="BD14" s="16"/>
      <c r="BE14" s="16">
        <v>5.8823529411764698E-2</v>
      </c>
      <c r="BF14" s="16">
        <v>0.20481927710843401</v>
      </c>
      <c r="BG14" s="16">
        <v>0.20821114369501501</v>
      </c>
      <c r="BH14" s="16">
        <v>0.21468926553672299</v>
      </c>
    </row>
    <row r="15" spans="2:60" ht="30" x14ac:dyDescent="0.25">
      <c r="B15" s="17" t="s">
        <v>440</v>
      </c>
      <c r="C15" s="16">
        <v>0.15322580645161299</v>
      </c>
      <c r="D15" s="16">
        <v>8.5714285714285701E-2</v>
      </c>
      <c r="E15" s="16">
        <v>0.15384615384615399</v>
      </c>
      <c r="F15" s="16">
        <v>8.8235294117647106E-2</v>
      </c>
      <c r="G15" s="16">
        <v>8.3333333333333301E-2</v>
      </c>
      <c r="H15" s="16">
        <v>0.133333333333333</v>
      </c>
      <c r="I15" s="16">
        <v>0.06</v>
      </c>
      <c r="J15" s="16">
        <v>0.125</v>
      </c>
      <c r="K15" s="16">
        <v>0.19354838709677399</v>
      </c>
      <c r="L15" s="16">
        <v>9.0909090909090898E-2</v>
      </c>
      <c r="M15" s="16">
        <v>0.24444444444444399</v>
      </c>
      <c r="N15" s="16">
        <v>0.14893617021276601</v>
      </c>
      <c r="O15" s="16">
        <v>0.33333333333333298</v>
      </c>
      <c r="P15" s="16">
        <v>0.25925925925925902</v>
      </c>
      <c r="Q15" s="16">
        <v>0.17647058823529399</v>
      </c>
      <c r="R15" s="16">
        <v>0.5</v>
      </c>
      <c r="S15" s="16">
        <v>0.151785714285714</v>
      </c>
      <c r="T15" s="16">
        <v>0.18965517241379301</v>
      </c>
      <c r="U15" s="16"/>
      <c r="V15" s="16">
        <v>0.12068965517241401</v>
      </c>
      <c r="W15" s="16">
        <v>8.4507042253521097E-2</v>
      </c>
      <c r="X15" s="16">
        <v>0.123529411764706</v>
      </c>
      <c r="Y15" s="16">
        <v>0.19003115264797499</v>
      </c>
      <c r="Z15" s="16"/>
      <c r="AA15" s="16">
        <v>0.10752688172043</v>
      </c>
      <c r="AB15" s="16">
        <v>0.125</v>
      </c>
      <c r="AC15" s="16">
        <v>0.160714285714286</v>
      </c>
      <c r="AD15" s="16">
        <v>0.12</v>
      </c>
      <c r="AE15" s="16">
        <v>0.13043478260869601</v>
      </c>
      <c r="AF15" s="16">
        <v>0.238095238095238</v>
      </c>
      <c r="AG15" s="16">
        <v>3.125E-2</v>
      </c>
      <c r="AH15" s="16">
        <v>0.169811320754717</v>
      </c>
      <c r="AI15" s="16">
        <v>0.25</v>
      </c>
      <c r="AJ15" s="16"/>
      <c r="AK15" s="16">
        <v>0.116666666666667</v>
      </c>
      <c r="AL15" s="16">
        <v>0.214285714285714</v>
      </c>
      <c r="AM15" s="16">
        <v>9.6153846153846201E-2</v>
      </c>
      <c r="AN15" s="16">
        <v>0.128205128205128</v>
      </c>
      <c r="AO15" s="16">
        <v>0.171875</v>
      </c>
      <c r="AP15" s="16">
        <v>0.17460317460317501</v>
      </c>
      <c r="AQ15" s="16">
        <v>0.148148148148148</v>
      </c>
      <c r="AR15" s="16"/>
      <c r="AS15" s="16">
        <v>0.20212765957446799</v>
      </c>
      <c r="AT15" s="16">
        <v>0.131944444444444</v>
      </c>
      <c r="AU15" s="16"/>
      <c r="AV15" s="16">
        <v>0.18848167539267</v>
      </c>
      <c r="AW15" s="16">
        <v>0.13752913752913801</v>
      </c>
      <c r="AX15" s="16"/>
      <c r="AY15" s="16">
        <v>0.11371237458194</v>
      </c>
      <c r="AZ15" s="16">
        <v>0.19003115264797499</v>
      </c>
      <c r="BA15" s="16"/>
      <c r="BB15" s="16">
        <v>0.184782608695652</v>
      </c>
      <c r="BC15" s="16">
        <v>0.107142857142857</v>
      </c>
      <c r="BD15" s="16"/>
      <c r="BE15" s="16">
        <v>0</v>
      </c>
      <c r="BF15" s="16">
        <v>0.156626506024096</v>
      </c>
      <c r="BG15" s="16">
        <v>0.15835777126099701</v>
      </c>
      <c r="BH15" s="16">
        <v>0.152542372881356</v>
      </c>
    </row>
    <row r="16" spans="2:60" ht="30" x14ac:dyDescent="0.25">
      <c r="B16" s="17" t="s">
        <v>441</v>
      </c>
      <c r="C16" s="16">
        <v>0.119354838709677</v>
      </c>
      <c r="D16" s="16">
        <v>0.1</v>
      </c>
      <c r="E16" s="16">
        <v>7.69230769230769E-2</v>
      </c>
      <c r="F16" s="16">
        <v>0.23529411764705899</v>
      </c>
      <c r="G16" s="16">
        <v>8.3333333333333301E-2</v>
      </c>
      <c r="H16" s="16">
        <v>0.133333333333333</v>
      </c>
      <c r="I16" s="16">
        <v>0.12</v>
      </c>
      <c r="J16" s="16">
        <v>0.375</v>
      </c>
      <c r="K16" s="16">
        <v>0.16129032258064499</v>
      </c>
      <c r="L16" s="16">
        <v>0.18181818181818199</v>
      </c>
      <c r="M16" s="16">
        <v>0.133333333333333</v>
      </c>
      <c r="N16" s="16">
        <v>0.14893617021276601</v>
      </c>
      <c r="O16" s="16">
        <v>6.6666666666666693E-2</v>
      </c>
      <c r="P16" s="16">
        <v>0.11111111111111099</v>
      </c>
      <c r="Q16" s="16">
        <v>5.8823529411764698E-2</v>
      </c>
      <c r="R16" s="16">
        <v>0</v>
      </c>
      <c r="S16" s="16">
        <v>0.107142857142857</v>
      </c>
      <c r="T16" s="16">
        <v>8.6206896551724102E-2</v>
      </c>
      <c r="U16" s="16"/>
      <c r="V16" s="16">
        <v>0.13793103448275901</v>
      </c>
      <c r="W16" s="16">
        <v>0.169014084507042</v>
      </c>
      <c r="X16" s="16">
        <v>0.105882352941176</v>
      </c>
      <c r="Y16" s="16">
        <v>0.11214953271028</v>
      </c>
      <c r="Z16" s="16"/>
      <c r="AA16" s="16">
        <v>0.118279569892473</v>
      </c>
      <c r="AB16" s="16">
        <v>0.17499999999999999</v>
      </c>
      <c r="AC16" s="16">
        <v>0.107142857142857</v>
      </c>
      <c r="AD16" s="16">
        <v>0.10666666666666701</v>
      </c>
      <c r="AE16" s="16">
        <v>0.101449275362319</v>
      </c>
      <c r="AF16" s="16">
        <v>0.158730158730159</v>
      </c>
      <c r="AG16" s="16">
        <v>0.140625</v>
      </c>
      <c r="AH16" s="16">
        <v>7.5471698113207503E-2</v>
      </c>
      <c r="AI16" s="16">
        <v>0.118421052631579</v>
      </c>
      <c r="AJ16" s="16"/>
      <c r="AK16" s="16">
        <v>0.116666666666667</v>
      </c>
      <c r="AL16" s="16">
        <v>0.19047619047618999</v>
      </c>
      <c r="AM16" s="16">
        <v>0.15384615384615399</v>
      </c>
      <c r="AN16" s="16">
        <v>0.16239316239316201</v>
      </c>
      <c r="AO16" s="16">
        <v>0.1015625</v>
      </c>
      <c r="AP16" s="16">
        <v>8.7301587301587297E-2</v>
      </c>
      <c r="AQ16" s="16">
        <v>9.8765432098765399E-2</v>
      </c>
      <c r="AR16" s="16"/>
      <c r="AS16" s="16">
        <v>0.117021276595745</v>
      </c>
      <c r="AT16" s="16">
        <v>0.12037037037037</v>
      </c>
      <c r="AU16" s="16"/>
      <c r="AV16" s="16">
        <v>9.4240837696335095E-2</v>
      </c>
      <c r="AW16" s="16">
        <v>0.130536130536131</v>
      </c>
      <c r="AX16" s="16"/>
      <c r="AY16" s="16">
        <v>0.12709030100334401</v>
      </c>
      <c r="AZ16" s="16">
        <v>0.11214953271028</v>
      </c>
      <c r="BA16" s="16"/>
      <c r="BB16" s="16">
        <v>0.116847826086957</v>
      </c>
      <c r="BC16" s="16">
        <v>0.123015873015873</v>
      </c>
      <c r="BD16" s="16"/>
      <c r="BE16" s="16">
        <v>5.8823529411764698E-2</v>
      </c>
      <c r="BF16" s="16">
        <v>8.4337349397590397E-2</v>
      </c>
      <c r="BG16" s="16">
        <v>0.12609970674486801</v>
      </c>
      <c r="BH16" s="16">
        <v>0.129943502824859</v>
      </c>
    </row>
    <row r="17" spans="2:60" ht="30" x14ac:dyDescent="0.25">
      <c r="B17" s="17" t="s">
        <v>442</v>
      </c>
      <c r="C17" s="16">
        <v>0.112903225806452</v>
      </c>
      <c r="D17" s="16">
        <v>0.14285714285714299</v>
      </c>
      <c r="E17" s="16">
        <v>9.6153846153846201E-2</v>
      </c>
      <c r="F17" s="16">
        <v>8.8235294117647106E-2</v>
      </c>
      <c r="G17" s="16">
        <v>0.16666666666666699</v>
      </c>
      <c r="H17" s="16">
        <v>0.2</v>
      </c>
      <c r="I17" s="16">
        <v>0.12</v>
      </c>
      <c r="J17" s="16">
        <v>0</v>
      </c>
      <c r="K17" s="16">
        <v>0.19354838709677399</v>
      </c>
      <c r="L17" s="16">
        <v>9.0909090909090898E-2</v>
      </c>
      <c r="M17" s="16">
        <v>6.6666666666666693E-2</v>
      </c>
      <c r="N17" s="16">
        <v>6.3829787234042507E-2</v>
      </c>
      <c r="O17" s="16">
        <v>6.6666666666666693E-2</v>
      </c>
      <c r="P17" s="16">
        <v>7.4074074074074098E-2</v>
      </c>
      <c r="Q17" s="16">
        <v>5.8823529411764698E-2</v>
      </c>
      <c r="R17" s="16">
        <v>0.25</v>
      </c>
      <c r="S17" s="16">
        <v>0.151785714285714</v>
      </c>
      <c r="T17" s="16">
        <v>6.8965517241379296E-2</v>
      </c>
      <c r="U17" s="16"/>
      <c r="V17" s="16">
        <v>0.12068965517241401</v>
      </c>
      <c r="W17" s="16">
        <v>0.11267605633802801</v>
      </c>
      <c r="X17" s="16">
        <v>0.105882352941176</v>
      </c>
      <c r="Y17" s="16">
        <v>0.11526479750778799</v>
      </c>
      <c r="Z17" s="16"/>
      <c r="AA17" s="16">
        <v>0.12903225806451599</v>
      </c>
      <c r="AB17" s="16">
        <v>0.1</v>
      </c>
      <c r="AC17" s="16">
        <v>0.107142857142857</v>
      </c>
      <c r="AD17" s="16">
        <v>0.2</v>
      </c>
      <c r="AE17" s="16">
        <v>7.2463768115942004E-2</v>
      </c>
      <c r="AF17" s="16">
        <v>9.5238095238095205E-2</v>
      </c>
      <c r="AG17" s="16">
        <v>0.125</v>
      </c>
      <c r="AH17" s="16">
        <v>0.13207547169811301</v>
      </c>
      <c r="AI17" s="16">
        <v>6.5789473684210495E-2</v>
      </c>
      <c r="AJ17" s="16"/>
      <c r="AK17" s="16">
        <v>0.15</v>
      </c>
      <c r="AL17" s="16">
        <v>2.3809523809523801E-2</v>
      </c>
      <c r="AM17" s="16">
        <v>7.69230769230769E-2</v>
      </c>
      <c r="AN17" s="16">
        <v>0.170940170940171</v>
      </c>
      <c r="AO17" s="16">
        <v>0.140625</v>
      </c>
      <c r="AP17" s="16">
        <v>6.3492063492063502E-2</v>
      </c>
      <c r="AQ17" s="16">
        <v>0.11111111111111099</v>
      </c>
      <c r="AR17" s="16"/>
      <c r="AS17" s="16">
        <v>0.122340425531915</v>
      </c>
      <c r="AT17" s="16">
        <v>0.108796296296296</v>
      </c>
      <c r="AU17" s="16"/>
      <c r="AV17" s="16">
        <v>0.13612565445026201</v>
      </c>
      <c r="AW17" s="16">
        <v>0.102564102564103</v>
      </c>
      <c r="AX17" s="16"/>
      <c r="AY17" s="16">
        <v>0.110367892976589</v>
      </c>
      <c r="AZ17" s="16">
        <v>0.11526479750778799</v>
      </c>
      <c r="BA17" s="16"/>
      <c r="BB17" s="16">
        <v>0.10054347826087</v>
      </c>
      <c r="BC17" s="16">
        <v>0.13095238095238099</v>
      </c>
      <c r="BD17" s="16"/>
      <c r="BE17" s="16">
        <v>0.11764705882352899</v>
      </c>
      <c r="BF17" s="16">
        <v>8.4337349397590397E-2</v>
      </c>
      <c r="BG17" s="16">
        <v>0.117302052785924</v>
      </c>
      <c r="BH17" s="16">
        <v>0.11864406779661001</v>
      </c>
    </row>
    <row r="18" spans="2:60" ht="30" x14ac:dyDescent="0.25">
      <c r="B18" s="17" t="s">
        <v>443</v>
      </c>
      <c r="C18" s="16">
        <v>0.10806451612903201</v>
      </c>
      <c r="D18" s="16">
        <v>0.17142857142857101</v>
      </c>
      <c r="E18" s="16">
        <v>5.7692307692307702E-2</v>
      </c>
      <c r="F18" s="16">
        <v>0.14705882352941199</v>
      </c>
      <c r="G18" s="16">
        <v>8.3333333333333301E-2</v>
      </c>
      <c r="H18" s="16">
        <v>6.6666666666666693E-2</v>
      </c>
      <c r="I18" s="16">
        <v>0.14000000000000001</v>
      </c>
      <c r="J18" s="16">
        <v>0.125</v>
      </c>
      <c r="K18" s="16">
        <v>6.4516129032258104E-2</v>
      </c>
      <c r="L18" s="16">
        <v>0</v>
      </c>
      <c r="M18" s="16">
        <v>0.17777777777777801</v>
      </c>
      <c r="N18" s="16">
        <v>0.14893617021276601</v>
      </c>
      <c r="O18" s="16">
        <v>0</v>
      </c>
      <c r="P18" s="16">
        <v>0</v>
      </c>
      <c r="Q18" s="16">
        <v>5.8823529411764698E-2</v>
      </c>
      <c r="R18" s="16">
        <v>0</v>
      </c>
      <c r="S18" s="16">
        <v>8.9285714285714302E-2</v>
      </c>
      <c r="T18" s="16">
        <v>0.13793103448275901</v>
      </c>
      <c r="U18" s="16"/>
      <c r="V18" s="16">
        <v>3.4482758620689703E-2</v>
      </c>
      <c r="W18" s="16">
        <v>9.85915492957746E-2</v>
      </c>
      <c r="X18" s="16">
        <v>0.14117647058823499</v>
      </c>
      <c r="Y18" s="16">
        <v>0.105919003115265</v>
      </c>
      <c r="Z18" s="16"/>
      <c r="AA18" s="16">
        <v>6.4516129032258104E-2</v>
      </c>
      <c r="AB18" s="16">
        <v>0.05</v>
      </c>
      <c r="AC18" s="16">
        <v>0.160714285714286</v>
      </c>
      <c r="AD18" s="16">
        <v>0.08</v>
      </c>
      <c r="AE18" s="16">
        <v>0.14492753623188401</v>
      </c>
      <c r="AF18" s="16">
        <v>0.158730158730159</v>
      </c>
      <c r="AG18" s="16">
        <v>0.15625</v>
      </c>
      <c r="AH18" s="16">
        <v>9.4339622641509399E-2</v>
      </c>
      <c r="AI18" s="16">
        <v>7.8947368421052599E-2</v>
      </c>
      <c r="AJ18" s="16"/>
      <c r="AK18" s="16">
        <v>0.1</v>
      </c>
      <c r="AL18" s="16">
        <v>0.119047619047619</v>
      </c>
      <c r="AM18" s="16">
        <v>0.115384615384615</v>
      </c>
      <c r="AN18" s="16">
        <v>5.9829059829059797E-2</v>
      </c>
      <c r="AO18" s="16">
        <v>9.375E-2</v>
      </c>
      <c r="AP18" s="16">
        <v>0.14285714285714299</v>
      </c>
      <c r="AQ18" s="16">
        <v>0.16049382716049401</v>
      </c>
      <c r="AR18" s="16"/>
      <c r="AS18" s="16">
        <v>0.10638297872340401</v>
      </c>
      <c r="AT18" s="16">
        <v>0.108796296296296</v>
      </c>
      <c r="AU18" s="16"/>
      <c r="AV18" s="16">
        <v>9.9476439790575896E-2</v>
      </c>
      <c r="AW18" s="16">
        <v>0.111888111888112</v>
      </c>
      <c r="AX18" s="16"/>
      <c r="AY18" s="16">
        <v>0.110367892976589</v>
      </c>
      <c r="AZ18" s="16">
        <v>0.105919003115265</v>
      </c>
      <c r="BA18" s="16"/>
      <c r="BB18" s="16">
        <v>0.10597826086956499</v>
      </c>
      <c r="BC18" s="16">
        <v>0.11111111111111099</v>
      </c>
      <c r="BD18" s="16"/>
      <c r="BE18" s="16">
        <v>0</v>
      </c>
      <c r="BF18" s="16">
        <v>7.2289156626505993E-2</v>
      </c>
      <c r="BG18" s="16">
        <v>0.10557184750733099</v>
      </c>
      <c r="BH18" s="16">
        <v>0.14124293785310699</v>
      </c>
    </row>
    <row r="19" spans="2:60" ht="45" x14ac:dyDescent="0.25">
      <c r="B19" s="17" t="s">
        <v>444</v>
      </c>
      <c r="C19" s="16">
        <v>9.0322580645161299E-2</v>
      </c>
      <c r="D19" s="16">
        <v>7.1428571428571397E-2</v>
      </c>
      <c r="E19" s="16">
        <v>7.69230769230769E-2</v>
      </c>
      <c r="F19" s="16">
        <v>8.8235294117647106E-2</v>
      </c>
      <c r="G19" s="16">
        <v>0.125</v>
      </c>
      <c r="H19" s="16">
        <v>0.133333333333333</v>
      </c>
      <c r="I19" s="16">
        <v>0.06</v>
      </c>
      <c r="J19" s="16">
        <v>0</v>
      </c>
      <c r="K19" s="16">
        <v>0.12903225806451599</v>
      </c>
      <c r="L19" s="16">
        <v>0</v>
      </c>
      <c r="M19" s="16">
        <v>0.2</v>
      </c>
      <c r="N19" s="16">
        <v>6.3829787234042507E-2</v>
      </c>
      <c r="O19" s="16">
        <v>6.6666666666666693E-2</v>
      </c>
      <c r="P19" s="16">
        <v>3.7037037037037E-2</v>
      </c>
      <c r="Q19" s="16">
        <v>0</v>
      </c>
      <c r="R19" s="16">
        <v>0</v>
      </c>
      <c r="S19" s="16">
        <v>0.125</v>
      </c>
      <c r="T19" s="16">
        <v>6.8965517241379296E-2</v>
      </c>
      <c r="U19" s="16"/>
      <c r="V19" s="16">
        <v>0.10344827586206901</v>
      </c>
      <c r="W19" s="16">
        <v>9.85915492957746E-2</v>
      </c>
      <c r="X19" s="16">
        <v>7.0588235294117604E-2</v>
      </c>
      <c r="Y19" s="16">
        <v>9.6573208722741402E-2</v>
      </c>
      <c r="Z19" s="16"/>
      <c r="AA19" s="16">
        <v>0.10752688172043</v>
      </c>
      <c r="AB19" s="16">
        <v>0.1</v>
      </c>
      <c r="AC19" s="16">
        <v>0.107142857142857</v>
      </c>
      <c r="AD19" s="16">
        <v>2.66666666666667E-2</v>
      </c>
      <c r="AE19" s="16">
        <v>0.101449275362319</v>
      </c>
      <c r="AF19" s="16">
        <v>4.7619047619047603E-2</v>
      </c>
      <c r="AG19" s="16">
        <v>0.109375</v>
      </c>
      <c r="AH19" s="16">
        <v>0.113207547169811</v>
      </c>
      <c r="AI19" s="16">
        <v>0.118421052631579</v>
      </c>
      <c r="AJ19" s="16"/>
      <c r="AK19" s="16">
        <v>8.3333333333333301E-2</v>
      </c>
      <c r="AL19" s="16">
        <v>0.16666666666666699</v>
      </c>
      <c r="AM19" s="16">
        <v>7.69230769230769E-2</v>
      </c>
      <c r="AN19" s="16">
        <v>5.9829059829059797E-2</v>
      </c>
      <c r="AO19" s="16">
        <v>9.375E-2</v>
      </c>
      <c r="AP19" s="16">
        <v>0.11111111111111099</v>
      </c>
      <c r="AQ19" s="16">
        <v>7.4074074074074098E-2</v>
      </c>
      <c r="AR19" s="16"/>
      <c r="AS19" s="16">
        <v>0.12765957446808501</v>
      </c>
      <c r="AT19" s="16">
        <v>7.4074074074074098E-2</v>
      </c>
      <c r="AU19" s="16"/>
      <c r="AV19" s="16">
        <v>6.8062827225130906E-2</v>
      </c>
      <c r="AW19" s="16">
        <v>0.1002331002331</v>
      </c>
      <c r="AX19" s="16"/>
      <c r="AY19" s="16">
        <v>8.3612040133779306E-2</v>
      </c>
      <c r="AZ19" s="16">
        <v>9.6573208722741402E-2</v>
      </c>
      <c r="BA19" s="16"/>
      <c r="BB19" s="16">
        <v>0.108695652173913</v>
      </c>
      <c r="BC19" s="16">
        <v>6.3492063492063502E-2</v>
      </c>
      <c r="BD19" s="16"/>
      <c r="BE19" s="16">
        <v>0</v>
      </c>
      <c r="BF19" s="16">
        <v>6.02409638554217E-2</v>
      </c>
      <c r="BG19" s="16">
        <v>7.9178885630498505E-2</v>
      </c>
      <c r="BH19" s="16">
        <v>0.13559322033898299</v>
      </c>
    </row>
    <row r="20" spans="2:60" ht="45" x14ac:dyDescent="0.25">
      <c r="B20" s="17" t="s">
        <v>445</v>
      </c>
      <c r="C20" s="16">
        <v>8.7096774193548401E-2</v>
      </c>
      <c r="D20" s="16">
        <v>0.1</v>
      </c>
      <c r="E20" s="16">
        <v>3.8461538461538498E-2</v>
      </c>
      <c r="F20" s="16">
        <v>8.8235294117647106E-2</v>
      </c>
      <c r="G20" s="16">
        <v>0.125</v>
      </c>
      <c r="H20" s="16">
        <v>6.6666666666666693E-2</v>
      </c>
      <c r="I20" s="16">
        <v>0.14000000000000001</v>
      </c>
      <c r="J20" s="16">
        <v>0.25</v>
      </c>
      <c r="K20" s="16">
        <v>9.6774193548387094E-2</v>
      </c>
      <c r="L20" s="16">
        <v>0</v>
      </c>
      <c r="M20" s="16">
        <v>8.8888888888888906E-2</v>
      </c>
      <c r="N20" s="16">
        <v>0.10638297872340401</v>
      </c>
      <c r="O20" s="16">
        <v>0.133333333333333</v>
      </c>
      <c r="P20" s="16">
        <v>7.4074074074074098E-2</v>
      </c>
      <c r="Q20" s="16">
        <v>0</v>
      </c>
      <c r="R20" s="16">
        <v>0</v>
      </c>
      <c r="S20" s="16">
        <v>7.1428571428571397E-2</v>
      </c>
      <c r="T20" s="16">
        <v>8.6206896551724102E-2</v>
      </c>
      <c r="U20" s="16"/>
      <c r="V20" s="16">
        <v>5.1724137931034503E-2</v>
      </c>
      <c r="W20" s="16">
        <v>8.4507042253521097E-2</v>
      </c>
      <c r="X20" s="16">
        <v>6.4705882352941196E-2</v>
      </c>
      <c r="Y20" s="16">
        <v>0.105919003115265</v>
      </c>
      <c r="Z20" s="16"/>
      <c r="AA20" s="16">
        <v>5.3763440860215103E-2</v>
      </c>
      <c r="AB20" s="16">
        <v>7.4999999999999997E-2</v>
      </c>
      <c r="AC20" s="16">
        <v>0.17857142857142899</v>
      </c>
      <c r="AD20" s="16">
        <v>6.6666666666666693E-2</v>
      </c>
      <c r="AE20" s="16">
        <v>4.3478260869565202E-2</v>
      </c>
      <c r="AF20" s="16">
        <v>4.7619047619047603E-2</v>
      </c>
      <c r="AG20" s="16">
        <v>0.140625</v>
      </c>
      <c r="AH20" s="16">
        <v>7.5471698113207503E-2</v>
      </c>
      <c r="AI20" s="16">
        <v>0.157894736842105</v>
      </c>
      <c r="AJ20" s="16"/>
      <c r="AK20" s="16">
        <v>6.6666666666666693E-2</v>
      </c>
      <c r="AL20" s="16">
        <v>7.1428571428571397E-2</v>
      </c>
      <c r="AM20" s="16">
        <v>7.69230769230769E-2</v>
      </c>
      <c r="AN20" s="16">
        <v>5.1282051282051301E-2</v>
      </c>
      <c r="AO20" s="16">
        <v>0.1328125</v>
      </c>
      <c r="AP20" s="16">
        <v>8.7301587301587297E-2</v>
      </c>
      <c r="AQ20" s="16">
        <v>0.11111111111111099</v>
      </c>
      <c r="AR20" s="16"/>
      <c r="AS20" s="16">
        <v>0.12765957446808501</v>
      </c>
      <c r="AT20" s="16">
        <v>6.9444444444444406E-2</v>
      </c>
      <c r="AU20" s="16"/>
      <c r="AV20" s="16">
        <v>8.9005235602094196E-2</v>
      </c>
      <c r="AW20" s="16">
        <v>8.6247086247086199E-2</v>
      </c>
      <c r="AX20" s="16"/>
      <c r="AY20" s="16">
        <v>6.6889632107023395E-2</v>
      </c>
      <c r="AZ20" s="16">
        <v>0.105919003115265</v>
      </c>
      <c r="BA20" s="16"/>
      <c r="BB20" s="16">
        <v>0.10054347826087</v>
      </c>
      <c r="BC20" s="16">
        <v>6.7460317460317498E-2</v>
      </c>
      <c r="BD20" s="16"/>
      <c r="BE20" s="16">
        <v>5.8823529411764698E-2</v>
      </c>
      <c r="BF20" s="16">
        <v>7.2289156626505993E-2</v>
      </c>
      <c r="BG20" s="16">
        <v>7.0381231671554301E-2</v>
      </c>
      <c r="BH20" s="16">
        <v>0.129943502824859</v>
      </c>
    </row>
    <row r="21" spans="2:60" ht="45" x14ac:dyDescent="0.25">
      <c r="B21" s="17" t="s">
        <v>446</v>
      </c>
      <c r="C21" s="16">
        <v>7.7419354838709695E-2</v>
      </c>
      <c r="D21" s="16">
        <v>8.5714285714285701E-2</v>
      </c>
      <c r="E21" s="16">
        <v>3.8461538461538498E-2</v>
      </c>
      <c r="F21" s="16">
        <v>2.9411764705882401E-2</v>
      </c>
      <c r="G21" s="16">
        <v>4.1666666666666699E-2</v>
      </c>
      <c r="H21" s="16">
        <v>6.6666666666666693E-2</v>
      </c>
      <c r="I21" s="16">
        <v>0.02</v>
      </c>
      <c r="J21" s="16">
        <v>0.375</v>
      </c>
      <c r="K21" s="16">
        <v>0.16129032258064499</v>
      </c>
      <c r="L21" s="16">
        <v>0</v>
      </c>
      <c r="M21" s="16">
        <v>0.11111111111111099</v>
      </c>
      <c r="N21" s="16">
        <v>0.14893617021276601</v>
      </c>
      <c r="O21" s="16">
        <v>6.6666666666666693E-2</v>
      </c>
      <c r="P21" s="16">
        <v>3.7037037037037E-2</v>
      </c>
      <c r="Q21" s="16">
        <v>0.11764705882352899</v>
      </c>
      <c r="R21" s="16">
        <v>0</v>
      </c>
      <c r="S21" s="16">
        <v>5.3571428571428603E-2</v>
      </c>
      <c r="T21" s="16">
        <v>0.10344827586206901</v>
      </c>
      <c r="U21" s="16"/>
      <c r="V21" s="16">
        <v>5.1724137931034503E-2</v>
      </c>
      <c r="W21" s="16">
        <v>9.85915492957746E-2</v>
      </c>
      <c r="X21" s="16">
        <v>7.6470588235294096E-2</v>
      </c>
      <c r="Y21" s="16">
        <v>7.7881619937694699E-2</v>
      </c>
      <c r="Z21" s="16"/>
      <c r="AA21" s="16">
        <v>4.3010752688171998E-2</v>
      </c>
      <c r="AB21" s="16">
        <v>0.15</v>
      </c>
      <c r="AC21" s="16">
        <v>5.3571428571428603E-2</v>
      </c>
      <c r="AD21" s="16">
        <v>0.133333333333333</v>
      </c>
      <c r="AE21" s="16">
        <v>7.2463768115942004E-2</v>
      </c>
      <c r="AF21" s="16">
        <v>3.1746031746031703E-2</v>
      </c>
      <c r="AG21" s="16">
        <v>3.125E-2</v>
      </c>
      <c r="AH21" s="16">
        <v>0.15094339622641501</v>
      </c>
      <c r="AI21" s="16">
        <v>9.2105263157894704E-2</v>
      </c>
      <c r="AJ21" s="16"/>
      <c r="AK21" s="16">
        <v>0.1</v>
      </c>
      <c r="AL21" s="16">
        <v>0.14285714285714299</v>
      </c>
      <c r="AM21" s="16">
        <v>9.6153846153846201E-2</v>
      </c>
      <c r="AN21" s="16">
        <v>8.54700854700855E-2</v>
      </c>
      <c r="AO21" s="16">
        <v>8.59375E-2</v>
      </c>
      <c r="AP21" s="16">
        <v>3.9682539682539701E-2</v>
      </c>
      <c r="AQ21" s="16">
        <v>6.1728395061728399E-2</v>
      </c>
      <c r="AR21" s="16"/>
      <c r="AS21" s="16">
        <v>9.5744680851063801E-2</v>
      </c>
      <c r="AT21" s="16">
        <v>6.9444444444444406E-2</v>
      </c>
      <c r="AU21" s="16"/>
      <c r="AV21" s="16">
        <v>9.4240837696335095E-2</v>
      </c>
      <c r="AW21" s="16">
        <v>6.9930069930069894E-2</v>
      </c>
      <c r="AX21" s="16"/>
      <c r="AY21" s="16">
        <v>7.69230769230769E-2</v>
      </c>
      <c r="AZ21" s="16">
        <v>7.7881619937694699E-2</v>
      </c>
      <c r="BA21" s="16"/>
      <c r="BB21" s="16">
        <v>8.1521739130434798E-2</v>
      </c>
      <c r="BC21" s="16">
        <v>7.1428571428571397E-2</v>
      </c>
      <c r="BD21" s="16"/>
      <c r="BE21" s="16">
        <v>5.8823529411764698E-2</v>
      </c>
      <c r="BF21" s="16">
        <v>3.6144578313252997E-2</v>
      </c>
      <c r="BG21" s="16">
        <v>8.7976539589442806E-2</v>
      </c>
      <c r="BH21" s="16">
        <v>7.9096045197740106E-2</v>
      </c>
    </row>
    <row r="22" spans="2:60" x14ac:dyDescent="0.25">
      <c r="B22" s="17" t="s">
        <v>447</v>
      </c>
      <c r="C22" s="16">
        <v>6.6129032258064505E-2</v>
      </c>
      <c r="D22" s="16">
        <v>0.114285714285714</v>
      </c>
      <c r="E22" s="16">
        <v>5.7692307692307702E-2</v>
      </c>
      <c r="F22" s="16">
        <v>5.8823529411764698E-2</v>
      </c>
      <c r="G22" s="16">
        <v>8.3333333333333301E-2</v>
      </c>
      <c r="H22" s="16">
        <v>0</v>
      </c>
      <c r="I22" s="16">
        <v>0.04</v>
      </c>
      <c r="J22" s="16">
        <v>0</v>
      </c>
      <c r="K22" s="16">
        <v>9.6774193548387094E-2</v>
      </c>
      <c r="L22" s="16">
        <v>0</v>
      </c>
      <c r="M22" s="16">
        <v>4.4444444444444398E-2</v>
      </c>
      <c r="N22" s="16">
        <v>8.5106382978723402E-2</v>
      </c>
      <c r="O22" s="16">
        <v>6.6666666666666693E-2</v>
      </c>
      <c r="P22" s="16">
        <v>7.4074074074074098E-2</v>
      </c>
      <c r="Q22" s="16">
        <v>0.17647058823529399</v>
      </c>
      <c r="R22" s="16">
        <v>0</v>
      </c>
      <c r="S22" s="16">
        <v>3.5714285714285698E-2</v>
      </c>
      <c r="T22" s="16">
        <v>8.6206896551724102E-2</v>
      </c>
      <c r="U22" s="16"/>
      <c r="V22" s="16">
        <v>1.72413793103448E-2</v>
      </c>
      <c r="W22" s="16">
        <v>8.4507042253521097E-2</v>
      </c>
      <c r="X22" s="16">
        <v>6.4705882352941196E-2</v>
      </c>
      <c r="Y22" s="16">
        <v>7.1651090342679094E-2</v>
      </c>
      <c r="Z22" s="16"/>
      <c r="AA22" s="16">
        <v>6.4516129032258104E-2</v>
      </c>
      <c r="AB22" s="16">
        <v>7.4999999999999997E-2</v>
      </c>
      <c r="AC22" s="16">
        <v>5.3571428571428603E-2</v>
      </c>
      <c r="AD22" s="16">
        <v>5.3333333333333302E-2</v>
      </c>
      <c r="AE22" s="16">
        <v>5.7971014492753603E-2</v>
      </c>
      <c r="AF22" s="16">
        <v>0.126984126984127</v>
      </c>
      <c r="AG22" s="16">
        <v>7.8125E-2</v>
      </c>
      <c r="AH22" s="16">
        <v>5.6603773584905703E-2</v>
      </c>
      <c r="AI22" s="16">
        <v>5.2631578947368397E-2</v>
      </c>
      <c r="AJ22" s="16"/>
      <c r="AK22" s="16">
        <v>0.1</v>
      </c>
      <c r="AL22" s="16">
        <v>4.7619047619047603E-2</v>
      </c>
      <c r="AM22" s="16">
        <v>0.134615384615385</v>
      </c>
      <c r="AN22" s="16">
        <v>2.5641025641025599E-2</v>
      </c>
      <c r="AO22" s="16">
        <v>0.1015625</v>
      </c>
      <c r="AP22" s="16">
        <v>5.5555555555555601E-2</v>
      </c>
      <c r="AQ22" s="16">
        <v>3.7037037037037E-2</v>
      </c>
      <c r="AR22" s="16"/>
      <c r="AS22" s="16">
        <v>3.7234042553191501E-2</v>
      </c>
      <c r="AT22" s="16">
        <v>7.8703703703703706E-2</v>
      </c>
      <c r="AU22" s="16"/>
      <c r="AV22" s="16">
        <v>5.7591623036649199E-2</v>
      </c>
      <c r="AW22" s="16">
        <v>6.9930069930069894E-2</v>
      </c>
      <c r="AX22" s="16"/>
      <c r="AY22" s="16">
        <v>6.02006688963211E-2</v>
      </c>
      <c r="AZ22" s="16">
        <v>7.1651090342679094E-2</v>
      </c>
      <c r="BA22" s="16"/>
      <c r="BB22" s="16">
        <v>6.25E-2</v>
      </c>
      <c r="BC22" s="16">
        <v>7.1428571428571397E-2</v>
      </c>
      <c r="BD22" s="16"/>
      <c r="BE22" s="16">
        <v>0.11764705882352899</v>
      </c>
      <c r="BF22" s="16">
        <v>9.6385542168674704E-2</v>
      </c>
      <c r="BG22" s="16">
        <v>4.6920821114369501E-2</v>
      </c>
      <c r="BH22" s="16">
        <v>8.4745762711864403E-2</v>
      </c>
    </row>
    <row r="23" spans="2:60" x14ac:dyDescent="0.25">
      <c r="B23" s="17" t="s">
        <v>98</v>
      </c>
      <c r="C23" s="16">
        <v>3.06451612903226E-2</v>
      </c>
      <c r="D23" s="16">
        <v>7.1428571428571397E-2</v>
      </c>
      <c r="E23" s="16">
        <v>3.8461538461538498E-2</v>
      </c>
      <c r="F23" s="16">
        <v>2.9411764705882401E-2</v>
      </c>
      <c r="G23" s="16">
        <v>0</v>
      </c>
      <c r="H23" s="16">
        <v>0</v>
      </c>
      <c r="I23" s="16">
        <v>0.04</v>
      </c>
      <c r="J23" s="16">
        <v>0</v>
      </c>
      <c r="K23" s="16">
        <v>0</v>
      </c>
      <c r="L23" s="16">
        <v>9.0909090909090898E-2</v>
      </c>
      <c r="M23" s="16">
        <v>2.2222222222222199E-2</v>
      </c>
      <c r="N23" s="16">
        <v>4.2553191489361701E-2</v>
      </c>
      <c r="O23" s="16">
        <v>0</v>
      </c>
      <c r="P23" s="16">
        <v>3.7037037037037E-2</v>
      </c>
      <c r="Q23" s="16">
        <v>5.8823529411764698E-2</v>
      </c>
      <c r="R23" s="16">
        <v>0</v>
      </c>
      <c r="S23" s="16">
        <v>1.7857142857142901E-2</v>
      </c>
      <c r="T23" s="16">
        <v>1.72413793103448E-2</v>
      </c>
      <c r="U23" s="16"/>
      <c r="V23" s="16">
        <v>5.1724137931034503E-2</v>
      </c>
      <c r="W23" s="16">
        <v>1.4084507042253501E-2</v>
      </c>
      <c r="X23" s="16">
        <v>2.9411764705882401E-2</v>
      </c>
      <c r="Y23" s="16">
        <v>3.1152647975077899E-2</v>
      </c>
      <c r="Z23" s="16"/>
      <c r="AA23" s="16">
        <v>2.1505376344085999E-2</v>
      </c>
      <c r="AB23" s="16">
        <v>7.4999999999999997E-2</v>
      </c>
      <c r="AC23" s="16">
        <v>0</v>
      </c>
      <c r="AD23" s="16">
        <v>2.66666666666667E-2</v>
      </c>
      <c r="AE23" s="16">
        <v>2.8985507246376802E-2</v>
      </c>
      <c r="AF23" s="16">
        <v>0</v>
      </c>
      <c r="AG23" s="16">
        <v>3.125E-2</v>
      </c>
      <c r="AH23" s="16">
        <v>0</v>
      </c>
      <c r="AI23" s="16">
        <v>6.5789473684210495E-2</v>
      </c>
      <c r="AJ23" s="16"/>
      <c r="AK23" s="16">
        <v>0.05</v>
      </c>
      <c r="AL23" s="16">
        <v>2.3809523809523801E-2</v>
      </c>
      <c r="AM23" s="16">
        <v>0</v>
      </c>
      <c r="AN23" s="16">
        <v>5.9829059829059797E-2</v>
      </c>
      <c r="AO23" s="16">
        <v>7.8125E-3</v>
      </c>
      <c r="AP23" s="16">
        <v>1.58730158730159E-2</v>
      </c>
      <c r="AQ23" s="16">
        <v>2.4691358024691398E-2</v>
      </c>
      <c r="AR23" s="16"/>
      <c r="AS23" s="16">
        <v>1.0638297872340399E-2</v>
      </c>
      <c r="AT23" s="16">
        <v>3.9351851851851902E-2</v>
      </c>
      <c r="AU23" s="16"/>
      <c r="AV23" s="16">
        <v>3.1413612565444997E-2</v>
      </c>
      <c r="AW23" s="16">
        <v>3.03030303030303E-2</v>
      </c>
      <c r="AX23" s="16"/>
      <c r="AY23" s="16">
        <v>3.0100334448160501E-2</v>
      </c>
      <c r="AZ23" s="16">
        <v>3.1152647975077899E-2</v>
      </c>
      <c r="BA23" s="16"/>
      <c r="BB23" s="16">
        <v>2.4456521739130401E-2</v>
      </c>
      <c r="BC23" s="16">
        <v>3.9682539682539701E-2</v>
      </c>
      <c r="BD23" s="16"/>
      <c r="BE23" s="16">
        <v>0.23529411764705899</v>
      </c>
      <c r="BF23" s="16">
        <v>4.81927710843374E-2</v>
      </c>
      <c r="BG23" s="16">
        <v>2.3460410557184799E-2</v>
      </c>
      <c r="BH23" s="16">
        <v>1.6949152542372899E-2</v>
      </c>
    </row>
    <row r="24" spans="2:60" x14ac:dyDescent="0.25">
      <c r="B24" s="17" t="s">
        <v>99</v>
      </c>
      <c r="C24" s="18">
        <v>1.6129032258064501E-3</v>
      </c>
      <c r="D24" s="18">
        <v>0</v>
      </c>
      <c r="E24" s="18">
        <v>0</v>
      </c>
      <c r="F24" s="18">
        <v>0</v>
      </c>
      <c r="G24" s="18">
        <v>0</v>
      </c>
      <c r="H24" s="18">
        <v>0</v>
      </c>
      <c r="I24" s="18">
        <v>0.02</v>
      </c>
      <c r="J24" s="18">
        <v>0</v>
      </c>
      <c r="K24" s="18">
        <v>0</v>
      </c>
      <c r="L24" s="18">
        <v>0</v>
      </c>
      <c r="M24" s="18">
        <v>0</v>
      </c>
      <c r="N24" s="18">
        <v>0</v>
      </c>
      <c r="O24" s="18">
        <v>0</v>
      </c>
      <c r="P24" s="18">
        <v>0</v>
      </c>
      <c r="Q24" s="18">
        <v>0</v>
      </c>
      <c r="R24" s="18">
        <v>0</v>
      </c>
      <c r="S24" s="18">
        <v>0</v>
      </c>
      <c r="T24" s="18">
        <v>0</v>
      </c>
      <c r="U24" s="18"/>
      <c r="V24" s="18">
        <v>0</v>
      </c>
      <c r="W24" s="18">
        <v>1.4084507042253501E-2</v>
      </c>
      <c r="X24" s="18">
        <v>0</v>
      </c>
      <c r="Y24" s="18">
        <v>0</v>
      </c>
      <c r="Z24" s="18"/>
      <c r="AA24" s="18">
        <v>1.0752688172042999E-2</v>
      </c>
      <c r="AB24" s="18">
        <v>0</v>
      </c>
      <c r="AC24" s="18">
        <v>0</v>
      </c>
      <c r="AD24" s="18">
        <v>0</v>
      </c>
      <c r="AE24" s="18">
        <v>0</v>
      </c>
      <c r="AF24" s="18">
        <v>0</v>
      </c>
      <c r="AG24" s="18">
        <v>0</v>
      </c>
      <c r="AH24" s="18">
        <v>0</v>
      </c>
      <c r="AI24" s="18">
        <v>0</v>
      </c>
      <c r="AJ24" s="18"/>
      <c r="AK24" s="18">
        <v>0</v>
      </c>
      <c r="AL24" s="18">
        <v>0</v>
      </c>
      <c r="AM24" s="18">
        <v>1.9230769230769201E-2</v>
      </c>
      <c r="AN24" s="18">
        <v>0</v>
      </c>
      <c r="AO24" s="18">
        <v>0</v>
      </c>
      <c r="AP24" s="18">
        <v>0</v>
      </c>
      <c r="AQ24" s="18">
        <v>0</v>
      </c>
      <c r="AR24" s="18"/>
      <c r="AS24" s="18">
        <v>5.31914893617021E-3</v>
      </c>
      <c r="AT24" s="18">
        <v>0</v>
      </c>
      <c r="AU24" s="18"/>
      <c r="AV24" s="18">
        <v>5.2356020942408397E-3</v>
      </c>
      <c r="AW24" s="18">
        <v>0</v>
      </c>
      <c r="AX24" s="18"/>
      <c r="AY24" s="18">
        <v>3.3444816053511701E-3</v>
      </c>
      <c r="AZ24" s="18">
        <v>0</v>
      </c>
      <c r="BA24" s="18"/>
      <c r="BB24" s="18">
        <v>0</v>
      </c>
      <c r="BC24" s="18">
        <v>3.9682539682539698E-3</v>
      </c>
      <c r="BD24" s="18"/>
      <c r="BE24" s="18">
        <v>0</v>
      </c>
      <c r="BF24" s="18">
        <v>0</v>
      </c>
      <c r="BG24" s="18">
        <v>2.9325513196480899E-3</v>
      </c>
      <c r="BH24" s="18">
        <v>0</v>
      </c>
    </row>
    <row r="25" spans="2:60" x14ac:dyDescent="0.25">
      <c r="B25" s="15" t="s">
        <v>79</v>
      </c>
    </row>
    <row r="26" spans="2:60" x14ac:dyDescent="0.25">
      <c r="B26" t="s">
        <v>80</v>
      </c>
    </row>
    <row r="27" spans="2:60" x14ac:dyDescent="0.25">
      <c r="B27" t="s">
        <v>81</v>
      </c>
    </row>
    <row r="29" spans="2:60" x14ac:dyDescent="0.25">
      <c r="B2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H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x14ac:dyDescent="0.25">
      <c r="B8" s="17" t="s">
        <v>449</v>
      </c>
      <c r="C8" s="16">
        <v>0.05</v>
      </c>
      <c r="D8" s="16">
        <v>2.8571428571428598E-2</v>
      </c>
      <c r="E8" s="16">
        <v>1.9230769230769201E-2</v>
      </c>
      <c r="F8" s="16">
        <v>5.8823529411764698E-2</v>
      </c>
      <c r="G8" s="16">
        <v>0</v>
      </c>
      <c r="H8" s="16">
        <v>0</v>
      </c>
      <c r="I8" s="16">
        <v>0.04</v>
      </c>
      <c r="J8" s="16">
        <v>0</v>
      </c>
      <c r="K8" s="16">
        <v>6.4516129032258104E-2</v>
      </c>
      <c r="L8" s="16">
        <v>9.0909090909090898E-2</v>
      </c>
      <c r="M8" s="16">
        <v>0.11111111111111099</v>
      </c>
      <c r="N8" s="16">
        <v>0.19148936170212799</v>
      </c>
      <c r="O8" s="16">
        <v>6.6666666666666693E-2</v>
      </c>
      <c r="P8" s="16">
        <v>7.4074074074074098E-2</v>
      </c>
      <c r="Q8" s="16">
        <v>0</v>
      </c>
      <c r="R8" s="16">
        <v>0</v>
      </c>
      <c r="S8" s="16">
        <v>1.7857142857142901E-2</v>
      </c>
      <c r="T8" s="16">
        <v>3.4482758620689703E-2</v>
      </c>
      <c r="U8" s="16"/>
      <c r="V8" s="16">
        <v>5.1724137931034503E-2</v>
      </c>
      <c r="W8" s="16">
        <v>9.85915492957746E-2</v>
      </c>
      <c r="X8" s="16">
        <v>4.7058823529411799E-2</v>
      </c>
      <c r="Y8" s="16">
        <v>4.0498442367601202E-2</v>
      </c>
      <c r="Z8" s="16"/>
      <c r="AA8" s="16">
        <v>7.5268817204301106E-2</v>
      </c>
      <c r="AB8" s="16">
        <v>7.4999999999999997E-2</v>
      </c>
      <c r="AC8" s="16">
        <v>1.7857142857142901E-2</v>
      </c>
      <c r="AD8" s="16">
        <v>9.3333333333333296E-2</v>
      </c>
      <c r="AE8" s="16">
        <v>1.4492753623188401E-2</v>
      </c>
      <c r="AF8" s="16">
        <v>1.58730158730159E-2</v>
      </c>
      <c r="AG8" s="16">
        <v>3.125E-2</v>
      </c>
      <c r="AH8" s="16">
        <v>0</v>
      </c>
      <c r="AI8" s="16">
        <v>0.118421052631579</v>
      </c>
      <c r="AJ8" s="16"/>
      <c r="AK8" s="16">
        <v>0.16666666666666699</v>
      </c>
      <c r="AL8" s="16">
        <v>4.7619047619047603E-2</v>
      </c>
      <c r="AM8" s="16">
        <v>5.7692307692307702E-2</v>
      </c>
      <c r="AN8" s="16">
        <v>6.8376068376068397E-2</v>
      </c>
      <c r="AO8" s="16">
        <v>3.125E-2</v>
      </c>
      <c r="AP8" s="16">
        <v>2.3809523809523801E-2</v>
      </c>
      <c r="AQ8" s="16">
        <v>1.2345679012345699E-2</v>
      </c>
      <c r="AR8" s="16"/>
      <c r="AS8" s="16">
        <v>3.1914893617021302E-2</v>
      </c>
      <c r="AT8" s="16">
        <v>5.7870370370370398E-2</v>
      </c>
      <c r="AU8" s="16"/>
      <c r="AV8" s="16">
        <v>4.1884816753926697E-2</v>
      </c>
      <c r="AW8" s="16">
        <v>5.3613053613053602E-2</v>
      </c>
      <c r="AX8" s="16"/>
      <c r="AY8" s="16">
        <v>6.02006688963211E-2</v>
      </c>
      <c r="AZ8" s="16">
        <v>4.0498442367601202E-2</v>
      </c>
      <c r="BA8" s="16"/>
      <c r="BB8" s="16">
        <v>4.6195652173912999E-2</v>
      </c>
      <c r="BC8" s="16">
        <v>5.5555555555555601E-2</v>
      </c>
      <c r="BD8" s="16"/>
      <c r="BE8" s="16">
        <v>5.8823529411764698E-2</v>
      </c>
      <c r="BF8" s="16">
        <v>3.6144578313252997E-2</v>
      </c>
      <c r="BG8" s="16">
        <v>5.2785923753665698E-2</v>
      </c>
      <c r="BH8" s="16">
        <v>5.0847457627118599E-2</v>
      </c>
    </row>
    <row r="9" spans="2:60" x14ac:dyDescent="0.25">
      <c r="B9" s="17" t="s">
        <v>450</v>
      </c>
      <c r="C9" s="16">
        <v>0.20161290322580599</v>
      </c>
      <c r="D9" s="16">
        <v>0.14285714285714299</v>
      </c>
      <c r="E9" s="16">
        <v>0.230769230769231</v>
      </c>
      <c r="F9" s="16">
        <v>0.23529411764705899</v>
      </c>
      <c r="G9" s="16">
        <v>0.33333333333333298</v>
      </c>
      <c r="H9" s="16">
        <v>0.266666666666667</v>
      </c>
      <c r="I9" s="16">
        <v>0.26</v>
      </c>
      <c r="J9" s="16">
        <v>0.25</v>
      </c>
      <c r="K9" s="16">
        <v>0.19354838709677399</v>
      </c>
      <c r="L9" s="16">
        <v>0</v>
      </c>
      <c r="M9" s="16">
        <v>0.133333333333333</v>
      </c>
      <c r="N9" s="16">
        <v>0.23404255319148901</v>
      </c>
      <c r="O9" s="16">
        <v>0.133333333333333</v>
      </c>
      <c r="P9" s="16">
        <v>0.18518518518518501</v>
      </c>
      <c r="Q9" s="16">
        <v>0.29411764705882398</v>
      </c>
      <c r="R9" s="16">
        <v>0</v>
      </c>
      <c r="S9" s="16">
        <v>0.16964285714285701</v>
      </c>
      <c r="T9" s="16">
        <v>0.24137931034482801</v>
      </c>
      <c r="U9" s="16"/>
      <c r="V9" s="16">
        <v>0.37931034482758602</v>
      </c>
      <c r="W9" s="16">
        <v>0.23943661971831001</v>
      </c>
      <c r="X9" s="16">
        <v>0.25882352941176501</v>
      </c>
      <c r="Y9" s="16">
        <v>0.13084112149532701</v>
      </c>
      <c r="Z9" s="16"/>
      <c r="AA9" s="16">
        <v>0.31182795698924698</v>
      </c>
      <c r="AB9" s="16">
        <v>0.25</v>
      </c>
      <c r="AC9" s="16">
        <v>0.25</v>
      </c>
      <c r="AD9" s="16">
        <v>0.16</v>
      </c>
      <c r="AE9" s="16">
        <v>0.27536231884057999</v>
      </c>
      <c r="AF9" s="16">
        <v>0.19047619047618999</v>
      </c>
      <c r="AG9" s="16">
        <v>0.21875</v>
      </c>
      <c r="AH9" s="16">
        <v>0.169811320754717</v>
      </c>
      <c r="AI9" s="16">
        <v>3.94736842105263E-2</v>
      </c>
      <c r="AJ9" s="16"/>
      <c r="AK9" s="16">
        <v>0.25</v>
      </c>
      <c r="AL9" s="16">
        <v>0.14285714285714299</v>
      </c>
      <c r="AM9" s="16">
        <v>0.25</v>
      </c>
      <c r="AN9" s="16">
        <v>0.20512820512820501</v>
      </c>
      <c r="AO9" s="16">
        <v>0.28125</v>
      </c>
      <c r="AP9" s="16">
        <v>0.15079365079365101</v>
      </c>
      <c r="AQ9" s="16">
        <v>0.148148148148148</v>
      </c>
      <c r="AR9" s="16"/>
      <c r="AS9" s="16">
        <v>0.175531914893617</v>
      </c>
      <c r="AT9" s="16">
        <v>0.21296296296296299</v>
      </c>
      <c r="AU9" s="16"/>
      <c r="AV9" s="16">
        <v>0.20942408376963401</v>
      </c>
      <c r="AW9" s="16">
        <v>0.198135198135198</v>
      </c>
      <c r="AX9" s="16"/>
      <c r="AY9" s="16">
        <v>0.27759197324414697</v>
      </c>
      <c r="AZ9" s="16">
        <v>0.13084112149532701</v>
      </c>
      <c r="BA9" s="16"/>
      <c r="BB9" s="16">
        <v>0.17934782608695701</v>
      </c>
      <c r="BC9" s="16">
        <v>0.23412698412698399</v>
      </c>
      <c r="BD9" s="16"/>
      <c r="BE9" s="16">
        <v>0.23529411764705899</v>
      </c>
      <c r="BF9" s="16">
        <v>0.313253012048193</v>
      </c>
      <c r="BG9" s="16">
        <v>0.217008797653959</v>
      </c>
      <c r="BH9" s="16">
        <v>0.11864406779661001</v>
      </c>
    </row>
    <row r="10" spans="2:60" x14ac:dyDescent="0.25">
      <c r="B10" s="17" t="s">
        <v>451</v>
      </c>
      <c r="C10" s="16">
        <v>0.29677419354838702</v>
      </c>
      <c r="D10" s="16">
        <v>0.314285714285714</v>
      </c>
      <c r="E10" s="16">
        <v>0.25</v>
      </c>
      <c r="F10" s="16">
        <v>0.35294117647058798</v>
      </c>
      <c r="G10" s="16">
        <v>0.29166666666666702</v>
      </c>
      <c r="H10" s="16">
        <v>0.2</v>
      </c>
      <c r="I10" s="16">
        <v>0.22</v>
      </c>
      <c r="J10" s="16">
        <v>0.5</v>
      </c>
      <c r="K10" s="16">
        <v>0.41935483870967699</v>
      </c>
      <c r="L10" s="16">
        <v>0.54545454545454497</v>
      </c>
      <c r="M10" s="16">
        <v>0.31111111111111101</v>
      </c>
      <c r="N10" s="16">
        <v>0.19148936170212799</v>
      </c>
      <c r="O10" s="16">
        <v>0.33333333333333298</v>
      </c>
      <c r="P10" s="16">
        <v>0.18518518518518501</v>
      </c>
      <c r="Q10" s="16">
        <v>0.29411764705882398</v>
      </c>
      <c r="R10" s="16">
        <v>0.5</v>
      </c>
      <c r="S10" s="16">
        <v>0.30357142857142899</v>
      </c>
      <c r="T10" s="16">
        <v>0.32758620689655199</v>
      </c>
      <c r="U10" s="16"/>
      <c r="V10" s="16">
        <v>0.25862068965517199</v>
      </c>
      <c r="W10" s="16">
        <v>0.42253521126760601</v>
      </c>
      <c r="X10" s="16">
        <v>0.311764705882353</v>
      </c>
      <c r="Y10" s="16">
        <v>0.26791277258566998</v>
      </c>
      <c r="Z10" s="16"/>
      <c r="AA10" s="16">
        <v>0.27956989247311798</v>
      </c>
      <c r="AB10" s="16">
        <v>0.375</v>
      </c>
      <c r="AC10" s="16">
        <v>0.35714285714285698</v>
      </c>
      <c r="AD10" s="16">
        <v>0.28000000000000003</v>
      </c>
      <c r="AE10" s="16">
        <v>0.34782608695652201</v>
      </c>
      <c r="AF10" s="16">
        <v>0.41269841269841301</v>
      </c>
      <c r="AG10" s="16">
        <v>0.203125</v>
      </c>
      <c r="AH10" s="16">
        <v>0.30188679245283001</v>
      </c>
      <c r="AI10" s="16">
        <v>0.197368421052632</v>
      </c>
      <c r="AJ10" s="16"/>
      <c r="AK10" s="16">
        <v>0.233333333333333</v>
      </c>
      <c r="AL10" s="16">
        <v>0.452380952380952</v>
      </c>
      <c r="AM10" s="16">
        <v>0.269230769230769</v>
      </c>
      <c r="AN10" s="16">
        <v>0.256410256410256</v>
      </c>
      <c r="AO10" s="16">
        <v>0.265625</v>
      </c>
      <c r="AP10" s="16">
        <v>0.341269841269841</v>
      </c>
      <c r="AQ10" s="16">
        <v>0.30864197530864201</v>
      </c>
      <c r="AR10" s="16"/>
      <c r="AS10" s="16">
        <v>0.29255319148936199</v>
      </c>
      <c r="AT10" s="16">
        <v>0.29861111111111099</v>
      </c>
      <c r="AU10" s="16"/>
      <c r="AV10" s="16">
        <v>0.267015706806283</v>
      </c>
      <c r="AW10" s="16">
        <v>0.31002331002331002</v>
      </c>
      <c r="AX10" s="16"/>
      <c r="AY10" s="16">
        <v>0.327759197324415</v>
      </c>
      <c r="AZ10" s="16">
        <v>0.26791277258566998</v>
      </c>
      <c r="BA10" s="16"/>
      <c r="BB10" s="16">
        <v>0.28532608695652201</v>
      </c>
      <c r="BC10" s="16">
        <v>0.31349206349206299</v>
      </c>
      <c r="BD10" s="16"/>
      <c r="BE10" s="16">
        <v>0.17647058823529399</v>
      </c>
      <c r="BF10" s="16">
        <v>0.21686746987951799</v>
      </c>
      <c r="BG10" s="16">
        <v>0.319648093841642</v>
      </c>
      <c r="BH10" s="16">
        <v>0.29943502824858798</v>
      </c>
    </row>
    <row r="11" spans="2:60" x14ac:dyDescent="0.25">
      <c r="B11" s="17" t="s">
        <v>452</v>
      </c>
      <c r="C11" s="16">
        <v>0.28064516129032302</v>
      </c>
      <c r="D11" s="16">
        <v>0.214285714285714</v>
      </c>
      <c r="E11" s="16">
        <v>0.36538461538461497</v>
      </c>
      <c r="F11" s="16">
        <v>0.23529411764705899</v>
      </c>
      <c r="G11" s="16">
        <v>0.29166666666666702</v>
      </c>
      <c r="H11" s="16">
        <v>0.2</v>
      </c>
      <c r="I11" s="16">
        <v>0.36</v>
      </c>
      <c r="J11" s="16">
        <v>0.25</v>
      </c>
      <c r="K11" s="16">
        <v>0.25806451612903197</v>
      </c>
      <c r="L11" s="16">
        <v>0.27272727272727298</v>
      </c>
      <c r="M11" s="16">
        <v>0.33333333333333298</v>
      </c>
      <c r="N11" s="16">
        <v>0.27659574468085102</v>
      </c>
      <c r="O11" s="16">
        <v>0.4</v>
      </c>
      <c r="P11" s="16">
        <v>0.33333333333333298</v>
      </c>
      <c r="Q11" s="16">
        <v>0.11764705882352899</v>
      </c>
      <c r="R11" s="16">
        <v>0.25</v>
      </c>
      <c r="S11" s="16">
        <v>0.28571428571428598</v>
      </c>
      <c r="T11" s="16">
        <v>0.22413793103448301</v>
      </c>
      <c r="U11" s="16"/>
      <c r="V11" s="16">
        <v>0.18965517241379301</v>
      </c>
      <c r="W11" s="16">
        <v>0.11267605633802801</v>
      </c>
      <c r="X11" s="16">
        <v>0.25882352941176501</v>
      </c>
      <c r="Y11" s="16">
        <v>0.34579439252336402</v>
      </c>
      <c r="Z11" s="16"/>
      <c r="AA11" s="16">
        <v>0.19354838709677399</v>
      </c>
      <c r="AB11" s="16">
        <v>0.2</v>
      </c>
      <c r="AC11" s="16">
        <v>0.28571428571428598</v>
      </c>
      <c r="AD11" s="16">
        <v>0.22666666666666699</v>
      </c>
      <c r="AE11" s="16">
        <v>0.217391304347826</v>
      </c>
      <c r="AF11" s="16">
        <v>0.28571428571428598</v>
      </c>
      <c r="AG11" s="16">
        <v>0.328125</v>
      </c>
      <c r="AH11" s="16">
        <v>0.41509433962264197</v>
      </c>
      <c r="AI11" s="16">
        <v>0.36842105263157898</v>
      </c>
      <c r="AJ11" s="16"/>
      <c r="AK11" s="16">
        <v>0.266666666666667</v>
      </c>
      <c r="AL11" s="16">
        <v>0.238095238095238</v>
      </c>
      <c r="AM11" s="16">
        <v>0.36538461538461497</v>
      </c>
      <c r="AN11" s="16">
        <v>0.188034188034188</v>
      </c>
      <c r="AO11" s="16">
        <v>0.296875</v>
      </c>
      <c r="AP11" s="16">
        <v>0.32539682539682502</v>
      </c>
      <c r="AQ11" s="16">
        <v>0.296296296296296</v>
      </c>
      <c r="AR11" s="16"/>
      <c r="AS11" s="16">
        <v>0.34574468085106402</v>
      </c>
      <c r="AT11" s="16">
        <v>0.25231481481481499</v>
      </c>
      <c r="AU11" s="16"/>
      <c r="AV11" s="16">
        <v>0.25130890052355997</v>
      </c>
      <c r="AW11" s="16">
        <v>0.29370629370629397</v>
      </c>
      <c r="AX11" s="16"/>
      <c r="AY11" s="16">
        <v>0.21070234113712399</v>
      </c>
      <c r="AZ11" s="16">
        <v>0.34579439252336402</v>
      </c>
      <c r="BA11" s="16"/>
      <c r="BB11" s="16">
        <v>0.32065217391304301</v>
      </c>
      <c r="BC11" s="16">
        <v>0.22222222222222199</v>
      </c>
      <c r="BD11" s="16"/>
      <c r="BE11" s="16">
        <v>5.8823529411764698E-2</v>
      </c>
      <c r="BF11" s="16">
        <v>0.265060240963855</v>
      </c>
      <c r="BG11" s="16">
        <v>0.24340175953079199</v>
      </c>
      <c r="BH11" s="16">
        <v>0.38418079096045199</v>
      </c>
    </row>
    <row r="12" spans="2:60" x14ac:dyDescent="0.25">
      <c r="B12" s="17" t="s">
        <v>453</v>
      </c>
      <c r="C12" s="16">
        <v>0.104838709677419</v>
      </c>
      <c r="D12" s="16">
        <v>0.214285714285714</v>
      </c>
      <c r="E12" s="16">
        <v>3.8461538461538498E-2</v>
      </c>
      <c r="F12" s="16">
        <v>5.8823529411764698E-2</v>
      </c>
      <c r="G12" s="16">
        <v>8.3333333333333301E-2</v>
      </c>
      <c r="H12" s="16">
        <v>0</v>
      </c>
      <c r="I12" s="16">
        <v>0.06</v>
      </c>
      <c r="J12" s="16">
        <v>0</v>
      </c>
      <c r="K12" s="16">
        <v>6.4516129032258104E-2</v>
      </c>
      <c r="L12" s="16">
        <v>9.0909090909090898E-2</v>
      </c>
      <c r="M12" s="16">
        <v>8.8888888888888906E-2</v>
      </c>
      <c r="N12" s="16">
        <v>2.1276595744680899E-2</v>
      </c>
      <c r="O12" s="16">
        <v>0</v>
      </c>
      <c r="P12" s="16">
        <v>0.18518518518518501</v>
      </c>
      <c r="Q12" s="16">
        <v>0.11764705882352899</v>
      </c>
      <c r="R12" s="16">
        <v>0.25</v>
      </c>
      <c r="S12" s="16">
        <v>0.160714285714286</v>
      </c>
      <c r="T12" s="16">
        <v>0.12068965517241401</v>
      </c>
      <c r="U12" s="16"/>
      <c r="V12" s="16">
        <v>5.1724137931034503E-2</v>
      </c>
      <c r="W12" s="16">
        <v>0.11267605633802801</v>
      </c>
      <c r="X12" s="16">
        <v>7.6470588235294096E-2</v>
      </c>
      <c r="Y12" s="16">
        <v>0.127725856697819</v>
      </c>
      <c r="Z12" s="16"/>
      <c r="AA12" s="16">
        <v>8.6021505376344107E-2</v>
      </c>
      <c r="AB12" s="16">
        <v>0.05</v>
      </c>
      <c r="AC12" s="16">
        <v>7.1428571428571397E-2</v>
      </c>
      <c r="AD12" s="16">
        <v>0.17333333333333301</v>
      </c>
      <c r="AE12" s="16">
        <v>0.101449275362319</v>
      </c>
      <c r="AF12" s="16">
        <v>4.7619047619047603E-2</v>
      </c>
      <c r="AG12" s="16">
        <v>0.171875</v>
      </c>
      <c r="AH12" s="16">
        <v>5.6603773584905703E-2</v>
      </c>
      <c r="AI12" s="16">
        <v>0.144736842105263</v>
      </c>
      <c r="AJ12" s="16"/>
      <c r="AK12" s="16">
        <v>0.05</v>
      </c>
      <c r="AL12" s="16">
        <v>9.5238095238095205E-2</v>
      </c>
      <c r="AM12" s="16">
        <v>3.8461538461538498E-2</v>
      </c>
      <c r="AN12" s="16">
        <v>0.128205128205128</v>
      </c>
      <c r="AO12" s="16">
        <v>6.25E-2</v>
      </c>
      <c r="AP12" s="16">
        <v>0.134920634920635</v>
      </c>
      <c r="AQ12" s="16">
        <v>0.16049382716049401</v>
      </c>
      <c r="AR12" s="16"/>
      <c r="AS12" s="16">
        <v>0.117021276595745</v>
      </c>
      <c r="AT12" s="16">
        <v>9.9537037037036993E-2</v>
      </c>
      <c r="AU12" s="16"/>
      <c r="AV12" s="16">
        <v>0.146596858638743</v>
      </c>
      <c r="AW12" s="16">
        <v>8.6247086247086199E-2</v>
      </c>
      <c r="AX12" s="16"/>
      <c r="AY12" s="16">
        <v>8.0267558528428096E-2</v>
      </c>
      <c r="AZ12" s="16">
        <v>0.127725856697819</v>
      </c>
      <c r="BA12" s="16"/>
      <c r="BB12" s="16">
        <v>0.108695652173913</v>
      </c>
      <c r="BC12" s="16">
        <v>9.9206349206349201E-2</v>
      </c>
      <c r="BD12" s="16"/>
      <c r="BE12" s="16">
        <v>0.11764705882352899</v>
      </c>
      <c r="BF12" s="16">
        <v>6.02409638554217E-2</v>
      </c>
      <c r="BG12" s="16">
        <v>0.117302052785924</v>
      </c>
      <c r="BH12" s="16">
        <v>0.101694915254237</v>
      </c>
    </row>
    <row r="13" spans="2:60" x14ac:dyDescent="0.25">
      <c r="B13" s="17" t="s">
        <v>454</v>
      </c>
      <c r="C13" s="16">
        <v>2.25806451612903E-2</v>
      </c>
      <c r="D13" s="16">
        <v>4.2857142857142899E-2</v>
      </c>
      <c r="E13" s="16">
        <v>0</v>
      </c>
      <c r="F13" s="16">
        <v>0</v>
      </c>
      <c r="G13" s="16">
        <v>0</v>
      </c>
      <c r="H13" s="16">
        <v>6.6666666666666693E-2</v>
      </c>
      <c r="I13" s="16">
        <v>0.04</v>
      </c>
      <c r="J13" s="16">
        <v>0</v>
      </c>
      <c r="K13" s="16">
        <v>0</v>
      </c>
      <c r="L13" s="16">
        <v>0</v>
      </c>
      <c r="M13" s="16">
        <v>2.2222222222222199E-2</v>
      </c>
      <c r="N13" s="16">
        <v>2.1276595744680899E-2</v>
      </c>
      <c r="O13" s="16">
        <v>0</v>
      </c>
      <c r="P13" s="16">
        <v>0</v>
      </c>
      <c r="Q13" s="16">
        <v>0</v>
      </c>
      <c r="R13" s="16">
        <v>0</v>
      </c>
      <c r="S13" s="16">
        <v>4.4642857142857102E-2</v>
      </c>
      <c r="T13" s="16">
        <v>1.72413793103448E-2</v>
      </c>
      <c r="U13" s="16"/>
      <c r="V13" s="16">
        <v>0</v>
      </c>
      <c r="W13" s="16">
        <v>1.4084507042253501E-2</v>
      </c>
      <c r="X13" s="16">
        <v>1.1764705882352899E-2</v>
      </c>
      <c r="Y13" s="16">
        <v>3.4267912772585701E-2</v>
      </c>
      <c r="Z13" s="16"/>
      <c r="AA13" s="16">
        <v>2.1505376344085999E-2</v>
      </c>
      <c r="AB13" s="16">
        <v>0</v>
      </c>
      <c r="AC13" s="16">
        <v>0</v>
      </c>
      <c r="AD13" s="16">
        <v>2.66666666666667E-2</v>
      </c>
      <c r="AE13" s="16">
        <v>0</v>
      </c>
      <c r="AF13" s="16">
        <v>3.1746031746031703E-2</v>
      </c>
      <c r="AG13" s="16">
        <v>1.5625E-2</v>
      </c>
      <c r="AH13" s="16">
        <v>0</v>
      </c>
      <c r="AI13" s="16">
        <v>7.8947368421052599E-2</v>
      </c>
      <c r="AJ13" s="16"/>
      <c r="AK13" s="16">
        <v>0</v>
      </c>
      <c r="AL13" s="16">
        <v>0</v>
      </c>
      <c r="AM13" s="16">
        <v>0</v>
      </c>
      <c r="AN13" s="16">
        <v>2.5641025641025599E-2</v>
      </c>
      <c r="AO13" s="16">
        <v>3.125E-2</v>
      </c>
      <c r="AP13" s="16">
        <v>1.58730158730159E-2</v>
      </c>
      <c r="AQ13" s="16">
        <v>4.9382716049382699E-2</v>
      </c>
      <c r="AR13" s="16"/>
      <c r="AS13" s="16">
        <v>2.1276595744680899E-2</v>
      </c>
      <c r="AT13" s="16">
        <v>2.3148148148148098E-2</v>
      </c>
      <c r="AU13" s="16"/>
      <c r="AV13" s="16">
        <v>2.6178010471204199E-2</v>
      </c>
      <c r="AW13" s="16">
        <v>2.0979020979021001E-2</v>
      </c>
      <c r="AX13" s="16"/>
      <c r="AY13" s="16">
        <v>1.00334448160535E-2</v>
      </c>
      <c r="AZ13" s="16">
        <v>3.4267912772585701E-2</v>
      </c>
      <c r="BA13" s="16"/>
      <c r="BB13" s="16">
        <v>2.9891304347826098E-2</v>
      </c>
      <c r="BC13" s="16">
        <v>1.1904761904761901E-2</v>
      </c>
      <c r="BD13" s="16"/>
      <c r="BE13" s="16">
        <v>0</v>
      </c>
      <c r="BF13" s="16">
        <v>4.81927710843374E-2</v>
      </c>
      <c r="BG13" s="16">
        <v>1.7595307917888599E-2</v>
      </c>
      <c r="BH13" s="16">
        <v>2.2598870056497199E-2</v>
      </c>
    </row>
    <row r="14" spans="2:60" x14ac:dyDescent="0.25">
      <c r="B14" s="17" t="s">
        <v>98</v>
      </c>
      <c r="C14" s="18">
        <v>4.3548387096774201E-2</v>
      </c>
      <c r="D14" s="18">
        <v>4.2857142857142899E-2</v>
      </c>
      <c r="E14" s="18">
        <v>9.6153846153846201E-2</v>
      </c>
      <c r="F14" s="18">
        <v>5.8823529411764698E-2</v>
      </c>
      <c r="G14" s="18">
        <v>0</v>
      </c>
      <c r="H14" s="18">
        <v>0.266666666666667</v>
      </c>
      <c r="I14" s="18">
        <v>0.02</v>
      </c>
      <c r="J14" s="18">
        <v>0</v>
      </c>
      <c r="K14" s="18">
        <v>0</v>
      </c>
      <c r="L14" s="18">
        <v>0</v>
      </c>
      <c r="M14" s="18">
        <v>0</v>
      </c>
      <c r="N14" s="18">
        <v>6.3829787234042507E-2</v>
      </c>
      <c r="O14" s="18">
        <v>6.6666666666666693E-2</v>
      </c>
      <c r="P14" s="18">
        <v>3.7037037037037E-2</v>
      </c>
      <c r="Q14" s="18">
        <v>0.17647058823529399</v>
      </c>
      <c r="R14" s="18">
        <v>0</v>
      </c>
      <c r="S14" s="18">
        <v>1.7857142857142901E-2</v>
      </c>
      <c r="T14" s="18">
        <v>3.4482758620689703E-2</v>
      </c>
      <c r="U14" s="18"/>
      <c r="V14" s="18">
        <v>6.8965517241379296E-2</v>
      </c>
      <c r="W14" s="18">
        <v>0</v>
      </c>
      <c r="X14" s="18">
        <v>3.5294117647058802E-2</v>
      </c>
      <c r="Y14" s="18">
        <v>5.2959501557632398E-2</v>
      </c>
      <c r="Z14" s="18"/>
      <c r="AA14" s="18">
        <v>3.2258064516128997E-2</v>
      </c>
      <c r="AB14" s="18">
        <v>0.05</v>
      </c>
      <c r="AC14" s="18">
        <v>1.7857142857142901E-2</v>
      </c>
      <c r="AD14" s="18">
        <v>0.04</v>
      </c>
      <c r="AE14" s="18">
        <v>4.3478260869565202E-2</v>
      </c>
      <c r="AF14" s="18">
        <v>1.58730158730159E-2</v>
      </c>
      <c r="AG14" s="18">
        <v>3.125E-2</v>
      </c>
      <c r="AH14" s="18">
        <v>5.6603773584905703E-2</v>
      </c>
      <c r="AI14" s="18">
        <v>5.2631578947368397E-2</v>
      </c>
      <c r="AJ14" s="18"/>
      <c r="AK14" s="18">
        <v>3.3333333333333298E-2</v>
      </c>
      <c r="AL14" s="18">
        <v>2.3809523809523801E-2</v>
      </c>
      <c r="AM14" s="18">
        <v>1.9230769230769201E-2</v>
      </c>
      <c r="AN14" s="18">
        <v>0.128205128205128</v>
      </c>
      <c r="AO14" s="18">
        <v>3.125E-2</v>
      </c>
      <c r="AP14" s="18">
        <v>7.9365079365079395E-3</v>
      </c>
      <c r="AQ14" s="18">
        <v>2.4691358024691398E-2</v>
      </c>
      <c r="AR14" s="18"/>
      <c r="AS14" s="18">
        <v>1.5957446808510599E-2</v>
      </c>
      <c r="AT14" s="18">
        <v>5.5555555555555601E-2</v>
      </c>
      <c r="AU14" s="18"/>
      <c r="AV14" s="18">
        <v>5.7591623036649199E-2</v>
      </c>
      <c r="AW14" s="18">
        <v>3.7296037296037303E-2</v>
      </c>
      <c r="AX14" s="18"/>
      <c r="AY14" s="18">
        <v>3.3444816053511697E-2</v>
      </c>
      <c r="AZ14" s="18">
        <v>5.2959501557632398E-2</v>
      </c>
      <c r="BA14" s="18"/>
      <c r="BB14" s="18">
        <v>2.9891304347826098E-2</v>
      </c>
      <c r="BC14" s="18">
        <v>6.3492063492063502E-2</v>
      </c>
      <c r="BD14" s="18"/>
      <c r="BE14" s="18">
        <v>0.35294117647058798</v>
      </c>
      <c r="BF14" s="18">
        <v>6.02409638554217E-2</v>
      </c>
      <c r="BG14" s="18">
        <v>3.2258064516128997E-2</v>
      </c>
      <c r="BH14" s="18">
        <v>2.2598870056497199E-2</v>
      </c>
    </row>
    <row r="15" spans="2:60" x14ac:dyDescent="0.25">
      <c r="B15" s="15" t="s">
        <v>79</v>
      </c>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H24"/>
  <sheetViews>
    <sheetView showGridLines="0" topLeftCell="A12" workbookViewId="0">
      <pane xSplit="2" topLeftCell="C1" activePane="topRight" state="frozen"/>
      <selection pane="topRight" activeCell="B20" sqref="B20"/>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456</v>
      </c>
      <c r="C8" s="16">
        <v>0.47096774193548402</v>
      </c>
      <c r="D8" s="16">
        <v>0.371428571428571</v>
      </c>
      <c r="E8" s="16">
        <v>0.55769230769230804</v>
      </c>
      <c r="F8" s="16">
        <v>0.55882352941176505</v>
      </c>
      <c r="G8" s="16">
        <v>0.45833333333333298</v>
      </c>
      <c r="H8" s="16">
        <v>0.53333333333333299</v>
      </c>
      <c r="I8" s="16">
        <v>0.46</v>
      </c>
      <c r="J8" s="16">
        <v>0.625</v>
      </c>
      <c r="K8" s="16">
        <v>0.54838709677419395</v>
      </c>
      <c r="L8" s="16">
        <v>0.45454545454545497</v>
      </c>
      <c r="M8" s="16">
        <v>0.46666666666666701</v>
      </c>
      <c r="N8" s="16">
        <v>0.40425531914893598</v>
      </c>
      <c r="O8" s="16">
        <v>0.33333333333333298</v>
      </c>
      <c r="P8" s="16">
        <v>0.48148148148148101</v>
      </c>
      <c r="Q8" s="16">
        <v>0.88235294117647101</v>
      </c>
      <c r="R8" s="16">
        <v>0.25</v>
      </c>
      <c r="S8" s="16">
        <v>0.50892857142857095</v>
      </c>
      <c r="T8" s="16">
        <v>0.31034482758620702</v>
      </c>
      <c r="U8" s="16"/>
      <c r="V8" s="16">
        <v>0.431034482758621</v>
      </c>
      <c r="W8" s="16">
        <v>0.38028169014084501</v>
      </c>
      <c r="X8" s="16">
        <v>0.49411764705882399</v>
      </c>
      <c r="Y8" s="16">
        <v>0.48598130841121501</v>
      </c>
      <c r="Z8" s="16"/>
      <c r="AA8" s="16">
        <v>0.494623655913978</v>
      </c>
      <c r="AB8" s="16">
        <v>0.32500000000000001</v>
      </c>
      <c r="AC8" s="16">
        <v>0.44642857142857101</v>
      </c>
      <c r="AD8" s="16">
        <v>0.49333333333333301</v>
      </c>
      <c r="AE8" s="16">
        <v>0.46376811594202899</v>
      </c>
      <c r="AF8" s="16">
        <v>0.41269841269841301</v>
      </c>
      <c r="AG8" s="16">
        <v>0.5</v>
      </c>
      <c r="AH8" s="16">
        <v>0.39622641509433998</v>
      </c>
      <c r="AI8" s="16">
        <v>0.60526315789473695</v>
      </c>
      <c r="AJ8" s="16"/>
      <c r="AK8" s="16">
        <v>0.43333333333333302</v>
      </c>
      <c r="AL8" s="16">
        <v>0.35714285714285698</v>
      </c>
      <c r="AM8" s="16">
        <v>0.28846153846153799</v>
      </c>
      <c r="AN8" s="16">
        <v>0.57264957264957295</v>
      </c>
      <c r="AO8" s="16">
        <v>0.53125</v>
      </c>
      <c r="AP8" s="16">
        <v>0.48412698412698402</v>
      </c>
      <c r="AQ8" s="16">
        <v>0.41975308641975301</v>
      </c>
      <c r="AR8" s="16"/>
      <c r="AS8" s="16">
        <v>0.48936170212766</v>
      </c>
      <c r="AT8" s="16">
        <v>0.46296296296296302</v>
      </c>
      <c r="AU8" s="16"/>
      <c r="AV8" s="16">
        <v>0.48691099476439798</v>
      </c>
      <c r="AW8" s="16">
        <v>0.46386946386946398</v>
      </c>
      <c r="AX8" s="16"/>
      <c r="AY8" s="16">
        <v>0.45484949832775901</v>
      </c>
      <c r="AZ8" s="16">
        <v>0.48598130841121501</v>
      </c>
      <c r="BA8" s="16"/>
      <c r="BB8" s="16">
        <v>0.47826086956521702</v>
      </c>
      <c r="BC8" s="16">
        <v>0.46031746031746001</v>
      </c>
      <c r="BD8" s="16"/>
      <c r="BE8" s="16">
        <v>0.35294117647058798</v>
      </c>
      <c r="BF8" s="16">
        <v>0.38554216867469898</v>
      </c>
      <c r="BG8" s="16">
        <v>0.49560117302052797</v>
      </c>
      <c r="BH8" s="16">
        <v>0.47457627118644102</v>
      </c>
    </row>
    <row r="9" spans="2:60" ht="30" x14ac:dyDescent="0.25">
      <c r="B9" s="17" t="s">
        <v>457</v>
      </c>
      <c r="C9" s="16">
        <v>0.41451612903225799</v>
      </c>
      <c r="D9" s="16">
        <v>0.51428571428571401</v>
      </c>
      <c r="E9" s="16">
        <v>0.32692307692307698</v>
      </c>
      <c r="F9" s="16">
        <v>0.61764705882352899</v>
      </c>
      <c r="G9" s="16">
        <v>0.29166666666666702</v>
      </c>
      <c r="H9" s="16">
        <v>0.2</v>
      </c>
      <c r="I9" s="16">
        <v>0.28000000000000003</v>
      </c>
      <c r="J9" s="16">
        <v>0.25</v>
      </c>
      <c r="K9" s="16">
        <v>0.35483870967741898</v>
      </c>
      <c r="L9" s="16">
        <v>0.27272727272727298</v>
      </c>
      <c r="M9" s="16">
        <v>0.44444444444444398</v>
      </c>
      <c r="N9" s="16">
        <v>0.51063829787234005</v>
      </c>
      <c r="O9" s="16">
        <v>0.46666666666666701</v>
      </c>
      <c r="P9" s="16">
        <v>0.25925925925925902</v>
      </c>
      <c r="Q9" s="16">
        <v>0.29411764705882398</v>
      </c>
      <c r="R9" s="16">
        <v>0.25</v>
      </c>
      <c r="S9" s="16">
        <v>0.4375</v>
      </c>
      <c r="T9" s="16">
        <v>0.51724137931034497</v>
      </c>
      <c r="U9" s="16"/>
      <c r="V9" s="16">
        <v>0.27586206896551702</v>
      </c>
      <c r="W9" s="16">
        <v>0.338028169014085</v>
      </c>
      <c r="X9" s="16">
        <v>0.4</v>
      </c>
      <c r="Y9" s="16">
        <v>0.46417445482865999</v>
      </c>
      <c r="Z9" s="16"/>
      <c r="AA9" s="16">
        <v>0.27956989247311798</v>
      </c>
      <c r="AB9" s="16">
        <v>0.4</v>
      </c>
      <c r="AC9" s="16">
        <v>0.35714285714285698</v>
      </c>
      <c r="AD9" s="16">
        <v>0.37333333333333302</v>
      </c>
      <c r="AE9" s="16">
        <v>0.34782608695652201</v>
      </c>
      <c r="AF9" s="16">
        <v>0.52380952380952395</v>
      </c>
      <c r="AG9" s="16">
        <v>0.515625</v>
      </c>
      <c r="AH9" s="16">
        <v>0.43396226415094302</v>
      </c>
      <c r="AI9" s="16">
        <v>0.52631578947368396</v>
      </c>
      <c r="AJ9" s="16"/>
      <c r="AK9" s="16">
        <v>0.45</v>
      </c>
      <c r="AL9" s="16">
        <v>0.30952380952380998</v>
      </c>
      <c r="AM9" s="16">
        <v>0.34615384615384598</v>
      </c>
      <c r="AN9" s="16">
        <v>0.41880341880341898</v>
      </c>
      <c r="AO9" s="16">
        <v>0.359375</v>
      </c>
      <c r="AP9" s="16">
        <v>0.42063492063492097</v>
      </c>
      <c r="AQ9" s="16">
        <v>0.530864197530864</v>
      </c>
      <c r="AR9" s="16"/>
      <c r="AS9" s="16">
        <v>0.47340425531914898</v>
      </c>
      <c r="AT9" s="16">
        <v>0.38888888888888901</v>
      </c>
      <c r="AU9" s="16"/>
      <c r="AV9" s="16">
        <v>0.40314136125654398</v>
      </c>
      <c r="AW9" s="16">
        <v>0.41958041958042003</v>
      </c>
      <c r="AX9" s="16"/>
      <c r="AY9" s="16">
        <v>0.36120401337792601</v>
      </c>
      <c r="AZ9" s="16">
        <v>0.46417445482865999</v>
      </c>
      <c r="BA9" s="16"/>
      <c r="BB9" s="16">
        <v>0.434782608695652</v>
      </c>
      <c r="BC9" s="16">
        <v>0.384920634920635</v>
      </c>
      <c r="BD9" s="16"/>
      <c r="BE9" s="16">
        <v>0.11764705882352899</v>
      </c>
      <c r="BF9" s="16">
        <v>0.33734939759036098</v>
      </c>
      <c r="BG9" s="16">
        <v>0.42521994134897401</v>
      </c>
      <c r="BH9" s="16">
        <v>0.45762711864406802</v>
      </c>
    </row>
    <row r="10" spans="2:60" x14ac:dyDescent="0.25">
      <c r="B10" s="17" t="s">
        <v>458</v>
      </c>
      <c r="C10" s="16">
        <v>0.39354838709677398</v>
      </c>
      <c r="D10" s="16">
        <v>0.42857142857142899</v>
      </c>
      <c r="E10" s="16">
        <v>0.30769230769230799</v>
      </c>
      <c r="F10" s="16">
        <v>0.41176470588235298</v>
      </c>
      <c r="G10" s="16">
        <v>0.29166666666666702</v>
      </c>
      <c r="H10" s="16">
        <v>0.53333333333333299</v>
      </c>
      <c r="I10" s="16">
        <v>0.44</v>
      </c>
      <c r="J10" s="16">
        <v>0.5</v>
      </c>
      <c r="K10" s="16">
        <v>0.35483870967741898</v>
      </c>
      <c r="L10" s="16">
        <v>0.45454545454545497</v>
      </c>
      <c r="M10" s="16">
        <v>0.55555555555555602</v>
      </c>
      <c r="N10" s="16">
        <v>0.340425531914894</v>
      </c>
      <c r="O10" s="16">
        <v>0.2</v>
      </c>
      <c r="P10" s="16">
        <v>0.296296296296296</v>
      </c>
      <c r="Q10" s="16">
        <v>0.47058823529411797</v>
      </c>
      <c r="R10" s="16">
        <v>0</v>
      </c>
      <c r="S10" s="16">
        <v>0.40178571428571402</v>
      </c>
      <c r="T10" s="16">
        <v>0.37931034482758602</v>
      </c>
      <c r="U10" s="16"/>
      <c r="V10" s="16">
        <v>0.29310344827586199</v>
      </c>
      <c r="W10" s="16">
        <v>0.309859154929577</v>
      </c>
      <c r="X10" s="16">
        <v>0.39411764705882402</v>
      </c>
      <c r="Y10" s="16">
        <v>0.42990654205607498</v>
      </c>
      <c r="Z10" s="16"/>
      <c r="AA10" s="16">
        <v>0.36559139784946199</v>
      </c>
      <c r="AB10" s="16">
        <v>0.32500000000000001</v>
      </c>
      <c r="AC10" s="16">
        <v>0.33928571428571402</v>
      </c>
      <c r="AD10" s="16">
        <v>0.44</v>
      </c>
      <c r="AE10" s="16">
        <v>0.34782608695652201</v>
      </c>
      <c r="AF10" s="16">
        <v>0.41269841269841301</v>
      </c>
      <c r="AG10" s="16">
        <v>0.40625</v>
      </c>
      <c r="AH10" s="16">
        <v>0.41509433962264197</v>
      </c>
      <c r="AI10" s="16">
        <v>0.53947368421052599</v>
      </c>
      <c r="AJ10" s="16"/>
      <c r="AK10" s="16">
        <v>0.36666666666666697</v>
      </c>
      <c r="AL10" s="16">
        <v>0.476190476190476</v>
      </c>
      <c r="AM10" s="16">
        <v>0.34615384615384598</v>
      </c>
      <c r="AN10" s="16">
        <v>0.32478632478632502</v>
      </c>
      <c r="AO10" s="16">
        <v>0.4375</v>
      </c>
      <c r="AP10" s="16">
        <v>0.43650793650793701</v>
      </c>
      <c r="AQ10" s="16">
        <v>0.41975308641975301</v>
      </c>
      <c r="AR10" s="16"/>
      <c r="AS10" s="16">
        <v>0.47340425531914898</v>
      </c>
      <c r="AT10" s="16">
        <v>0.358796296296296</v>
      </c>
      <c r="AU10" s="16"/>
      <c r="AV10" s="16">
        <v>0.43979057591623</v>
      </c>
      <c r="AW10" s="16">
        <v>0.37296037296037299</v>
      </c>
      <c r="AX10" s="16"/>
      <c r="AY10" s="16">
        <v>0.35451505016722401</v>
      </c>
      <c r="AZ10" s="16">
        <v>0.42990654205607498</v>
      </c>
      <c r="BA10" s="16"/>
      <c r="BB10" s="16">
        <v>0.42119565217391303</v>
      </c>
      <c r="BC10" s="16">
        <v>0.35317460317460297</v>
      </c>
      <c r="BD10" s="16"/>
      <c r="BE10" s="16">
        <v>0.11764705882352899</v>
      </c>
      <c r="BF10" s="16">
        <v>0.25301204819277101</v>
      </c>
      <c r="BG10" s="16">
        <v>0.410557184750733</v>
      </c>
      <c r="BH10" s="16">
        <v>0.451977401129944</v>
      </c>
    </row>
    <row r="11" spans="2:60" ht="30" x14ac:dyDescent="0.25">
      <c r="B11" s="17" t="s">
        <v>459</v>
      </c>
      <c r="C11" s="16">
        <v>0.39193548387096799</v>
      </c>
      <c r="D11" s="16">
        <v>0.442857142857143</v>
      </c>
      <c r="E11" s="16">
        <v>0.44230769230769201</v>
      </c>
      <c r="F11" s="16">
        <v>0.47058823529411797</v>
      </c>
      <c r="G11" s="16">
        <v>0.58333333333333304</v>
      </c>
      <c r="H11" s="16">
        <v>0.4</v>
      </c>
      <c r="I11" s="16">
        <v>0.42</v>
      </c>
      <c r="J11" s="16">
        <v>0.375</v>
      </c>
      <c r="K11" s="16">
        <v>0.25806451612903197</v>
      </c>
      <c r="L11" s="16">
        <v>0.72727272727272696</v>
      </c>
      <c r="M11" s="16">
        <v>0.422222222222222</v>
      </c>
      <c r="N11" s="16">
        <v>0.23404255319148901</v>
      </c>
      <c r="O11" s="16">
        <v>0.33333333333333298</v>
      </c>
      <c r="P11" s="16">
        <v>0.11111111111111099</v>
      </c>
      <c r="Q11" s="16">
        <v>0.35294117647058798</v>
      </c>
      <c r="R11" s="16">
        <v>0.5</v>
      </c>
      <c r="S11" s="16">
        <v>0.44642857142857101</v>
      </c>
      <c r="T11" s="16">
        <v>0.29310344827586199</v>
      </c>
      <c r="U11" s="16"/>
      <c r="V11" s="16">
        <v>0.22413793103448301</v>
      </c>
      <c r="W11" s="16">
        <v>0.338028169014085</v>
      </c>
      <c r="X11" s="16">
        <v>0.435294117647059</v>
      </c>
      <c r="Y11" s="16">
        <v>0.41121495327102803</v>
      </c>
      <c r="Z11" s="16"/>
      <c r="AA11" s="16">
        <v>0.37634408602150499</v>
      </c>
      <c r="AB11" s="16">
        <v>0.27500000000000002</v>
      </c>
      <c r="AC11" s="16">
        <v>0.42857142857142899</v>
      </c>
      <c r="AD11" s="16">
        <v>0.46666666666666701</v>
      </c>
      <c r="AE11" s="16">
        <v>0.376811594202899</v>
      </c>
      <c r="AF11" s="16">
        <v>0.38095238095238099</v>
      </c>
      <c r="AG11" s="16">
        <v>0.4375</v>
      </c>
      <c r="AH11" s="16">
        <v>0.43396226415094302</v>
      </c>
      <c r="AI11" s="16">
        <v>0.40789473684210498</v>
      </c>
      <c r="AJ11" s="16"/>
      <c r="AK11" s="16">
        <v>0.36666666666666697</v>
      </c>
      <c r="AL11" s="16">
        <v>0.42857142857142899</v>
      </c>
      <c r="AM11" s="16">
        <v>0.28846153846153799</v>
      </c>
      <c r="AN11" s="16">
        <v>0.35042735042735002</v>
      </c>
      <c r="AO11" s="16">
        <v>0.4453125</v>
      </c>
      <c r="AP11" s="16">
        <v>0.42063492063492097</v>
      </c>
      <c r="AQ11" s="16">
        <v>0.43209876543209902</v>
      </c>
      <c r="AR11" s="16"/>
      <c r="AS11" s="16">
        <v>0.46276595744680799</v>
      </c>
      <c r="AT11" s="16">
        <v>0.36111111111111099</v>
      </c>
      <c r="AU11" s="16"/>
      <c r="AV11" s="16">
        <v>0.38743455497382201</v>
      </c>
      <c r="AW11" s="16">
        <v>0.39393939393939398</v>
      </c>
      <c r="AX11" s="16"/>
      <c r="AY11" s="16">
        <v>0.37123745819398002</v>
      </c>
      <c r="AZ11" s="16">
        <v>0.41121495327102803</v>
      </c>
      <c r="BA11" s="16"/>
      <c r="BB11" s="16">
        <v>0.43206521739130399</v>
      </c>
      <c r="BC11" s="16">
        <v>0.33333333333333298</v>
      </c>
      <c r="BD11" s="16"/>
      <c r="BE11" s="16">
        <v>0</v>
      </c>
      <c r="BF11" s="16">
        <v>0.265060240963855</v>
      </c>
      <c r="BG11" s="16">
        <v>0.40762463343108502</v>
      </c>
      <c r="BH11" s="16">
        <v>0.451977401129944</v>
      </c>
    </row>
    <row r="12" spans="2:60" ht="30" x14ac:dyDescent="0.25">
      <c r="B12" s="17" t="s">
        <v>460</v>
      </c>
      <c r="C12" s="16">
        <v>0.369354838709677</v>
      </c>
      <c r="D12" s="16">
        <v>0.38571428571428601</v>
      </c>
      <c r="E12" s="16">
        <v>0.42307692307692302</v>
      </c>
      <c r="F12" s="16">
        <v>0.35294117647058798</v>
      </c>
      <c r="G12" s="16">
        <v>0.25</v>
      </c>
      <c r="H12" s="16">
        <v>0.4</v>
      </c>
      <c r="I12" s="16">
        <v>0.28000000000000003</v>
      </c>
      <c r="J12" s="16">
        <v>0.25</v>
      </c>
      <c r="K12" s="16">
        <v>0.225806451612903</v>
      </c>
      <c r="L12" s="16">
        <v>0.45454545454545497</v>
      </c>
      <c r="M12" s="16">
        <v>0.51111111111111096</v>
      </c>
      <c r="N12" s="16">
        <v>0.340425531914894</v>
      </c>
      <c r="O12" s="16">
        <v>0.46666666666666701</v>
      </c>
      <c r="P12" s="16">
        <v>0.37037037037037002</v>
      </c>
      <c r="Q12" s="16">
        <v>0.17647058823529399</v>
      </c>
      <c r="R12" s="16">
        <v>0</v>
      </c>
      <c r="S12" s="16">
        <v>0.40178571428571402</v>
      </c>
      <c r="T12" s="16">
        <v>0.41379310344827602</v>
      </c>
      <c r="U12" s="16"/>
      <c r="V12" s="16">
        <v>0.18965517241379301</v>
      </c>
      <c r="W12" s="16">
        <v>0.338028169014085</v>
      </c>
      <c r="X12" s="16">
        <v>0.36470588235294099</v>
      </c>
      <c r="Y12" s="16">
        <v>0.41121495327102803</v>
      </c>
      <c r="Z12" s="16"/>
      <c r="AA12" s="16">
        <v>0.247311827956989</v>
      </c>
      <c r="AB12" s="16">
        <v>0.32500000000000001</v>
      </c>
      <c r="AC12" s="16">
        <v>0.23214285714285701</v>
      </c>
      <c r="AD12" s="16">
        <v>0.49333333333333301</v>
      </c>
      <c r="AE12" s="16">
        <v>0.36231884057970998</v>
      </c>
      <c r="AF12" s="16">
        <v>0.365079365079365</v>
      </c>
      <c r="AG12" s="16">
        <v>0.359375</v>
      </c>
      <c r="AH12" s="16">
        <v>0.45283018867924502</v>
      </c>
      <c r="AI12" s="16">
        <v>0.48684210526315802</v>
      </c>
      <c r="AJ12" s="16"/>
      <c r="AK12" s="16">
        <v>0.266666666666667</v>
      </c>
      <c r="AL12" s="16">
        <v>0.30952380952380998</v>
      </c>
      <c r="AM12" s="16">
        <v>0.15384615384615399</v>
      </c>
      <c r="AN12" s="16">
        <v>0.427350427350427</v>
      </c>
      <c r="AO12" s="16">
        <v>0.421875</v>
      </c>
      <c r="AP12" s="16">
        <v>0.365079365079365</v>
      </c>
      <c r="AQ12" s="16">
        <v>0.469135802469136</v>
      </c>
      <c r="AR12" s="16"/>
      <c r="AS12" s="16">
        <v>0.45212765957446799</v>
      </c>
      <c r="AT12" s="16">
        <v>0.33333333333333298</v>
      </c>
      <c r="AU12" s="16"/>
      <c r="AV12" s="16">
        <v>0.34554973821989499</v>
      </c>
      <c r="AW12" s="16">
        <v>0.37995337995338002</v>
      </c>
      <c r="AX12" s="16"/>
      <c r="AY12" s="16">
        <v>0.324414715719064</v>
      </c>
      <c r="AZ12" s="16">
        <v>0.41121495327102803</v>
      </c>
      <c r="BA12" s="16"/>
      <c r="BB12" s="16">
        <v>0.36141304347826098</v>
      </c>
      <c r="BC12" s="16">
        <v>0.38095238095238099</v>
      </c>
      <c r="BD12" s="16"/>
      <c r="BE12" s="16">
        <v>5.8823529411764698E-2</v>
      </c>
      <c r="BF12" s="16">
        <v>0.36144578313253001</v>
      </c>
      <c r="BG12" s="16">
        <v>0.37536656891495601</v>
      </c>
      <c r="BH12" s="16">
        <v>0.38983050847457601</v>
      </c>
    </row>
    <row r="13" spans="2:60" ht="45" x14ac:dyDescent="0.25">
      <c r="B13" s="17" t="s">
        <v>461</v>
      </c>
      <c r="C13" s="16">
        <v>0.32419354838709702</v>
      </c>
      <c r="D13" s="16">
        <v>0.4</v>
      </c>
      <c r="E13" s="16">
        <v>0.34615384615384598</v>
      </c>
      <c r="F13" s="16">
        <v>0.41176470588235298</v>
      </c>
      <c r="G13" s="16">
        <v>0.33333333333333298</v>
      </c>
      <c r="H13" s="16">
        <v>0.133333333333333</v>
      </c>
      <c r="I13" s="16">
        <v>0.34</v>
      </c>
      <c r="J13" s="16">
        <v>0.375</v>
      </c>
      <c r="K13" s="16">
        <v>0.35483870967741898</v>
      </c>
      <c r="L13" s="16">
        <v>0.36363636363636398</v>
      </c>
      <c r="M13" s="16">
        <v>0.31111111111111101</v>
      </c>
      <c r="N13" s="16">
        <v>0.319148936170213</v>
      </c>
      <c r="O13" s="16">
        <v>0.33333333333333298</v>
      </c>
      <c r="P13" s="16">
        <v>0.22222222222222199</v>
      </c>
      <c r="Q13" s="16">
        <v>0.17647058823529399</v>
      </c>
      <c r="R13" s="16">
        <v>0.25</v>
      </c>
      <c r="S13" s="16">
        <v>0.27678571428571402</v>
      </c>
      <c r="T13" s="16">
        <v>0.36206896551724099</v>
      </c>
      <c r="U13" s="16"/>
      <c r="V13" s="16">
        <v>0.10344827586206901</v>
      </c>
      <c r="W13" s="16">
        <v>0.39436619718309901</v>
      </c>
      <c r="X13" s="16">
        <v>0.3</v>
      </c>
      <c r="Y13" s="16">
        <v>0.36137071651090302</v>
      </c>
      <c r="Z13" s="16"/>
      <c r="AA13" s="16">
        <v>0.21505376344086</v>
      </c>
      <c r="AB13" s="16">
        <v>0.4</v>
      </c>
      <c r="AC13" s="16">
        <v>0.26785714285714302</v>
      </c>
      <c r="AD13" s="16">
        <v>0.16</v>
      </c>
      <c r="AE13" s="16">
        <v>0.30434782608695699</v>
      </c>
      <c r="AF13" s="16">
        <v>0.34920634920634902</v>
      </c>
      <c r="AG13" s="16">
        <v>0.359375</v>
      </c>
      <c r="AH13" s="16">
        <v>0.45283018867924502</v>
      </c>
      <c r="AI13" s="16">
        <v>0.46052631578947401</v>
      </c>
      <c r="AJ13" s="16"/>
      <c r="AK13" s="16">
        <v>0.233333333333333</v>
      </c>
      <c r="AL13" s="16">
        <v>0.33333333333333298</v>
      </c>
      <c r="AM13" s="16">
        <v>0.36538461538461497</v>
      </c>
      <c r="AN13" s="16">
        <v>0.29914529914529903</v>
      </c>
      <c r="AO13" s="16">
        <v>0.3359375</v>
      </c>
      <c r="AP13" s="16">
        <v>0.30952380952380998</v>
      </c>
      <c r="AQ13" s="16">
        <v>0.38271604938271597</v>
      </c>
      <c r="AR13" s="16"/>
      <c r="AS13" s="16">
        <v>0.37765957446808501</v>
      </c>
      <c r="AT13" s="16">
        <v>0.30092592592592599</v>
      </c>
      <c r="AU13" s="16"/>
      <c r="AV13" s="16">
        <v>0.29842931937172801</v>
      </c>
      <c r="AW13" s="16">
        <v>0.33566433566433601</v>
      </c>
      <c r="AX13" s="16"/>
      <c r="AY13" s="16">
        <v>0.28428093645484898</v>
      </c>
      <c r="AZ13" s="16">
        <v>0.36137071651090302</v>
      </c>
      <c r="BA13" s="16"/>
      <c r="BB13" s="16">
        <v>0.33152173913043498</v>
      </c>
      <c r="BC13" s="16">
        <v>0.31349206349206299</v>
      </c>
      <c r="BD13" s="16"/>
      <c r="BE13" s="16">
        <v>0.17647058823529399</v>
      </c>
      <c r="BF13" s="16">
        <v>0.22891566265060201</v>
      </c>
      <c r="BG13" s="16">
        <v>0.31378299120234598</v>
      </c>
      <c r="BH13" s="16">
        <v>0.40112994350282499</v>
      </c>
    </row>
    <row r="14" spans="2:60" ht="45" x14ac:dyDescent="0.25">
      <c r="B14" s="17" t="s">
        <v>462</v>
      </c>
      <c r="C14" s="16">
        <v>0.29838709677419401</v>
      </c>
      <c r="D14" s="16">
        <v>0.314285714285714</v>
      </c>
      <c r="E14" s="16">
        <v>0.34615384615384598</v>
      </c>
      <c r="F14" s="16">
        <v>0.38235294117647101</v>
      </c>
      <c r="G14" s="16">
        <v>0.25</v>
      </c>
      <c r="H14" s="16">
        <v>0.2</v>
      </c>
      <c r="I14" s="16">
        <v>0.3</v>
      </c>
      <c r="J14" s="16">
        <v>0.25</v>
      </c>
      <c r="K14" s="16">
        <v>0.38709677419354799</v>
      </c>
      <c r="L14" s="16">
        <v>0.27272727272727298</v>
      </c>
      <c r="M14" s="16">
        <v>0.31111111111111101</v>
      </c>
      <c r="N14" s="16">
        <v>0.21276595744680901</v>
      </c>
      <c r="O14" s="16">
        <v>0.4</v>
      </c>
      <c r="P14" s="16">
        <v>0.33333333333333298</v>
      </c>
      <c r="Q14" s="16">
        <v>0.23529411764705899</v>
      </c>
      <c r="R14" s="16">
        <v>0</v>
      </c>
      <c r="S14" s="16">
        <v>0.28571428571428598</v>
      </c>
      <c r="T14" s="16">
        <v>0.27586206896551702</v>
      </c>
      <c r="U14" s="16"/>
      <c r="V14" s="16">
        <v>0.22413793103448301</v>
      </c>
      <c r="W14" s="16">
        <v>0.23943661971831001</v>
      </c>
      <c r="X14" s="16">
        <v>0.25882352941176501</v>
      </c>
      <c r="Y14" s="16">
        <v>0.34579439252336402</v>
      </c>
      <c r="Z14" s="16"/>
      <c r="AA14" s="16">
        <v>0.247311827956989</v>
      </c>
      <c r="AB14" s="16">
        <v>0.2</v>
      </c>
      <c r="AC14" s="16">
        <v>0.25</v>
      </c>
      <c r="AD14" s="16">
        <v>0.266666666666667</v>
      </c>
      <c r="AE14" s="16">
        <v>0.28985507246376802</v>
      </c>
      <c r="AF14" s="16">
        <v>0.25396825396825401</v>
      </c>
      <c r="AG14" s="16">
        <v>0.4375</v>
      </c>
      <c r="AH14" s="16">
        <v>0.28301886792452802</v>
      </c>
      <c r="AI14" s="16">
        <v>0.42105263157894701</v>
      </c>
      <c r="AJ14" s="16"/>
      <c r="AK14" s="16">
        <v>0.2</v>
      </c>
      <c r="AL14" s="16">
        <v>0.238095238095238</v>
      </c>
      <c r="AM14" s="16">
        <v>0.30769230769230799</v>
      </c>
      <c r="AN14" s="16">
        <v>0.28205128205128199</v>
      </c>
      <c r="AO14" s="16">
        <v>0.296875</v>
      </c>
      <c r="AP14" s="16">
        <v>0.32539682539682502</v>
      </c>
      <c r="AQ14" s="16">
        <v>0.39506172839506198</v>
      </c>
      <c r="AR14" s="16"/>
      <c r="AS14" s="16">
        <v>0.38829787234042601</v>
      </c>
      <c r="AT14" s="16">
        <v>0.25925925925925902</v>
      </c>
      <c r="AU14" s="16"/>
      <c r="AV14" s="16">
        <v>0.26178010471204199</v>
      </c>
      <c r="AW14" s="16">
        <v>0.31468531468531502</v>
      </c>
      <c r="AX14" s="16"/>
      <c r="AY14" s="16">
        <v>0.24749163879598701</v>
      </c>
      <c r="AZ14" s="16">
        <v>0.34579439252336402</v>
      </c>
      <c r="BA14" s="16"/>
      <c r="BB14" s="16">
        <v>0.33967391304347799</v>
      </c>
      <c r="BC14" s="16">
        <v>0.238095238095238</v>
      </c>
      <c r="BD14" s="16"/>
      <c r="BE14" s="16">
        <v>0.11764705882352899</v>
      </c>
      <c r="BF14" s="16">
        <v>0.25301204819277101</v>
      </c>
      <c r="BG14" s="16">
        <v>0.26392961876832799</v>
      </c>
      <c r="BH14" s="16">
        <v>0.40677966101694901</v>
      </c>
    </row>
    <row r="15" spans="2:60" ht="30" x14ac:dyDescent="0.25">
      <c r="B15" s="17" t="s">
        <v>463</v>
      </c>
      <c r="C15" s="16">
        <v>0.266129032258065</v>
      </c>
      <c r="D15" s="16">
        <v>0.3</v>
      </c>
      <c r="E15" s="16">
        <v>0.21153846153846201</v>
      </c>
      <c r="F15" s="16">
        <v>0.32352941176470601</v>
      </c>
      <c r="G15" s="16">
        <v>0.33333333333333298</v>
      </c>
      <c r="H15" s="16">
        <v>0.2</v>
      </c>
      <c r="I15" s="16">
        <v>0.22</v>
      </c>
      <c r="J15" s="16">
        <v>0</v>
      </c>
      <c r="K15" s="16">
        <v>0.29032258064516098</v>
      </c>
      <c r="L15" s="16">
        <v>0.18181818181818199</v>
      </c>
      <c r="M15" s="16">
        <v>0.22222222222222199</v>
      </c>
      <c r="N15" s="16">
        <v>0.27659574468085102</v>
      </c>
      <c r="O15" s="16">
        <v>0.33333333333333298</v>
      </c>
      <c r="P15" s="16">
        <v>0.25925925925925902</v>
      </c>
      <c r="Q15" s="16">
        <v>0.17647058823529399</v>
      </c>
      <c r="R15" s="16">
        <v>0.25</v>
      </c>
      <c r="S15" s="16">
        <v>0.28571428571428598</v>
      </c>
      <c r="T15" s="16">
        <v>0.31034482758620702</v>
      </c>
      <c r="U15" s="16"/>
      <c r="V15" s="16">
        <v>8.6206896551724102E-2</v>
      </c>
      <c r="W15" s="16">
        <v>0.169014084507042</v>
      </c>
      <c r="X15" s="16">
        <v>0.252941176470588</v>
      </c>
      <c r="Y15" s="16">
        <v>0.32710280373831802</v>
      </c>
      <c r="Z15" s="16"/>
      <c r="AA15" s="16">
        <v>0.15053763440860199</v>
      </c>
      <c r="AB15" s="16">
        <v>0.125</v>
      </c>
      <c r="AC15" s="16">
        <v>0.160714285714286</v>
      </c>
      <c r="AD15" s="16">
        <v>0.293333333333333</v>
      </c>
      <c r="AE15" s="16">
        <v>0.173913043478261</v>
      </c>
      <c r="AF15" s="16">
        <v>0.30158730158730201</v>
      </c>
      <c r="AG15" s="16">
        <v>0.40625</v>
      </c>
      <c r="AH15" s="16">
        <v>0.320754716981132</v>
      </c>
      <c r="AI15" s="16">
        <v>0.47368421052631599</v>
      </c>
      <c r="AJ15" s="16"/>
      <c r="AK15" s="16">
        <v>0.31666666666666698</v>
      </c>
      <c r="AL15" s="16">
        <v>0.238095238095238</v>
      </c>
      <c r="AM15" s="16">
        <v>0.19230769230769201</v>
      </c>
      <c r="AN15" s="16">
        <v>0.20512820512820501</v>
      </c>
      <c r="AO15" s="16">
        <v>0.2578125</v>
      </c>
      <c r="AP15" s="16">
        <v>0.30158730158730201</v>
      </c>
      <c r="AQ15" s="16">
        <v>0.33333333333333298</v>
      </c>
      <c r="AR15" s="16"/>
      <c r="AS15" s="16">
        <v>0.36702127659574502</v>
      </c>
      <c r="AT15" s="16">
        <v>0.22222222222222199</v>
      </c>
      <c r="AU15" s="16"/>
      <c r="AV15" s="16">
        <v>0.28795811518324599</v>
      </c>
      <c r="AW15" s="16">
        <v>0.256410256410256</v>
      </c>
      <c r="AX15" s="16"/>
      <c r="AY15" s="16">
        <v>0.20066889632106999</v>
      </c>
      <c r="AZ15" s="16">
        <v>0.32710280373831802</v>
      </c>
      <c r="BA15" s="16"/>
      <c r="BB15" s="16">
        <v>0.309782608695652</v>
      </c>
      <c r="BC15" s="16">
        <v>0.202380952380952</v>
      </c>
      <c r="BD15" s="16"/>
      <c r="BE15" s="16">
        <v>0</v>
      </c>
      <c r="BF15" s="16">
        <v>0.156626506024096</v>
      </c>
      <c r="BG15" s="16">
        <v>0.26392961876832799</v>
      </c>
      <c r="BH15" s="16">
        <v>0.35028248587570598</v>
      </c>
    </row>
    <row r="16" spans="2:60" ht="30" x14ac:dyDescent="0.25">
      <c r="B16" s="17" t="s">
        <v>464</v>
      </c>
      <c r="C16" s="16">
        <v>0.190322580645161</v>
      </c>
      <c r="D16" s="16">
        <v>0.28571428571428598</v>
      </c>
      <c r="E16" s="16">
        <v>0.15384615384615399</v>
      </c>
      <c r="F16" s="16">
        <v>0.11764705882352899</v>
      </c>
      <c r="G16" s="16">
        <v>0.20833333333333301</v>
      </c>
      <c r="H16" s="16">
        <v>0.133333333333333</v>
      </c>
      <c r="I16" s="16">
        <v>0.14000000000000001</v>
      </c>
      <c r="J16" s="16">
        <v>0.375</v>
      </c>
      <c r="K16" s="16">
        <v>0.32258064516128998</v>
      </c>
      <c r="L16" s="16">
        <v>0.18181818181818199</v>
      </c>
      <c r="M16" s="16">
        <v>0.266666666666667</v>
      </c>
      <c r="N16" s="16">
        <v>6.3829787234042507E-2</v>
      </c>
      <c r="O16" s="16">
        <v>6.6666666666666693E-2</v>
      </c>
      <c r="P16" s="16">
        <v>0.148148148148148</v>
      </c>
      <c r="Q16" s="16">
        <v>0.11764705882352899</v>
      </c>
      <c r="R16" s="16">
        <v>0.25</v>
      </c>
      <c r="S16" s="16">
        <v>0.214285714285714</v>
      </c>
      <c r="T16" s="16">
        <v>0.17241379310344801</v>
      </c>
      <c r="U16" s="16"/>
      <c r="V16" s="16">
        <v>0.22413793103448301</v>
      </c>
      <c r="W16" s="16">
        <v>0.19718309859154901</v>
      </c>
      <c r="X16" s="16">
        <v>0.111764705882353</v>
      </c>
      <c r="Y16" s="16">
        <v>0.22429906542056099</v>
      </c>
      <c r="Z16" s="16"/>
      <c r="AA16" s="16">
        <v>0.16129032258064499</v>
      </c>
      <c r="AB16" s="16">
        <v>0.125</v>
      </c>
      <c r="AC16" s="16">
        <v>0.17857142857142899</v>
      </c>
      <c r="AD16" s="16">
        <v>0.22666666666666699</v>
      </c>
      <c r="AE16" s="16">
        <v>0.14492753623188401</v>
      </c>
      <c r="AF16" s="16">
        <v>0.14285714285714299</v>
      </c>
      <c r="AG16" s="16">
        <v>0.21875</v>
      </c>
      <c r="AH16" s="16">
        <v>0.18867924528301899</v>
      </c>
      <c r="AI16" s="16">
        <v>0.31578947368421101</v>
      </c>
      <c r="AJ16" s="16"/>
      <c r="AK16" s="16">
        <v>0.16666666666666699</v>
      </c>
      <c r="AL16" s="16">
        <v>0.214285714285714</v>
      </c>
      <c r="AM16" s="16">
        <v>0.134615384615385</v>
      </c>
      <c r="AN16" s="16">
        <v>0.11111111111111099</v>
      </c>
      <c r="AO16" s="16">
        <v>0.234375</v>
      </c>
      <c r="AP16" s="16">
        <v>0.23015873015873001</v>
      </c>
      <c r="AQ16" s="16">
        <v>0.24691358024691401</v>
      </c>
      <c r="AR16" s="16"/>
      <c r="AS16" s="16">
        <v>0.27659574468085102</v>
      </c>
      <c r="AT16" s="16">
        <v>0.15277777777777801</v>
      </c>
      <c r="AU16" s="16"/>
      <c r="AV16" s="16">
        <v>0.219895287958115</v>
      </c>
      <c r="AW16" s="16">
        <v>0.17715617715617701</v>
      </c>
      <c r="AX16" s="16"/>
      <c r="AY16" s="16">
        <v>0.15384615384615399</v>
      </c>
      <c r="AZ16" s="16">
        <v>0.22429906542056099</v>
      </c>
      <c r="BA16" s="16"/>
      <c r="BB16" s="16">
        <v>0.220108695652174</v>
      </c>
      <c r="BC16" s="16">
        <v>0.146825396825397</v>
      </c>
      <c r="BD16" s="16"/>
      <c r="BE16" s="16">
        <v>0.11764705882352899</v>
      </c>
      <c r="BF16" s="16">
        <v>0.22891566265060201</v>
      </c>
      <c r="BG16" s="16">
        <v>0.17302052785923799</v>
      </c>
      <c r="BH16" s="16">
        <v>0.21468926553672299</v>
      </c>
    </row>
    <row r="17" spans="2:60" ht="30" x14ac:dyDescent="0.25">
      <c r="B17" s="17" t="s">
        <v>465</v>
      </c>
      <c r="C17" s="16">
        <v>0.18870967741935499</v>
      </c>
      <c r="D17" s="16">
        <v>0.185714285714286</v>
      </c>
      <c r="E17" s="16">
        <v>0.230769230769231</v>
      </c>
      <c r="F17" s="16">
        <v>8.8235294117647106E-2</v>
      </c>
      <c r="G17" s="16">
        <v>0.16666666666666699</v>
      </c>
      <c r="H17" s="16">
        <v>0.266666666666667</v>
      </c>
      <c r="I17" s="16">
        <v>0.08</v>
      </c>
      <c r="J17" s="16">
        <v>0</v>
      </c>
      <c r="K17" s="16">
        <v>9.6774193548387094E-2</v>
      </c>
      <c r="L17" s="16">
        <v>0.27272727272727298</v>
      </c>
      <c r="M17" s="16">
        <v>0.33333333333333298</v>
      </c>
      <c r="N17" s="16">
        <v>0.23404255319148901</v>
      </c>
      <c r="O17" s="16">
        <v>0.133333333333333</v>
      </c>
      <c r="P17" s="16">
        <v>7.4074074074074098E-2</v>
      </c>
      <c r="Q17" s="16">
        <v>0.29411764705882398</v>
      </c>
      <c r="R17" s="16">
        <v>0.25</v>
      </c>
      <c r="S17" s="16">
        <v>0.19642857142857101</v>
      </c>
      <c r="T17" s="16">
        <v>0.22413793103448301</v>
      </c>
      <c r="U17" s="16"/>
      <c r="V17" s="16">
        <v>0.13793103448275901</v>
      </c>
      <c r="W17" s="16">
        <v>8.4507042253521097E-2</v>
      </c>
      <c r="X17" s="16">
        <v>0.17058823529411801</v>
      </c>
      <c r="Y17" s="16">
        <v>0.23052959501557599</v>
      </c>
      <c r="Z17" s="16"/>
      <c r="AA17" s="16">
        <v>0.118279569892473</v>
      </c>
      <c r="AB17" s="16">
        <v>7.4999999999999997E-2</v>
      </c>
      <c r="AC17" s="16">
        <v>0.32142857142857101</v>
      </c>
      <c r="AD17" s="16">
        <v>0.10666666666666701</v>
      </c>
      <c r="AE17" s="16">
        <v>0.13043478260869601</v>
      </c>
      <c r="AF17" s="16">
        <v>0.206349206349206</v>
      </c>
      <c r="AG17" s="16">
        <v>0.25</v>
      </c>
      <c r="AH17" s="16">
        <v>0.26415094339622602</v>
      </c>
      <c r="AI17" s="16">
        <v>0.27631578947368401</v>
      </c>
      <c r="AJ17" s="16"/>
      <c r="AK17" s="16">
        <v>0.18333333333333299</v>
      </c>
      <c r="AL17" s="16">
        <v>0.28571428571428598</v>
      </c>
      <c r="AM17" s="16">
        <v>0.15384615384615399</v>
      </c>
      <c r="AN17" s="16">
        <v>0.145299145299145</v>
      </c>
      <c r="AO17" s="16">
        <v>0.203125</v>
      </c>
      <c r="AP17" s="16">
        <v>0.22222222222222199</v>
      </c>
      <c r="AQ17" s="16">
        <v>0.148148148148148</v>
      </c>
      <c r="AR17" s="16"/>
      <c r="AS17" s="16">
        <v>0.25531914893617003</v>
      </c>
      <c r="AT17" s="16">
        <v>0.15972222222222199</v>
      </c>
      <c r="AU17" s="16"/>
      <c r="AV17" s="16">
        <v>0.19895287958115199</v>
      </c>
      <c r="AW17" s="16">
        <v>0.18414918414918399</v>
      </c>
      <c r="AX17" s="16"/>
      <c r="AY17" s="16">
        <v>0.14381270903009999</v>
      </c>
      <c r="AZ17" s="16">
        <v>0.23052959501557599</v>
      </c>
      <c r="BA17" s="16"/>
      <c r="BB17" s="16">
        <v>0.20652173913043501</v>
      </c>
      <c r="BC17" s="16">
        <v>0.16269841269841301</v>
      </c>
      <c r="BD17" s="16"/>
      <c r="BE17" s="16">
        <v>0.11764705882352899</v>
      </c>
      <c r="BF17" s="16">
        <v>0.132530120481928</v>
      </c>
      <c r="BG17" s="16">
        <v>0.155425219941349</v>
      </c>
      <c r="BH17" s="16">
        <v>0.28813559322033899</v>
      </c>
    </row>
    <row r="18" spans="2:60" x14ac:dyDescent="0.25">
      <c r="B18" s="17" t="s">
        <v>99</v>
      </c>
      <c r="C18" s="16">
        <v>1.6129032258064501E-3</v>
      </c>
      <c r="D18" s="16">
        <v>1.4285714285714299E-2</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c r="V18" s="16">
        <v>0</v>
      </c>
      <c r="W18" s="16">
        <v>0</v>
      </c>
      <c r="X18" s="16">
        <v>0</v>
      </c>
      <c r="Y18" s="16">
        <v>3.1152647975077898E-3</v>
      </c>
      <c r="Z18" s="16"/>
      <c r="AA18" s="16">
        <v>0</v>
      </c>
      <c r="AB18" s="16">
        <v>0</v>
      </c>
      <c r="AC18" s="16">
        <v>0</v>
      </c>
      <c r="AD18" s="16">
        <v>0</v>
      </c>
      <c r="AE18" s="16">
        <v>0</v>
      </c>
      <c r="AF18" s="16">
        <v>0</v>
      </c>
      <c r="AG18" s="16">
        <v>0</v>
      </c>
      <c r="AH18" s="16">
        <v>1.88679245283019E-2</v>
      </c>
      <c r="AI18" s="16">
        <v>0</v>
      </c>
      <c r="AJ18" s="16"/>
      <c r="AK18" s="16">
        <v>0</v>
      </c>
      <c r="AL18" s="16">
        <v>0</v>
      </c>
      <c r="AM18" s="16">
        <v>0</v>
      </c>
      <c r="AN18" s="16">
        <v>0</v>
      </c>
      <c r="AO18" s="16">
        <v>0</v>
      </c>
      <c r="AP18" s="16">
        <v>7.9365079365079395E-3</v>
      </c>
      <c r="AQ18" s="16">
        <v>0</v>
      </c>
      <c r="AR18" s="16"/>
      <c r="AS18" s="16">
        <v>0</v>
      </c>
      <c r="AT18" s="16">
        <v>2.3148148148148099E-3</v>
      </c>
      <c r="AU18" s="16"/>
      <c r="AV18" s="16">
        <v>0</v>
      </c>
      <c r="AW18" s="16">
        <v>2.3310023310023301E-3</v>
      </c>
      <c r="AX18" s="16"/>
      <c r="AY18" s="16">
        <v>0</v>
      </c>
      <c r="AZ18" s="16">
        <v>3.1152647975077898E-3</v>
      </c>
      <c r="BA18" s="16"/>
      <c r="BB18" s="16">
        <v>0</v>
      </c>
      <c r="BC18" s="16">
        <v>3.9682539682539698E-3</v>
      </c>
      <c r="BD18" s="16"/>
      <c r="BE18" s="16">
        <v>0</v>
      </c>
      <c r="BF18" s="16">
        <v>0</v>
      </c>
      <c r="BG18" s="16">
        <v>2.9325513196480899E-3</v>
      </c>
      <c r="BH18" s="16">
        <v>0</v>
      </c>
    </row>
    <row r="19" spans="2:60" x14ac:dyDescent="0.25">
      <c r="B19" s="17" t="s">
        <v>115</v>
      </c>
      <c r="C19" s="18">
        <v>2.4193548387096801E-2</v>
      </c>
      <c r="D19" s="18">
        <v>2.8571428571428598E-2</v>
      </c>
      <c r="E19" s="18">
        <v>5.7692307692307702E-2</v>
      </c>
      <c r="F19" s="18">
        <v>2.9411764705882401E-2</v>
      </c>
      <c r="G19" s="18">
        <v>4.1666666666666699E-2</v>
      </c>
      <c r="H19" s="18">
        <v>0</v>
      </c>
      <c r="I19" s="18">
        <v>0.04</v>
      </c>
      <c r="J19" s="18">
        <v>0.125</v>
      </c>
      <c r="K19" s="18">
        <v>0</v>
      </c>
      <c r="L19" s="18">
        <v>0</v>
      </c>
      <c r="M19" s="18">
        <v>0</v>
      </c>
      <c r="N19" s="18">
        <v>4.2553191489361701E-2</v>
      </c>
      <c r="O19" s="18">
        <v>0</v>
      </c>
      <c r="P19" s="18">
        <v>0</v>
      </c>
      <c r="Q19" s="18">
        <v>0</v>
      </c>
      <c r="R19" s="18">
        <v>0</v>
      </c>
      <c r="S19" s="18">
        <v>8.9285714285714298E-3</v>
      </c>
      <c r="T19" s="18">
        <v>3.4482758620689703E-2</v>
      </c>
      <c r="U19" s="18"/>
      <c r="V19" s="18">
        <v>8.6206896551724102E-2</v>
      </c>
      <c r="W19" s="18">
        <v>1.4084507042253501E-2</v>
      </c>
      <c r="X19" s="18">
        <v>2.3529411764705899E-2</v>
      </c>
      <c r="Y19" s="18">
        <v>1.5576323987538899E-2</v>
      </c>
      <c r="Z19" s="18"/>
      <c r="AA19" s="18">
        <v>4.3010752688171998E-2</v>
      </c>
      <c r="AB19" s="18">
        <v>7.4999999999999997E-2</v>
      </c>
      <c r="AC19" s="18">
        <v>1.7857142857142901E-2</v>
      </c>
      <c r="AD19" s="18">
        <v>2.66666666666667E-2</v>
      </c>
      <c r="AE19" s="18">
        <v>0</v>
      </c>
      <c r="AF19" s="18">
        <v>1.58730158730159E-2</v>
      </c>
      <c r="AG19" s="18">
        <v>0</v>
      </c>
      <c r="AH19" s="18">
        <v>0</v>
      </c>
      <c r="AI19" s="18">
        <v>1.3157894736842099E-2</v>
      </c>
      <c r="AJ19" s="18"/>
      <c r="AK19" s="18">
        <v>0.05</v>
      </c>
      <c r="AL19" s="18">
        <v>0</v>
      </c>
      <c r="AM19" s="18">
        <v>1.9230769230769201E-2</v>
      </c>
      <c r="AN19" s="18">
        <v>4.2735042735042701E-2</v>
      </c>
      <c r="AO19" s="18">
        <v>7.8125E-3</v>
      </c>
      <c r="AP19" s="18">
        <v>1.58730158730159E-2</v>
      </c>
      <c r="AQ19" s="18">
        <v>2.4691358024691398E-2</v>
      </c>
      <c r="AR19" s="18"/>
      <c r="AS19" s="18">
        <v>0</v>
      </c>
      <c r="AT19" s="18">
        <v>3.4722222222222203E-2</v>
      </c>
      <c r="AU19" s="18"/>
      <c r="AV19" s="18">
        <v>3.6649214659685903E-2</v>
      </c>
      <c r="AW19" s="18">
        <v>1.8648018648018599E-2</v>
      </c>
      <c r="AX19" s="18"/>
      <c r="AY19" s="18">
        <v>3.3444816053511697E-2</v>
      </c>
      <c r="AZ19" s="18">
        <v>1.5576323987538899E-2</v>
      </c>
      <c r="BA19" s="18"/>
      <c r="BB19" s="18">
        <v>1.6304347826087001E-2</v>
      </c>
      <c r="BC19" s="18">
        <v>3.5714285714285698E-2</v>
      </c>
      <c r="BD19" s="18"/>
      <c r="BE19" s="18">
        <v>0.29411764705882398</v>
      </c>
      <c r="BF19" s="18">
        <v>6.02409638554217E-2</v>
      </c>
      <c r="BG19" s="18">
        <v>1.46627565982405E-2</v>
      </c>
      <c r="BH19" s="18">
        <v>0</v>
      </c>
    </row>
    <row r="20" spans="2:60" x14ac:dyDescent="0.25">
      <c r="B20" s="15" t="s">
        <v>79</v>
      </c>
    </row>
    <row r="21" spans="2:60" x14ac:dyDescent="0.25">
      <c r="B21" t="s">
        <v>80</v>
      </c>
    </row>
    <row r="22" spans="2:60" x14ac:dyDescent="0.25">
      <c r="B22" t="s">
        <v>81</v>
      </c>
    </row>
    <row r="24" spans="2:60" x14ac:dyDescent="0.25">
      <c r="B24"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476</v>
      </c>
      <c r="E2" s="25"/>
      <c r="F2" s="25"/>
      <c r="G2" s="25"/>
    </row>
    <row r="6" spans="2:7" ht="50.1" customHeight="1" x14ac:dyDescent="0.25">
      <c r="B6" s="22" t="s">
        <v>15</v>
      </c>
      <c r="C6" s="22" t="s">
        <v>467</v>
      </c>
      <c r="D6" s="22" t="s">
        <v>468</v>
      </c>
      <c r="E6" s="22" t="s">
        <v>469</v>
      </c>
      <c r="F6" s="22" t="s">
        <v>470</v>
      </c>
    </row>
    <row r="7" spans="2:7" ht="30" x14ac:dyDescent="0.25">
      <c r="B7" s="17" t="s">
        <v>471</v>
      </c>
      <c r="C7" s="16">
        <v>5.32258064516129E-2</v>
      </c>
      <c r="D7" s="16">
        <v>5.32258064516129E-2</v>
      </c>
      <c r="E7" s="16">
        <v>7.7419354838709695E-2</v>
      </c>
      <c r="F7" s="16">
        <v>6.12903225806452E-2</v>
      </c>
    </row>
    <row r="8" spans="2:7" ht="30" x14ac:dyDescent="0.25">
      <c r="B8" s="17" t="s">
        <v>472</v>
      </c>
      <c r="C8" s="16">
        <v>0.158064516129032</v>
      </c>
      <c r="D8" s="16">
        <v>0.14516129032258099</v>
      </c>
      <c r="E8" s="16">
        <v>0.174193548387097</v>
      </c>
      <c r="F8" s="16">
        <v>0.18548387096774199</v>
      </c>
    </row>
    <row r="9" spans="2:7" ht="30" x14ac:dyDescent="0.25">
      <c r="B9" s="17" t="s">
        <v>473</v>
      </c>
      <c r="C9" s="16">
        <v>0.261290322580645</v>
      </c>
      <c r="D9" s="16">
        <v>0.206451612903226</v>
      </c>
      <c r="E9" s="16">
        <v>0.190322580645161</v>
      </c>
      <c r="F9" s="16">
        <v>0.19354838709677399</v>
      </c>
    </row>
    <row r="10" spans="2:7" ht="30" x14ac:dyDescent="0.25">
      <c r="B10" s="17" t="s">
        <v>474</v>
      </c>
      <c r="C10" s="16">
        <v>0.34354838709677399</v>
      </c>
      <c r="D10" s="16">
        <v>0.37580645161290299</v>
      </c>
      <c r="E10" s="16">
        <v>0.33064516129032301</v>
      </c>
      <c r="F10" s="16">
        <v>0.33548387096774201</v>
      </c>
    </row>
    <row r="11" spans="2:7" ht="30" x14ac:dyDescent="0.25">
      <c r="B11" s="17" t="s">
        <v>475</v>
      </c>
      <c r="C11" s="16">
        <v>0.14516129032258099</v>
      </c>
      <c r="D11" s="16">
        <v>0.17580645161290301</v>
      </c>
      <c r="E11" s="16">
        <v>0.21290322580645199</v>
      </c>
      <c r="F11" s="16">
        <v>0.21290322580645199</v>
      </c>
    </row>
    <row r="12" spans="2:7" x14ac:dyDescent="0.25">
      <c r="B12" s="17" t="s">
        <v>98</v>
      </c>
      <c r="C12" s="16">
        <v>3.8709677419354799E-2</v>
      </c>
      <c r="D12" s="16">
        <v>4.3548387096774201E-2</v>
      </c>
      <c r="E12" s="16">
        <v>1.45161290322581E-2</v>
      </c>
      <c r="F12" s="16">
        <v>1.1290322580645201E-2</v>
      </c>
    </row>
    <row r="13" spans="2:7" x14ac:dyDescent="0.25">
      <c r="B13" s="15" t="s">
        <v>79</v>
      </c>
      <c r="C13" s="15"/>
      <c r="D13" s="15"/>
      <c r="E13" s="15"/>
      <c r="F13" s="15"/>
    </row>
    <row r="14" spans="2:7" x14ac:dyDescent="0.25">
      <c r="B14" t="s">
        <v>80</v>
      </c>
    </row>
    <row r="15" spans="2:7" x14ac:dyDescent="0.25">
      <c r="B15" t="s">
        <v>81</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471</v>
      </c>
      <c r="C8" s="16">
        <v>5.32258064516129E-2</v>
      </c>
      <c r="D8" s="16">
        <v>0.1</v>
      </c>
      <c r="E8" s="16">
        <v>3.8461538461538498E-2</v>
      </c>
      <c r="F8" s="16">
        <v>5.8823529411764698E-2</v>
      </c>
      <c r="G8" s="16">
        <v>4.1666666666666699E-2</v>
      </c>
      <c r="H8" s="16">
        <v>0</v>
      </c>
      <c r="I8" s="16">
        <v>0.02</v>
      </c>
      <c r="J8" s="16">
        <v>0</v>
      </c>
      <c r="K8" s="16">
        <v>6.4516129032258104E-2</v>
      </c>
      <c r="L8" s="16">
        <v>9.0909090909090898E-2</v>
      </c>
      <c r="M8" s="16">
        <v>4.4444444444444398E-2</v>
      </c>
      <c r="N8" s="16">
        <v>0</v>
      </c>
      <c r="O8" s="16">
        <v>0</v>
      </c>
      <c r="P8" s="16">
        <v>0</v>
      </c>
      <c r="Q8" s="16">
        <v>0</v>
      </c>
      <c r="R8" s="16">
        <v>0.25</v>
      </c>
      <c r="S8" s="16">
        <v>8.0357142857142905E-2</v>
      </c>
      <c r="T8" s="16">
        <v>8.6206896551724102E-2</v>
      </c>
      <c r="U8" s="16"/>
      <c r="V8" s="16">
        <v>3.4482758620689703E-2</v>
      </c>
      <c r="W8" s="16">
        <v>2.8169014084507001E-2</v>
      </c>
      <c r="X8" s="16">
        <v>4.7058823529411799E-2</v>
      </c>
      <c r="Y8" s="16">
        <v>6.5420560747663503E-2</v>
      </c>
      <c r="Z8" s="16"/>
      <c r="AA8" s="16">
        <v>7.5268817204301106E-2</v>
      </c>
      <c r="AB8" s="16">
        <v>0</v>
      </c>
      <c r="AC8" s="16">
        <v>5.3571428571428603E-2</v>
      </c>
      <c r="AD8" s="16">
        <v>0.04</v>
      </c>
      <c r="AE8" s="16">
        <v>5.7971014492753603E-2</v>
      </c>
      <c r="AF8" s="16">
        <v>3.1746031746031703E-2</v>
      </c>
      <c r="AG8" s="16">
        <v>7.8125E-2</v>
      </c>
      <c r="AH8" s="16">
        <v>7.5471698113207503E-2</v>
      </c>
      <c r="AI8" s="16">
        <v>5.2631578947368397E-2</v>
      </c>
      <c r="AJ8" s="16"/>
      <c r="AK8" s="16">
        <v>0.05</v>
      </c>
      <c r="AL8" s="16">
        <v>0.119047619047619</v>
      </c>
      <c r="AM8" s="16">
        <v>5.7692307692307702E-2</v>
      </c>
      <c r="AN8" s="16">
        <v>4.2735042735042701E-2</v>
      </c>
      <c r="AO8" s="16">
        <v>3.125E-2</v>
      </c>
      <c r="AP8" s="16">
        <v>4.7619047619047603E-2</v>
      </c>
      <c r="AQ8" s="16">
        <v>8.6419753086419707E-2</v>
      </c>
      <c r="AR8" s="16"/>
      <c r="AS8" s="16">
        <v>5.85106382978723E-2</v>
      </c>
      <c r="AT8" s="16">
        <v>5.0925925925925902E-2</v>
      </c>
      <c r="AU8" s="16"/>
      <c r="AV8" s="16">
        <v>4.1884816753926697E-2</v>
      </c>
      <c r="AW8" s="16">
        <v>5.82750582750583E-2</v>
      </c>
      <c r="AX8" s="16"/>
      <c r="AY8" s="16">
        <v>4.0133779264213999E-2</v>
      </c>
      <c r="AZ8" s="16">
        <v>6.5420560747663503E-2</v>
      </c>
      <c r="BA8" s="16"/>
      <c r="BB8" s="16">
        <v>6.5217391304347797E-2</v>
      </c>
      <c r="BC8" s="16">
        <v>3.5714285714285698E-2</v>
      </c>
      <c r="BD8" s="16"/>
      <c r="BE8" s="16">
        <v>0</v>
      </c>
      <c r="BF8" s="16">
        <v>0.108433734939759</v>
      </c>
      <c r="BG8" s="16">
        <v>3.81231671554252E-2</v>
      </c>
      <c r="BH8" s="16">
        <v>6.21468926553672E-2</v>
      </c>
    </row>
    <row r="9" spans="2:60" ht="30" x14ac:dyDescent="0.25">
      <c r="B9" s="17" t="s">
        <v>472</v>
      </c>
      <c r="C9" s="16">
        <v>0.158064516129032</v>
      </c>
      <c r="D9" s="16">
        <v>0.14285714285714299</v>
      </c>
      <c r="E9" s="16">
        <v>0.134615384615385</v>
      </c>
      <c r="F9" s="16">
        <v>5.8823529411764698E-2</v>
      </c>
      <c r="G9" s="16">
        <v>0.20833333333333301</v>
      </c>
      <c r="H9" s="16">
        <v>0.33333333333333298</v>
      </c>
      <c r="I9" s="16">
        <v>0.12</v>
      </c>
      <c r="J9" s="16">
        <v>0.125</v>
      </c>
      <c r="K9" s="16">
        <v>0.29032258064516098</v>
      </c>
      <c r="L9" s="16">
        <v>0.18181818181818199</v>
      </c>
      <c r="M9" s="16">
        <v>6.6666666666666693E-2</v>
      </c>
      <c r="N9" s="16">
        <v>8.5106382978723402E-2</v>
      </c>
      <c r="O9" s="16">
        <v>0.2</v>
      </c>
      <c r="P9" s="16">
        <v>7.4074074074074098E-2</v>
      </c>
      <c r="Q9" s="16">
        <v>0.11764705882352899</v>
      </c>
      <c r="R9" s="16">
        <v>0.5</v>
      </c>
      <c r="S9" s="16">
        <v>0.160714285714286</v>
      </c>
      <c r="T9" s="16">
        <v>0.29310344827586199</v>
      </c>
      <c r="U9" s="16"/>
      <c r="V9" s="16">
        <v>8.6206896551724102E-2</v>
      </c>
      <c r="W9" s="16">
        <v>0.19718309859154901</v>
      </c>
      <c r="X9" s="16">
        <v>0.16470588235294101</v>
      </c>
      <c r="Y9" s="16">
        <v>0.15887850467289699</v>
      </c>
      <c r="Z9" s="16"/>
      <c r="AA9" s="16">
        <v>0.12903225806451599</v>
      </c>
      <c r="AB9" s="16">
        <v>7.4999999999999997E-2</v>
      </c>
      <c r="AC9" s="16">
        <v>0.26785714285714302</v>
      </c>
      <c r="AD9" s="16">
        <v>0.12</v>
      </c>
      <c r="AE9" s="16">
        <v>0.202898550724638</v>
      </c>
      <c r="AF9" s="16">
        <v>0.206349206349206</v>
      </c>
      <c r="AG9" s="16">
        <v>0.171875</v>
      </c>
      <c r="AH9" s="16">
        <v>0.113207547169811</v>
      </c>
      <c r="AI9" s="16">
        <v>0.118421052631579</v>
      </c>
      <c r="AJ9" s="16"/>
      <c r="AK9" s="16">
        <v>0.1</v>
      </c>
      <c r="AL9" s="16">
        <v>0.19047619047618999</v>
      </c>
      <c r="AM9" s="16">
        <v>0.21153846153846201</v>
      </c>
      <c r="AN9" s="16">
        <v>0.145299145299145</v>
      </c>
      <c r="AO9" s="16">
        <v>0.203125</v>
      </c>
      <c r="AP9" s="16">
        <v>0.14285714285714299</v>
      </c>
      <c r="AQ9" s="16">
        <v>0.13580246913580199</v>
      </c>
      <c r="AR9" s="16"/>
      <c r="AS9" s="16">
        <v>0.13829787234042601</v>
      </c>
      <c r="AT9" s="16">
        <v>0.16666666666666699</v>
      </c>
      <c r="AU9" s="16"/>
      <c r="AV9" s="16">
        <v>0.15183246073298401</v>
      </c>
      <c r="AW9" s="16">
        <v>0.160839160839161</v>
      </c>
      <c r="AX9" s="16"/>
      <c r="AY9" s="16">
        <v>0.157190635451505</v>
      </c>
      <c r="AZ9" s="16">
        <v>0.15887850467289699</v>
      </c>
      <c r="BA9" s="16"/>
      <c r="BB9" s="16">
        <v>0.157608695652174</v>
      </c>
      <c r="BC9" s="16">
        <v>0.158730158730159</v>
      </c>
      <c r="BD9" s="16"/>
      <c r="BE9" s="16">
        <v>0.11764705882352899</v>
      </c>
      <c r="BF9" s="16">
        <v>0.14457831325301199</v>
      </c>
      <c r="BG9" s="16">
        <v>0.18181818181818199</v>
      </c>
      <c r="BH9" s="16">
        <v>0.124293785310734</v>
      </c>
    </row>
    <row r="10" spans="2:60" ht="30" x14ac:dyDescent="0.25">
      <c r="B10" s="17" t="s">
        <v>473</v>
      </c>
      <c r="C10" s="16">
        <v>0.261290322580645</v>
      </c>
      <c r="D10" s="16">
        <v>0.314285714285714</v>
      </c>
      <c r="E10" s="16">
        <v>0.25</v>
      </c>
      <c r="F10" s="16">
        <v>0.20588235294117599</v>
      </c>
      <c r="G10" s="16">
        <v>0.20833333333333301</v>
      </c>
      <c r="H10" s="16">
        <v>0.33333333333333298</v>
      </c>
      <c r="I10" s="16">
        <v>0.32</v>
      </c>
      <c r="J10" s="16">
        <v>0.375</v>
      </c>
      <c r="K10" s="16">
        <v>0.29032258064516098</v>
      </c>
      <c r="L10" s="16">
        <v>9.0909090909090898E-2</v>
      </c>
      <c r="M10" s="16">
        <v>0.24444444444444399</v>
      </c>
      <c r="N10" s="16">
        <v>0.23404255319148901</v>
      </c>
      <c r="O10" s="16">
        <v>0.4</v>
      </c>
      <c r="P10" s="16">
        <v>0.48148148148148101</v>
      </c>
      <c r="Q10" s="16">
        <v>0.17647058823529399</v>
      </c>
      <c r="R10" s="16">
        <v>0</v>
      </c>
      <c r="S10" s="16">
        <v>0.214285714285714</v>
      </c>
      <c r="T10" s="16">
        <v>0.22413793103448301</v>
      </c>
      <c r="U10" s="16"/>
      <c r="V10" s="16">
        <v>0.34482758620689702</v>
      </c>
      <c r="W10" s="16">
        <v>0.323943661971831</v>
      </c>
      <c r="X10" s="16">
        <v>0.27647058823529402</v>
      </c>
      <c r="Y10" s="16">
        <v>0.22429906542056099</v>
      </c>
      <c r="Z10" s="16"/>
      <c r="AA10" s="16">
        <v>0.30107526881720398</v>
      </c>
      <c r="AB10" s="16">
        <v>0.32500000000000001</v>
      </c>
      <c r="AC10" s="16">
        <v>0.28571428571428598</v>
      </c>
      <c r="AD10" s="16">
        <v>0.21333333333333299</v>
      </c>
      <c r="AE10" s="16">
        <v>0.26086956521739102</v>
      </c>
      <c r="AF10" s="16">
        <v>0.26984126984126999</v>
      </c>
      <c r="AG10" s="16">
        <v>0.3125</v>
      </c>
      <c r="AH10" s="16">
        <v>0.22641509433962301</v>
      </c>
      <c r="AI10" s="16">
        <v>0.18421052631578899</v>
      </c>
      <c r="AJ10" s="16"/>
      <c r="AK10" s="16">
        <v>0.21666666666666701</v>
      </c>
      <c r="AL10" s="16">
        <v>0.30952380952380998</v>
      </c>
      <c r="AM10" s="16">
        <v>0.36538461538461497</v>
      </c>
      <c r="AN10" s="16">
        <v>0.26495726495726502</v>
      </c>
      <c r="AO10" s="16">
        <v>0.265625</v>
      </c>
      <c r="AP10" s="16">
        <v>0.25396825396825401</v>
      </c>
      <c r="AQ10" s="16">
        <v>0.209876543209877</v>
      </c>
      <c r="AR10" s="16"/>
      <c r="AS10" s="16">
        <v>0.25</v>
      </c>
      <c r="AT10" s="16">
        <v>0.266203703703704</v>
      </c>
      <c r="AU10" s="16"/>
      <c r="AV10" s="16">
        <v>0.21465968586387399</v>
      </c>
      <c r="AW10" s="16">
        <v>0.28205128205128199</v>
      </c>
      <c r="AX10" s="16"/>
      <c r="AY10" s="16">
        <v>0.30100334448160498</v>
      </c>
      <c r="AZ10" s="16">
        <v>0.22429906542056099</v>
      </c>
      <c r="BA10" s="16"/>
      <c r="BB10" s="16">
        <v>0.24456521739130399</v>
      </c>
      <c r="BC10" s="16">
        <v>0.28571428571428598</v>
      </c>
      <c r="BD10" s="16"/>
      <c r="BE10" s="16">
        <v>0.29411764705882398</v>
      </c>
      <c r="BF10" s="16">
        <v>0.28915662650602397</v>
      </c>
      <c r="BG10" s="16">
        <v>0.26392961876832799</v>
      </c>
      <c r="BH10" s="16">
        <v>0.242937853107345</v>
      </c>
    </row>
    <row r="11" spans="2:60" ht="30" x14ac:dyDescent="0.25">
      <c r="B11" s="17" t="s">
        <v>474</v>
      </c>
      <c r="C11" s="16">
        <v>0.34354838709677399</v>
      </c>
      <c r="D11" s="16">
        <v>0.314285714285714</v>
      </c>
      <c r="E11" s="16">
        <v>0.32692307692307698</v>
      </c>
      <c r="F11" s="16">
        <v>0.441176470588235</v>
      </c>
      <c r="G11" s="16">
        <v>0.33333333333333298</v>
      </c>
      <c r="H11" s="16">
        <v>0.2</v>
      </c>
      <c r="I11" s="16">
        <v>0.26</v>
      </c>
      <c r="J11" s="16">
        <v>0.375</v>
      </c>
      <c r="K11" s="16">
        <v>0.25806451612903197</v>
      </c>
      <c r="L11" s="16">
        <v>0.36363636363636398</v>
      </c>
      <c r="M11" s="16">
        <v>0.422222222222222</v>
      </c>
      <c r="N11" s="16">
        <v>0.53191489361702105</v>
      </c>
      <c r="O11" s="16">
        <v>0.33333333333333298</v>
      </c>
      <c r="P11" s="16">
        <v>0.296296296296296</v>
      </c>
      <c r="Q11" s="16">
        <v>0.47058823529411797</v>
      </c>
      <c r="R11" s="16">
        <v>0.25</v>
      </c>
      <c r="S11" s="16">
        <v>0.33035714285714302</v>
      </c>
      <c r="T11" s="16">
        <v>0.29310344827586199</v>
      </c>
      <c r="U11" s="16"/>
      <c r="V11" s="16">
        <v>0.25862068965517199</v>
      </c>
      <c r="W11" s="16">
        <v>0.28169014084506999</v>
      </c>
      <c r="X11" s="16">
        <v>0.376470588235294</v>
      </c>
      <c r="Y11" s="16">
        <v>0.355140186915888</v>
      </c>
      <c r="Z11" s="16"/>
      <c r="AA11" s="16">
        <v>0.27956989247311798</v>
      </c>
      <c r="AB11" s="16">
        <v>0.375</v>
      </c>
      <c r="AC11" s="16">
        <v>0.28571428571428598</v>
      </c>
      <c r="AD11" s="16">
        <v>0.36</v>
      </c>
      <c r="AE11" s="16">
        <v>0.30434782608695699</v>
      </c>
      <c r="AF11" s="16">
        <v>0.365079365079365</v>
      </c>
      <c r="AG11" s="16">
        <v>0.28125</v>
      </c>
      <c r="AH11" s="16">
        <v>0.43396226415094302</v>
      </c>
      <c r="AI11" s="16">
        <v>0.46052631578947401</v>
      </c>
      <c r="AJ11" s="16"/>
      <c r="AK11" s="16">
        <v>0.36666666666666697</v>
      </c>
      <c r="AL11" s="16">
        <v>0.28571428571428598</v>
      </c>
      <c r="AM11" s="16">
        <v>0.230769230769231</v>
      </c>
      <c r="AN11" s="16">
        <v>0.37606837606837601</v>
      </c>
      <c r="AO11" s="16">
        <v>0.3515625</v>
      </c>
      <c r="AP11" s="16">
        <v>0.365079365079365</v>
      </c>
      <c r="AQ11" s="16">
        <v>0.32098765432098803</v>
      </c>
      <c r="AR11" s="16"/>
      <c r="AS11" s="16">
        <v>0.36170212765957399</v>
      </c>
      <c r="AT11" s="16">
        <v>0.33564814814814797</v>
      </c>
      <c r="AU11" s="16"/>
      <c r="AV11" s="16">
        <v>0.34554973821989499</v>
      </c>
      <c r="AW11" s="16">
        <v>0.34265734265734299</v>
      </c>
      <c r="AX11" s="16"/>
      <c r="AY11" s="16">
        <v>0.331103678929766</v>
      </c>
      <c r="AZ11" s="16">
        <v>0.355140186915888</v>
      </c>
      <c r="BA11" s="16"/>
      <c r="BB11" s="16">
        <v>0.35326086956521702</v>
      </c>
      <c r="BC11" s="16">
        <v>0.32936507936507903</v>
      </c>
      <c r="BD11" s="16"/>
      <c r="BE11" s="16">
        <v>0.29411764705882398</v>
      </c>
      <c r="BF11" s="16">
        <v>0.21686746987951799</v>
      </c>
      <c r="BG11" s="16">
        <v>0.351906158357771</v>
      </c>
      <c r="BH11" s="16">
        <v>0.38983050847457601</v>
      </c>
    </row>
    <row r="12" spans="2:60" ht="30" x14ac:dyDescent="0.25">
      <c r="B12" s="17" t="s">
        <v>475</v>
      </c>
      <c r="C12" s="16">
        <v>0.14516129032258099</v>
      </c>
      <c r="D12" s="16">
        <v>0.1</v>
      </c>
      <c r="E12" s="16">
        <v>0.17307692307692299</v>
      </c>
      <c r="F12" s="16">
        <v>0.17647058823529399</v>
      </c>
      <c r="G12" s="16">
        <v>0.20833333333333301</v>
      </c>
      <c r="H12" s="16">
        <v>0.133333333333333</v>
      </c>
      <c r="I12" s="16">
        <v>0.22</v>
      </c>
      <c r="J12" s="16">
        <v>0.125</v>
      </c>
      <c r="K12" s="16">
        <v>6.4516129032258104E-2</v>
      </c>
      <c r="L12" s="16">
        <v>0.18181818181818199</v>
      </c>
      <c r="M12" s="16">
        <v>0.17777777777777801</v>
      </c>
      <c r="N12" s="16">
        <v>8.5106382978723402E-2</v>
      </c>
      <c r="O12" s="16">
        <v>6.6666666666666693E-2</v>
      </c>
      <c r="P12" s="16">
        <v>0.11111111111111099</v>
      </c>
      <c r="Q12" s="16">
        <v>0.17647058823529399</v>
      </c>
      <c r="R12" s="16">
        <v>0</v>
      </c>
      <c r="S12" s="16">
        <v>0.1875</v>
      </c>
      <c r="T12" s="16">
        <v>8.6206896551724102E-2</v>
      </c>
      <c r="U12" s="16"/>
      <c r="V12" s="16">
        <v>0.18965517241379301</v>
      </c>
      <c r="W12" s="16">
        <v>0.140845070422535</v>
      </c>
      <c r="X12" s="16">
        <v>9.41176470588235E-2</v>
      </c>
      <c r="Y12" s="16">
        <v>0.16510903426791301</v>
      </c>
      <c r="Z12" s="16"/>
      <c r="AA12" s="16">
        <v>0.17204301075268799</v>
      </c>
      <c r="AB12" s="16">
        <v>0.17499999999999999</v>
      </c>
      <c r="AC12" s="16">
        <v>0.107142857142857</v>
      </c>
      <c r="AD12" s="16">
        <v>0.21333333333333299</v>
      </c>
      <c r="AE12" s="16">
        <v>0.115942028985507</v>
      </c>
      <c r="AF12" s="16">
        <v>7.9365079365079402E-2</v>
      </c>
      <c r="AG12" s="16">
        <v>0.140625</v>
      </c>
      <c r="AH12" s="16">
        <v>0.15094339622641501</v>
      </c>
      <c r="AI12" s="16">
        <v>0.144736842105263</v>
      </c>
      <c r="AJ12" s="16"/>
      <c r="AK12" s="16">
        <v>0.18333333333333299</v>
      </c>
      <c r="AL12" s="16">
        <v>4.7619047619047603E-2</v>
      </c>
      <c r="AM12" s="16">
        <v>9.6153846153846201E-2</v>
      </c>
      <c r="AN12" s="16">
        <v>0.145299145299145</v>
      </c>
      <c r="AO12" s="16">
        <v>0.1171875</v>
      </c>
      <c r="AP12" s="16">
        <v>0.182539682539683</v>
      </c>
      <c r="AQ12" s="16">
        <v>0.19753086419753099</v>
      </c>
      <c r="AR12" s="16"/>
      <c r="AS12" s="16">
        <v>0.175531914893617</v>
      </c>
      <c r="AT12" s="16">
        <v>0.131944444444444</v>
      </c>
      <c r="AU12" s="16"/>
      <c r="AV12" s="16">
        <v>0.19895287958115199</v>
      </c>
      <c r="AW12" s="16">
        <v>0.12121212121212099</v>
      </c>
      <c r="AX12" s="16"/>
      <c r="AY12" s="16">
        <v>0.12374581939799301</v>
      </c>
      <c r="AZ12" s="16">
        <v>0.16510903426791301</v>
      </c>
      <c r="BA12" s="16"/>
      <c r="BB12" s="16">
        <v>0.15217391304347799</v>
      </c>
      <c r="BC12" s="16">
        <v>0.134920634920635</v>
      </c>
      <c r="BD12" s="16"/>
      <c r="BE12" s="16">
        <v>5.8823529411764698E-2</v>
      </c>
      <c r="BF12" s="16">
        <v>0.156626506024096</v>
      </c>
      <c r="BG12" s="16">
        <v>0.13196480938416399</v>
      </c>
      <c r="BH12" s="16">
        <v>0.17514124293785299</v>
      </c>
    </row>
    <row r="13" spans="2:60" x14ac:dyDescent="0.25">
      <c r="B13" s="17" t="s">
        <v>98</v>
      </c>
      <c r="C13" s="18">
        <v>3.8709677419354799E-2</v>
      </c>
      <c r="D13" s="18">
        <v>2.8571428571428598E-2</v>
      </c>
      <c r="E13" s="18">
        <v>7.69230769230769E-2</v>
      </c>
      <c r="F13" s="18">
        <v>5.8823529411764698E-2</v>
      </c>
      <c r="G13" s="18">
        <v>0</v>
      </c>
      <c r="H13" s="18">
        <v>0</v>
      </c>
      <c r="I13" s="18">
        <v>0.06</v>
      </c>
      <c r="J13" s="18">
        <v>0</v>
      </c>
      <c r="K13" s="18">
        <v>3.2258064516128997E-2</v>
      </c>
      <c r="L13" s="18">
        <v>9.0909090909090898E-2</v>
      </c>
      <c r="M13" s="18">
        <v>4.4444444444444398E-2</v>
      </c>
      <c r="N13" s="18">
        <v>6.3829787234042507E-2</v>
      </c>
      <c r="O13" s="18">
        <v>0</v>
      </c>
      <c r="P13" s="18">
        <v>3.7037037037037E-2</v>
      </c>
      <c r="Q13" s="18">
        <v>5.8823529411764698E-2</v>
      </c>
      <c r="R13" s="18">
        <v>0</v>
      </c>
      <c r="S13" s="18">
        <v>2.6785714285714302E-2</v>
      </c>
      <c r="T13" s="18">
        <v>1.72413793103448E-2</v>
      </c>
      <c r="U13" s="18"/>
      <c r="V13" s="18">
        <v>8.6206896551724102E-2</v>
      </c>
      <c r="W13" s="18">
        <v>2.8169014084507001E-2</v>
      </c>
      <c r="X13" s="18">
        <v>4.11764705882353E-2</v>
      </c>
      <c r="Y13" s="18">
        <v>3.1152647975077899E-2</v>
      </c>
      <c r="Z13" s="18"/>
      <c r="AA13" s="18">
        <v>4.3010752688171998E-2</v>
      </c>
      <c r="AB13" s="18">
        <v>0.05</v>
      </c>
      <c r="AC13" s="18">
        <v>0</v>
      </c>
      <c r="AD13" s="18">
        <v>5.3333333333333302E-2</v>
      </c>
      <c r="AE13" s="18">
        <v>5.7971014492753603E-2</v>
      </c>
      <c r="AF13" s="18">
        <v>4.7619047619047603E-2</v>
      </c>
      <c r="AG13" s="18">
        <v>1.5625E-2</v>
      </c>
      <c r="AH13" s="18">
        <v>0</v>
      </c>
      <c r="AI13" s="18">
        <v>3.94736842105263E-2</v>
      </c>
      <c r="AJ13" s="18"/>
      <c r="AK13" s="18">
        <v>8.3333333333333301E-2</v>
      </c>
      <c r="AL13" s="18">
        <v>4.7619047619047603E-2</v>
      </c>
      <c r="AM13" s="18">
        <v>3.8461538461538498E-2</v>
      </c>
      <c r="AN13" s="18">
        <v>2.5641025641025599E-2</v>
      </c>
      <c r="AO13" s="18">
        <v>3.125E-2</v>
      </c>
      <c r="AP13" s="18">
        <v>7.9365079365079395E-3</v>
      </c>
      <c r="AQ13" s="18">
        <v>4.9382716049382699E-2</v>
      </c>
      <c r="AR13" s="18"/>
      <c r="AS13" s="18">
        <v>1.5957446808510599E-2</v>
      </c>
      <c r="AT13" s="18">
        <v>4.8611111111111098E-2</v>
      </c>
      <c r="AU13" s="18"/>
      <c r="AV13" s="18">
        <v>4.7120418848167499E-2</v>
      </c>
      <c r="AW13" s="18">
        <v>3.4965034965035002E-2</v>
      </c>
      <c r="AX13" s="18"/>
      <c r="AY13" s="18">
        <v>4.6822742474916398E-2</v>
      </c>
      <c r="AZ13" s="18">
        <v>3.1152647975077899E-2</v>
      </c>
      <c r="BA13" s="18"/>
      <c r="BB13" s="18">
        <v>2.7173913043478298E-2</v>
      </c>
      <c r="BC13" s="18">
        <v>5.5555555555555601E-2</v>
      </c>
      <c r="BD13" s="18"/>
      <c r="BE13" s="18">
        <v>0.23529411764705899</v>
      </c>
      <c r="BF13" s="18">
        <v>8.4337349397590397E-2</v>
      </c>
      <c r="BG13" s="18">
        <v>3.2258064516128997E-2</v>
      </c>
      <c r="BH13" s="18">
        <v>5.6497175141242903E-3</v>
      </c>
    </row>
    <row r="14" spans="2:60" x14ac:dyDescent="0.25">
      <c r="B14" s="15" t="s">
        <v>79</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471</v>
      </c>
      <c r="C8" s="16">
        <v>5.32258064516129E-2</v>
      </c>
      <c r="D8" s="16">
        <v>5.7142857142857099E-2</v>
      </c>
      <c r="E8" s="16">
        <v>3.8461538461538498E-2</v>
      </c>
      <c r="F8" s="16">
        <v>5.8823529411764698E-2</v>
      </c>
      <c r="G8" s="16">
        <v>8.3333333333333301E-2</v>
      </c>
      <c r="H8" s="16">
        <v>0</v>
      </c>
      <c r="I8" s="16">
        <v>0.08</v>
      </c>
      <c r="J8" s="16">
        <v>0</v>
      </c>
      <c r="K8" s="16">
        <v>9.6774193548387094E-2</v>
      </c>
      <c r="L8" s="16">
        <v>9.0909090909090898E-2</v>
      </c>
      <c r="M8" s="16">
        <v>6.6666666666666693E-2</v>
      </c>
      <c r="N8" s="16">
        <v>2.1276595744680899E-2</v>
      </c>
      <c r="O8" s="16">
        <v>0</v>
      </c>
      <c r="P8" s="16">
        <v>0</v>
      </c>
      <c r="Q8" s="16">
        <v>0</v>
      </c>
      <c r="R8" s="16">
        <v>0</v>
      </c>
      <c r="S8" s="16">
        <v>6.25E-2</v>
      </c>
      <c r="T8" s="16">
        <v>6.8965517241379296E-2</v>
      </c>
      <c r="U8" s="16"/>
      <c r="V8" s="16">
        <v>5.1724137931034503E-2</v>
      </c>
      <c r="W8" s="16">
        <v>5.63380281690141E-2</v>
      </c>
      <c r="X8" s="16">
        <v>3.5294117647058802E-2</v>
      </c>
      <c r="Y8" s="16">
        <v>6.2305295950155798E-2</v>
      </c>
      <c r="Z8" s="16"/>
      <c r="AA8" s="16">
        <v>7.5268817204301106E-2</v>
      </c>
      <c r="AB8" s="16">
        <v>0</v>
      </c>
      <c r="AC8" s="16">
        <v>0.107142857142857</v>
      </c>
      <c r="AD8" s="16">
        <v>0.04</v>
      </c>
      <c r="AE8" s="16">
        <v>0</v>
      </c>
      <c r="AF8" s="16">
        <v>1.58730158730159E-2</v>
      </c>
      <c r="AG8" s="16">
        <v>7.8125E-2</v>
      </c>
      <c r="AH8" s="16">
        <v>9.4339622641509399E-2</v>
      </c>
      <c r="AI8" s="16">
        <v>6.5789473684210495E-2</v>
      </c>
      <c r="AJ8" s="16"/>
      <c r="AK8" s="16">
        <v>6.6666666666666693E-2</v>
      </c>
      <c r="AL8" s="16">
        <v>9.5238095238095205E-2</v>
      </c>
      <c r="AM8" s="16">
        <v>3.8461538461538498E-2</v>
      </c>
      <c r="AN8" s="16">
        <v>4.2735042735042701E-2</v>
      </c>
      <c r="AO8" s="16">
        <v>4.6875E-2</v>
      </c>
      <c r="AP8" s="16">
        <v>3.9682539682539701E-2</v>
      </c>
      <c r="AQ8" s="16">
        <v>8.6419753086419707E-2</v>
      </c>
      <c r="AR8" s="16"/>
      <c r="AS8" s="16">
        <v>6.9148936170212796E-2</v>
      </c>
      <c r="AT8" s="16">
        <v>4.6296296296296301E-2</v>
      </c>
      <c r="AU8" s="16"/>
      <c r="AV8" s="16">
        <v>3.1413612565444997E-2</v>
      </c>
      <c r="AW8" s="16">
        <v>6.2937062937062901E-2</v>
      </c>
      <c r="AX8" s="16"/>
      <c r="AY8" s="16">
        <v>4.3478260869565202E-2</v>
      </c>
      <c r="AZ8" s="16">
        <v>6.2305295950155798E-2</v>
      </c>
      <c r="BA8" s="16"/>
      <c r="BB8" s="16">
        <v>6.25E-2</v>
      </c>
      <c r="BC8" s="16">
        <v>3.9682539682539701E-2</v>
      </c>
      <c r="BD8" s="16"/>
      <c r="BE8" s="16">
        <v>0</v>
      </c>
      <c r="BF8" s="16">
        <v>9.6385542168674704E-2</v>
      </c>
      <c r="BG8" s="16">
        <v>4.98533724340176E-2</v>
      </c>
      <c r="BH8" s="16">
        <v>4.5197740112994399E-2</v>
      </c>
    </row>
    <row r="9" spans="2:60" ht="30" x14ac:dyDescent="0.25">
      <c r="B9" s="17" t="s">
        <v>472</v>
      </c>
      <c r="C9" s="16">
        <v>0.14516129032258099</v>
      </c>
      <c r="D9" s="16">
        <v>0.17142857142857101</v>
      </c>
      <c r="E9" s="16">
        <v>0.15384615384615399</v>
      </c>
      <c r="F9" s="16">
        <v>0.14705882352941199</v>
      </c>
      <c r="G9" s="16">
        <v>4.1666666666666699E-2</v>
      </c>
      <c r="H9" s="16">
        <v>0.2</v>
      </c>
      <c r="I9" s="16">
        <v>0.08</v>
      </c>
      <c r="J9" s="16">
        <v>0</v>
      </c>
      <c r="K9" s="16">
        <v>9.6774193548387094E-2</v>
      </c>
      <c r="L9" s="16">
        <v>9.0909090909090898E-2</v>
      </c>
      <c r="M9" s="16">
        <v>0.11111111111111099</v>
      </c>
      <c r="N9" s="16">
        <v>0.12765957446808501</v>
      </c>
      <c r="O9" s="16">
        <v>0.2</v>
      </c>
      <c r="P9" s="16">
        <v>0.18518518518518501</v>
      </c>
      <c r="Q9" s="16">
        <v>0.11764705882352899</v>
      </c>
      <c r="R9" s="16">
        <v>0.75</v>
      </c>
      <c r="S9" s="16">
        <v>0.151785714285714</v>
      </c>
      <c r="T9" s="16">
        <v>0.20689655172413801</v>
      </c>
      <c r="U9" s="16"/>
      <c r="V9" s="16">
        <v>0.20689655172413801</v>
      </c>
      <c r="W9" s="16">
        <v>0.140845070422535</v>
      </c>
      <c r="X9" s="16">
        <v>0.14705882352941199</v>
      </c>
      <c r="Y9" s="16">
        <v>0.13395638629283499</v>
      </c>
      <c r="Z9" s="16"/>
      <c r="AA9" s="16">
        <v>0.15053763440860199</v>
      </c>
      <c r="AB9" s="16">
        <v>7.4999999999999997E-2</v>
      </c>
      <c r="AC9" s="16">
        <v>0.17857142857142899</v>
      </c>
      <c r="AD9" s="16">
        <v>0.133333333333333</v>
      </c>
      <c r="AE9" s="16">
        <v>0.231884057971014</v>
      </c>
      <c r="AF9" s="16">
        <v>0.19047619047618999</v>
      </c>
      <c r="AG9" s="16">
        <v>0.15625</v>
      </c>
      <c r="AH9" s="16">
        <v>7.5471698113207503E-2</v>
      </c>
      <c r="AI9" s="16">
        <v>7.8947368421052599E-2</v>
      </c>
      <c r="AJ9" s="16"/>
      <c r="AK9" s="16">
        <v>8.3333333333333301E-2</v>
      </c>
      <c r="AL9" s="16">
        <v>0.16666666666666699</v>
      </c>
      <c r="AM9" s="16">
        <v>0.25</v>
      </c>
      <c r="AN9" s="16">
        <v>0.13675213675213699</v>
      </c>
      <c r="AO9" s="16">
        <v>0.1328125</v>
      </c>
      <c r="AP9" s="16">
        <v>0.16666666666666699</v>
      </c>
      <c r="AQ9" s="16">
        <v>0.12345679012345701</v>
      </c>
      <c r="AR9" s="16"/>
      <c r="AS9" s="16">
        <v>0.13829787234042601</v>
      </c>
      <c r="AT9" s="16">
        <v>0.148148148148148</v>
      </c>
      <c r="AU9" s="16"/>
      <c r="AV9" s="16">
        <v>0.146596858638743</v>
      </c>
      <c r="AW9" s="16">
        <v>0.14452214452214501</v>
      </c>
      <c r="AX9" s="16"/>
      <c r="AY9" s="16">
        <v>0.157190635451505</v>
      </c>
      <c r="AZ9" s="16">
        <v>0.13395638629283499</v>
      </c>
      <c r="BA9" s="16"/>
      <c r="BB9" s="16">
        <v>0.138586956521739</v>
      </c>
      <c r="BC9" s="16">
        <v>0.15476190476190499</v>
      </c>
      <c r="BD9" s="16"/>
      <c r="BE9" s="16">
        <v>5.8823529411764698E-2</v>
      </c>
      <c r="BF9" s="16">
        <v>0.20481927710843401</v>
      </c>
      <c r="BG9" s="16">
        <v>0.13196480938416399</v>
      </c>
      <c r="BH9" s="16">
        <v>0.152542372881356</v>
      </c>
    </row>
    <row r="10" spans="2:60" ht="30" x14ac:dyDescent="0.25">
      <c r="B10" s="17" t="s">
        <v>473</v>
      </c>
      <c r="C10" s="16">
        <v>0.206451612903226</v>
      </c>
      <c r="D10" s="16">
        <v>0.24285714285714299</v>
      </c>
      <c r="E10" s="16">
        <v>0.230769230769231</v>
      </c>
      <c r="F10" s="16">
        <v>0.11764705882352899</v>
      </c>
      <c r="G10" s="16">
        <v>0.33333333333333298</v>
      </c>
      <c r="H10" s="16">
        <v>0.2</v>
      </c>
      <c r="I10" s="16">
        <v>0.2</v>
      </c>
      <c r="J10" s="16">
        <v>0.375</v>
      </c>
      <c r="K10" s="16">
        <v>0.32258064516128998</v>
      </c>
      <c r="L10" s="16">
        <v>0</v>
      </c>
      <c r="M10" s="16">
        <v>8.8888888888888906E-2</v>
      </c>
      <c r="N10" s="16">
        <v>0.19148936170212799</v>
      </c>
      <c r="O10" s="16">
        <v>0.33333333333333298</v>
      </c>
      <c r="P10" s="16">
        <v>0.33333333333333298</v>
      </c>
      <c r="Q10" s="16">
        <v>0.29411764705882398</v>
      </c>
      <c r="R10" s="16">
        <v>0</v>
      </c>
      <c r="S10" s="16">
        <v>0.151785714285714</v>
      </c>
      <c r="T10" s="16">
        <v>0.20689655172413801</v>
      </c>
      <c r="U10" s="16"/>
      <c r="V10" s="16">
        <v>0.24137931034482801</v>
      </c>
      <c r="W10" s="16">
        <v>0.22535211267605601</v>
      </c>
      <c r="X10" s="16">
        <v>0.223529411764706</v>
      </c>
      <c r="Y10" s="16">
        <v>0.18691588785046701</v>
      </c>
      <c r="Z10" s="16"/>
      <c r="AA10" s="16">
        <v>0.25806451612903197</v>
      </c>
      <c r="AB10" s="16">
        <v>0.25</v>
      </c>
      <c r="AC10" s="16">
        <v>0.214285714285714</v>
      </c>
      <c r="AD10" s="16">
        <v>0.2</v>
      </c>
      <c r="AE10" s="16">
        <v>0.26086956521739102</v>
      </c>
      <c r="AF10" s="16">
        <v>0.19047619047618999</v>
      </c>
      <c r="AG10" s="16">
        <v>0.171875</v>
      </c>
      <c r="AH10" s="16">
        <v>0.22641509433962301</v>
      </c>
      <c r="AI10" s="16">
        <v>0.118421052631579</v>
      </c>
      <c r="AJ10" s="16"/>
      <c r="AK10" s="16">
        <v>0.2</v>
      </c>
      <c r="AL10" s="16">
        <v>0.214285714285714</v>
      </c>
      <c r="AM10" s="16">
        <v>0.21153846153846201</v>
      </c>
      <c r="AN10" s="16">
        <v>0.256410256410256</v>
      </c>
      <c r="AO10" s="16">
        <v>0.234375</v>
      </c>
      <c r="AP10" s="16">
        <v>0.14285714285714299</v>
      </c>
      <c r="AQ10" s="16">
        <v>0.19753086419753099</v>
      </c>
      <c r="AR10" s="16"/>
      <c r="AS10" s="16">
        <v>0.154255319148936</v>
      </c>
      <c r="AT10" s="16">
        <v>0.22916666666666699</v>
      </c>
      <c r="AU10" s="16"/>
      <c r="AV10" s="16">
        <v>0.20942408376963401</v>
      </c>
      <c r="AW10" s="16">
        <v>0.20512820512820501</v>
      </c>
      <c r="AX10" s="16"/>
      <c r="AY10" s="16">
        <v>0.22742474916388</v>
      </c>
      <c r="AZ10" s="16">
        <v>0.18691588785046701</v>
      </c>
      <c r="BA10" s="16"/>
      <c r="BB10" s="16">
        <v>0.1875</v>
      </c>
      <c r="BC10" s="16">
        <v>0.23412698412698399</v>
      </c>
      <c r="BD10" s="16"/>
      <c r="BE10" s="16">
        <v>0.29411764705882398</v>
      </c>
      <c r="BF10" s="16">
        <v>0.22891566265060201</v>
      </c>
      <c r="BG10" s="16">
        <v>0.22873900293255101</v>
      </c>
      <c r="BH10" s="16">
        <v>0.14689265536723201</v>
      </c>
    </row>
    <row r="11" spans="2:60" ht="30" x14ac:dyDescent="0.25">
      <c r="B11" s="17" t="s">
        <v>474</v>
      </c>
      <c r="C11" s="16">
        <v>0.37580645161290299</v>
      </c>
      <c r="D11" s="16">
        <v>0.35714285714285698</v>
      </c>
      <c r="E11" s="16">
        <v>0.40384615384615402</v>
      </c>
      <c r="F11" s="16">
        <v>0.441176470588235</v>
      </c>
      <c r="G11" s="16">
        <v>0.41666666666666702</v>
      </c>
      <c r="H11" s="16">
        <v>0.4</v>
      </c>
      <c r="I11" s="16">
        <v>0.28000000000000003</v>
      </c>
      <c r="J11" s="16">
        <v>0.375</v>
      </c>
      <c r="K11" s="16">
        <v>0.32258064516128998</v>
      </c>
      <c r="L11" s="16">
        <v>0.63636363636363602</v>
      </c>
      <c r="M11" s="16">
        <v>0.4</v>
      </c>
      <c r="N11" s="16">
        <v>0.48936170212766</v>
      </c>
      <c r="O11" s="16">
        <v>0.33333333333333298</v>
      </c>
      <c r="P11" s="16">
        <v>0.37037037037037002</v>
      </c>
      <c r="Q11" s="16">
        <v>0.41176470588235298</v>
      </c>
      <c r="R11" s="16">
        <v>0</v>
      </c>
      <c r="S11" s="16">
        <v>0.32142857142857101</v>
      </c>
      <c r="T11" s="16">
        <v>0.39655172413793099</v>
      </c>
      <c r="U11" s="16"/>
      <c r="V11" s="16">
        <v>0.34482758620689702</v>
      </c>
      <c r="W11" s="16">
        <v>0.36619718309859201</v>
      </c>
      <c r="X11" s="16">
        <v>0.435294117647059</v>
      </c>
      <c r="Y11" s="16">
        <v>0.35202492211837999</v>
      </c>
      <c r="Z11" s="16"/>
      <c r="AA11" s="16">
        <v>0.32258064516128998</v>
      </c>
      <c r="AB11" s="16">
        <v>0.35</v>
      </c>
      <c r="AC11" s="16">
        <v>0.35714285714285698</v>
      </c>
      <c r="AD11" s="16">
        <v>0.413333333333333</v>
      </c>
      <c r="AE11" s="16">
        <v>0.36231884057970998</v>
      </c>
      <c r="AF11" s="16">
        <v>0.365079365079365</v>
      </c>
      <c r="AG11" s="16">
        <v>0.359375</v>
      </c>
      <c r="AH11" s="16">
        <v>0.41509433962264197</v>
      </c>
      <c r="AI11" s="16">
        <v>0.394736842105263</v>
      </c>
      <c r="AJ11" s="16"/>
      <c r="AK11" s="16">
        <v>0.4</v>
      </c>
      <c r="AL11" s="16">
        <v>0.30952380952380998</v>
      </c>
      <c r="AM11" s="16">
        <v>0.32692307692307698</v>
      </c>
      <c r="AN11" s="16">
        <v>0.36752136752136799</v>
      </c>
      <c r="AO11" s="16">
        <v>0.3515625</v>
      </c>
      <c r="AP11" s="16">
        <v>0.46031746031746001</v>
      </c>
      <c r="AQ11" s="16">
        <v>0.32098765432098803</v>
      </c>
      <c r="AR11" s="16"/>
      <c r="AS11" s="16">
        <v>0.39361702127659598</v>
      </c>
      <c r="AT11" s="16">
        <v>0.36805555555555602</v>
      </c>
      <c r="AU11" s="16"/>
      <c r="AV11" s="16">
        <v>0.324607329842932</v>
      </c>
      <c r="AW11" s="16">
        <v>0.39860139860139898</v>
      </c>
      <c r="AX11" s="16"/>
      <c r="AY11" s="16">
        <v>0.40133779264213998</v>
      </c>
      <c r="AZ11" s="16">
        <v>0.35202492211837999</v>
      </c>
      <c r="BA11" s="16"/>
      <c r="BB11" s="16">
        <v>0.38043478260869601</v>
      </c>
      <c r="BC11" s="16">
        <v>0.36904761904761901</v>
      </c>
      <c r="BD11" s="16"/>
      <c r="BE11" s="16">
        <v>0.23529411764705899</v>
      </c>
      <c r="BF11" s="16">
        <v>0.30120481927710802</v>
      </c>
      <c r="BG11" s="16">
        <v>0.39002932551319602</v>
      </c>
      <c r="BH11" s="16">
        <v>0.39548022598870097</v>
      </c>
    </row>
    <row r="12" spans="2:60" ht="30" x14ac:dyDescent="0.25">
      <c r="B12" s="17" t="s">
        <v>475</v>
      </c>
      <c r="C12" s="16">
        <v>0.17580645161290301</v>
      </c>
      <c r="D12" s="16">
        <v>0.14285714285714299</v>
      </c>
      <c r="E12" s="16">
        <v>0.134615384615385</v>
      </c>
      <c r="F12" s="16">
        <v>0.23529411764705899</v>
      </c>
      <c r="G12" s="16">
        <v>0.125</v>
      </c>
      <c r="H12" s="16">
        <v>0.2</v>
      </c>
      <c r="I12" s="16">
        <v>0.26</v>
      </c>
      <c r="J12" s="16">
        <v>0.25</v>
      </c>
      <c r="K12" s="16">
        <v>0.12903225806451599</v>
      </c>
      <c r="L12" s="16">
        <v>9.0909090909090898E-2</v>
      </c>
      <c r="M12" s="16">
        <v>0.28888888888888897</v>
      </c>
      <c r="N12" s="16">
        <v>8.5106382978723402E-2</v>
      </c>
      <c r="O12" s="16">
        <v>0.133333333333333</v>
      </c>
      <c r="P12" s="16">
        <v>7.4074074074074098E-2</v>
      </c>
      <c r="Q12" s="16">
        <v>0.11764705882352899</v>
      </c>
      <c r="R12" s="16">
        <v>0.25</v>
      </c>
      <c r="S12" s="16">
        <v>0.25892857142857101</v>
      </c>
      <c r="T12" s="16">
        <v>8.6206896551724102E-2</v>
      </c>
      <c r="U12" s="16"/>
      <c r="V12" s="16">
        <v>0.10344827586206901</v>
      </c>
      <c r="W12" s="16">
        <v>0.154929577464789</v>
      </c>
      <c r="X12" s="16">
        <v>0.111764705882353</v>
      </c>
      <c r="Y12" s="16">
        <v>0.22741433021806901</v>
      </c>
      <c r="Z12" s="16"/>
      <c r="AA12" s="16">
        <v>0.118279569892473</v>
      </c>
      <c r="AB12" s="16">
        <v>0.27500000000000002</v>
      </c>
      <c r="AC12" s="16">
        <v>0.14285714285714299</v>
      </c>
      <c r="AD12" s="16">
        <v>0.2</v>
      </c>
      <c r="AE12" s="16">
        <v>8.6956521739130405E-2</v>
      </c>
      <c r="AF12" s="16">
        <v>0.158730158730159</v>
      </c>
      <c r="AG12" s="16">
        <v>0.21875</v>
      </c>
      <c r="AH12" s="16">
        <v>0.18867924528301899</v>
      </c>
      <c r="AI12" s="16">
        <v>0.28947368421052599</v>
      </c>
      <c r="AJ12" s="16"/>
      <c r="AK12" s="16">
        <v>0.16666666666666699</v>
      </c>
      <c r="AL12" s="16">
        <v>0.19047619047618999</v>
      </c>
      <c r="AM12" s="16">
        <v>9.6153846153846201E-2</v>
      </c>
      <c r="AN12" s="16">
        <v>0.170940170940171</v>
      </c>
      <c r="AO12" s="16">
        <v>0.203125</v>
      </c>
      <c r="AP12" s="16">
        <v>0.16666666666666699</v>
      </c>
      <c r="AQ12" s="16">
        <v>0.22222222222222199</v>
      </c>
      <c r="AR12" s="16"/>
      <c r="AS12" s="16">
        <v>0.21808510638297901</v>
      </c>
      <c r="AT12" s="16">
        <v>0.157407407407407</v>
      </c>
      <c r="AU12" s="16"/>
      <c r="AV12" s="16">
        <v>0.21465968586387399</v>
      </c>
      <c r="AW12" s="16">
        <v>0.158508158508158</v>
      </c>
      <c r="AX12" s="16"/>
      <c r="AY12" s="16">
        <v>0.120401337792642</v>
      </c>
      <c r="AZ12" s="16">
        <v>0.22741433021806901</v>
      </c>
      <c r="BA12" s="16"/>
      <c r="BB12" s="16">
        <v>0.19565217391304299</v>
      </c>
      <c r="BC12" s="16">
        <v>0.146825396825397</v>
      </c>
      <c r="BD12" s="16"/>
      <c r="BE12" s="16">
        <v>0.11764705882352899</v>
      </c>
      <c r="BF12" s="16">
        <v>0.120481927710843</v>
      </c>
      <c r="BG12" s="16">
        <v>0.155425219941349</v>
      </c>
      <c r="BH12" s="16">
        <v>0.248587570621469</v>
      </c>
    </row>
    <row r="13" spans="2:60" x14ac:dyDescent="0.25">
      <c r="B13" s="17" t="s">
        <v>98</v>
      </c>
      <c r="C13" s="18">
        <v>4.3548387096774201E-2</v>
      </c>
      <c r="D13" s="18">
        <v>2.8571428571428598E-2</v>
      </c>
      <c r="E13" s="18">
        <v>3.8461538461538498E-2</v>
      </c>
      <c r="F13" s="18">
        <v>0</v>
      </c>
      <c r="G13" s="18">
        <v>0</v>
      </c>
      <c r="H13" s="18">
        <v>0</v>
      </c>
      <c r="I13" s="18">
        <v>0.1</v>
      </c>
      <c r="J13" s="18">
        <v>0</v>
      </c>
      <c r="K13" s="18">
        <v>3.2258064516128997E-2</v>
      </c>
      <c r="L13" s="18">
        <v>9.0909090909090898E-2</v>
      </c>
      <c r="M13" s="18">
        <v>4.4444444444444398E-2</v>
      </c>
      <c r="N13" s="18">
        <v>8.5106382978723402E-2</v>
      </c>
      <c r="O13" s="18">
        <v>0</v>
      </c>
      <c r="P13" s="18">
        <v>3.7037037037037E-2</v>
      </c>
      <c r="Q13" s="18">
        <v>5.8823529411764698E-2</v>
      </c>
      <c r="R13" s="18">
        <v>0</v>
      </c>
      <c r="S13" s="18">
        <v>5.3571428571428603E-2</v>
      </c>
      <c r="T13" s="18">
        <v>3.4482758620689703E-2</v>
      </c>
      <c r="U13" s="18"/>
      <c r="V13" s="18">
        <v>5.1724137931034503E-2</v>
      </c>
      <c r="W13" s="18">
        <v>5.63380281690141E-2</v>
      </c>
      <c r="X13" s="18">
        <v>4.7058823529411799E-2</v>
      </c>
      <c r="Y13" s="18">
        <v>3.7383177570093497E-2</v>
      </c>
      <c r="Z13" s="18"/>
      <c r="AA13" s="18">
        <v>7.5268817204301106E-2</v>
      </c>
      <c r="AB13" s="18">
        <v>0.05</v>
      </c>
      <c r="AC13" s="18">
        <v>0</v>
      </c>
      <c r="AD13" s="18">
        <v>1.3333333333333299E-2</v>
      </c>
      <c r="AE13" s="18">
        <v>5.7971014492753603E-2</v>
      </c>
      <c r="AF13" s="18">
        <v>7.9365079365079402E-2</v>
      </c>
      <c r="AG13" s="18">
        <v>1.5625E-2</v>
      </c>
      <c r="AH13" s="18">
        <v>0</v>
      </c>
      <c r="AI13" s="18">
        <v>5.2631578947368397E-2</v>
      </c>
      <c r="AJ13" s="18"/>
      <c r="AK13" s="18">
        <v>8.3333333333333301E-2</v>
      </c>
      <c r="AL13" s="18">
        <v>2.3809523809523801E-2</v>
      </c>
      <c r="AM13" s="18">
        <v>7.69230769230769E-2</v>
      </c>
      <c r="AN13" s="18">
        <v>2.5641025641025599E-2</v>
      </c>
      <c r="AO13" s="18">
        <v>3.125E-2</v>
      </c>
      <c r="AP13" s="18">
        <v>2.3809523809523801E-2</v>
      </c>
      <c r="AQ13" s="18">
        <v>4.9382716049382699E-2</v>
      </c>
      <c r="AR13" s="18"/>
      <c r="AS13" s="18">
        <v>2.6595744680851099E-2</v>
      </c>
      <c r="AT13" s="18">
        <v>5.0925925925925902E-2</v>
      </c>
      <c r="AU13" s="18"/>
      <c r="AV13" s="18">
        <v>7.3298429319371694E-2</v>
      </c>
      <c r="AW13" s="18">
        <v>3.03030303030303E-2</v>
      </c>
      <c r="AX13" s="18"/>
      <c r="AY13" s="18">
        <v>5.0167224080267601E-2</v>
      </c>
      <c r="AZ13" s="18">
        <v>3.7383177570093497E-2</v>
      </c>
      <c r="BA13" s="18"/>
      <c r="BB13" s="18">
        <v>3.5326086956521702E-2</v>
      </c>
      <c r="BC13" s="18">
        <v>5.5555555555555601E-2</v>
      </c>
      <c r="BD13" s="18"/>
      <c r="BE13" s="18">
        <v>0.29411764705882398</v>
      </c>
      <c r="BF13" s="18">
        <v>4.81927710843374E-2</v>
      </c>
      <c r="BG13" s="18">
        <v>4.3988269794721403E-2</v>
      </c>
      <c r="BH13" s="18">
        <v>1.12994350282486E-2</v>
      </c>
    </row>
    <row r="14" spans="2:60" x14ac:dyDescent="0.25">
      <c r="B14" s="15" t="s">
        <v>79</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471</v>
      </c>
      <c r="C8" s="16">
        <v>7.7419354838709695E-2</v>
      </c>
      <c r="D8" s="16">
        <v>2.8571428571428598E-2</v>
      </c>
      <c r="E8" s="16">
        <v>1.9230769230769201E-2</v>
      </c>
      <c r="F8" s="16">
        <v>8.8235294117647106E-2</v>
      </c>
      <c r="G8" s="16">
        <v>0.125</v>
      </c>
      <c r="H8" s="16">
        <v>6.6666666666666693E-2</v>
      </c>
      <c r="I8" s="16">
        <v>0.08</v>
      </c>
      <c r="J8" s="16">
        <v>0</v>
      </c>
      <c r="K8" s="16">
        <v>6.4516129032258104E-2</v>
      </c>
      <c r="L8" s="16">
        <v>0.18181818181818199</v>
      </c>
      <c r="M8" s="16">
        <v>6.6666666666666693E-2</v>
      </c>
      <c r="N8" s="16">
        <v>2.1276595744680899E-2</v>
      </c>
      <c r="O8" s="16">
        <v>0</v>
      </c>
      <c r="P8" s="16">
        <v>3.7037037037037E-2</v>
      </c>
      <c r="Q8" s="16">
        <v>5.8823529411764698E-2</v>
      </c>
      <c r="R8" s="16">
        <v>0</v>
      </c>
      <c r="S8" s="16">
        <v>0.13392857142857101</v>
      </c>
      <c r="T8" s="16">
        <v>0.15517241379310301</v>
      </c>
      <c r="U8" s="16"/>
      <c r="V8" s="16">
        <v>8.6206896551724102E-2</v>
      </c>
      <c r="W8" s="16">
        <v>9.85915492957746E-2</v>
      </c>
      <c r="X8" s="16">
        <v>7.0588235294117604E-2</v>
      </c>
      <c r="Y8" s="16">
        <v>7.4766355140186896E-2</v>
      </c>
      <c r="Z8" s="16"/>
      <c r="AA8" s="16">
        <v>9.6774193548387094E-2</v>
      </c>
      <c r="AB8" s="16">
        <v>0.05</v>
      </c>
      <c r="AC8" s="16">
        <v>7.1428571428571397E-2</v>
      </c>
      <c r="AD8" s="16">
        <v>6.6666666666666693E-2</v>
      </c>
      <c r="AE8" s="16">
        <v>5.7971014492753603E-2</v>
      </c>
      <c r="AF8" s="16">
        <v>9.5238095238095205E-2</v>
      </c>
      <c r="AG8" s="16">
        <v>0.109375</v>
      </c>
      <c r="AH8" s="16">
        <v>7.5471698113207503E-2</v>
      </c>
      <c r="AI8" s="16">
        <v>5.2631578947368397E-2</v>
      </c>
      <c r="AJ8" s="16"/>
      <c r="AK8" s="16">
        <v>8.3333333333333301E-2</v>
      </c>
      <c r="AL8" s="16">
        <v>4.7619047619047603E-2</v>
      </c>
      <c r="AM8" s="16">
        <v>7.69230769230769E-2</v>
      </c>
      <c r="AN8" s="16">
        <v>5.9829059829059797E-2</v>
      </c>
      <c r="AO8" s="16">
        <v>9.375E-2</v>
      </c>
      <c r="AP8" s="16">
        <v>7.9365079365079402E-2</v>
      </c>
      <c r="AQ8" s="16">
        <v>8.6419753086419707E-2</v>
      </c>
      <c r="AR8" s="16"/>
      <c r="AS8" s="16">
        <v>7.9787234042553196E-2</v>
      </c>
      <c r="AT8" s="16">
        <v>7.6388888888888895E-2</v>
      </c>
      <c r="AU8" s="16"/>
      <c r="AV8" s="16">
        <v>4.7120418848167499E-2</v>
      </c>
      <c r="AW8" s="16">
        <v>9.0909090909090898E-2</v>
      </c>
      <c r="AX8" s="16"/>
      <c r="AY8" s="16">
        <v>8.0267558528428096E-2</v>
      </c>
      <c r="AZ8" s="16">
        <v>7.4766355140186896E-2</v>
      </c>
      <c r="BA8" s="16"/>
      <c r="BB8" s="16">
        <v>7.8804347826087001E-2</v>
      </c>
      <c r="BC8" s="16">
        <v>7.5396825396825407E-2</v>
      </c>
      <c r="BD8" s="16"/>
      <c r="BE8" s="16">
        <v>0</v>
      </c>
      <c r="BF8" s="16">
        <v>0.14457831325301199</v>
      </c>
      <c r="BG8" s="16">
        <v>7.9178885630498505E-2</v>
      </c>
      <c r="BH8" s="16">
        <v>5.0847457627118599E-2</v>
      </c>
    </row>
    <row r="9" spans="2:60" ht="30" x14ac:dyDescent="0.25">
      <c r="B9" s="17" t="s">
        <v>472</v>
      </c>
      <c r="C9" s="16">
        <v>0.174193548387097</v>
      </c>
      <c r="D9" s="16">
        <v>0.17142857142857101</v>
      </c>
      <c r="E9" s="16">
        <v>0.17307692307692299</v>
      </c>
      <c r="F9" s="16">
        <v>0.11764705882352899</v>
      </c>
      <c r="G9" s="16">
        <v>0.25</v>
      </c>
      <c r="H9" s="16">
        <v>0.266666666666667</v>
      </c>
      <c r="I9" s="16">
        <v>0.22</v>
      </c>
      <c r="J9" s="16">
        <v>0.125</v>
      </c>
      <c r="K9" s="16">
        <v>0.16129032258064499</v>
      </c>
      <c r="L9" s="16">
        <v>9.0909090909090898E-2</v>
      </c>
      <c r="M9" s="16">
        <v>8.8888888888888906E-2</v>
      </c>
      <c r="N9" s="16">
        <v>0.12765957446808501</v>
      </c>
      <c r="O9" s="16">
        <v>0.2</v>
      </c>
      <c r="P9" s="16">
        <v>0.22222222222222199</v>
      </c>
      <c r="Q9" s="16">
        <v>5.8823529411764698E-2</v>
      </c>
      <c r="R9" s="16">
        <v>0.5</v>
      </c>
      <c r="S9" s="16">
        <v>0.20535714285714299</v>
      </c>
      <c r="T9" s="16">
        <v>0.17241379310344801</v>
      </c>
      <c r="U9" s="16"/>
      <c r="V9" s="16">
        <v>0.17241379310344801</v>
      </c>
      <c r="W9" s="16">
        <v>0.23943661971831001</v>
      </c>
      <c r="X9" s="16">
        <v>0.16470588235294101</v>
      </c>
      <c r="Y9" s="16">
        <v>0.16510903426791301</v>
      </c>
      <c r="Z9" s="16"/>
      <c r="AA9" s="16">
        <v>0.17204301075268799</v>
      </c>
      <c r="AB9" s="16">
        <v>0.125</v>
      </c>
      <c r="AC9" s="16">
        <v>0.214285714285714</v>
      </c>
      <c r="AD9" s="16">
        <v>0.17333333333333301</v>
      </c>
      <c r="AE9" s="16">
        <v>0.231884057971014</v>
      </c>
      <c r="AF9" s="16">
        <v>0.17460317460317501</v>
      </c>
      <c r="AG9" s="16">
        <v>0.171875</v>
      </c>
      <c r="AH9" s="16">
        <v>0.18867924528301899</v>
      </c>
      <c r="AI9" s="16">
        <v>9.2105263157894704E-2</v>
      </c>
      <c r="AJ9" s="16"/>
      <c r="AK9" s="16">
        <v>8.3333333333333301E-2</v>
      </c>
      <c r="AL9" s="16">
        <v>0.214285714285714</v>
      </c>
      <c r="AM9" s="16">
        <v>0.34615384615384598</v>
      </c>
      <c r="AN9" s="16">
        <v>0.15384615384615399</v>
      </c>
      <c r="AO9" s="16">
        <v>0.171875</v>
      </c>
      <c r="AP9" s="16">
        <v>0.134920634920635</v>
      </c>
      <c r="AQ9" s="16">
        <v>0.19753086419753099</v>
      </c>
      <c r="AR9" s="16"/>
      <c r="AS9" s="16">
        <v>0.18617021276595699</v>
      </c>
      <c r="AT9" s="16">
        <v>0.16898148148148101</v>
      </c>
      <c r="AU9" s="16"/>
      <c r="AV9" s="16">
        <v>0.17277486910994799</v>
      </c>
      <c r="AW9" s="16">
        <v>0.17482517482517501</v>
      </c>
      <c r="AX9" s="16"/>
      <c r="AY9" s="16">
        <v>0.18394648829431401</v>
      </c>
      <c r="AZ9" s="16">
        <v>0.16510903426791301</v>
      </c>
      <c r="BA9" s="16"/>
      <c r="BB9" s="16">
        <v>0.15217391304347799</v>
      </c>
      <c r="BC9" s="16">
        <v>0.206349206349206</v>
      </c>
      <c r="BD9" s="16"/>
      <c r="BE9" s="16">
        <v>0.29411764705882398</v>
      </c>
      <c r="BF9" s="16">
        <v>0.22891566265060201</v>
      </c>
      <c r="BG9" s="16">
        <v>0.16129032258064499</v>
      </c>
      <c r="BH9" s="16">
        <v>0.16384180790960501</v>
      </c>
    </row>
    <row r="10" spans="2:60" ht="30" x14ac:dyDescent="0.25">
      <c r="B10" s="17" t="s">
        <v>473</v>
      </c>
      <c r="C10" s="16">
        <v>0.190322580645161</v>
      </c>
      <c r="D10" s="16">
        <v>0.157142857142857</v>
      </c>
      <c r="E10" s="16">
        <v>0.19230769230769201</v>
      </c>
      <c r="F10" s="16">
        <v>8.8235294117647106E-2</v>
      </c>
      <c r="G10" s="16">
        <v>0.20833333333333301</v>
      </c>
      <c r="H10" s="16">
        <v>0.133333333333333</v>
      </c>
      <c r="I10" s="16">
        <v>0.12</v>
      </c>
      <c r="J10" s="16">
        <v>0.25</v>
      </c>
      <c r="K10" s="16">
        <v>0.38709677419354799</v>
      </c>
      <c r="L10" s="16">
        <v>9.0909090909090898E-2</v>
      </c>
      <c r="M10" s="16">
        <v>0.133333333333333</v>
      </c>
      <c r="N10" s="16">
        <v>0.27659574468085102</v>
      </c>
      <c r="O10" s="16">
        <v>0.266666666666667</v>
      </c>
      <c r="P10" s="16">
        <v>0.33333333333333298</v>
      </c>
      <c r="Q10" s="16">
        <v>0.41176470588235298</v>
      </c>
      <c r="R10" s="16">
        <v>0.25</v>
      </c>
      <c r="S10" s="16">
        <v>0.14285714285714299</v>
      </c>
      <c r="T10" s="16">
        <v>0.17241379310344801</v>
      </c>
      <c r="U10" s="16"/>
      <c r="V10" s="16">
        <v>0.18965517241379301</v>
      </c>
      <c r="W10" s="16">
        <v>0.169014084507042</v>
      </c>
      <c r="X10" s="16">
        <v>0.22941176470588201</v>
      </c>
      <c r="Y10" s="16">
        <v>0.17445482866043599</v>
      </c>
      <c r="Z10" s="16"/>
      <c r="AA10" s="16">
        <v>0.18279569892473099</v>
      </c>
      <c r="AB10" s="16">
        <v>0.17499999999999999</v>
      </c>
      <c r="AC10" s="16">
        <v>0.19642857142857101</v>
      </c>
      <c r="AD10" s="16">
        <v>0.21333333333333299</v>
      </c>
      <c r="AE10" s="16">
        <v>0.231884057971014</v>
      </c>
      <c r="AF10" s="16">
        <v>0.17460317460317501</v>
      </c>
      <c r="AG10" s="16">
        <v>0.171875</v>
      </c>
      <c r="AH10" s="16">
        <v>0.169811320754717</v>
      </c>
      <c r="AI10" s="16">
        <v>0.21052631578947401</v>
      </c>
      <c r="AJ10" s="16"/>
      <c r="AK10" s="16">
        <v>0.2</v>
      </c>
      <c r="AL10" s="16">
        <v>0.214285714285714</v>
      </c>
      <c r="AM10" s="16">
        <v>0.21153846153846201</v>
      </c>
      <c r="AN10" s="16">
        <v>0.20512820512820501</v>
      </c>
      <c r="AO10" s="16">
        <v>0.203125</v>
      </c>
      <c r="AP10" s="16">
        <v>0.16666666666666699</v>
      </c>
      <c r="AQ10" s="16">
        <v>0.16049382716049401</v>
      </c>
      <c r="AR10" s="16"/>
      <c r="AS10" s="16">
        <v>0.175531914893617</v>
      </c>
      <c r="AT10" s="16">
        <v>0.196759259259259</v>
      </c>
      <c r="AU10" s="16"/>
      <c r="AV10" s="16">
        <v>0.14136125654450299</v>
      </c>
      <c r="AW10" s="16">
        <v>0.21212121212121199</v>
      </c>
      <c r="AX10" s="16"/>
      <c r="AY10" s="16">
        <v>0.20735785953177299</v>
      </c>
      <c r="AZ10" s="16">
        <v>0.17445482866043599</v>
      </c>
      <c r="BA10" s="16"/>
      <c r="BB10" s="16">
        <v>0.17663043478260901</v>
      </c>
      <c r="BC10" s="16">
        <v>0.21031746031745999</v>
      </c>
      <c r="BD10" s="16"/>
      <c r="BE10" s="16">
        <v>0.29411764705882398</v>
      </c>
      <c r="BF10" s="16">
        <v>0.240963855421687</v>
      </c>
      <c r="BG10" s="16">
        <v>0.19941348973607001</v>
      </c>
      <c r="BH10" s="16">
        <v>0.129943502824859</v>
      </c>
    </row>
    <row r="11" spans="2:60" ht="30" x14ac:dyDescent="0.25">
      <c r="B11" s="17" t="s">
        <v>474</v>
      </c>
      <c r="C11" s="16">
        <v>0.33064516129032301</v>
      </c>
      <c r="D11" s="16">
        <v>0.38571428571428601</v>
      </c>
      <c r="E11" s="16">
        <v>0.32692307692307698</v>
      </c>
      <c r="F11" s="16">
        <v>0.47058823529411797</v>
      </c>
      <c r="G11" s="16">
        <v>0.29166666666666702</v>
      </c>
      <c r="H11" s="16">
        <v>0.53333333333333299</v>
      </c>
      <c r="I11" s="16">
        <v>0.26</v>
      </c>
      <c r="J11" s="16">
        <v>0.375</v>
      </c>
      <c r="K11" s="16">
        <v>0.16129032258064499</v>
      </c>
      <c r="L11" s="16">
        <v>0.45454545454545497</v>
      </c>
      <c r="M11" s="16">
        <v>0.35555555555555601</v>
      </c>
      <c r="N11" s="16">
        <v>0.38297872340425498</v>
      </c>
      <c r="O11" s="16">
        <v>0.33333333333333298</v>
      </c>
      <c r="P11" s="16">
        <v>0.25925925925925902</v>
      </c>
      <c r="Q11" s="16">
        <v>0.23529411764705899</v>
      </c>
      <c r="R11" s="16">
        <v>0.25</v>
      </c>
      <c r="S11" s="16">
        <v>0.26785714285714302</v>
      </c>
      <c r="T11" s="16">
        <v>0.39655172413793099</v>
      </c>
      <c r="U11" s="16"/>
      <c r="V11" s="16">
        <v>0.32758620689655199</v>
      </c>
      <c r="W11" s="16">
        <v>0.352112676056338</v>
      </c>
      <c r="X11" s="16">
        <v>0.33529411764705902</v>
      </c>
      <c r="Y11" s="16">
        <v>0.32398753894081</v>
      </c>
      <c r="Z11" s="16"/>
      <c r="AA11" s="16">
        <v>0.36559139784946199</v>
      </c>
      <c r="AB11" s="16">
        <v>0.375</v>
      </c>
      <c r="AC11" s="16">
        <v>0.35714285714285698</v>
      </c>
      <c r="AD11" s="16">
        <v>0.22666666666666699</v>
      </c>
      <c r="AE11" s="16">
        <v>0.405797101449275</v>
      </c>
      <c r="AF11" s="16">
        <v>0.33333333333333298</v>
      </c>
      <c r="AG11" s="16">
        <v>0.265625</v>
      </c>
      <c r="AH11" s="16">
        <v>0.35849056603773599</v>
      </c>
      <c r="AI11" s="16">
        <v>0.31578947368421101</v>
      </c>
      <c r="AJ11" s="16"/>
      <c r="AK11" s="16">
        <v>0.45</v>
      </c>
      <c r="AL11" s="16">
        <v>0.33333333333333298</v>
      </c>
      <c r="AM11" s="16">
        <v>0.230769230769231</v>
      </c>
      <c r="AN11" s="16">
        <v>0.30769230769230799</v>
      </c>
      <c r="AO11" s="16">
        <v>0.34375</v>
      </c>
      <c r="AP11" s="16">
        <v>0.37301587301587302</v>
      </c>
      <c r="AQ11" s="16">
        <v>0.25925925925925902</v>
      </c>
      <c r="AR11" s="16"/>
      <c r="AS11" s="16">
        <v>0.31382978723404298</v>
      </c>
      <c r="AT11" s="16">
        <v>0.33796296296296302</v>
      </c>
      <c r="AU11" s="16"/>
      <c r="AV11" s="16">
        <v>0.39790575916230397</v>
      </c>
      <c r="AW11" s="16">
        <v>0.30069930069930101</v>
      </c>
      <c r="AX11" s="16"/>
      <c r="AY11" s="16">
        <v>0.337792642140468</v>
      </c>
      <c r="AZ11" s="16">
        <v>0.32398753894081</v>
      </c>
      <c r="BA11" s="16"/>
      <c r="BB11" s="16">
        <v>0.32880434782608697</v>
      </c>
      <c r="BC11" s="16">
        <v>0.33333333333333298</v>
      </c>
      <c r="BD11" s="16"/>
      <c r="BE11" s="16">
        <v>0.23529411764705899</v>
      </c>
      <c r="BF11" s="16">
        <v>0.28915662650602397</v>
      </c>
      <c r="BG11" s="16">
        <v>0.34017595307917903</v>
      </c>
      <c r="BH11" s="16">
        <v>0.34463276836158202</v>
      </c>
    </row>
    <row r="12" spans="2:60" ht="30" x14ac:dyDescent="0.25">
      <c r="B12" s="17" t="s">
        <v>475</v>
      </c>
      <c r="C12" s="16">
        <v>0.21290322580645199</v>
      </c>
      <c r="D12" s="16">
        <v>0.22857142857142901</v>
      </c>
      <c r="E12" s="16">
        <v>0.269230769230769</v>
      </c>
      <c r="F12" s="16">
        <v>0.23529411764705899</v>
      </c>
      <c r="G12" s="16">
        <v>0.125</v>
      </c>
      <c r="H12" s="16">
        <v>0</v>
      </c>
      <c r="I12" s="16">
        <v>0.3</v>
      </c>
      <c r="J12" s="16">
        <v>0.25</v>
      </c>
      <c r="K12" s="16">
        <v>0.225806451612903</v>
      </c>
      <c r="L12" s="16">
        <v>0.18181818181818199</v>
      </c>
      <c r="M12" s="16">
        <v>0.33333333333333298</v>
      </c>
      <c r="N12" s="16">
        <v>0.170212765957447</v>
      </c>
      <c r="O12" s="16">
        <v>0.2</v>
      </c>
      <c r="P12" s="16">
        <v>0.148148148148148</v>
      </c>
      <c r="Q12" s="16">
        <v>0.17647058823529399</v>
      </c>
      <c r="R12" s="16">
        <v>0</v>
      </c>
      <c r="S12" s="16">
        <v>0.23214285714285701</v>
      </c>
      <c r="T12" s="16">
        <v>0.10344827586206901</v>
      </c>
      <c r="U12" s="16"/>
      <c r="V12" s="16">
        <v>0.18965517241379301</v>
      </c>
      <c r="W12" s="16">
        <v>0.140845070422535</v>
      </c>
      <c r="X12" s="16">
        <v>0.17647058823529399</v>
      </c>
      <c r="Y12" s="16">
        <v>0.25233644859813098</v>
      </c>
      <c r="Z12" s="16"/>
      <c r="AA12" s="16">
        <v>0.17204301075268799</v>
      </c>
      <c r="AB12" s="16">
        <v>0.25</v>
      </c>
      <c r="AC12" s="16">
        <v>0.160714285714286</v>
      </c>
      <c r="AD12" s="16">
        <v>0.30666666666666698</v>
      </c>
      <c r="AE12" s="16">
        <v>5.7971014492753603E-2</v>
      </c>
      <c r="AF12" s="16">
        <v>0.206349206349206</v>
      </c>
      <c r="AG12" s="16">
        <v>0.265625</v>
      </c>
      <c r="AH12" s="16">
        <v>0.20754716981132099</v>
      </c>
      <c r="AI12" s="16">
        <v>0.30263157894736797</v>
      </c>
      <c r="AJ12" s="16"/>
      <c r="AK12" s="16">
        <v>0.133333333333333</v>
      </c>
      <c r="AL12" s="16">
        <v>0.16666666666666699</v>
      </c>
      <c r="AM12" s="16">
        <v>0.134615384615385</v>
      </c>
      <c r="AN12" s="16">
        <v>0.24786324786324801</v>
      </c>
      <c r="AO12" s="16">
        <v>0.1875</v>
      </c>
      <c r="AP12" s="16">
        <v>0.24603174603174599</v>
      </c>
      <c r="AQ12" s="16">
        <v>0.296296296296296</v>
      </c>
      <c r="AR12" s="16"/>
      <c r="AS12" s="16">
        <v>0.22872340425531901</v>
      </c>
      <c r="AT12" s="16">
        <v>0.20601851851851899</v>
      </c>
      <c r="AU12" s="16"/>
      <c r="AV12" s="16">
        <v>0.22513089005235601</v>
      </c>
      <c r="AW12" s="16">
        <v>0.20745920745920701</v>
      </c>
      <c r="AX12" s="16"/>
      <c r="AY12" s="16">
        <v>0.17056856187291</v>
      </c>
      <c r="AZ12" s="16">
        <v>0.25233644859813098</v>
      </c>
      <c r="BA12" s="16"/>
      <c r="BB12" s="16">
        <v>0.25815217391304301</v>
      </c>
      <c r="BC12" s="16">
        <v>0.146825396825397</v>
      </c>
      <c r="BD12" s="16"/>
      <c r="BE12" s="16">
        <v>0</v>
      </c>
      <c r="BF12" s="16">
        <v>8.4337349397590397E-2</v>
      </c>
      <c r="BG12" s="16">
        <v>0.20821114369501501</v>
      </c>
      <c r="BH12" s="16">
        <v>0.305084745762712</v>
      </c>
    </row>
    <row r="13" spans="2:60" x14ac:dyDescent="0.25">
      <c r="B13" s="17" t="s">
        <v>98</v>
      </c>
      <c r="C13" s="18">
        <v>1.45161290322581E-2</v>
      </c>
      <c r="D13" s="18">
        <v>2.8571428571428598E-2</v>
      </c>
      <c r="E13" s="18">
        <v>1.9230769230769201E-2</v>
      </c>
      <c r="F13" s="18">
        <v>0</v>
      </c>
      <c r="G13" s="18">
        <v>0</v>
      </c>
      <c r="H13" s="18">
        <v>0</v>
      </c>
      <c r="I13" s="18">
        <v>0.02</v>
      </c>
      <c r="J13" s="18">
        <v>0</v>
      </c>
      <c r="K13" s="18">
        <v>0</v>
      </c>
      <c r="L13" s="18">
        <v>0</v>
      </c>
      <c r="M13" s="18">
        <v>2.2222222222222199E-2</v>
      </c>
      <c r="N13" s="18">
        <v>2.1276595744680899E-2</v>
      </c>
      <c r="O13" s="18">
        <v>0</v>
      </c>
      <c r="P13" s="18">
        <v>0</v>
      </c>
      <c r="Q13" s="18">
        <v>5.8823529411764698E-2</v>
      </c>
      <c r="R13" s="18">
        <v>0</v>
      </c>
      <c r="S13" s="18">
        <v>1.7857142857142901E-2</v>
      </c>
      <c r="T13" s="18">
        <v>0</v>
      </c>
      <c r="U13" s="18"/>
      <c r="V13" s="18">
        <v>3.4482758620689703E-2</v>
      </c>
      <c r="W13" s="18">
        <v>0</v>
      </c>
      <c r="X13" s="18">
        <v>2.3529411764705899E-2</v>
      </c>
      <c r="Y13" s="18">
        <v>9.3457943925233603E-3</v>
      </c>
      <c r="Z13" s="18"/>
      <c r="AA13" s="18">
        <v>1.0752688172042999E-2</v>
      </c>
      <c r="AB13" s="18">
        <v>2.5000000000000001E-2</v>
      </c>
      <c r="AC13" s="18">
        <v>0</v>
      </c>
      <c r="AD13" s="18">
        <v>1.3333333333333299E-2</v>
      </c>
      <c r="AE13" s="18">
        <v>1.4492753623188401E-2</v>
      </c>
      <c r="AF13" s="18">
        <v>1.58730158730159E-2</v>
      </c>
      <c r="AG13" s="18">
        <v>1.5625E-2</v>
      </c>
      <c r="AH13" s="18">
        <v>0</v>
      </c>
      <c r="AI13" s="18">
        <v>2.6315789473684199E-2</v>
      </c>
      <c r="AJ13" s="18"/>
      <c r="AK13" s="18">
        <v>0.05</v>
      </c>
      <c r="AL13" s="18">
        <v>2.3809523809523801E-2</v>
      </c>
      <c r="AM13" s="18">
        <v>0</v>
      </c>
      <c r="AN13" s="18">
        <v>2.5641025641025599E-2</v>
      </c>
      <c r="AO13" s="18">
        <v>0</v>
      </c>
      <c r="AP13" s="18">
        <v>0</v>
      </c>
      <c r="AQ13" s="18">
        <v>0</v>
      </c>
      <c r="AR13" s="18"/>
      <c r="AS13" s="18">
        <v>1.5957446808510599E-2</v>
      </c>
      <c r="AT13" s="18">
        <v>1.38888888888889E-2</v>
      </c>
      <c r="AU13" s="18"/>
      <c r="AV13" s="18">
        <v>1.5706806282722498E-2</v>
      </c>
      <c r="AW13" s="18">
        <v>1.3986013986014E-2</v>
      </c>
      <c r="AX13" s="18"/>
      <c r="AY13" s="18">
        <v>2.0066889632107E-2</v>
      </c>
      <c r="AZ13" s="18">
        <v>9.3457943925233603E-3</v>
      </c>
      <c r="BA13" s="18"/>
      <c r="BB13" s="18">
        <v>5.4347826086956503E-3</v>
      </c>
      <c r="BC13" s="18">
        <v>2.7777777777777801E-2</v>
      </c>
      <c r="BD13" s="18"/>
      <c r="BE13" s="18">
        <v>0.17647058823529399</v>
      </c>
      <c r="BF13" s="18">
        <v>1.20481927710843E-2</v>
      </c>
      <c r="BG13" s="18">
        <v>1.17302052785924E-2</v>
      </c>
      <c r="BH13" s="18">
        <v>5.6497175141242903E-3</v>
      </c>
    </row>
    <row r="14" spans="2:60" x14ac:dyDescent="0.25">
      <c r="B14" s="15" t="s">
        <v>79</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471</v>
      </c>
      <c r="C8" s="16">
        <v>6.12903225806452E-2</v>
      </c>
      <c r="D8" s="16">
        <v>1.4285714285714299E-2</v>
      </c>
      <c r="E8" s="16">
        <v>1.9230769230769201E-2</v>
      </c>
      <c r="F8" s="16">
        <v>5.8823529411764698E-2</v>
      </c>
      <c r="G8" s="16">
        <v>0.125</v>
      </c>
      <c r="H8" s="16">
        <v>0</v>
      </c>
      <c r="I8" s="16">
        <v>0.1</v>
      </c>
      <c r="J8" s="16">
        <v>0.125</v>
      </c>
      <c r="K8" s="16">
        <v>0.12903225806451599</v>
      </c>
      <c r="L8" s="16">
        <v>9.0909090909090898E-2</v>
      </c>
      <c r="M8" s="16">
        <v>4.4444444444444398E-2</v>
      </c>
      <c r="N8" s="16">
        <v>2.1276595744680899E-2</v>
      </c>
      <c r="O8" s="16">
        <v>0.133333333333333</v>
      </c>
      <c r="P8" s="16">
        <v>0</v>
      </c>
      <c r="Q8" s="16">
        <v>0</v>
      </c>
      <c r="R8" s="16">
        <v>0.25</v>
      </c>
      <c r="S8" s="16">
        <v>8.0357142857142905E-2</v>
      </c>
      <c r="T8" s="16">
        <v>8.6206896551724102E-2</v>
      </c>
      <c r="U8" s="16"/>
      <c r="V8" s="16">
        <v>5.1724137931034503E-2</v>
      </c>
      <c r="W8" s="16">
        <v>7.0422535211267595E-2</v>
      </c>
      <c r="X8" s="16">
        <v>4.7058823529411799E-2</v>
      </c>
      <c r="Y8" s="16">
        <v>6.8535825545171306E-2</v>
      </c>
      <c r="Z8" s="16"/>
      <c r="AA8" s="16">
        <v>0.10752688172043</v>
      </c>
      <c r="AB8" s="16">
        <v>7.4999999999999997E-2</v>
      </c>
      <c r="AC8" s="16">
        <v>3.5714285714285698E-2</v>
      </c>
      <c r="AD8" s="16">
        <v>1.3333333333333299E-2</v>
      </c>
      <c r="AE8" s="16">
        <v>8.6956521739130405E-2</v>
      </c>
      <c r="AF8" s="16">
        <v>7.9365079365079402E-2</v>
      </c>
      <c r="AG8" s="16">
        <v>4.6875E-2</v>
      </c>
      <c r="AH8" s="16">
        <v>3.77358490566038E-2</v>
      </c>
      <c r="AI8" s="16">
        <v>5.2631578947368397E-2</v>
      </c>
      <c r="AJ8" s="16"/>
      <c r="AK8" s="16">
        <v>8.3333333333333301E-2</v>
      </c>
      <c r="AL8" s="16">
        <v>7.1428571428571397E-2</v>
      </c>
      <c r="AM8" s="16">
        <v>7.69230769230769E-2</v>
      </c>
      <c r="AN8" s="16">
        <v>5.9829059829059797E-2</v>
      </c>
      <c r="AO8" s="16">
        <v>4.6875E-2</v>
      </c>
      <c r="AP8" s="16">
        <v>6.3492063492063502E-2</v>
      </c>
      <c r="AQ8" s="16">
        <v>4.9382716049382699E-2</v>
      </c>
      <c r="AR8" s="16"/>
      <c r="AS8" s="16">
        <v>5.85106382978723E-2</v>
      </c>
      <c r="AT8" s="16">
        <v>6.25E-2</v>
      </c>
      <c r="AU8" s="16"/>
      <c r="AV8" s="16">
        <v>4.7120418848167499E-2</v>
      </c>
      <c r="AW8" s="16">
        <v>6.75990675990676E-2</v>
      </c>
      <c r="AX8" s="16"/>
      <c r="AY8" s="16">
        <v>5.35117056856187E-2</v>
      </c>
      <c r="AZ8" s="16">
        <v>6.8535825545171306E-2</v>
      </c>
      <c r="BA8" s="16"/>
      <c r="BB8" s="16">
        <v>6.25E-2</v>
      </c>
      <c r="BC8" s="16">
        <v>5.95238095238095E-2</v>
      </c>
      <c r="BD8" s="16"/>
      <c r="BE8" s="16">
        <v>5.8823529411764698E-2</v>
      </c>
      <c r="BF8" s="16">
        <v>7.2289156626505993E-2</v>
      </c>
      <c r="BG8" s="16">
        <v>5.5718475073313803E-2</v>
      </c>
      <c r="BH8" s="16">
        <v>6.7796610169491497E-2</v>
      </c>
    </row>
    <row r="9" spans="2:60" ht="30" x14ac:dyDescent="0.25">
      <c r="B9" s="17" t="s">
        <v>472</v>
      </c>
      <c r="C9" s="16">
        <v>0.18548387096774199</v>
      </c>
      <c r="D9" s="16">
        <v>0.24285714285714299</v>
      </c>
      <c r="E9" s="16">
        <v>0.134615384615385</v>
      </c>
      <c r="F9" s="16">
        <v>8.8235294117647106E-2</v>
      </c>
      <c r="G9" s="16">
        <v>0.125</v>
      </c>
      <c r="H9" s="16">
        <v>0.133333333333333</v>
      </c>
      <c r="I9" s="16">
        <v>0.2</v>
      </c>
      <c r="J9" s="16">
        <v>0.25</v>
      </c>
      <c r="K9" s="16">
        <v>0.12903225806451599</v>
      </c>
      <c r="L9" s="16">
        <v>9.0909090909090898E-2</v>
      </c>
      <c r="M9" s="16">
        <v>0.133333333333333</v>
      </c>
      <c r="N9" s="16">
        <v>0.14893617021276601</v>
      </c>
      <c r="O9" s="16">
        <v>0.2</v>
      </c>
      <c r="P9" s="16">
        <v>0.148148148148148</v>
      </c>
      <c r="Q9" s="16">
        <v>0.17647058823529399</v>
      </c>
      <c r="R9" s="16">
        <v>0.25</v>
      </c>
      <c r="S9" s="16">
        <v>0.24107142857142899</v>
      </c>
      <c r="T9" s="16">
        <v>0.25862068965517199</v>
      </c>
      <c r="U9" s="16"/>
      <c r="V9" s="16">
        <v>0.20689655172413801</v>
      </c>
      <c r="W9" s="16">
        <v>0.28169014084506999</v>
      </c>
      <c r="X9" s="16">
        <v>0.182352941176471</v>
      </c>
      <c r="Y9" s="16">
        <v>0.161993769470405</v>
      </c>
      <c r="Z9" s="16"/>
      <c r="AA9" s="16">
        <v>0.18279569892473099</v>
      </c>
      <c r="AB9" s="16">
        <v>0.15</v>
      </c>
      <c r="AC9" s="16">
        <v>0.19642857142857101</v>
      </c>
      <c r="AD9" s="16">
        <v>0.133333333333333</v>
      </c>
      <c r="AE9" s="16">
        <v>0.26086956521739102</v>
      </c>
      <c r="AF9" s="16">
        <v>0.14285714285714299</v>
      </c>
      <c r="AG9" s="16">
        <v>0.265625</v>
      </c>
      <c r="AH9" s="16">
        <v>0.15094339622641501</v>
      </c>
      <c r="AI9" s="16">
        <v>0.157894736842105</v>
      </c>
      <c r="AJ9" s="16"/>
      <c r="AK9" s="16">
        <v>0.133333333333333</v>
      </c>
      <c r="AL9" s="16">
        <v>0.26190476190476197</v>
      </c>
      <c r="AM9" s="16">
        <v>0.28846153846153799</v>
      </c>
      <c r="AN9" s="16">
        <v>0.16239316239316201</v>
      </c>
      <c r="AO9" s="16">
        <v>0.1796875</v>
      </c>
      <c r="AP9" s="16">
        <v>0.158730158730159</v>
      </c>
      <c r="AQ9" s="16">
        <v>0.19753086419753099</v>
      </c>
      <c r="AR9" s="16"/>
      <c r="AS9" s="16">
        <v>0.18617021276595699</v>
      </c>
      <c r="AT9" s="16">
        <v>0.18518518518518501</v>
      </c>
      <c r="AU9" s="16"/>
      <c r="AV9" s="16">
        <v>0.14136125654450299</v>
      </c>
      <c r="AW9" s="16">
        <v>0.20512820512820501</v>
      </c>
      <c r="AX9" s="16"/>
      <c r="AY9" s="16">
        <v>0.21070234113712399</v>
      </c>
      <c r="AZ9" s="16">
        <v>0.161993769470405</v>
      </c>
      <c r="BA9" s="16"/>
      <c r="BB9" s="16">
        <v>0.171195652173913</v>
      </c>
      <c r="BC9" s="16">
        <v>0.206349206349206</v>
      </c>
      <c r="BD9" s="16"/>
      <c r="BE9" s="16">
        <v>0.17647058823529399</v>
      </c>
      <c r="BF9" s="16">
        <v>0.36144578313253001</v>
      </c>
      <c r="BG9" s="16">
        <v>0.16715542521994101</v>
      </c>
      <c r="BH9" s="16">
        <v>0.14124293785310699</v>
      </c>
    </row>
    <row r="10" spans="2:60" ht="30" x14ac:dyDescent="0.25">
      <c r="B10" s="17" t="s">
        <v>473</v>
      </c>
      <c r="C10" s="16">
        <v>0.19354838709677399</v>
      </c>
      <c r="D10" s="16">
        <v>0.22857142857142901</v>
      </c>
      <c r="E10" s="16">
        <v>0.15384615384615399</v>
      </c>
      <c r="F10" s="16">
        <v>0.11764705882352899</v>
      </c>
      <c r="G10" s="16">
        <v>0.20833333333333301</v>
      </c>
      <c r="H10" s="16">
        <v>0.133333333333333</v>
      </c>
      <c r="I10" s="16">
        <v>0.12</v>
      </c>
      <c r="J10" s="16">
        <v>0</v>
      </c>
      <c r="K10" s="16">
        <v>0.29032258064516098</v>
      </c>
      <c r="L10" s="16">
        <v>0.36363636363636398</v>
      </c>
      <c r="M10" s="16">
        <v>0.133333333333333</v>
      </c>
      <c r="N10" s="16">
        <v>0.25531914893617003</v>
      </c>
      <c r="O10" s="16">
        <v>0.2</v>
      </c>
      <c r="P10" s="16">
        <v>0.33333333333333298</v>
      </c>
      <c r="Q10" s="16">
        <v>0.29411764705882398</v>
      </c>
      <c r="R10" s="16">
        <v>0.25</v>
      </c>
      <c r="S10" s="16">
        <v>0.17857142857142899</v>
      </c>
      <c r="T10" s="16">
        <v>0.17241379310344801</v>
      </c>
      <c r="U10" s="16"/>
      <c r="V10" s="16">
        <v>0.22413793103448301</v>
      </c>
      <c r="W10" s="16">
        <v>0.169014084507042</v>
      </c>
      <c r="X10" s="16">
        <v>0.21176470588235299</v>
      </c>
      <c r="Y10" s="16">
        <v>0.18380062305295899</v>
      </c>
      <c r="Z10" s="16"/>
      <c r="AA10" s="16">
        <v>0.16129032258064499</v>
      </c>
      <c r="AB10" s="16">
        <v>0.2</v>
      </c>
      <c r="AC10" s="16">
        <v>0.25</v>
      </c>
      <c r="AD10" s="16">
        <v>0.266666666666667</v>
      </c>
      <c r="AE10" s="16">
        <v>0.188405797101449</v>
      </c>
      <c r="AF10" s="16">
        <v>0.158730158730159</v>
      </c>
      <c r="AG10" s="16">
        <v>0.15625</v>
      </c>
      <c r="AH10" s="16">
        <v>0.245283018867925</v>
      </c>
      <c r="AI10" s="16">
        <v>0.157894736842105</v>
      </c>
      <c r="AJ10" s="16"/>
      <c r="AK10" s="16">
        <v>0.2</v>
      </c>
      <c r="AL10" s="16">
        <v>0.26190476190476197</v>
      </c>
      <c r="AM10" s="16">
        <v>0.17307692307692299</v>
      </c>
      <c r="AN10" s="16">
        <v>0.16239316239316201</v>
      </c>
      <c r="AO10" s="16">
        <v>0.2265625</v>
      </c>
      <c r="AP10" s="16">
        <v>0.16666666666666699</v>
      </c>
      <c r="AQ10" s="16">
        <v>0.19753086419753099</v>
      </c>
      <c r="AR10" s="16"/>
      <c r="AS10" s="16">
        <v>0.14893617021276601</v>
      </c>
      <c r="AT10" s="16">
        <v>0.21296296296296299</v>
      </c>
      <c r="AU10" s="16"/>
      <c r="AV10" s="16">
        <v>0.178010471204188</v>
      </c>
      <c r="AW10" s="16">
        <v>0.20046620046620001</v>
      </c>
      <c r="AX10" s="16"/>
      <c r="AY10" s="16">
        <v>0.20401337792642099</v>
      </c>
      <c r="AZ10" s="16">
        <v>0.18380062305295899</v>
      </c>
      <c r="BA10" s="16"/>
      <c r="BB10" s="16">
        <v>0.184782608695652</v>
      </c>
      <c r="BC10" s="16">
        <v>0.206349206349206</v>
      </c>
      <c r="BD10" s="16"/>
      <c r="BE10" s="16">
        <v>0.23529411764705899</v>
      </c>
      <c r="BF10" s="16">
        <v>0.25301204819277101</v>
      </c>
      <c r="BG10" s="16">
        <v>0.20821114369501501</v>
      </c>
      <c r="BH10" s="16">
        <v>0.129943502824859</v>
      </c>
    </row>
    <row r="11" spans="2:60" ht="30" x14ac:dyDescent="0.25">
      <c r="B11" s="17" t="s">
        <v>474</v>
      </c>
      <c r="C11" s="16">
        <v>0.33548387096774201</v>
      </c>
      <c r="D11" s="16">
        <v>0.25714285714285701</v>
      </c>
      <c r="E11" s="16">
        <v>0.46153846153846201</v>
      </c>
      <c r="F11" s="16">
        <v>0.47058823529411797</v>
      </c>
      <c r="G11" s="16">
        <v>0.375</v>
      </c>
      <c r="H11" s="16">
        <v>0.53333333333333299</v>
      </c>
      <c r="I11" s="16">
        <v>0.2</v>
      </c>
      <c r="J11" s="16">
        <v>0.375</v>
      </c>
      <c r="K11" s="16">
        <v>0.19354838709677399</v>
      </c>
      <c r="L11" s="16">
        <v>0.27272727272727298</v>
      </c>
      <c r="M11" s="16">
        <v>0.4</v>
      </c>
      <c r="N11" s="16">
        <v>0.46808510638297901</v>
      </c>
      <c r="O11" s="16">
        <v>0.266666666666667</v>
      </c>
      <c r="P11" s="16">
        <v>0.44444444444444398</v>
      </c>
      <c r="Q11" s="16">
        <v>0.29411764705882398</v>
      </c>
      <c r="R11" s="16">
        <v>0.25</v>
      </c>
      <c r="S11" s="16">
        <v>0.23214285714285701</v>
      </c>
      <c r="T11" s="16">
        <v>0.39655172413793099</v>
      </c>
      <c r="U11" s="16"/>
      <c r="V11" s="16">
        <v>0.27586206896551702</v>
      </c>
      <c r="W11" s="16">
        <v>0.323943661971831</v>
      </c>
      <c r="X11" s="16">
        <v>0.376470588235294</v>
      </c>
      <c r="Y11" s="16">
        <v>0.32710280373831802</v>
      </c>
      <c r="Z11" s="16"/>
      <c r="AA11" s="16">
        <v>0.36559139784946199</v>
      </c>
      <c r="AB11" s="16">
        <v>0.3</v>
      </c>
      <c r="AC11" s="16">
        <v>0.375</v>
      </c>
      <c r="AD11" s="16">
        <v>0.30666666666666698</v>
      </c>
      <c r="AE11" s="16">
        <v>0.36231884057970998</v>
      </c>
      <c r="AF11" s="16">
        <v>0.44444444444444398</v>
      </c>
      <c r="AG11" s="16">
        <v>0.25</v>
      </c>
      <c r="AH11" s="16">
        <v>0.245283018867925</v>
      </c>
      <c r="AI11" s="16">
        <v>0.34210526315789502</v>
      </c>
      <c r="AJ11" s="16"/>
      <c r="AK11" s="16">
        <v>0.36666666666666697</v>
      </c>
      <c r="AL11" s="16">
        <v>0.19047619047618999</v>
      </c>
      <c r="AM11" s="16">
        <v>0.30769230769230799</v>
      </c>
      <c r="AN11" s="16">
        <v>0.35897435897435898</v>
      </c>
      <c r="AO11" s="16">
        <v>0.3359375</v>
      </c>
      <c r="AP11" s="16">
        <v>0.41269841269841301</v>
      </c>
      <c r="AQ11" s="16">
        <v>0.25925925925925902</v>
      </c>
      <c r="AR11" s="16"/>
      <c r="AS11" s="16">
        <v>0.36170212765957399</v>
      </c>
      <c r="AT11" s="16">
        <v>0.32407407407407401</v>
      </c>
      <c r="AU11" s="16"/>
      <c r="AV11" s="16">
        <v>0.39267015706806302</v>
      </c>
      <c r="AW11" s="16">
        <v>0.31002331002331002</v>
      </c>
      <c r="AX11" s="16"/>
      <c r="AY11" s="16">
        <v>0.34448160535117101</v>
      </c>
      <c r="AZ11" s="16">
        <v>0.32710280373831802</v>
      </c>
      <c r="BA11" s="16"/>
      <c r="BB11" s="16">
        <v>0.32065217391304301</v>
      </c>
      <c r="BC11" s="16">
        <v>0.35714285714285698</v>
      </c>
      <c r="BD11" s="16"/>
      <c r="BE11" s="16">
        <v>0.23529411764705899</v>
      </c>
      <c r="BF11" s="16">
        <v>0.22891566265060201</v>
      </c>
      <c r="BG11" s="16">
        <v>0.33431085043988301</v>
      </c>
      <c r="BH11" s="16">
        <v>0.39548022598870097</v>
      </c>
    </row>
    <row r="12" spans="2:60" ht="30" x14ac:dyDescent="0.25">
      <c r="B12" s="17" t="s">
        <v>475</v>
      </c>
      <c r="C12" s="16">
        <v>0.21290322580645199</v>
      </c>
      <c r="D12" s="16">
        <v>0.24285714285714299</v>
      </c>
      <c r="E12" s="16">
        <v>0.21153846153846201</v>
      </c>
      <c r="F12" s="16">
        <v>0.26470588235294101</v>
      </c>
      <c r="G12" s="16">
        <v>0.16666666666666699</v>
      </c>
      <c r="H12" s="16">
        <v>0.2</v>
      </c>
      <c r="I12" s="16">
        <v>0.36</v>
      </c>
      <c r="J12" s="16">
        <v>0.25</v>
      </c>
      <c r="K12" s="16">
        <v>0.25806451612903197</v>
      </c>
      <c r="L12" s="16">
        <v>0.18181818181818199</v>
      </c>
      <c r="M12" s="16">
        <v>0.266666666666667</v>
      </c>
      <c r="N12" s="16">
        <v>0.10638297872340401</v>
      </c>
      <c r="O12" s="16">
        <v>0.2</v>
      </c>
      <c r="P12" s="16">
        <v>7.4074074074074098E-2</v>
      </c>
      <c r="Q12" s="16">
        <v>0.17647058823529399</v>
      </c>
      <c r="R12" s="16">
        <v>0</v>
      </c>
      <c r="S12" s="16">
        <v>0.25</v>
      </c>
      <c r="T12" s="16">
        <v>8.6206896551724102E-2</v>
      </c>
      <c r="U12" s="16"/>
      <c r="V12" s="16">
        <v>0.22413793103448301</v>
      </c>
      <c r="W12" s="16">
        <v>0.154929577464789</v>
      </c>
      <c r="X12" s="16">
        <v>0.16470588235294101</v>
      </c>
      <c r="Y12" s="16">
        <v>0.249221183800623</v>
      </c>
      <c r="Z12" s="16"/>
      <c r="AA12" s="16">
        <v>0.17204301075268799</v>
      </c>
      <c r="AB12" s="16">
        <v>0.27500000000000002</v>
      </c>
      <c r="AC12" s="16">
        <v>0.14285714285714299</v>
      </c>
      <c r="AD12" s="16">
        <v>0.266666666666667</v>
      </c>
      <c r="AE12" s="16">
        <v>8.6956521739130405E-2</v>
      </c>
      <c r="AF12" s="16">
        <v>0.17460317460317501</v>
      </c>
      <c r="AG12" s="16">
        <v>0.265625</v>
      </c>
      <c r="AH12" s="16">
        <v>0.320754716981132</v>
      </c>
      <c r="AI12" s="16">
        <v>0.26315789473684198</v>
      </c>
      <c r="AJ12" s="16"/>
      <c r="AK12" s="16">
        <v>0.18333333333333299</v>
      </c>
      <c r="AL12" s="16">
        <v>0.214285714285714</v>
      </c>
      <c r="AM12" s="16">
        <v>0.15384615384615399</v>
      </c>
      <c r="AN12" s="16">
        <v>0.230769230769231</v>
      </c>
      <c r="AO12" s="16">
        <v>0.2109375</v>
      </c>
      <c r="AP12" s="16">
        <v>0.19841269841269801</v>
      </c>
      <c r="AQ12" s="16">
        <v>0.296296296296296</v>
      </c>
      <c r="AR12" s="16"/>
      <c r="AS12" s="16">
        <v>0.23936170212766</v>
      </c>
      <c r="AT12" s="16">
        <v>0.20138888888888901</v>
      </c>
      <c r="AU12" s="16"/>
      <c r="AV12" s="16">
        <v>0.22513089005235601</v>
      </c>
      <c r="AW12" s="16">
        <v>0.20745920745920701</v>
      </c>
      <c r="AX12" s="16"/>
      <c r="AY12" s="16">
        <v>0.173913043478261</v>
      </c>
      <c r="AZ12" s="16">
        <v>0.249221183800623</v>
      </c>
      <c r="BA12" s="16"/>
      <c r="BB12" s="16">
        <v>0.25543478260869601</v>
      </c>
      <c r="BC12" s="16">
        <v>0.15079365079365101</v>
      </c>
      <c r="BD12" s="16"/>
      <c r="BE12" s="16">
        <v>0.11764705882352899</v>
      </c>
      <c r="BF12" s="16">
        <v>8.4337349397590397E-2</v>
      </c>
      <c r="BG12" s="16">
        <v>0.225806451612903</v>
      </c>
      <c r="BH12" s="16">
        <v>0.25988700564971801</v>
      </c>
    </row>
    <row r="13" spans="2:60" x14ac:dyDescent="0.25">
      <c r="B13" s="17" t="s">
        <v>98</v>
      </c>
      <c r="C13" s="18">
        <v>1.1290322580645201E-2</v>
      </c>
      <c r="D13" s="18">
        <v>1.4285714285714299E-2</v>
      </c>
      <c r="E13" s="18">
        <v>1.9230769230769201E-2</v>
      </c>
      <c r="F13" s="18">
        <v>0</v>
      </c>
      <c r="G13" s="18">
        <v>0</v>
      </c>
      <c r="H13" s="18">
        <v>0</v>
      </c>
      <c r="I13" s="18">
        <v>0.02</v>
      </c>
      <c r="J13" s="18">
        <v>0</v>
      </c>
      <c r="K13" s="18">
        <v>0</v>
      </c>
      <c r="L13" s="18">
        <v>0</v>
      </c>
      <c r="M13" s="18">
        <v>2.2222222222222199E-2</v>
      </c>
      <c r="N13" s="18">
        <v>0</v>
      </c>
      <c r="O13" s="18">
        <v>0</v>
      </c>
      <c r="P13" s="18">
        <v>0</v>
      </c>
      <c r="Q13" s="18">
        <v>5.8823529411764698E-2</v>
      </c>
      <c r="R13" s="18">
        <v>0</v>
      </c>
      <c r="S13" s="18">
        <v>1.7857142857142901E-2</v>
      </c>
      <c r="T13" s="18">
        <v>0</v>
      </c>
      <c r="U13" s="18"/>
      <c r="V13" s="18">
        <v>1.72413793103448E-2</v>
      </c>
      <c r="W13" s="18">
        <v>0</v>
      </c>
      <c r="X13" s="18">
        <v>1.7647058823529401E-2</v>
      </c>
      <c r="Y13" s="18">
        <v>9.3457943925233603E-3</v>
      </c>
      <c r="Z13" s="18"/>
      <c r="AA13" s="18">
        <v>1.0752688172042999E-2</v>
      </c>
      <c r="AB13" s="18">
        <v>0</v>
      </c>
      <c r="AC13" s="18">
        <v>0</v>
      </c>
      <c r="AD13" s="18">
        <v>1.3333333333333299E-2</v>
      </c>
      <c r="AE13" s="18">
        <v>1.4492753623188401E-2</v>
      </c>
      <c r="AF13" s="18">
        <v>0</v>
      </c>
      <c r="AG13" s="18">
        <v>1.5625E-2</v>
      </c>
      <c r="AH13" s="18">
        <v>0</v>
      </c>
      <c r="AI13" s="18">
        <v>2.6315789473684199E-2</v>
      </c>
      <c r="AJ13" s="18"/>
      <c r="AK13" s="18">
        <v>3.3333333333333298E-2</v>
      </c>
      <c r="AL13" s="18">
        <v>0</v>
      </c>
      <c r="AM13" s="18">
        <v>0</v>
      </c>
      <c r="AN13" s="18">
        <v>2.5641025641025599E-2</v>
      </c>
      <c r="AO13" s="18">
        <v>0</v>
      </c>
      <c r="AP13" s="18">
        <v>0</v>
      </c>
      <c r="AQ13" s="18">
        <v>0</v>
      </c>
      <c r="AR13" s="18"/>
      <c r="AS13" s="18">
        <v>5.31914893617021E-3</v>
      </c>
      <c r="AT13" s="18">
        <v>1.38888888888889E-2</v>
      </c>
      <c r="AU13" s="18"/>
      <c r="AV13" s="18">
        <v>1.5706806282722498E-2</v>
      </c>
      <c r="AW13" s="18">
        <v>9.3240093240093205E-3</v>
      </c>
      <c r="AX13" s="18"/>
      <c r="AY13" s="18">
        <v>1.3377926421404699E-2</v>
      </c>
      <c r="AZ13" s="18">
        <v>9.3457943925233603E-3</v>
      </c>
      <c r="BA13" s="18"/>
      <c r="BB13" s="18">
        <v>5.4347826086956503E-3</v>
      </c>
      <c r="BC13" s="18">
        <v>1.9841269841269799E-2</v>
      </c>
      <c r="BD13" s="18"/>
      <c r="BE13" s="18">
        <v>0.17647058823529399</v>
      </c>
      <c r="BF13" s="18">
        <v>0</v>
      </c>
      <c r="BG13" s="18">
        <v>8.7976539589442806E-3</v>
      </c>
      <c r="BH13" s="18">
        <v>5.6497175141242903E-3</v>
      </c>
    </row>
    <row r="14" spans="2:60" x14ac:dyDescent="0.25">
      <c r="B14" s="15" t="s">
        <v>79</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486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x14ac:dyDescent="0.25">
      <c r="B8" s="17" t="s">
        <v>481</v>
      </c>
      <c r="C8" s="16">
        <v>8.5483870967741904E-2</v>
      </c>
      <c r="D8" s="16">
        <v>4.2857142857142899E-2</v>
      </c>
      <c r="E8" s="16">
        <v>7.69230769230769E-2</v>
      </c>
      <c r="F8" s="16">
        <v>0.11764705882352899</v>
      </c>
      <c r="G8" s="16">
        <v>4.1666666666666699E-2</v>
      </c>
      <c r="H8" s="16">
        <v>0.133333333333333</v>
      </c>
      <c r="I8" s="16">
        <v>0.18</v>
      </c>
      <c r="J8" s="16">
        <v>0.25</v>
      </c>
      <c r="K8" s="16">
        <v>9.6774193548387094E-2</v>
      </c>
      <c r="L8" s="16">
        <v>0</v>
      </c>
      <c r="M8" s="16">
        <v>0.11111111111111099</v>
      </c>
      <c r="N8" s="16">
        <v>6.3829787234042507E-2</v>
      </c>
      <c r="O8" s="16">
        <v>0.2</v>
      </c>
      <c r="P8" s="16">
        <v>0.148148148148148</v>
      </c>
      <c r="Q8" s="16">
        <v>0</v>
      </c>
      <c r="R8" s="16">
        <v>0.25</v>
      </c>
      <c r="S8" s="16">
        <v>8.0357142857142905E-2</v>
      </c>
      <c r="T8" s="16">
        <v>0</v>
      </c>
      <c r="U8" s="16"/>
      <c r="V8" s="16">
        <v>8.6206896551724102E-2</v>
      </c>
      <c r="W8" s="16">
        <v>9.85915492957746E-2</v>
      </c>
      <c r="X8" s="16">
        <v>5.8823529411764698E-2</v>
      </c>
      <c r="Y8" s="16">
        <v>9.6573208722741402E-2</v>
      </c>
      <c r="Z8" s="16"/>
      <c r="AA8" s="16">
        <v>6.4516129032258104E-2</v>
      </c>
      <c r="AB8" s="16">
        <v>0.1</v>
      </c>
      <c r="AC8" s="16">
        <v>0.107142857142857</v>
      </c>
      <c r="AD8" s="16">
        <v>0.08</v>
      </c>
      <c r="AE8" s="16">
        <v>1.4492753623188401E-2</v>
      </c>
      <c r="AF8" s="16">
        <v>0.11111111111111099</v>
      </c>
      <c r="AG8" s="16">
        <v>9.375E-2</v>
      </c>
      <c r="AH8" s="16">
        <v>9.4339622641509399E-2</v>
      </c>
      <c r="AI8" s="16">
        <v>0.105263157894737</v>
      </c>
      <c r="AJ8" s="16"/>
      <c r="AK8" s="16">
        <v>0.1</v>
      </c>
      <c r="AL8" s="16">
        <v>4.7619047619047603E-2</v>
      </c>
      <c r="AM8" s="16">
        <v>7.69230769230769E-2</v>
      </c>
      <c r="AN8" s="16">
        <v>2.5641025641025599E-2</v>
      </c>
      <c r="AO8" s="16">
        <v>9.375E-2</v>
      </c>
      <c r="AP8" s="16">
        <v>8.7301587301587297E-2</v>
      </c>
      <c r="AQ8" s="16">
        <v>0.172839506172839</v>
      </c>
      <c r="AR8" s="16"/>
      <c r="AS8" s="16">
        <v>9.0425531914893595E-2</v>
      </c>
      <c r="AT8" s="16">
        <v>8.3333333333333301E-2</v>
      </c>
      <c r="AU8" s="16"/>
      <c r="AV8" s="16">
        <v>5.7591623036649199E-2</v>
      </c>
      <c r="AW8" s="16">
        <v>9.7902097902097904E-2</v>
      </c>
      <c r="AX8" s="16"/>
      <c r="AY8" s="16">
        <v>7.3578595317725801E-2</v>
      </c>
      <c r="AZ8" s="16">
        <v>9.6573208722741402E-2</v>
      </c>
      <c r="BA8" s="16"/>
      <c r="BB8" s="16">
        <v>9.7826086956521702E-2</v>
      </c>
      <c r="BC8" s="16">
        <v>6.7460317460317498E-2</v>
      </c>
      <c r="BD8" s="16"/>
      <c r="BE8" s="16">
        <v>0</v>
      </c>
      <c r="BF8" s="16">
        <v>9.6385542168674704E-2</v>
      </c>
      <c r="BG8" s="16">
        <v>7.62463343108504E-2</v>
      </c>
      <c r="BH8" s="16">
        <v>0.10734463276836199</v>
      </c>
    </row>
    <row r="9" spans="2:60" x14ac:dyDescent="0.25">
      <c r="B9" s="17" t="s">
        <v>482</v>
      </c>
      <c r="C9" s="16">
        <v>0.36129032258064497</v>
      </c>
      <c r="D9" s="16">
        <v>0.35714285714285698</v>
      </c>
      <c r="E9" s="16">
        <v>0.34615384615384598</v>
      </c>
      <c r="F9" s="16">
        <v>0.32352941176470601</v>
      </c>
      <c r="G9" s="16">
        <v>0.41666666666666702</v>
      </c>
      <c r="H9" s="16">
        <v>0.133333333333333</v>
      </c>
      <c r="I9" s="16">
        <v>0.4</v>
      </c>
      <c r="J9" s="16">
        <v>0.25</v>
      </c>
      <c r="K9" s="16">
        <v>0.32258064516128998</v>
      </c>
      <c r="L9" s="16">
        <v>0.27272727272727298</v>
      </c>
      <c r="M9" s="16">
        <v>0.53333333333333299</v>
      </c>
      <c r="N9" s="16">
        <v>0.340425531914894</v>
      </c>
      <c r="O9" s="16">
        <v>0.4</v>
      </c>
      <c r="P9" s="16">
        <v>0.22222222222222199</v>
      </c>
      <c r="Q9" s="16">
        <v>0.29411764705882398</v>
      </c>
      <c r="R9" s="16">
        <v>0.5</v>
      </c>
      <c r="S9" s="16">
        <v>0.34821428571428598</v>
      </c>
      <c r="T9" s="16">
        <v>0.431034482758621</v>
      </c>
      <c r="U9" s="16"/>
      <c r="V9" s="16">
        <v>0.22413793103448301</v>
      </c>
      <c r="W9" s="16">
        <v>0.352112676056338</v>
      </c>
      <c r="X9" s="16">
        <v>0.4</v>
      </c>
      <c r="Y9" s="16">
        <v>0.36760124610591899</v>
      </c>
      <c r="Z9" s="16"/>
      <c r="AA9" s="16">
        <v>0.32258064516128998</v>
      </c>
      <c r="AB9" s="16">
        <v>0.375</v>
      </c>
      <c r="AC9" s="16">
        <v>0.41071428571428598</v>
      </c>
      <c r="AD9" s="16">
        <v>0.24</v>
      </c>
      <c r="AE9" s="16">
        <v>0.44927536231884102</v>
      </c>
      <c r="AF9" s="16">
        <v>0.238095238095238</v>
      </c>
      <c r="AG9" s="16">
        <v>0.34375</v>
      </c>
      <c r="AH9" s="16">
        <v>0.39622641509433998</v>
      </c>
      <c r="AI9" s="16">
        <v>0.53947368421052599</v>
      </c>
      <c r="AJ9" s="16"/>
      <c r="AK9" s="16">
        <v>0.36666666666666697</v>
      </c>
      <c r="AL9" s="16">
        <v>0.30952380952380998</v>
      </c>
      <c r="AM9" s="16">
        <v>0.44230769230769201</v>
      </c>
      <c r="AN9" s="16">
        <v>0.27350427350427398</v>
      </c>
      <c r="AO9" s="16">
        <v>0.40625</v>
      </c>
      <c r="AP9" s="16">
        <v>0.40476190476190499</v>
      </c>
      <c r="AQ9" s="16">
        <v>0.33333333333333298</v>
      </c>
      <c r="AR9" s="16"/>
      <c r="AS9" s="16">
        <v>0.38297872340425498</v>
      </c>
      <c r="AT9" s="16">
        <v>0.35185185185185203</v>
      </c>
      <c r="AU9" s="16"/>
      <c r="AV9" s="16">
        <v>0.33507853403141402</v>
      </c>
      <c r="AW9" s="16">
        <v>0.37296037296037299</v>
      </c>
      <c r="AX9" s="16"/>
      <c r="AY9" s="16">
        <v>0.35451505016722401</v>
      </c>
      <c r="AZ9" s="16">
        <v>0.36760124610591899</v>
      </c>
      <c r="BA9" s="16"/>
      <c r="BB9" s="16">
        <v>0.36684782608695699</v>
      </c>
      <c r="BC9" s="16">
        <v>0.35317460317460297</v>
      </c>
      <c r="BD9" s="16"/>
      <c r="BE9" s="16">
        <v>0.23529411764705899</v>
      </c>
      <c r="BF9" s="16">
        <v>0.30120481927710802</v>
      </c>
      <c r="BG9" s="16">
        <v>0.36363636363636398</v>
      </c>
      <c r="BH9" s="16">
        <v>0.39548022598870097</v>
      </c>
    </row>
    <row r="10" spans="2:60" x14ac:dyDescent="0.25">
      <c r="B10" s="17" t="s">
        <v>483</v>
      </c>
      <c r="C10" s="16">
        <v>0.32903225806451603</v>
      </c>
      <c r="D10" s="16">
        <v>0.35714285714285698</v>
      </c>
      <c r="E10" s="16">
        <v>0.28846153846153799</v>
      </c>
      <c r="F10" s="16">
        <v>0.32352941176470601</v>
      </c>
      <c r="G10" s="16">
        <v>0.375</v>
      </c>
      <c r="H10" s="16">
        <v>0.53333333333333299</v>
      </c>
      <c r="I10" s="16">
        <v>0.18</v>
      </c>
      <c r="J10" s="16">
        <v>0.375</v>
      </c>
      <c r="K10" s="16">
        <v>0.32258064516128998</v>
      </c>
      <c r="L10" s="16">
        <v>9.0909090909090898E-2</v>
      </c>
      <c r="M10" s="16">
        <v>0.22222222222222199</v>
      </c>
      <c r="N10" s="16">
        <v>0.46808510638297901</v>
      </c>
      <c r="O10" s="16">
        <v>0.4</v>
      </c>
      <c r="P10" s="16">
        <v>0.37037037037037002</v>
      </c>
      <c r="Q10" s="16">
        <v>0.35294117647058798</v>
      </c>
      <c r="R10" s="16">
        <v>0.25</v>
      </c>
      <c r="S10" s="16">
        <v>0.375</v>
      </c>
      <c r="T10" s="16">
        <v>0.27586206896551702</v>
      </c>
      <c r="U10" s="16"/>
      <c r="V10" s="16">
        <v>0.39655172413793099</v>
      </c>
      <c r="W10" s="16">
        <v>0.323943661971831</v>
      </c>
      <c r="X10" s="16">
        <v>0.317647058823529</v>
      </c>
      <c r="Y10" s="16">
        <v>0.32398753894081</v>
      </c>
      <c r="Z10" s="16"/>
      <c r="AA10" s="16">
        <v>0.36559139784946199</v>
      </c>
      <c r="AB10" s="16">
        <v>0.375</v>
      </c>
      <c r="AC10" s="16">
        <v>0.23214285714285701</v>
      </c>
      <c r="AD10" s="16">
        <v>0.45333333333333298</v>
      </c>
      <c r="AE10" s="16">
        <v>0.27536231884057999</v>
      </c>
      <c r="AF10" s="16">
        <v>0.33333333333333298</v>
      </c>
      <c r="AG10" s="16">
        <v>0.265625</v>
      </c>
      <c r="AH10" s="16">
        <v>0.39622641509433998</v>
      </c>
      <c r="AI10" s="16">
        <v>0.23684210526315799</v>
      </c>
      <c r="AJ10" s="16"/>
      <c r="AK10" s="16">
        <v>0.31666666666666698</v>
      </c>
      <c r="AL10" s="16">
        <v>0.30952380952380998</v>
      </c>
      <c r="AM10" s="16">
        <v>0.269230769230769</v>
      </c>
      <c r="AN10" s="16">
        <v>0.49572649572649602</v>
      </c>
      <c r="AO10" s="16">
        <v>0.28125</v>
      </c>
      <c r="AP10" s="16">
        <v>0.317460317460317</v>
      </c>
      <c r="AQ10" s="16">
        <v>0.22222222222222199</v>
      </c>
      <c r="AR10" s="16"/>
      <c r="AS10" s="16">
        <v>0.29787234042553201</v>
      </c>
      <c r="AT10" s="16">
        <v>0.342592592592593</v>
      </c>
      <c r="AU10" s="16"/>
      <c r="AV10" s="16">
        <v>0.34031413612565398</v>
      </c>
      <c r="AW10" s="16">
        <v>0.32400932400932397</v>
      </c>
      <c r="AX10" s="16"/>
      <c r="AY10" s="16">
        <v>0.334448160535117</v>
      </c>
      <c r="AZ10" s="16">
        <v>0.32398753894081</v>
      </c>
      <c r="BA10" s="16"/>
      <c r="BB10" s="16">
        <v>0.315217391304348</v>
      </c>
      <c r="BC10" s="16">
        <v>0.34920634920634902</v>
      </c>
      <c r="BD10" s="16"/>
      <c r="BE10" s="16">
        <v>0.41176470588235298</v>
      </c>
      <c r="BF10" s="16">
        <v>0.21686746987951799</v>
      </c>
      <c r="BG10" s="16">
        <v>0.37829912023460399</v>
      </c>
      <c r="BH10" s="16">
        <v>0.28248587570621497</v>
      </c>
    </row>
    <row r="11" spans="2:60" x14ac:dyDescent="0.25">
      <c r="B11" s="17" t="s">
        <v>484</v>
      </c>
      <c r="C11" s="16">
        <v>0.15161290322580601</v>
      </c>
      <c r="D11" s="16">
        <v>0.14285714285714299</v>
      </c>
      <c r="E11" s="16">
        <v>0.17307692307692299</v>
      </c>
      <c r="F11" s="16">
        <v>0.14705882352941199</v>
      </c>
      <c r="G11" s="16">
        <v>0.125</v>
      </c>
      <c r="H11" s="16">
        <v>0.133333333333333</v>
      </c>
      <c r="I11" s="16">
        <v>0.12</v>
      </c>
      <c r="J11" s="16">
        <v>0.125</v>
      </c>
      <c r="K11" s="16">
        <v>0.19354838709677399</v>
      </c>
      <c r="L11" s="16">
        <v>0.54545454545454497</v>
      </c>
      <c r="M11" s="16">
        <v>0.11111111111111099</v>
      </c>
      <c r="N11" s="16">
        <v>6.3829787234042507E-2</v>
      </c>
      <c r="O11" s="16">
        <v>0</v>
      </c>
      <c r="P11" s="16">
        <v>0.22222222222222199</v>
      </c>
      <c r="Q11" s="16">
        <v>0.23529411764705899</v>
      </c>
      <c r="R11" s="16">
        <v>0</v>
      </c>
      <c r="S11" s="16">
        <v>0.14285714285714299</v>
      </c>
      <c r="T11" s="16">
        <v>0.20689655172413801</v>
      </c>
      <c r="U11" s="16"/>
      <c r="V11" s="16">
        <v>0.17241379310344801</v>
      </c>
      <c r="W11" s="16">
        <v>0.154929577464789</v>
      </c>
      <c r="X11" s="16">
        <v>0.14117647058823499</v>
      </c>
      <c r="Y11" s="16">
        <v>0.152647975077882</v>
      </c>
      <c r="Z11" s="16"/>
      <c r="AA11" s="16">
        <v>0.17204301075268799</v>
      </c>
      <c r="AB11" s="16">
        <v>7.4999999999999997E-2</v>
      </c>
      <c r="AC11" s="16">
        <v>0.25</v>
      </c>
      <c r="AD11" s="16">
        <v>0.2</v>
      </c>
      <c r="AE11" s="16">
        <v>0.15942028985507201</v>
      </c>
      <c r="AF11" s="16">
        <v>0.22222222222222199</v>
      </c>
      <c r="AG11" s="16">
        <v>0.15625</v>
      </c>
      <c r="AH11" s="16">
        <v>7.5471698113207503E-2</v>
      </c>
      <c r="AI11" s="16">
        <v>5.2631578947368397E-2</v>
      </c>
      <c r="AJ11" s="16"/>
      <c r="AK11" s="16">
        <v>0.1</v>
      </c>
      <c r="AL11" s="16">
        <v>0.26190476190476197</v>
      </c>
      <c r="AM11" s="16">
        <v>0.15384615384615399</v>
      </c>
      <c r="AN11" s="16">
        <v>0.11965811965812</v>
      </c>
      <c r="AO11" s="16">
        <v>0.15625</v>
      </c>
      <c r="AP11" s="16">
        <v>0.16666666666666699</v>
      </c>
      <c r="AQ11" s="16">
        <v>0.172839506172839</v>
      </c>
      <c r="AR11" s="16"/>
      <c r="AS11" s="16">
        <v>0.180851063829787</v>
      </c>
      <c r="AT11" s="16">
        <v>0.13888888888888901</v>
      </c>
      <c r="AU11" s="16"/>
      <c r="AV11" s="16">
        <v>0.16753926701570701</v>
      </c>
      <c r="AW11" s="16">
        <v>0.14452214452214501</v>
      </c>
      <c r="AX11" s="16"/>
      <c r="AY11" s="16">
        <v>0.15050167224080299</v>
      </c>
      <c r="AZ11" s="16">
        <v>0.152647975077882</v>
      </c>
      <c r="BA11" s="16"/>
      <c r="BB11" s="16">
        <v>0.173913043478261</v>
      </c>
      <c r="BC11" s="16">
        <v>0.119047619047619</v>
      </c>
      <c r="BD11" s="16"/>
      <c r="BE11" s="16">
        <v>0.11764705882352899</v>
      </c>
      <c r="BF11" s="16">
        <v>0.21686746987951799</v>
      </c>
      <c r="BG11" s="16">
        <v>0.114369501466276</v>
      </c>
      <c r="BH11" s="16">
        <v>0.19774011299434999</v>
      </c>
    </row>
    <row r="12" spans="2:60" x14ac:dyDescent="0.25">
      <c r="B12" s="17" t="s">
        <v>485</v>
      </c>
      <c r="C12" s="16">
        <v>1.9354838709677399E-2</v>
      </c>
      <c r="D12" s="16">
        <v>5.7142857142857099E-2</v>
      </c>
      <c r="E12" s="16">
        <v>0</v>
      </c>
      <c r="F12" s="16">
        <v>0</v>
      </c>
      <c r="G12" s="16">
        <v>0</v>
      </c>
      <c r="H12" s="16">
        <v>0</v>
      </c>
      <c r="I12" s="16">
        <v>0.02</v>
      </c>
      <c r="J12" s="16">
        <v>0</v>
      </c>
      <c r="K12" s="16">
        <v>0</v>
      </c>
      <c r="L12" s="16">
        <v>0</v>
      </c>
      <c r="M12" s="16">
        <v>2.2222222222222199E-2</v>
      </c>
      <c r="N12" s="16">
        <v>0</v>
      </c>
      <c r="O12" s="16">
        <v>0</v>
      </c>
      <c r="P12" s="16">
        <v>0</v>
      </c>
      <c r="Q12" s="16">
        <v>0</v>
      </c>
      <c r="R12" s="16">
        <v>0</v>
      </c>
      <c r="S12" s="16">
        <v>3.5714285714285698E-2</v>
      </c>
      <c r="T12" s="16">
        <v>3.4482758620689703E-2</v>
      </c>
      <c r="U12" s="16"/>
      <c r="V12" s="16">
        <v>0</v>
      </c>
      <c r="W12" s="16">
        <v>0</v>
      </c>
      <c r="X12" s="16">
        <v>5.8823529411764696E-3</v>
      </c>
      <c r="Y12" s="16">
        <v>3.4267912772585701E-2</v>
      </c>
      <c r="Z12" s="16"/>
      <c r="AA12" s="16">
        <v>1.0752688172042999E-2</v>
      </c>
      <c r="AB12" s="16">
        <v>0</v>
      </c>
      <c r="AC12" s="16">
        <v>0</v>
      </c>
      <c r="AD12" s="16">
        <v>0</v>
      </c>
      <c r="AE12" s="16">
        <v>0</v>
      </c>
      <c r="AF12" s="16">
        <v>4.7619047619047603E-2</v>
      </c>
      <c r="AG12" s="16">
        <v>7.8125E-2</v>
      </c>
      <c r="AH12" s="16">
        <v>3.77358490566038E-2</v>
      </c>
      <c r="AI12" s="16">
        <v>1.3157894736842099E-2</v>
      </c>
      <c r="AJ12" s="16"/>
      <c r="AK12" s="16">
        <v>3.3333333333333298E-2</v>
      </c>
      <c r="AL12" s="16">
        <v>2.3809523809523801E-2</v>
      </c>
      <c r="AM12" s="16">
        <v>0</v>
      </c>
      <c r="AN12" s="16">
        <v>8.5470085470085496E-3</v>
      </c>
      <c r="AO12" s="16">
        <v>1.5625E-2</v>
      </c>
      <c r="AP12" s="16">
        <v>7.9365079365079395E-3</v>
      </c>
      <c r="AQ12" s="16">
        <v>6.1728395061728399E-2</v>
      </c>
      <c r="AR12" s="16"/>
      <c r="AS12" s="16">
        <v>3.1914893617021302E-2</v>
      </c>
      <c r="AT12" s="16">
        <v>1.38888888888889E-2</v>
      </c>
      <c r="AU12" s="16"/>
      <c r="AV12" s="16">
        <v>1.5706806282722498E-2</v>
      </c>
      <c r="AW12" s="16">
        <v>2.0979020979021001E-2</v>
      </c>
      <c r="AX12" s="16"/>
      <c r="AY12" s="16">
        <v>3.3444816053511701E-3</v>
      </c>
      <c r="AZ12" s="16">
        <v>3.4267912772585701E-2</v>
      </c>
      <c r="BA12" s="16"/>
      <c r="BB12" s="16">
        <v>1.9021739130434801E-2</v>
      </c>
      <c r="BC12" s="16">
        <v>1.9841269841269799E-2</v>
      </c>
      <c r="BD12" s="16"/>
      <c r="BE12" s="16">
        <v>0</v>
      </c>
      <c r="BF12" s="16">
        <v>3.6144578313252997E-2</v>
      </c>
      <c r="BG12" s="16">
        <v>2.3460410557184799E-2</v>
      </c>
      <c r="BH12" s="16">
        <v>5.6497175141242903E-3</v>
      </c>
    </row>
    <row r="13" spans="2:60" x14ac:dyDescent="0.25">
      <c r="B13" s="17" t="s">
        <v>77</v>
      </c>
      <c r="C13" s="18">
        <v>5.32258064516129E-2</v>
      </c>
      <c r="D13" s="18">
        <v>4.2857142857142899E-2</v>
      </c>
      <c r="E13" s="18">
        <v>0.115384615384615</v>
      </c>
      <c r="F13" s="18">
        <v>8.8235294117647106E-2</v>
      </c>
      <c r="G13" s="18">
        <v>4.1666666666666699E-2</v>
      </c>
      <c r="H13" s="18">
        <v>6.6666666666666693E-2</v>
      </c>
      <c r="I13" s="18">
        <v>0.1</v>
      </c>
      <c r="J13" s="18">
        <v>0</v>
      </c>
      <c r="K13" s="18">
        <v>6.4516129032258104E-2</v>
      </c>
      <c r="L13" s="18">
        <v>9.0909090909090898E-2</v>
      </c>
      <c r="M13" s="18">
        <v>0</v>
      </c>
      <c r="N13" s="18">
        <v>6.3829787234042507E-2</v>
      </c>
      <c r="O13" s="18">
        <v>0</v>
      </c>
      <c r="P13" s="18">
        <v>3.7037037037037E-2</v>
      </c>
      <c r="Q13" s="18">
        <v>0.11764705882352899</v>
      </c>
      <c r="R13" s="18">
        <v>0</v>
      </c>
      <c r="S13" s="18">
        <v>1.7857142857142901E-2</v>
      </c>
      <c r="T13" s="18">
        <v>5.1724137931034503E-2</v>
      </c>
      <c r="U13" s="18"/>
      <c r="V13" s="18">
        <v>0.12068965517241401</v>
      </c>
      <c r="W13" s="18">
        <v>7.0422535211267595E-2</v>
      </c>
      <c r="X13" s="18">
        <v>7.6470588235294096E-2</v>
      </c>
      <c r="Y13" s="18">
        <v>2.4922118380062301E-2</v>
      </c>
      <c r="Z13" s="18"/>
      <c r="AA13" s="18">
        <v>6.4516129032258104E-2</v>
      </c>
      <c r="AB13" s="18">
        <v>7.4999999999999997E-2</v>
      </c>
      <c r="AC13" s="18">
        <v>0</v>
      </c>
      <c r="AD13" s="18">
        <v>2.66666666666667E-2</v>
      </c>
      <c r="AE13" s="18">
        <v>0.101449275362319</v>
      </c>
      <c r="AF13" s="18">
        <v>4.7619047619047603E-2</v>
      </c>
      <c r="AG13" s="18">
        <v>6.25E-2</v>
      </c>
      <c r="AH13" s="18">
        <v>0</v>
      </c>
      <c r="AI13" s="18">
        <v>5.2631578947368397E-2</v>
      </c>
      <c r="AJ13" s="18"/>
      <c r="AK13" s="18">
        <v>8.3333333333333301E-2</v>
      </c>
      <c r="AL13" s="18">
        <v>4.7619047619047603E-2</v>
      </c>
      <c r="AM13" s="18">
        <v>5.7692307692307702E-2</v>
      </c>
      <c r="AN13" s="18">
        <v>7.69230769230769E-2</v>
      </c>
      <c r="AO13" s="18">
        <v>4.6875E-2</v>
      </c>
      <c r="AP13" s="18">
        <v>1.58730158730159E-2</v>
      </c>
      <c r="AQ13" s="18">
        <v>3.7037037037037E-2</v>
      </c>
      <c r="AR13" s="18"/>
      <c r="AS13" s="18">
        <v>1.5957446808510599E-2</v>
      </c>
      <c r="AT13" s="18">
        <v>6.9444444444444406E-2</v>
      </c>
      <c r="AU13" s="18"/>
      <c r="AV13" s="18">
        <v>8.3769633507853394E-2</v>
      </c>
      <c r="AW13" s="18">
        <v>3.9627039627039597E-2</v>
      </c>
      <c r="AX13" s="18"/>
      <c r="AY13" s="18">
        <v>8.3612040133779306E-2</v>
      </c>
      <c r="AZ13" s="18">
        <v>2.4922118380062301E-2</v>
      </c>
      <c r="BA13" s="18"/>
      <c r="BB13" s="18">
        <v>2.7173913043478298E-2</v>
      </c>
      <c r="BC13" s="18">
        <v>9.1269841269841306E-2</v>
      </c>
      <c r="BD13" s="18"/>
      <c r="BE13" s="18">
        <v>0.23529411764705899</v>
      </c>
      <c r="BF13" s="18">
        <v>0.132530120481928</v>
      </c>
      <c r="BG13" s="18">
        <v>4.3988269794721403E-2</v>
      </c>
      <c r="BH13" s="18">
        <v>1.12994350282486E-2</v>
      </c>
    </row>
    <row r="14" spans="2:60" x14ac:dyDescent="0.25">
      <c r="B14" s="15" t="s">
        <v>79</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500</v>
      </c>
      <c r="E2" s="25"/>
      <c r="F2" s="25"/>
      <c r="G2" s="25"/>
      <c r="H2" s="25"/>
      <c r="I2" s="25"/>
      <c r="J2" s="25"/>
      <c r="K2" s="25"/>
    </row>
    <row r="6" spans="2:11" ht="50.1" customHeight="1" x14ac:dyDescent="0.25">
      <c r="B6" s="22" t="s">
        <v>15</v>
      </c>
      <c r="C6" s="22" t="s">
        <v>487</v>
      </c>
      <c r="D6" s="22" t="s">
        <v>488</v>
      </c>
      <c r="E6" s="22" t="s">
        <v>489</v>
      </c>
      <c r="F6" s="22" t="s">
        <v>490</v>
      </c>
      <c r="G6" s="22" t="s">
        <v>491</v>
      </c>
      <c r="H6" s="22" t="s">
        <v>492</v>
      </c>
      <c r="I6" s="22" t="s">
        <v>493</v>
      </c>
      <c r="J6" s="22" t="s">
        <v>494</v>
      </c>
    </row>
    <row r="7" spans="2:11" x14ac:dyDescent="0.25">
      <c r="B7" s="17" t="s">
        <v>495</v>
      </c>
      <c r="C7" s="16">
        <v>0.24548736462093901</v>
      </c>
      <c r="D7" s="16">
        <v>0.303249097472924</v>
      </c>
      <c r="E7" s="16">
        <v>0.202166064981949</v>
      </c>
      <c r="F7" s="16">
        <v>0.26353790613718397</v>
      </c>
      <c r="G7" s="16">
        <v>0.38989169675090302</v>
      </c>
      <c r="H7" s="16">
        <v>0.212996389891697</v>
      </c>
      <c r="I7" s="16">
        <v>0.26353790613718397</v>
      </c>
      <c r="J7" s="16">
        <v>0.35018050541516199</v>
      </c>
    </row>
    <row r="8" spans="2:11" ht="30" x14ac:dyDescent="0.25">
      <c r="B8" s="17" t="s">
        <v>496</v>
      </c>
      <c r="C8" s="16">
        <v>0.43321299638989202</v>
      </c>
      <c r="D8" s="16">
        <v>0.35379061371841197</v>
      </c>
      <c r="E8" s="16">
        <v>0.44765342960288801</v>
      </c>
      <c r="F8" s="16">
        <v>0.40794223826714798</v>
      </c>
      <c r="G8" s="16">
        <v>0.41155234657039702</v>
      </c>
      <c r="H8" s="16">
        <v>0.44404332129963903</v>
      </c>
      <c r="I8" s="16">
        <v>0.36462093862815897</v>
      </c>
      <c r="J8" s="16">
        <v>0.42960288808664299</v>
      </c>
    </row>
    <row r="9" spans="2:11" ht="30" x14ac:dyDescent="0.25">
      <c r="B9" s="17" t="s">
        <v>497</v>
      </c>
      <c r="C9" s="16">
        <v>0.223826714801444</v>
      </c>
      <c r="D9" s="16">
        <v>0.23465703971119101</v>
      </c>
      <c r="E9" s="16">
        <v>0.25992779783393499</v>
      </c>
      <c r="F9" s="16">
        <v>0.24187725631769</v>
      </c>
      <c r="G9" s="16">
        <v>0.140794223826715</v>
      </c>
      <c r="H9" s="16">
        <v>0.21660649819494601</v>
      </c>
      <c r="I9" s="16">
        <v>0.25270758122743697</v>
      </c>
      <c r="J9" s="16">
        <v>0.16606498194945801</v>
      </c>
    </row>
    <row r="10" spans="2:11" ht="30" x14ac:dyDescent="0.25">
      <c r="B10" s="17" t="s">
        <v>498</v>
      </c>
      <c r="C10" s="16">
        <v>6.1371841155234703E-2</v>
      </c>
      <c r="D10" s="16">
        <v>6.1371841155234703E-2</v>
      </c>
      <c r="E10" s="16">
        <v>6.8592057761732897E-2</v>
      </c>
      <c r="F10" s="16">
        <v>4.6931407942238303E-2</v>
      </c>
      <c r="G10" s="16">
        <v>5.0541516245487403E-2</v>
      </c>
      <c r="H10" s="16">
        <v>9.0252707581227401E-2</v>
      </c>
      <c r="I10" s="16">
        <v>7.2202166064981907E-2</v>
      </c>
      <c r="J10" s="16">
        <v>3.6101083032491002E-2</v>
      </c>
    </row>
    <row r="11" spans="2:11" x14ac:dyDescent="0.25">
      <c r="B11" s="17" t="s">
        <v>499</v>
      </c>
      <c r="C11" s="16">
        <v>2.1660649819494601E-2</v>
      </c>
      <c r="D11" s="16">
        <v>2.1660649819494601E-2</v>
      </c>
      <c r="E11" s="16">
        <v>1.0830324909747301E-2</v>
      </c>
      <c r="F11" s="16">
        <v>1.4440433212996401E-2</v>
      </c>
      <c r="G11" s="16">
        <v>7.2202166064982004E-3</v>
      </c>
      <c r="H11" s="16">
        <v>3.2490974729241902E-2</v>
      </c>
      <c r="I11" s="16">
        <v>1.8050541516245501E-2</v>
      </c>
      <c r="J11" s="16">
        <v>1.0830324909747301E-2</v>
      </c>
    </row>
    <row r="12" spans="2:11" x14ac:dyDescent="0.25">
      <c r="B12" s="17" t="s">
        <v>77</v>
      </c>
      <c r="C12" s="16">
        <v>1.4440433212996401E-2</v>
      </c>
      <c r="D12" s="16">
        <v>2.5270758122743701E-2</v>
      </c>
      <c r="E12" s="16">
        <v>1.0830324909747301E-2</v>
      </c>
      <c r="F12" s="16">
        <v>2.5270758122743701E-2</v>
      </c>
      <c r="G12" s="16">
        <v>0</v>
      </c>
      <c r="H12" s="16">
        <v>3.6101083032491002E-3</v>
      </c>
      <c r="I12" s="16">
        <v>2.8880866425992802E-2</v>
      </c>
      <c r="J12" s="16">
        <v>7.2202166064982004E-3</v>
      </c>
    </row>
    <row r="13" spans="2:11" x14ac:dyDescent="0.25">
      <c r="B13" s="15" t="s">
        <v>713</v>
      </c>
      <c r="C13" s="15"/>
      <c r="D13" s="15"/>
      <c r="E13" s="15"/>
      <c r="F13" s="15"/>
      <c r="G13" s="15"/>
      <c r="H13" s="15"/>
      <c r="I13" s="15"/>
      <c r="J13" s="15"/>
    </row>
    <row r="14" spans="2:11" x14ac:dyDescent="0.25">
      <c r="B14" t="s">
        <v>80</v>
      </c>
    </row>
    <row r="15" spans="2:11" x14ac:dyDescent="0.25">
      <c r="B15" t="s">
        <v>81</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0.24548736462093901</v>
      </c>
      <c r="D8" s="16">
        <v>0.32142857142857101</v>
      </c>
      <c r="E8" s="16">
        <v>4.5454545454545497E-2</v>
      </c>
      <c r="F8" s="16">
        <v>0.266666666666667</v>
      </c>
      <c r="G8" s="16">
        <v>0.36363636363636398</v>
      </c>
      <c r="H8" s="16">
        <v>0</v>
      </c>
      <c r="I8" s="16">
        <v>0.41379310344827602</v>
      </c>
      <c r="J8" s="16">
        <v>0</v>
      </c>
      <c r="K8" s="16">
        <v>0.30769230769230799</v>
      </c>
      <c r="L8" s="16">
        <v>0.33333333333333298</v>
      </c>
      <c r="M8" s="16">
        <v>0.17241379310344801</v>
      </c>
      <c r="N8" s="16">
        <v>0.105263157894737</v>
      </c>
      <c r="O8" s="16">
        <v>0.22222222222222199</v>
      </c>
      <c r="P8" s="16">
        <v>0.3</v>
      </c>
      <c r="Q8" s="16">
        <v>0.4</v>
      </c>
      <c r="R8" s="16">
        <v>0</v>
      </c>
      <c r="S8" s="16">
        <v>0.22916666666666699</v>
      </c>
      <c r="T8" s="16">
        <v>0.32</v>
      </c>
      <c r="U8" s="16"/>
      <c r="V8" s="16">
        <v>0.16666666666666699</v>
      </c>
      <c r="W8" s="16">
        <v>0.28125</v>
      </c>
      <c r="X8" s="16">
        <v>0.30769230769230799</v>
      </c>
      <c r="Y8" s="16">
        <v>0.21476510067114099</v>
      </c>
      <c r="Z8" s="16"/>
      <c r="AA8" s="16">
        <v>0.33333333333333298</v>
      </c>
      <c r="AB8" s="16">
        <v>0.26315789473684198</v>
      </c>
      <c r="AC8" s="16">
        <v>0.31034482758620702</v>
      </c>
      <c r="AD8" s="16">
        <v>0.29166666666666702</v>
      </c>
      <c r="AE8" s="16">
        <v>0.1875</v>
      </c>
      <c r="AF8" s="16">
        <v>0.22727272727272699</v>
      </c>
      <c r="AG8" s="16">
        <v>0.32142857142857101</v>
      </c>
      <c r="AH8" s="16">
        <v>0.269230769230769</v>
      </c>
      <c r="AI8" s="16">
        <v>0.102040816326531</v>
      </c>
      <c r="AJ8" s="16"/>
      <c r="AK8" s="16">
        <v>0.32142857142857101</v>
      </c>
      <c r="AL8" s="16">
        <v>0.33333333333333298</v>
      </c>
      <c r="AM8" s="16">
        <v>0.18518518518518501</v>
      </c>
      <c r="AN8" s="16">
        <v>0.14285714285714299</v>
      </c>
      <c r="AO8" s="16">
        <v>0.265625</v>
      </c>
      <c r="AP8" s="16">
        <v>0.241935483870968</v>
      </c>
      <c r="AQ8" s="16">
        <v>0.26829268292682901</v>
      </c>
      <c r="AR8" s="16"/>
      <c r="AS8" s="16">
        <v>0.29213483146067398</v>
      </c>
      <c r="AT8" s="16">
        <v>0.22340425531914901</v>
      </c>
      <c r="AU8" s="16"/>
      <c r="AV8" s="16">
        <v>0.32</v>
      </c>
      <c r="AW8" s="16">
        <v>0.21782178217821799</v>
      </c>
      <c r="AX8" s="16"/>
      <c r="AY8" s="16">
        <v>0.28125</v>
      </c>
      <c r="AZ8" s="16">
        <v>0.21476510067114099</v>
      </c>
      <c r="BA8" s="16"/>
      <c r="BB8" s="16">
        <v>0.26900584795321603</v>
      </c>
      <c r="BC8" s="16">
        <v>0.20754716981132099</v>
      </c>
      <c r="BD8" s="16"/>
      <c r="BE8" s="16">
        <v>0.25</v>
      </c>
      <c r="BF8" s="16">
        <v>0.18181818181818199</v>
      </c>
      <c r="BG8" s="16">
        <v>0.266666666666667</v>
      </c>
      <c r="BH8" s="16">
        <v>0.235955056179775</v>
      </c>
    </row>
    <row r="9" spans="2:60" ht="30" x14ac:dyDescent="0.25">
      <c r="B9" s="17" t="s">
        <v>496</v>
      </c>
      <c r="C9" s="16">
        <v>0.43321299638989202</v>
      </c>
      <c r="D9" s="16">
        <v>0.46428571428571402</v>
      </c>
      <c r="E9" s="16">
        <v>0.45454545454545497</v>
      </c>
      <c r="F9" s="16">
        <v>0.66666666666666696</v>
      </c>
      <c r="G9" s="16">
        <v>0.18181818181818199</v>
      </c>
      <c r="H9" s="16">
        <v>0.75</v>
      </c>
      <c r="I9" s="16">
        <v>0.27586206896551702</v>
      </c>
      <c r="J9" s="16">
        <v>0.75</v>
      </c>
      <c r="K9" s="16">
        <v>0.38461538461538503</v>
      </c>
      <c r="L9" s="16">
        <v>0.66666666666666696</v>
      </c>
      <c r="M9" s="16">
        <v>0.44827586206896602</v>
      </c>
      <c r="N9" s="16">
        <v>0.68421052631578905</v>
      </c>
      <c r="O9" s="16">
        <v>0.44444444444444398</v>
      </c>
      <c r="P9" s="16">
        <v>0.3</v>
      </c>
      <c r="Q9" s="16">
        <v>0.2</v>
      </c>
      <c r="R9" s="16">
        <v>1</v>
      </c>
      <c r="S9" s="16">
        <v>0.39583333333333298</v>
      </c>
      <c r="T9" s="16">
        <v>0.32</v>
      </c>
      <c r="U9" s="16"/>
      <c r="V9" s="16">
        <v>0.77777777777777801</v>
      </c>
      <c r="W9" s="16">
        <v>0.46875</v>
      </c>
      <c r="X9" s="16">
        <v>0.38461538461538503</v>
      </c>
      <c r="Y9" s="16">
        <v>0.40939597315436199</v>
      </c>
      <c r="Z9" s="16"/>
      <c r="AA9" s="16">
        <v>0.55555555555555602</v>
      </c>
      <c r="AB9" s="16">
        <v>0.36842105263157898</v>
      </c>
      <c r="AC9" s="16">
        <v>0.41379310344827602</v>
      </c>
      <c r="AD9" s="16">
        <v>0.45833333333333298</v>
      </c>
      <c r="AE9" s="16">
        <v>0.59375</v>
      </c>
      <c r="AF9" s="16">
        <v>0.18181818181818199</v>
      </c>
      <c r="AG9" s="16">
        <v>0.214285714285714</v>
      </c>
      <c r="AH9" s="16">
        <v>0.269230769230769</v>
      </c>
      <c r="AI9" s="16">
        <v>0.57142857142857095</v>
      </c>
      <c r="AJ9" s="16"/>
      <c r="AK9" s="16">
        <v>0.46428571428571402</v>
      </c>
      <c r="AL9" s="16">
        <v>0.4</v>
      </c>
      <c r="AM9" s="16">
        <v>0.37037037037037002</v>
      </c>
      <c r="AN9" s="16">
        <v>0.51428571428571401</v>
      </c>
      <c r="AO9" s="16">
        <v>0.34375</v>
      </c>
      <c r="AP9" s="16">
        <v>0.467741935483871</v>
      </c>
      <c r="AQ9" s="16">
        <v>0.439024390243902</v>
      </c>
      <c r="AR9" s="16"/>
      <c r="AS9" s="16">
        <v>0.426966292134831</v>
      </c>
      <c r="AT9" s="16">
        <v>0.43617021276595702</v>
      </c>
      <c r="AU9" s="16"/>
      <c r="AV9" s="16">
        <v>0.42666666666666703</v>
      </c>
      <c r="AW9" s="16">
        <v>0.43564356435643597</v>
      </c>
      <c r="AX9" s="16"/>
      <c r="AY9" s="16">
        <v>0.4609375</v>
      </c>
      <c r="AZ9" s="16">
        <v>0.40939597315436199</v>
      </c>
      <c r="BA9" s="16"/>
      <c r="BB9" s="16">
        <v>0.41520467836257302</v>
      </c>
      <c r="BC9" s="16">
        <v>0.46226415094339601</v>
      </c>
      <c r="BD9" s="16"/>
      <c r="BE9" s="16">
        <v>0.5</v>
      </c>
      <c r="BF9" s="16">
        <v>0.42424242424242398</v>
      </c>
      <c r="BG9" s="16">
        <v>0.39333333333333298</v>
      </c>
      <c r="BH9" s="16">
        <v>0.49438202247190999</v>
      </c>
    </row>
    <row r="10" spans="2:60" ht="30" x14ac:dyDescent="0.25">
      <c r="B10" s="17" t="s">
        <v>497</v>
      </c>
      <c r="C10" s="16">
        <v>0.223826714801444</v>
      </c>
      <c r="D10" s="16">
        <v>0.17857142857142899</v>
      </c>
      <c r="E10" s="16">
        <v>0.22727272727272699</v>
      </c>
      <c r="F10" s="16">
        <v>6.6666666666666693E-2</v>
      </c>
      <c r="G10" s="16">
        <v>0.27272727272727298</v>
      </c>
      <c r="H10" s="16">
        <v>0</v>
      </c>
      <c r="I10" s="16">
        <v>0.27586206896551702</v>
      </c>
      <c r="J10" s="16">
        <v>0</v>
      </c>
      <c r="K10" s="16">
        <v>0.230769230769231</v>
      </c>
      <c r="L10" s="16">
        <v>0</v>
      </c>
      <c r="M10" s="16">
        <v>0.27586206896551702</v>
      </c>
      <c r="N10" s="16">
        <v>0.157894736842105</v>
      </c>
      <c r="O10" s="16">
        <v>0.22222222222222199</v>
      </c>
      <c r="P10" s="16">
        <v>0.3</v>
      </c>
      <c r="Q10" s="16">
        <v>0.2</v>
      </c>
      <c r="R10" s="16">
        <v>0</v>
      </c>
      <c r="S10" s="16">
        <v>0.25</v>
      </c>
      <c r="T10" s="16">
        <v>0.32</v>
      </c>
      <c r="U10" s="16"/>
      <c r="V10" s="16">
        <v>0</v>
      </c>
      <c r="W10" s="16">
        <v>0.25</v>
      </c>
      <c r="X10" s="16">
        <v>0.243589743589744</v>
      </c>
      <c r="Y10" s="16">
        <v>0.23489932885906001</v>
      </c>
      <c r="Z10" s="16"/>
      <c r="AA10" s="16">
        <v>8.3333333333333301E-2</v>
      </c>
      <c r="AB10" s="16">
        <v>0.26315789473684198</v>
      </c>
      <c r="AC10" s="16">
        <v>0.24137931034482801</v>
      </c>
      <c r="AD10" s="16">
        <v>0.125</v>
      </c>
      <c r="AE10" s="16">
        <v>0.15625</v>
      </c>
      <c r="AF10" s="16">
        <v>0.40909090909090901</v>
      </c>
      <c r="AG10" s="16">
        <v>0.25</v>
      </c>
      <c r="AH10" s="16">
        <v>0.42307692307692302</v>
      </c>
      <c r="AI10" s="16">
        <v>0.22448979591836701</v>
      </c>
      <c r="AJ10" s="16"/>
      <c r="AK10" s="16">
        <v>0.107142857142857</v>
      </c>
      <c r="AL10" s="16">
        <v>0.2</v>
      </c>
      <c r="AM10" s="16">
        <v>0.33333333333333298</v>
      </c>
      <c r="AN10" s="16">
        <v>0.28571428571428598</v>
      </c>
      <c r="AO10" s="16">
        <v>0.25</v>
      </c>
      <c r="AP10" s="16">
        <v>0.225806451612903</v>
      </c>
      <c r="AQ10" s="16">
        <v>0.17073170731707299</v>
      </c>
      <c r="AR10" s="16"/>
      <c r="AS10" s="16">
        <v>0.213483146067416</v>
      </c>
      <c r="AT10" s="16">
        <v>0.22872340425531901</v>
      </c>
      <c r="AU10" s="16"/>
      <c r="AV10" s="16">
        <v>0.18666666666666701</v>
      </c>
      <c r="AW10" s="16">
        <v>0.237623762376238</v>
      </c>
      <c r="AX10" s="16"/>
      <c r="AY10" s="16">
        <v>0.2109375</v>
      </c>
      <c r="AZ10" s="16">
        <v>0.23489932885906001</v>
      </c>
      <c r="BA10" s="16"/>
      <c r="BB10" s="16">
        <v>0.22222222222222199</v>
      </c>
      <c r="BC10" s="16">
        <v>0.22641509433962301</v>
      </c>
      <c r="BD10" s="16"/>
      <c r="BE10" s="16">
        <v>0</v>
      </c>
      <c r="BF10" s="16">
        <v>0.18181818181818199</v>
      </c>
      <c r="BG10" s="16">
        <v>0.24</v>
      </c>
      <c r="BH10" s="16">
        <v>0.224719101123595</v>
      </c>
    </row>
    <row r="11" spans="2:60" ht="30" x14ac:dyDescent="0.25">
      <c r="B11" s="17" t="s">
        <v>498</v>
      </c>
      <c r="C11" s="16">
        <v>6.1371841155234703E-2</v>
      </c>
      <c r="D11" s="16">
        <v>3.5714285714285698E-2</v>
      </c>
      <c r="E11" s="16">
        <v>0.22727272727272699</v>
      </c>
      <c r="F11" s="16">
        <v>0</v>
      </c>
      <c r="G11" s="16">
        <v>0.18181818181818199</v>
      </c>
      <c r="H11" s="16">
        <v>0</v>
      </c>
      <c r="I11" s="16">
        <v>0</v>
      </c>
      <c r="J11" s="16">
        <v>0</v>
      </c>
      <c r="K11" s="16">
        <v>7.69230769230769E-2</v>
      </c>
      <c r="L11" s="16">
        <v>0</v>
      </c>
      <c r="M11" s="16">
        <v>3.4482758620689703E-2</v>
      </c>
      <c r="N11" s="16">
        <v>0</v>
      </c>
      <c r="O11" s="16">
        <v>0.11111111111111099</v>
      </c>
      <c r="P11" s="16">
        <v>0.1</v>
      </c>
      <c r="Q11" s="16">
        <v>0.2</v>
      </c>
      <c r="R11" s="16">
        <v>0</v>
      </c>
      <c r="S11" s="16">
        <v>6.25E-2</v>
      </c>
      <c r="T11" s="16">
        <v>0.04</v>
      </c>
      <c r="U11" s="16"/>
      <c r="V11" s="16">
        <v>0</v>
      </c>
      <c r="W11" s="16">
        <v>0</v>
      </c>
      <c r="X11" s="16">
        <v>2.5641025641025599E-2</v>
      </c>
      <c r="Y11" s="16">
        <v>0.100671140939597</v>
      </c>
      <c r="Z11" s="16"/>
      <c r="AA11" s="16">
        <v>0</v>
      </c>
      <c r="AB11" s="16">
        <v>5.2631578947368397E-2</v>
      </c>
      <c r="AC11" s="16">
        <v>0</v>
      </c>
      <c r="AD11" s="16">
        <v>4.1666666666666699E-2</v>
      </c>
      <c r="AE11" s="16">
        <v>3.125E-2</v>
      </c>
      <c r="AF11" s="16">
        <v>0.13636363636363599</v>
      </c>
      <c r="AG11" s="16">
        <v>0.17857142857142899</v>
      </c>
      <c r="AH11" s="16">
        <v>3.8461538461538498E-2</v>
      </c>
      <c r="AI11" s="16">
        <v>8.1632653061224497E-2</v>
      </c>
      <c r="AJ11" s="16"/>
      <c r="AK11" s="16">
        <v>3.5714285714285698E-2</v>
      </c>
      <c r="AL11" s="16">
        <v>6.6666666666666693E-2</v>
      </c>
      <c r="AM11" s="16">
        <v>7.4074074074074098E-2</v>
      </c>
      <c r="AN11" s="16">
        <v>5.7142857142857099E-2</v>
      </c>
      <c r="AO11" s="16">
        <v>7.8125E-2</v>
      </c>
      <c r="AP11" s="16">
        <v>1.6129032258064498E-2</v>
      </c>
      <c r="AQ11" s="16">
        <v>0.12195121951219499</v>
      </c>
      <c r="AR11" s="16"/>
      <c r="AS11" s="16">
        <v>5.6179775280898903E-2</v>
      </c>
      <c r="AT11" s="16">
        <v>6.3829787234042507E-2</v>
      </c>
      <c r="AU11" s="16"/>
      <c r="AV11" s="16">
        <v>2.66666666666667E-2</v>
      </c>
      <c r="AW11" s="16">
        <v>7.4257425742574296E-2</v>
      </c>
      <c r="AX11" s="16"/>
      <c r="AY11" s="16">
        <v>1.5625E-2</v>
      </c>
      <c r="AZ11" s="16">
        <v>0.100671140939597</v>
      </c>
      <c r="BA11" s="16"/>
      <c r="BB11" s="16">
        <v>4.6783625730994101E-2</v>
      </c>
      <c r="BC11" s="16">
        <v>8.4905660377358499E-2</v>
      </c>
      <c r="BD11" s="16"/>
      <c r="BE11" s="16">
        <v>0</v>
      </c>
      <c r="BF11" s="16">
        <v>0.15151515151515199</v>
      </c>
      <c r="BG11" s="16">
        <v>0.06</v>
      </c>
      <c r="BH11" s="16">
        <v>3.3707865168539297E-2</v>
      </c>
    </row>
    <row r="12" spans="2:60" x14ac:dyDescent="0.25">
      <c r="B12" s="17" t="s">
        <v>499</v>
      </c>
      <c r="C12" s="16">
        <v>2.1660649819494601E-2</v>
      </c>
      <c r="D12" s="16">
        <v>0</v>
      </c>
      <c r="E12" s="16">
        <v>0</v>
      </c>
      <c r="F12" s="16">
        <v>0</v>
      </c>
      <c r="G12" s="16">
        <v>0</v>
      </c>
      <c r="H12" s="16">
        <v>0.25</v>
      </c>
      <c r="I12" s="16">
        <v>0</v>
      </c>
      <c r="J12" s="16">
        <v>0.25</v>
      </c>
      <c r="K12" s="16">
        <v>0</v>
      </c>
      <c r="L12" s="16">
        <v>0</v>
      </c>
      <c r="M12" s="16">
        <v>6.8965517241379296E-2</v>
      </c>
      <c r="N12" s="16">
        <v>0</v>
      </c>
      <c r="O12" s="16">
        <v>0</v>
      </c>
      <c r="P12" s="16">
        <v>0</v>
      </c>
      <c r="Q12" s="16">
        <v>0</v>
      </c>
      <c r="R12" s="16">
        <v>0</v>
      </c>
      <c r="S12" s="16">
        <v>4.1666666666666699E-2</v>
      </c>
      <c r="T12" s="16">
        <v>0</v>
      </c>
      <c r="U12" s="16"/>
      <c r="V12" s="16">
        <v>0</v>
      </c>
      <c r="W12" s="16">
        <v>0</v>
      </c>
      <c r="X12" s="16">
        <v>2.5641025641025599E-2</v>
      </c>
      <c r="Y12" s="16">
        <v>2.68456375838926E-2</v>
      </c>
      <c r="Z12" s="16"/>
      <c r="AA12" s="16">
        <v>0</v>
      </c>
      <c r="AB12" s="16">
        <v>5.2631578947368397E-2</v>
      </c>
      <c r="AC12" s="16">
        <v>3.4482758620689703E-2</v>
      </c>
      <c r="AD12" s="16">
        <v>0</v>
      </c>
      <c r="AE12" s="16">
        <v>3.125E-2</v>
      </c>
      <c r="AF12" s="16">
        <v>4.5454545454545497E-2</v>
      </c>
      <c r="AG12" s="16">
        <v>0</v>
      </c>
      <c r="AH12" s="16">
        <v>0</v>
      </c>
      <c r="AI12" s="16">
        <v>2.04081632653061E-2</v>
      </c>
      <c r="AJ12" s="16"/>
      <c r="AK12" s="16">
        <v>0</v>
      </c>
      <c r="AL12" s="16">
        <v>0</v>
      </c>
      <c r="AM12" s="16">
        <v>3.7037037037037E-2</v>
      </c>
      <c r="AN12" s="16">
        <v>0</v>
      </c>
      <c r="AO12" s="16">
        <v>4.6875E-2</v>
      </c>
      <c r="AP12" s="16">
        <v>3.2258064516128997E-2</v>
      </c>
      <c r="AQ12" s="16">
        <v>0</v>
      </c>
      <c r="AR12" s="16"/>
      <c r="AS12" s="16">
        <v>1.1235955056179799E-2</v>
      </c>
      <c r="AT12" s="16">
        <v>2.6595744680851099E-2</v>
      </c>
      <c r="AU12" s="16"/>
      <c r="AV12" s="16">
        <v>1.3333333333333299E-2</v>
      </c>
      <c r="AW12" s="16">
        <v>2.4752475247524799E-2</v>
      </c>
      <c r="AX12" s="16"/>
      <c r="AY12" s="16">
        <v>1.5625E-2</v>
      </c>
      <c r="AZ12" s="16">
        <v>2.68456375838926E-2</v>
      </c>
      <c r="BA12" s="16"/>
      <c r="BB12" s="16">
        <v>2.3391812865497099E-2</v>
      </c>
      <c r="BC12" s="16">
        <v>1.88679245283019E-2</v>
      </c>
      <c r="BD12" s="16"/>
      <c r="BE12" s="16">
        <v>0.25</v>
      </c>
      <c r="BF12" s="16">
        <v>3.03030303030303E-2</v>
      </c>
      <c r="BG12" s="16">
        <v>0.02</v>
      </c>
      <c r="BH12" s="16">
        <v>1.1235955056179799E-2</v>
      </c>
    </row>
    <row r="13" spans="2:60" x14ac:dyDescent="0.25">
      <c r="B13" s="17" t="s">
        <v>77</v>
      </c>
      <c r="C13" s="18">
        <v>1.4440433212996401E-2</v>
      </c>
      <c r="D13" s="18">
        <v>0</v>
      </c>
      <c r="E13" s="18">
        <v>4.5454545454545497E-2</v>
      </c>
      <c r="F13" s="18">
        <v>0</v>
      </c>
      <c r="G13" s="18">
        <v>0</v>
      </c>
      <c r="H13" s="18">
        <v>0</v>
      </c>
      <c r="I13" s="18">
        <v>3.4482758620689703E-2</v>
      </c>
      <c r="J13" s="18">
        <v>0</v>
      </c>
      <c r="K13" s="18">
        <v>0</v>
      </c>
      <c r="L13" s="18">
        <v>0</v>
      </c>
      <c r="M13" s="18">
        <v>0</v>
      </c>
      <c r="N13" s="18">
        <v>5.2631578947368397E-2</v>
      </c>
      <c r="O13" s="18">
        <v>0</v>
      </c>
      <c r="P13" s="18">
        <v>0</v>
      </c>
      <c r="Q13" s="18">
        <v>0</v>
      </c>
      <c r="R13" s="18">
        <v>0</v>
      </c>
      <c r="S13" s="18">
        <v>2.0833333333333301E-2</v>
      </c>
      <c r="T13" s="18">
        <v>0</v>
      </c>
      <c r="U13" s="18"/>
      <c r="V13" s="18">
        <v>5.5555555555555601E-2</v>
      </c>
      <c r="W13" s="18">
        <v>0</v>
      </c>
      <c r="X13" s="18">
        <v>1.2820512820512799E-2</v>
      </c>
      <c r="Y13" s="18">
        <v>1.34228187919463E-2</v>
      </c>
      <c r="Z13" s="18"/>
      <c r="AA13" s="18">
        <v>2.7777777777777801E-2</v>
      </c>
      <c r="AB13" s="18">
        <v>0</v>
      </c>
      <c r="AC13" s="18">
        <v>0</v>
      </c>
      <c r="AD13" s="18">
        <v>8.3333333333333301E-2</v>
      </c>
      <c r="AE13" s="18">
        <v>0</v>
      </c>
      <c r="AF13" s="18">
        <v>0</v>
      </c>
      <c r="AG13" s="18">
        <v>3.5714285714285698E-2</v>
      </c>
      <c r="AH13" s="18">
        <v>0</v>
      </c>
      <c r="AI13" s="18">
        <v>0</v>
      </c>
      <c r="AJ13" s="18"/>
      <c r="AK13" s="18">
        <v>7.1428571428571397E-2</v>
      </c>
      <c r="AL13" s="18">
        <v>0</v>
      </c>
      <c r="AM13" s="18">
        <v>0</v>
      </c>
      <c r="AN13" s="18">
        <v>0</v>
      </c>
      <c r="AO13" s="18">
        <v>1.5625E-2</v>
      </c>
      <c r="AP13" s="18">
        <v>1.6129032258064498E-2</v>
      </c>
      <c r="AQ13" s="18">
        <v>0</v>
      </c>
      <c r="AR13" s="18"/>
      <c r="AS13" s="18">
        <v>0</v>
      </c>
      <c r="AT13" s="18">
        <v>2.1276595744680899E-2</v>
      </c>
      <c r="AU13" s="18"/>
      <c r="AV13" s="18">
        <v>2.66666666666667E-2</v>
      </c>
      <c r="AW13" s="18">
        <v>9.9009900990098994E-3</v>
      </c>
      <c r="AX13" s="18"/>
      <c r="AY13" s="18">
        <v>1.5625E-2</v>
      </c>
      <c r="AZ13" s="18">
        <v>1.34228187919463E-2</v>
      </c>
      <c r="BA13" s="18"/>
      <c r="BB13" s="18">
        <v>2.3391812865497099E-2</v>
      </c>
      <c r="BC13" s="18">
        <v>0</v>
      </c>
      <c r="BD13" s="18"/>
      <c r="BE13" s="18">
        <v>0</v>
      </c>
      <c r="BF13" s="18">
        <v>3.03030303030303E-2</v>
      </c>
      <c r="BG13" s="18">
        <v>0.02</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0.303249097472924</v>
      </c>
      <c r="D8" s="16">
        <v>0.28571428571428598</v>
      </c>
      <c r="E8" s="16">
        <v>4.5454545454545497E-2</v>
      </c>
      <c r="F8" s="16">
        <v>0.46666666666666701</v>
      </c>
      <c r="G8" s="16">
        <v>0.18181818181818199</v>
      </c>
      <c r="H8" s="16">
        <v>0.75</v>
      </c>
      <c r="I8" s="16">
        <v>0.27586206896551702</v>
      </c>
      <c r="J8" s="16">
        <v>0.25</v>
      </c>
      <c r="K8" s="16">
        <v>0.15384615384615399</v>
      </c>
      <c r="L8" s="16">
        <v>1</v>
      </c>
      <c r="M8" s="16">
        <v>0.48275862068965503</v>
      </c>
      <c r="N8" s="16">
        <v>0.157894736842105</v>
      </c>
      <c r="O8" s="16">
        <v>0.44444444444444398</v>
      </c>
      <c r="P8" s="16">
        <v>0.4</v>
      </c>
      <c r="Q8" s="16">
        <v>0.4</v>
      </c>
      <c r="R8" s="16">
        <v>0.66666666666666696</v>
      </c>
      <c r="S8" s="16">
        <v>0.33333333333333298</v>
      </c>
      <c r="T8" s="16">
        <v>0.16</v>
      </c>
      <c r="U8" s="16"/>
      <c r="V8" s="16">
        <v>0.44444444444444398</v>
      </c>
      <c r="W8" s="16">
        <v>0.34375</v>
      </c>
      <c r="X8" s="16">
        <v>0.20512820512820501</v>
      </c>
      <c r="Y8" s="16">
        <v>0.32885906040268498</v>
      </c>
      <c r="Z8" s="16"/>
      <c r="AA8" s="16">
        <v>0.38888888888888901</v>
      </c>
      <c r="AB8" s="16">
        <v>0.42105263157894701</v>
      </c>
      <c r="AC8" s="16">
        <v>0.27586206896551702</v>
      </c>
      <c r="AD8" s="16">
        <v>0.29166666666666702</v>
      </c>
      <c r="AE8" s="16">
        <v>0.21875</v>
      </c>
      <c r="AF8" s="16">
        <v>0.36363636363636398</v>
      </c>
      <c r="AG8" s="16">
        <v>0.25</v>
      </c>
      <c r="AH8" s="16">
        <v>0.269230769230769</v>
      </c>
      <c r="AI8" s="16">
        <v>0.28571428571428598</v>
      </c>
      <c r="AJ8" s="16"/>
      <c r="AK8" s="16">
        <v>0.35714285714285698</v>
      </c>
      <c r="AL8" s="16">
        <v>0.46666666666666701</v>
      </c>
      <c r="AM8" s="16">
        <v>0.18518518518518501</v>
      </c>
      <c r="AN8" s="16">
        <v>0.25714285714285701</v>
      </c>
      <c r="AO8" s="16">
        <v>0.3125</v>
      </c>
      <c r="AP8" s="16">
        <v>0.33870967741935498</v>
      </c>
      <c r="AQ8" s="16">
        <v>0.26829268292682901</v>
      </c>
      <c r="AR8" s="16"/>
      <c r="AS8" s="16">
        <v>0.35955056179775302</v>
      </c>
      <c r="AT8" s="16">
        <v>0.27659574468085102</v>
      </c>
      <c r="AU8" s="16"/>
      <c r="AV8" s="16">
        <v>0.34666666666666701</v>
      </c>
      <c r="AW8" s="16">
        <v>0.287128712871287</v>
      </c>
      <c r="AX8" s="16"/>
      <c r="AY8" s="16">
        <v>0.2734375</v>
      </c>
      <c r="AZ8" s="16">
        <v>0.32885906040268498</v>
      </c>
      <c r="BA8" s="16"/>
      <c r="BB8" s="16">
        <v>0.33333333333333298</v>
      </c>
      <c r="BC8" s="16">
        <v>0.25471698113207503</v>
      </c>
      <c r="BD8" s="16"/>
      <c r="BE8" s="16">
        <v>0.25</v>
      </c>
      <c r="BF8" s="16">
        <v>0.24242424242424199</v>
      </c>
      <c r="BG8" s="16">
        <v>0.30666666666666698</v>
      </c>
      <c r="BH8" s="16">
        <v>0.325842696629214</v>
      </c>
    </row>
    <row r="9" spans="2:60" ht="30" x14ac:dyDescent="0.25">
      <c r="B9" s="17" t="s">
        <v>496</v>
      </c>
      <c r="C9" s="16">
        <v>0.35379061371841197</v>
      </c>
      <c r="D9" s="16">
        <v>0.42857142857142899</v>
      </c>
      <c r="E9" s="16">
        <v>0.45454545454545497</v>
      </c>
      <c r="F9" s="16">
        <v>0.2</v>
      </c>
      <c r="G9" s="16">
        <v>0.27272727272727298</v>
      </c>
      <c r="H9" s="16">
        <v>0</v>
      </c>
      <c r="I9" s="16">
        <v>0.27586206896551702</v>
      </c>
      <c r="J9" s="16">
        <v>0.25</v>
      </c>
      <c r="K9" s="16">
        <v>0.53846153846153799</v>
      </c>
      <c r="L9" s="16">
        <v>0</v>
      </c>
      <c r="M9" s="16">
        <v>0.20689655172413801</v>
      </c>
      <c r="N9" s="16">
        <v>0.63157894736842102</v>
      </c>
      <c r="O9" s="16">
        <v>0.44444444444444398</v>
      </c>
      <c r="P9" s="16">
        <v>0.1</v>
      </c>
      <c r="Q9" s="16">
        <v>0.4</v>
      </c>
      <c r="R9" s="16">
        <v>0.33333333333333298</v>
      </c>
      <c r="S9" s="16">
        <v>0.33333333333333298</v>
      </c>
      <c r="T9" s="16">
        <v>0.48</v>
      </c>
      <c r="U9" s="16"/>
      <c r="V9" s="16">
        <v>0.33333333333333298</v>
      </c>
      <c r="W9" s="16">
        <v>0.375</v>
      </c>
      <c r="X9" s="16">
        <v>0.28205128205128199</v>
      </c>
      <c r="Y9" s="16">
        <v>0.389261744966443</v>
      </c>
      <c r="Z9" s="16"/>
      <c r="AA9" s="16">
        <v>0.33333333333333298</v>
      </c>
      <c r="AB9" s="16">
        <v>0.157894736842105</v>
      </c>
      <c r="AC9" s="16">
        <v>0.34482758620689702</v>
      </c>
      <c r="AD9" s="16">
        <v>0.45833333333333298</v>
      </c>
      <c r="AE9" s="16">
        <v>0.40625</v>
      </c>
      <c r="AF9" s="16">
        <v>0.31818181818181801</v>
      </c>
      <c r="AG9" s="16">
        <v>0.25</v>
      </c>
      <c r="AH9" s="16">
        <v>0.42307692307692302</v>
      </c>
      <c r="AI9" s="16">
        <v>0.44897959183673503</v>
      </c>
      <c r="AJ9" s="16"/>
      <c r="AK9" s="16">
        <v>0.39285714285714302</v>
      </c>
      <c r="AL9" s="16">
        <v>0.2</v>
      </c>
      <c r="AM9" s="16">
        <v>0.296296296296296</v>
      </c>
      <c r="AN9" s="16">
        <v>0.371428571428571</v>
      </c>
      <c r="AO9" s="16">
        <v>0.34375</v>
      </c>
      <c r="AP9" s="16">
        <v>0.38709677419354799</v>
      </c>
      <c r="AQ9" s="16">
        <v>0.39024390243902402</v>
      </c>
      <c r="AR9" s="16"/>
      <c r="AS9" s="16">
        <v>0.30337078651685401</v>
      </c>
      <c r="AT9" s="16">
        <v>0.37765957446808501</v>
      </c>
      <c r="AU9" s="16"/>
      <c r="AV9" s="16">
        <v>0.30666666666666698</v>
      </c>
      <c r="AW9" s="16">
        <v>0.37128712871287101</v>
      </c>
      <c r="AX9" s="16"/>
      <c r="AY9" s="16">
        <v>0.3125</v>
      </c>
      <c r="AZ9" s="16">
        <v>0.389261744966443</v>
      </c>
      <c r="BA9" s="16"/>
      <c r="BB9" s="16">
        <v>0.35087719298245601</v>
      </c>
      <c r="BC9" s="16">
        <v>0.35849056603773599</v>
      </c>
      <c r="BD9" s="16"/>
      <c r="BE9" s="16">
        <v>0.25</v>
      </c>
      <c r="BF9" s="16">
        <v>0.21212121212121199</v>
      </c>
      <c r="BG9" s="16">
        <v>0.34666666666666701</v>
      </c>
      <c r="BH9" s="16">
        <v>0.41573033707865198</v>
      </c>
    </row>
    <row r="10" spans="2:60" ht="30" x14ac:dyDescent="0.25">
      <c r="B10" s="17" t="s">
        <v>497</v>
      </c>
      <c r="C10" s="16">
        <v>0.23465703971119101</v>
      </c>
      <c r="D10" s="16">
        <v>0.214285714285714</v>
      </c>
      <c r="E10" s="16">
        <v>0.40909090909090901</v>
      </c>
      <c r="F10" s="16">
        <v>0.33333333333333298</v>
      </c>
      <c r="G10" s="16">
        <v>0.27272727272727298</v>
      </c>
      <c r="H10" s="16">
        <v>0.25</v>
      </c>
      <c r="I10" s="16">
        <v>0.31034482758620702</v>
      </c>
      <c r="J10" s="16">
        <v>0.5</v>
      </c>
      <c r="K10" s="16">
        <v>0.15384615384615399</v>
      </c>
      <c r="L10" s="16">
        <v>0</v>
      </c>
      <c r="M10" s="16">
        <v>0.20689655172413801</v>
      </c>
      <c r="N10" s="16">
        <v>0.105263157894737</v>
      </c>
      <c r="O10" s="16">
        <v>0.11111111111111099</v>
      </c>
      <c r="P10" s="16">
        <v>0.4</v>
      </c>
      <c r="Q10" s="16">
        <v>0</v>
      </c>
      <c r="R10" s="16">
        <v>0</v>
      </c>
      <c r="S10" s="16">
        <v>0.20833333333333301</v>
      </c>
      <c r="T10" s="16">
        <v>0.2</v>
      </c>
      <c r="U10" s="16"/>
      <c r="V10" s="16">
        <v>0.16666666666666699</v>
      </c>
      <c r="W10" s="16">
        <v>0.125</v>
      </c>
      <c r="X10" s="16">
        <v>0.37179487179487197</v>
      </c>
      <c r="Y10" s="16">
        <v>0.194630872483221</v>
      </c>
      <c r="Z10" s="16"/>
      <c r="AA10" s="16">
        <v>0.22222222222222199</v>
      </c>
      <c r="AB10" s="16">
        <v>0.26315789473684198</v>
      </c>
      <c r="AC10" s="16">
        <v>0.20689655172413801</v>
      </c>
      <c r="AD10" s="16">
        <v>0.125</v>
      </c>
      <c r="AE10" s="16">
        <v>0.28125</v>
      </c>
      <c r="AF10" s="16">
        <v>0.27272727272727298</v>
      </c>
      <c r="AG10" s="16">
        <v>0.35714285714285698</v>
      </c>
      <c r="AH10" s="16">
        <v>0.230769230769231</v>
      </c>
      <c r="AI10" s="16">
        <v>0.16326530612244899</v>
      </c>
      <c r="AJ10" s="16"/>
      <c r="AK10" s="16">
        <v>0.14285714285714299</v>
      </c>
      <c r="AL10" s="16">
        <v>0.266666666666667</v>
      </c>
      <c r="AM10" s="16">
        <v>0.407407407407407</v>
      </c>
      <c r="AN10" s="16">
        <v>0.28571428571428598</v>
      </c>
      <c r="AO10" s="16">
        <v>0.234375</v>
      </c>
      <c r="AP10" s="16">
        <v>0.17741935483870999</v>
      </c>
      <c r="AQ10" s="16">
        <v>0.19512195121951201</v>
      </c>
      <c r="AR10" s="16"/>
      <c r="AS10" s="16">
        <v>0.224719101123595</v>
      </c>
      <c r="AT10" s="16">
        <v>0.23936170212766</v>
      </c>
      <c r="AU10" s="16"/>
      <c r="AV10" s="16">
        <v>0.22666666666666699</v>
      </c>
      <c r="AW10" s="16">
        <v>0.237623762376238</v>
      </c>
      <c r="AX10" s="16"/>
      <c r="AY10" s="16">
        <v>0.28125</v>
      </c>
      <c r="AZ10" s="16">
        <v>0.194630872483221</v>
      </c>
      <c r="BA10" s="16"/>
      <c r="BB10" s="16">
        <v>0.20467836257309899</v>
      </c>
      <c r="BC10" s="16">
        <v>0.28301886792452802</v>
      </c>
      <c r="BD10" s="16"/>
      <c r="BE10" s="16">
        <v>0.25</v>
      </c>
      <c r="BF10" s="16">
        <v>0.27272727272727298</v>
      </c>
      <c r="BG10" s="16">
        <v>0.26</v>
      </c>
      <c r="BH10" s="16">
        <v>0.17977528089887601</v>
      </c>
    </row>
    <row r="11" spans="2:60" ht="30" x14ac:dyDescent="0.25">
      <c r="B11" s="17" t="s">
        <v>498</v>
      </c>
      <c r="C11" s="16">
        <v>6.1371841155234703E-2</v>
      </c>
      <c r="D11" s="16">
        <v>3.5714285714285698E-2</v>
      </c>
      <c r="E11" s="16">
        <v>4.5454545454545497E-2</v>
      </c>
      <c r="F11" s="16">
        <v>0</v>
      </c>
      <c r="G11" s="16">
        <v>0.27272727272727298</v>
      </c>
      <c r="H11" s="16">
        <v>0</v>
      </c>
      <c r="I11" s="16">
        <v>6.8965517241379296E-2</v>
      </c>
      <c r="J11" s="16">
        <v>0</v>
      </c>
      <c r="K11" s="16">
        <v>0.15384615384615399</v>
      </c>
      <c r="L11" s="16">
        <v>0</v>
      </c>
      <c r="M11" s="16">
        <v>6.8965517241379296E-2</v>
      </c>
      <c r="N11" s="16">
        <v>0</v>
      </c>
      <c r="O11" s="16">
        <v>0</v>
      </c>
      <c r="P11" s="16">
        <v>0</v>
      </c>
      <c r="Q11" s="16">
        <v>0</v>
      </c>
      <c r="R11" s="16">
        <v>0</v>
      </c>
      <c r="S11" s="16">
        <v>8.3333333333333301E-2</v>
      </c>
      <c r="T11" s="16">
        <v>0.08</v>
      </c>
      <c r="U11" s="16"/>
      <c r="V11" s="16">
        <v>0</v>
      </c>
      <c r="W11" s="16">
        <v>3.125E-2</v>
      </c>
      <c r="X11" s="16">
        <v>0.102564102564103</v>
      </c>
      <c r="Y11" s="16">
        <v>5.3691275167785199E-2</v>
      </c>
      <c r="Z11" s="16"/>
      <c r="AA11" s="16">
        <v>2.7777777777777801E-2</v>
      </c>
      <c r="AB11" s="16">
        <v>5.2631578947368397E-2</v>
      </c>
      <c r="AC11" s="16">
        <v>6.8965517241379296E-2</v>
      </c>
      <c r="AD11" s="16">
        <v>4.1666666666666699E-2</v>
      </c>
      <c r="AE11" s="16">
        <v>3.125E-2</v>
      </c>
      <c r="AF11" s="16">
        <v>0</v>
      </c>
      <c r="AG11" s="16">
        <v>0.107142857142857</v>
      </c>
      <c r="AH11" s="16">
        <v>7.69230769230769E-2</v>
      </c>
      <c r="AI11" s="16">
        <v>8.1632653061224497E-2</v>
      </c>
      <c r="AJ11" s="16"/>
      <c r="AK11" s="16">
        <v>3.5714285714285698E-2</v>
      </c>
      <c r="AL11" s="16">
        <v>6.6666666666666693E-2</v>
      </c>
      <c r="AM11" s="16">
        <v>7.4074074074074098E-2</v>
      </c>
      <c r="AN11" s="16">
        <v>5.7142857142857099E-2</v>
      </c>
      <c r="AO11" s="16">
        <v>6.25E-2</v>
      </c>
      <c r="AP11" s="16">
        <v>3.2258064516128997E-2</v>
      </c>
      <c r="AQ11" s="16">
        <v>9.7560975609756101E-2</v>
      </c>
      <c r="AR11" s="16"/>
      <c r="AS11" s="16">
        <v>8.98876404494382E-2</v>
      </c>
      <c r="AT11" s="16">
        <v>4.7872340425531901E-2</v>
      </c>
      <c r="AU11" s="16"/>
      <c r="AV11" s="16">
        <v>0.08</v>
      </c>
      <c r="AW11" s="16">
        <v>5.4455445544554497E-2</v>
      </c>
      <c r="AX11" s="16"/>
      <c r="AY11" s="16">
        <v>7.03125E-2</v>
      </c>
      <c r="AZ11" s="16">
        <v>5.3691275167785199E-2</v>
      </c>
      <c r="BA11" s="16"/>
      <c r="BB11" s="16">
        <v>6.4327485380116997E-2</v>
      </c>
      <c r="BC11" s="16">
        <v>5.6603773584905703E-2</v>
      </c>
      <c r="BD11" s="16"/>
      <c r="BE11" s="16">
        <v>0</v>
      </c>
      <c r="BF11" s="16">
        <v>0.15151515151515199</v>
      </c>
      <c r="BG11" s="16">
        <v>3.3333333333333298E-2</v>
      </c>
      <c r="BH11" s="16">
        <v>7.8651685393258397E-2</v>
      </c>
    </row>
    <row r="12" spans="2:60" x14ac:dyDescent="0.25">
      <c r="B12" s="17" t="s">
        <v>499</v>
      </c>
      <c r="C12" s="16">
        <v>2.1660649819494601E-2</v>
      </c>
      <c r="D12" s="16">
        <v>3.5714285714285698E-2</v>
      </c>
      <c r="E12" s="16">
        <v>0</v>
      </c>
      <c r="F12" s="16">
        <v>0</v>
      </c>
      <c r="G12" s="16">
        <v>0</v>
      </c>
      <c r="H12" s="16">
        <v>0</v>
      </c>
      <c r="I12" s="16">
        <v>3.4482758620689703E-2</v>
      </c>
      <c r="J12" s="16">
        <v>0</v>
      </c>
      <c r="K12" s="16">
        <v>0</v>
      </c>
      <c r="L12" s="16">
        <v>0</v>
      </c>
      <c r="M12" s="16">
        <v>0</v>
      </c>
      <c r="N12" s="16">
        <v>0</v>
      </c>
      <c r="O12" s="16">
        <v>0</v>
      </c>
      <c r="P12" s="16">
        <v>0.1</v>
      </c>
      <c r="Q12" s="16">
        <v>0.2</v>
      </c>
      <c r="R12" s="16">
        <v>0</v>
      </c>
      <c r="S12" s="16">
        <v>2.0833333333333301E-2</v>
      </c>
      <c r="T12" s="16">
        <v>0.04</v>
      </c>
      <c r="U12" s="16"/>
      <c r="V12" s="16">
        <v>0</v>
      </c>
      <c r="W12" s="16">
        <v>6.25E-2</v>
      </c>
      <c r="X12" s="16">
        <v>1.2820512820512799E-2</v>
      </c>
      <c r="Y12" s="16">
        <v>2.01342281879195E-2</v>
      </c>
      <c r="Z12" s="16"/>
      <c r="AA12" s="16">
        <v>0</v>
      </c>
      <c r="AB12" s="16">
        <v>5.2631578947368397E-2</v>
      </c>
      <c r="AC12" s="16">
        <v>0.10344827586206901</v>
      </c>
      <c r="AD12" s="16">
        <v>0</v>
      </c>
      <c r="AE12" s="16">
        <v>0</v>
      </c>
      <c r="AF12" s="16">
        <v>4.5454545454545497E-2</v>
      </c>
      <c r="AG12" s="16">
        <v>0</v>
      </c>
      <c r="AH12" s="16">
        <v>0</v>
      </c>
      <c r="AI12" s="16">
        <v>2.04081632653061E-2</v>
      </c>
      <c r="AJ12" s="16"/>
      <c r="AK12" s="16">
        <v>0</v>
      </c>
      <c r="AL12" s="16">
        <v>0</v>
      </c>
      <c r="AM12" s="16">
        <v>3.7037037037037E-2</v>
      </c>
      <c r="AN12" s="16">
        <v>0</v>
      </c>
      <c r="AO12" s="16">
        <v>3.125E-2</v>
      </c>
      <c r="AP12" s="16">
        <v>3.2258064516128997E-2</v>
      </c>
      <c r="AQ12" s="16">
        <v>2.4390243902439001E-2</v>
      </c>
      <c r="AR12" s="16"/>
      <c r="AS12" s="16">
        <v>2.2471910112359501E-2</v>
      </c>
      <c r="AT12" s="16">
        <v>2.1276595744680899E-2</v>
      </c>
      <c r="AU12" s="16"/>
      <c r="AV12" s="16">
        <v>0</v>
      </c>
      <c r="AW12" s="16">
        <v>2.9702970297029702E-2</v>
      </c>
      <c r="AX12" s="16"/>
      <c r="AY12" s="16">
        <v>2.34375E-2</v>
      </c>
      <c r="AZ12" s="16">
        <v>2.01342281879195E-2</v>
      </c>
      <c r="BA12" s="16"/>
      <c r="BB12" s="16">
        <v>1.7543859649122799E-2</v>
      </c>
      <c r="BC12" s="16">
        <v>2.83018867924528E-2</v>
      </c>
      <c r="BD12" s="16"/>
      <c r="BE12" s="16">
        <v>0.25</v>
      </c>
      <c r="BF12" s="16">
        <v>6.0606060606060601E-2</v>
      </c>
      <c r="BG12" s="16">
        <v>0.02</v>
      </c>
      <c r="BH12" s="16">
        <v>0</v>
      </c>
    </row>
    <row r="13" spans="2:60" x14ac:dyDescent="0.25">
      <c r="B13" s="17" t="s">
        <v>77</v>
      </c>
      <c r="C13" s="18">
        <v>2.5270758122743701E-2</v>
      </c>
      <c r="D13" s="18">
        <v>0</v>
      </c>
      <c r="E13" s="18">
        <v>4.5454545454545497E-2</v>
      </c>
      <c r="F13" s="18">
        <v>0</v>
      </c>
      <c r="G13" s="18">
        <v>0</v>
      </c>
      <c r="H13" s="18">
        <v>0</v>
      </c>
      <c r="I13" s="18">
        <v>3.4482758620689703E-2</v>
      </c>
      <c r="J13" s="18">
        <v>0</v>
      </c>
      <c r="K13" s="18">
        <v>0</v>
      </c>
      <c r="L13" s="18">
        <v>0</v>
      </c>
      <c r="M13" s="18">
        <v>3.4482758620689703E-2</v>
      </c>
      <c r="N13" s="18">
        <v>0.105263157894737</v>
      </c>
      <c r="O13" s="18">
        <v>0</v>
      </c>
      <c r="P13" s="18">
        <v>0</v>
      </c>
      <c r="Q13" s="18">
        <v>0</v>
      </c>
      <c r="R13" s="18">
        <v>0</v>
      </c>
      <c r="S13" s="18">
        <v>2.0833333333333301E-2</v>
      </c>
      <c r="T13" s="18">
        <v>0.04</v>
      </c>
      <c r="U13" s="18"/>
      <c r="V13" s="18">
        <v>5.5555555555555601E-2</v>
      </c>
      <c r="W13" s="18">
        <v>6.25E-2</v>
      </c>
      <c r="X13" s="18">
        <v>2.5641025641025599E-2</v>
      </c>
      <c r="Y13" s="18">
        <v>1.34228187919463E-2</v>
      </c>
      <c r="Z13" s="18"/>
      <c r="AA13" s="18">
        <v>2.7777777777777801E-2</v>
      </c>
      <c r="AB13" s="18">
        <v>5.2631578947368397E-2</v>
      </c>
      <c r="AC13" s="18">
        <v>0</v>
      </c>
      <c r="AD13" s="18">
        <v>8.3333333333333301E-2</v>
      </c>
      <c r="AE13" s="18">
        <v>6.25E-2</v>
      </c>
      <c r="AF13" s="18">
        <v>0</v>
      </c>
      <c r="AG13" s="18">
        <v>3.5714285714285698E-2</v>
      </c>
      <c r="AH13" s="18">
        <v>0</v>
      </c>
      <c r="AI13" s="18">
        <v>0</v>
      </c>
      <c r="AJ13" s="18"/>
      <c r="AK13" s="18">
        <v>7.1428571428571397E-2</v>
      </c>
      <c r="AL13" s="18">
        <v>0</v>
      </c>
      <c r="AM13" s="18">
        <v>0</v>
      </c>
      <c r="AN13" s="18">
        <v>2.8571428571428598E-2</v>
      </c>
      <c r="AO13" s="18">
        <v>1.5625E-2</v>
      </c>
      <c r="AP13" s="18">
        <v>3.2258064516128997E-2</v>
      </c>
      <c r="AQ13" s="18">
        <v>2.4390243902439001E-2</v>
      </c>
      <c r="AR13" s="18"/>
      <c r="AS13" s="18">
        <v>0</v>
      </c>
      <c r="AT13" s="18">
        <v>3.7234042553191501E-2</v>
      </c>
      <c r="AU13" s="18"/>
      <c r="AV13" s="18">
        <v>0.04</v>
      </c>
      <c r="AW13" s="18">
        <v>1.9801980198019799E-2</v>
      </c>
      <c r="AX13" s="18"/>
      <c r="AY13" s="18">
        <v>3.90625E-2</v>
      </c>
      <c r="AZ13" s="18">
        <v>1.34228187919463E-2</v>
      </c>
      <c r="BA13" s="18"/>
      <c r="BB13" s="18">
        <v>2.9239766081871298E-2</v>
      </c>
      <c r="BC13" s="18">
        <v>1.88679245283019E-2</v>
      </c>
      <c r="BD13" s="18"/>
      <c r="BE13" s="18">
        <v>0</v>
      </c>
      <c r="BF13" s="18">
        <v>6.0606060606060601E-2</v>
      </c>
      <c r="BG13" s="18">
        <v>3.3333333333333298E-2</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H18"/>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0.202166064981949</v>
      </c>
      <c r="D8" s="16">
        <v>0.25</v>
      </c>
      <c r="E8" s="16">
        <v>4.5454545454545497E-2</v>
      </c>
      <c r="F8" s="16">
        <v>0.4</v>
      </c>
      <c r="G8" s="16">
        <v>9.0909090909090898E-2</v>
      </c>
      <c r="H8" s="16">
        <v>0.25</v>
      </c>
      <c r="I8" s="16">
        <v>0.27586206896551702</v>
      </c>
      <c r="J8" s="16">
        <v>0</v>
      </c>
      <c r="K8" s="16">
        <v>0.15384615384615399</v>
      </c>
      <c r="L8" s="16">
        <v>0.33333333333333298</v>
      </c>
      <c r="M8" s="16">
        <v>0.10344827586206901</v>
      </c>
      <c r="N8" s="16">
        <v>5.2631578947368397E-2</v>
      </c>
      <c r="O8" s="16">
        <v>0.22222222222222199</v>
      </c>
      <c r="P8" s="16">
        <v>0.3</v>
      </c>
      <c r="Q8" s="16">
        <v>0.4</v>
      </c>
      <c r="R8" s="16">
        <v>0</v>
      </c>
      <c r="S8" s="16">
        <v>0.3125</v>
      </c>
      <c r="T8" s="16">
        <v>0.12</v>
      </c>
      <c r="U8" s="16"/>
      <c r="V8" s="16">
        <v>0.27777777777777801</v>
      </c>
      <c r="W8" s="16">
        <v>0.1875</v>
      </c>
      <c r="X8" s="16">
        <v>0.21794871794871801</v>
      </c>
      <c r="Y8" s="16">
        <v>0.187919463087248</v>
      </c>
      <c r="Z8" s="16"/>
      <c r="AA8" s="16">
        <v>0.194444444444444</v>
      </c>
      <c r="AB8" s="16">
        <v>0.26315789473684198</v>
      </c>
      <c r="AC8" s="16">
        <v>0.20689655172413801</v>
      </c>
      <c r="AD8" s="16">
        <v>0.16666666666666699</v>
      </c>
      <c r="AE8" s="16">
        <v>0.1875</v>
      </c>
      <c r="AF8" s="16">
        <v>0.31818181818181801</v>
      </c>
      <c r="AG8" s="16">
        <v>0.214285714285714</v>
      </c>
      <c r="AH8" s="16">
        <v>0.269230769230769</v>
      </c>
      <c r="AI8" s="16">
        <v>0.14285714285714299</v>
      </c>
      <c r="AJ8" s="16"/>
      <c r="AK8" s="16">
        <v>0.214285714285714</v>
      </c>
      <c r="AL8" s="16">
        <v>0.266666666666667</v>
      </c>
      <c r="AM8" s="16">
        <v>0.148148148148148</v>
      </c>
      <c r="AN8" s="16">
        <v>0.17142857142857101</v>
      </c>
      <c r="AO8" s="16">
        <v>0.234375</v>
      </c>
      <c r="AP8" s="16">
        <v>0.12903225806451599</v>
      </c>
      <c r="AQ8" s="16">
        <v>0.31707317073170699</v>
      </c>
      <c r="AR8" s="16"/>
      <c r="AS8" s="16">
        <v>0.24719101123595499</v>
      </c>
      <c r="AT8" s="16">
        <v>0.180851063829787</v>
      </c>
      <c r="AU8" s="16"/>
      <c r="AV8" s="16">
        <v>0.16</v>
      </c>
      <c r="AW8" s="16">
        <v>0.21782178217821799</v>
      </c>
      <c r="AX8" s="16"/>
      <c r="AY8" s="16">
        <v>0.21875</v>
      </c>
      <c r="AZ8" s="16">
        <v>0.187919463087248</v>
      </c>
      <c r="BA8" s="16"/>
      <c r="BB8" s="16">
        <v>0.22807017543859601</v>
      </c>
      <c r="BC8" s="16">
        <v>0.160377358490566</v>
      </c>
      <c r="BD8" s="16"/>
      <c r="BE8" s="16">
        <v>0</v>
      </c>
      <c r="BF8" s="16">
        <v>0.12121212121212099</v>
      </c>
      <c r="BG8" s="16">
        <v>0.18666666666666701</v>
      </c>
      <c r="BH8" s="16">
        <v>0.26966292134831499</v>
      </c>
    </row>
    <row r="9" spans="2:60" ht="30" x14ac:dyDescent="0.25">
      <c r="B9" s="17" t="s">
        <v>496</v>
      </c>
      <c r="C9" s="16">
        <v>0.44765342960288801</v>
      </c>
      <c r="D9" s="16">
        <v>0.42857142857142899</v>
      </c>
      <c r="E9" s="16">
        <v>0.40909090909090901</v>
      </c>
      <c r="F9" s="16">
        <v>0.2</v>
      </c>
      <c r="G9" s="16">
        <v>0.63636363636363602</v>
      </c>
      <c r="H9" s="16">
        <v>0.25</v>
      </c>
      <c r="I9" s="16">
        <v>0.31034482758620702</v>
      </c>
      <c r="J9" s="16">
        <v>0.75</v>
      </c>
      <c r="K9" s="16">
        <v>0.38461538461538503</v>
      </c>
      <c r="L9" s="16">
        <v>0.66666666666666696</v>
      </c>
      <c r="M9" s="16">
        <v>0.68965517241379304</v>
      </c>
      <c r="N9" s="16">
        <v>0.68421052631578905</v>
      </c>
      <c r="O9" s="16">
        <v>0.33333333333333298</v>
      </c>
      <c r="P9" s="16">
        <v>0.3</v>
      </c>
      <c r="Q9" s="16">
        <v>0.2</v>
      </c>
      <c r="R9" s="16">
        <v>1</v>
      </c>
      <c r="S9" s="16">
        <v>0.35416666666666702</v>
      </c>
      <c r="T9" s="16">
        <v>0.52</v>
      </c>
      <c r="U9" s="16"/>
      <c r="V9" s="16">
        <v>0.38888888888888901</v>
      </c>
      <c r="W9" s="16">
        <v>0.40625</v>
      </c>
      <c r="X9" s="16">
        <v>0.39743589743589702</v>
      </c>
      <c r="Y9" s="16">
        <v>0.48993288590604001</v>
      </c>
      <c r="Z9" s="16"/>
      <c r="AA9" s="16">
        <v>0.44444444444444398</v>
      </c>
      <c r="AB9" s="16">
        <v>0.31578947368421101</v>
      </c>
      <c r="AC9" s="16">
        <v>0.51724137931034497</v>
      </c>
      <c r="AD9" s="16">
        <v>0.33333333333333298</v>
      </c>
      <c r="AE9" s="16">
        <v>0.53125</v>
      </c>
      <c r="AF9" s="16">
        <v>0.45454545454545497</v>
      </c>
      <c r="AG9" s="16">
        <v>0.35714285714285698</v>
      </c>
      <c r="AH9" s="16">
        <v>0.5</v>
      </c>
      <c r="AI9" s="16">
        <v>0.51020408163265296</v>
      </c>
      <c r="AJ9" s="16"/>
      <c r="AK9" s="16">
        <v>0.46428571428571402</v>
      </c>
      <c r="AL9" s="16">
        <v>0.33333333333333298</v>
      </c>
      <c r="AM9" s="16">
        <v>0.33333333333333298</v>
      </c>
      <c r="AN9" s="16">
        <v>0.45714285714285702</v>
      </c>
      <c r="AO9" s="16">
        <v>0.46875</v>
      </c>
      <c r="AP9" s="16">
        <v>0.58064516129032295</v>
      </c>
      <c r="AQ9" s="16">
        <v>0.34146341463414598</v>
      </c>
      <c r="AR9" s="16"/>
      <c r="AS9" s="16">
        <v>0.48314606741573002</v>
      </c>
      <c r="AT9" s="16">
        <v>0.430851063829787</v>
      </c>
      <c r="AU9" s="16"/>
      <c r="AV9" s="16">
        <v>0.52</v>
      </c>
      <c r="AW9" s="16">
        <v>0.420792079207921</v>
      </c>
      <c r="AX9" s="16"/>
      <c r="AY9" s="16">
        <v>0.3984375</v>
      </c>
      <c r="AZ9" s="16">
        <v>0.48993288590604001</v>
      </c>
      <c r="BA9" s="16"/>
      <c r="BB9" s="16">
        <v>0.45029239766081902</v>
      </c>
      <c r="BC9" s="16">
        <v>0.44339622641509402</v>
      </c>
      <c r="BD9" s="16"/>
      <c r="BE9" s="16">
        <v>0.75</v>
      </c>
      <c r="BF9" s="16">
        <v>0.21212121212121199</v>
      </c>
      <c r="BG9" s="16">
        <v>0.46</v>
      </c>
      <c r="BH9" s="16">
        <v>0.50561797752809001</v>
      </c>
    </row>
    <row r="10" spans="2:60" ht="30" x14ac:dyDescent="0.25">
      <c r="B10" s="17" t="s">
        <v>497</v>
      </c>
      <c r="C10" s="16">
        <v>0.25992779783393499</v>
      </c>
      <c r="D10" s="16">
        <v>0.25</v>
      </c>
      <c r="E10" s="16">
        <v>0.45454545454545497</v>
      </c>
      <c r="F10" s="16">
        <v>0.4</v>
      </c>
      <c r="G10" s="16">
        <v>0.27272727272727298</v>
      </c>
      <c r="H10" s="16">
        <v>0.5</v>
      </c>
      <c r="I10" s="16">
        <v>0.34482758620689702</v>
      </c>
      <c r="J10" s="16">
        <v>0</v>
      </c>
      <c r="K10" s="16">
        <v>0.230769230769231</v>
      </c>
      <c r="L10" s="16">
        <v>0</v>
      </c>
      <c r="M10" s="16">
        <v>0.13793103448275901</v>
      </c>
      <c r="N10" s="16">
        <v>0.21052631578947401</v>
      </c>
      <c r="O10" s="16">
        <v>0.33333333333333298</v>
      </c>
      <c r="P10" s="16">
        <v>0.1</v>
      </c>
      <c r="Q10" s="16">
        <v>0.2</v>
      </c>
      <c r="R10" s="16">
        <v>0</v>
      </c>
      <c r="S10" s="16">
        <v>0.27083333333333298</v>
      </c>
      <c r="T10" s="16">
        <v>0.2</v>
      </c>
      <c r="U10" s="16"/>
      <c r="V10" s="16">
        <v>0.16666666666666699</v>
      </c>
      <c r="W10" s="16">
        <v>0.34375</v>
      </c>
      <c r="X10" s="16">
        <v>0.30769230769230799</v>
      </c>
      <c r="Y10" s="16">
        <v>0.228187919463087</v>
      </c>
      <c r="Z10" s="16"/>
      <c r="AA10" s="16">
        <v>0.22222222222222199</v>
      </c>
      <c r="AB10" s="16">
        <v>0.42105263157894701</v>
      </c>
      <c r="AC10" s="16">
        <v>0.20689655172413801</v>
      </c>
      <c r="AD10" s="16">
        <v>0.41666666666666702</v>
      </c>
      <c r="AE10" s="16">
        <v>0.1875</v>
      </c>
      <c r="AF10" s="16">
        <v>0.18181818181818199</v>
      </c>
      <c r="AG10" s="16">
        <v>0.42857142857142899</v>
      </c>
      <c r="AH10" s="16">
        <v>0.19230769230769201</v>
      </c>
      <c r="AI10" s="16">
        <v>0.20408163265306101</v>
      </c>
      <c r="AJ10" s="16"/>
      <c r="AK10" s="16">
        <v>0.28571428571428598</v>
      </c>
      <c r="AL10" s="16">
        <v>0.4</v>
      </c>
      <c r="AM10" s="16">
        <v>0.296296296296296</v>
      </c>
      <c r="AN10" s="16">
        <v>0.25714285714285701</v>
      </c>
      <c r="AO10" s="16">
        <v>0.234375</v>
      </c>
      <c r="AP10" s="16">
        <v>0.241935483870968</v>
      </c>
      <c r="AQ10" s="16">
        <v>0.19512195121951201</v>
      </c>
      <c r="AR10" s="16"/>
      <c r="AS10" s="16">
        <v>0.202247191011236</v>
      </c>
      <c r="AT10" s="16">
        <v>0.28723404255319201</v>
      </c>
      <c r="AU10" s="16"/>
      <c r="AV10" s="16">
        <v>0.24</v>
      </c>
      <c r="AW10" s="16">
        <v>0.26732673267326701</v>
      </c>
      <c r="AX10" s="16"/>
      <c r="AY10" s="16">
        <v>0.296875</v>
      </c>
      <c r="AZ10" s="16">
        <v>0.228187919463087</v>
      </c>
      <c r="BA10" s="16"/>
      <c r="BB10" s="16">
        <v>0.23976608187134499</v>
      </c>
      <c r="BC10" s="16">
        <v>0.29245283018867901</v>
      </c>
      <c r="BD10" s="16"/>
      <c r="BE10" s="16">
        <v>0</v>
      </c>
      <c r="BF10" s="16">
        <v>0.45454545454545497</v>
      </c>
      <c r="BG10" s="16">
        <v>0.26</v>
      </c>
      <c r="BH10" s="16">
        <v>0.19101123595505601</v>
      </c>
    </row>
    <row r="11" spans="2:60" ht="30" x14ac:dyDescent="0.25">
      <c r="B11" s="17" t="s">
        <v>498</v>
      </c>
      <c r="C11" s="16">
        <v>6.8592057761732897E-2</v>
      </c>
      <c r="D11" s="16">
        <v>7.1428571428571397E-2</v>
      </c>
      <c r="E11" s="16">
        <v>0</v>
      </c>
      <c r="F11" s="16">
        <v>0</v>
      </c>
      <c r="G11" s="16">
        <v>0</v>
      </c>
      <c r="H11" s="16">
        <v>0</v>
      </c>
      <c r="I11" s="16">
        <v>6.8965517241379296E-2</v>
      </c>
      <c r="J11" s="16">
        <v>0.25</v>
      </c>
      <c r="K11" s="16">
        <v>0.230769230769231</v>
      </c>
      <c r="L11" s="16">
        <v>0</v>
      </c>
      <c r="M11" s="16">
        <v>6.8965517241379296E-2</v>
      </c>
      <c r="N11" s="16">
        <v>0</v>
      </c>
      <c r="O11" s="16">
        <v>0.11111111111111099</v>
      </c>
      <c r="P11" s="16">
        <v>0.3</v>
      </c>
      <c r="Q11" s="16">
        <v>0</v>
      </c>
      <c r="R11" s="16">
        <v>0</v>
      </c>
      <c r="S11" s="16">
        <v>4.1666666666666699E-2</v>
      </c>
      <c r="T11" s="16">
        <v>0.12</v>
      </c>
      <c r="U11" s="16"/>
      <c r="V11" s="16">
        <v>0.11111111111111099</v>
      </c>
      <c r="W11" s="16">
        <v>0</v>
      </c>
      <c r="X11" s="16">
        <v>6.4102564102564097E-2</v>
      </c>
      <c r="Y11" s="16">
        <v>8.0536912751677805E-2</v>
      </c>
      <c r="Z11" s="16"/>
      <c r="AA11" s="16">
        <v>0.11111111111111099</v>
      </c>
      <c r="AB11" s="16">
        <v>0</v>
      </c>
      <c r="AC11" s="16">
        <v>3.4482758620689703E-2</v>
      </c>
      <c r="AD11" s="16">
        <v>8.3333333333333301E-2</v>
      </c>
      <c r="AE11" s="16">
        <v>3.125E-2</v>
      </c>
      <c r="AF11" s="16">
        <v>4.5454545454545497E-2</v>
      </c>
      <c r="AG11" s="16">
        <v>0</v>
      </c>
      <c r="AH11" s="16">
        <v>3.8461538461538498E-2</v>
      </c>
      <c r="AI11" s="16">
        <v>0.122448979591837</v>
      </c>
      <c r="AJ11" s="16"/>
      <c r="AK11" s="16">
        <v>0</v>
      </c>
      <c r="AL11" s="16">
        <v>0</v>
      </c>
      <c r="AM11" s="16">
        <v>0.148148148148148</v>
      </c>
      <c r="AN11" s="16">
        <v>8.5714285714285701E-2</v>
      </c>
      <c r="AO11" s="16">
        <v>6.25E-2</v>
      </c>
      <c r="AP11" s="16">
        <v>3.2258064516128997E-2</v>
      </c>
      <c r="AQ11" s="16">
        <v>0.12195121951219499</v>
      </c>
      <c r="AR11" s="16"/>
      <c r="AS11" s="16">
        <v>6.7415730337078594E-2</v>
      </c>
      <c r="AT11" s="16">
        <v>6.9148936170212796E-2</v>
      </c>
      <c r="AU11" s="16"/>
      <c r="AV11" s="16">
        <v>5.3333333333333302E-2</v>
      </c>
      <c r="AW11" s="16">
        <v>7.4257425742574296E-2</v>
      </c>
      <c r="AX11" s="16"/>
      <c r="AY11" s="16">
        <v>5.46875E-2</v>
      </c>
      <c r="AZ11" s="16">
        <v>8.0536912751677805E-2</v>
      </c>
      <c r="BA11" s="16"/>
      <c r="BB11" s="16">
        <v>6.4327485380116997E-2</v>
      </c>
      <c r="BC11" s="16">
        <v>7.5471698113207503E-2</v>
      </c>
      <c r="BD11" s="16"/>
      <c r="BE11" s="16">
        <v>0.25</v>
      </c>
      <c r="BF11" s="16">
        <v>0.18181818181818199</v>
      </c>
      <c r="BG11" s="16">
        <v>6.6666666666666693E-2</v>
      </c>
      <c r="BH11" s="16">
        <v>2.2471910112359501E-2</v>
      </c>
    </row>
    <row r="12" spans="2:60" x14ac:dyDescent="0.25">
      <c r="B12" s="17" t="s">
        <v>499</v>
      </c>
      <c r="C12" s="16">
        <v>1.0830324909747301E-2</v>
      </c>
      <c r="D12" s="16">
        <v>0</v>
      </c>
      <c r="E12" s="16">
        <v>4.5454545454545497E-2</v>
      </c>
      <c r="F12" s="16">
        <v>0</v>
      </c>
      <c r="G12" s="16">
        <v>0</v>
      </c>
      <c r="H12" s="16">
        <v>0</v>
      </c>
      <c r="I12" s="16">
        <v>0</v>
      </c>
      <c r="J12" s="16">
        <v>0</v>
      </c>
      <c r="K12" s="16">
        <v>0</v>
      </c>
      <c r="L12" s="16">
        <v>0</v>
      </c>
      <c r="M12" s="16">
        <v>0</v>
      </c>
      <c r="N12" s="16">
        <v>0</v>
      </c>
      <c r="O12" s="16">
        <v>0</v>
      </c>
      <c r="P12" s="16">
        <v>0</v>
      </c>
      <c r="Q12" s="16">
        <v>0.2</v>
      </c>
      <c r="R12" s="16">
        <v>0</v>
      </c>
      <c r="S12" s="16">
        <v>2.0833333333333301E-2</v>
      </c>
      <c r="T12" s="16">
        <v>0</v>
      </c>
      <c r="U12" s="16"/>
      <c r="V12" s="16">
        <v>0</v>
      </c>
      <c r="W12" s="16">
        <v>3.125E-2</v>
      </c>
      <c r="X12" s="16">
        <v>0</v>
      </c>
      <c r="Y12" s="16">
        <v>1.34228187919463E-2</v>
      </c>
      <c r="Z12" s="16"/>
      <c r="AA12" s="16">
        <v>0</v>
      </c>
      <c r="AB12" s="16">
        <v>0</v>
      </c>
      <c r="AC12" s="16">
        <v>3.4482758620689703E-2</v>
      </c>
      <c r="AD12" s="16">
        <v>0</v>
      </c>
      <c r="AE12" s="16">
        <v>0</v>
      </c>
      <c r="AF12" s="16">
        <v>0</v>
      </c>
      <c r="AG12" s="16">
        <v>0</v>
      </c>
      <c r="AH12" s="16">
        <v>0</v>
      </c>
      <c r="AI12" s="16">
        <v>2.04081632653061E-2</v>
      </c>
      <c r="AJ12" s="16"/>
      <c r="AK12" s="16">
        <v>0</v>
      </c>
      <c r="AL12" s="16">
        <v>0</v>
      </c>
      <c r="AM12" s="16">
        <v>7.4074074074074098E-2</v>
      </c>
      <c r="AN12" s="16">
        <v>2.8571428571428598E-2</v>
      </c>
      <c r="AO12" s="16">
        <v>0</v>
      </c>
      <c r="AP12" s="16">
        <v>0</v>
      </c>
      <c r="AQ12" s="16">
        <v>0</v>
      </c>
      <c r="AR12" s="16"/>
      <c r="AS12" s="16">
        <v>0</v>
      </c>
      <c r="AT12" s="16">
        <v>1.5957446808510599E-2</v>
      </c>
      <c r="AU12" s="16"/>
      <c r="AV12" s="16">
        <v>0</v>
      </c>
      <c r="AW12" s="16">
        <v>1.4851485148514899E-2</v>
      </c>
      <c r="AX12" s="16"/>
      <c r="AY12" s="16">
        <v>7.8125E-3</v>
      </c>
      <c r="AZ12" s="16">
        <v>1.34228187919463E-2</v>
      </c>
      <c r="BA12" s="16"/>
      <c r="BB12" s="16">
        <v>5.8479532163742704E-3</v>
      </c>
      <c r="BC12" s="16">
        <v>1.88679245283019E-2</v>
      </c>
      <c r="BD12" s="16"/>
      <c r="BE12" s="16">
        <v>0</v>
      </c>
      <c r="BF12" s="16">
        <v>0</v>
      </c>
      <c r="BG12" s="16">
        <v>1.3333333333333299E-2</v>
      </c>
      <c r="BH12" s="16">
        <v>1.1235955056179799E-2</v>
      </c>
    </row>
    <row r="13" spans="2:60" x14ac:dyDescent="0.25">
      <c r="B13" s="17" t="s">
        <v>77</v>
      </c>
      <c r="C13" s="18">
        <v>1.0830324909747301E-2</v>
      </c>
      <c r="D13" s="18">
        <v>0</v>
      </c>
      <c r="E13" s="18">
        <v>4.5454545454545497E-2</v>
      </c>
      <c r="F13" s="18">
        <v>0</v>
      </c>
      <c r="G13" s="18">
        <v>0</v>
      </c>
      <c r="H13" s="18">
        <v>0</v>
      </c>
      <c r="I13" s="18">
        <v>0</v>
      </c>
      <c r="J13" s="18">
        <v>0</v>
      </c>
      <c r="K13" s="18">
        <v>0</v>
      </c>
      <c r="L13" s="18">
        <v>0</v>
      </c>
      <c r="M13" s="18">
        <v>0</v>
      </c>
      <c r="N13" s="18">
        <v>5.2631578947368397E-2</v>
      </c>
      <c r="O13" s="18">
        <v>0</v>
      </c>
      <c r="P13" s="18">
        <v>0</v>
      </c>
      <c r="Q13" s="18">
        <v>0</v>
      </c>
      <c r="R13" s="18">
        <v>0</v>
      </c>
      <c r="S13" s="18">
        <v>0</v>
      </c>
      <c r="T13" s="18">
        <v>0.04</v>
      </c>
      <c r="U13" s="18"/>
      <c r="V13" s="18">
        <v>5.5555555555555601E-2</v>
      </c>
      <c r="W13" s="18">
        <v>3.125E-2</v>
      </c>
      <c r="X13" s="18">
        <v>1.2820512820512799E-2</v>
      </c>
      <c r="Y13" s="18">
        <v>0</v>
      </c>
      <c r="Z13" s="18"/>
      <c r="AA13" s="18">
        <v>2.7777777777777801E-2</v>
      </c>
      <c r="AB13" s="18">
        <v>0</v>
      </c>
      <c r="AC13" s="18">
        <v>0</v>
      </c>
      <c r="AD13" s="18">
        <v>0</v>
      </c>
      <c r="AE13" s="18">
        <v>6.25E-2</v>
      </c>
      <c r="AF13" s="18">
        <v>0</v>
      </c>
      <c r="AG13" s="18">
        <v>0</v>
      </c>
      <c r="AH13" s="18">
        <v>0</v>
      </c>
      <c r="AI13" s="18">
        <v>0</v>
      </c>
      <c r="AJ13" s="18"/>
      <c r="AK13" s="18">
        <v>3.5714285714285698E-2</v>
      </c>
      <c r="AL13" s="18">
        <v>0</v>
      </c>
      <c r="AM13" s="18">
        <v>0</v>
      </c>
      <c r="AN13" s="18">
        <v>0</v>
      </c>
      <c r="AO13" s="18">
        <v>0</v>
      </c>
      <c r="AP13" s="18">
        <v>1.6129032258064498E-2</v>
      </c>
      <c r="AQ13" s="18">
        <v>2.4390243902439001E-2</v>
      </c>
      <c r="AR13" s="18"/>
      <c r="AS13" s="18">
        <v>0</v>
      </c>
      <c r="AT13" s="18">
        <v>1.5957446808510599E-2</v>
      </c>
      <c r="AU13" s="18"/>
      <c r="AV13" s="18">
        <v>2.66666666666667E-2</v>
      </c>
      <c r="AW13" s="18">
        <v>4.9504950495049497E-3</v>
      </c>
      <c r="AX13" s="18"/>
      <c r="AY13" s="18">
        <v>2.34375E-2</v>
      </c>
      <c r="AZ13" s="18">
        <v>0</v>
      </c>
      <c r="BA13" s="18"/>
      <c r="BB13" s="18">
        <v>1.1695906432748499E-2</v>
      </c>
      <c r="BC13" s="18">
        <v>9.4339622641509396E-3</v>
      </c>
      <c r="BD13" s="18"/>
      <c r="BE13" s="18">
        <v>0</v>
      </c>
      <c r="BF13" s="18">
        <v>3.03030303030303E-2</v>
      </c>
      <c r="BG13" s="18">
        <v>1.3333333333333299E-2</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0.26353790613718397</v>
      </c>
      <c r="D8" s="16">
        <v>0.32142857142857101</v>
      </c>
      <c r="E8" s="16">
        <v>0.27272727272727298</v>
      </c>
      <c r="F8" s="16">
        <v>0.266666666666667</v>
      </c>
      <c r="G8" s="16">
        <v>0.27272727272727298</v>
      </c>
      <c r="H8" s="16">
        <v>0.75</v>
      </c>
      <c r="I8" s="16">
        <v>0.31034482758620702</v>
      </c>
      <c r="J8" s="16">
        <v>0</v>
      </c>
      <c r="K8" s="16">
        <v>0.38461538461538503</v>
      </c>
      <c r="L8" s="16">
        <v>0.33333333333333298</v>
      </c>
      <c r="M8" s="16">
        <v>0.37931034482758602</v>
      </c>
      <c r="N8" s="16">
        <v>0</v>
      </c>
      <c r="O8" s="16">
        <v>0.11111111111111099</v>
      </c>
      <c r="P8" s="16">
        <v>0.2</v>
      </c>
      <c r="Q8" s="16">
        <v>0</v>
      </c>
      <c r="R8" s="16">
        <v>0.33333333333333298</v>
      </c>
      <c r="S8" s="16">
        <v>0.3125</v>
      </c>
      <c r="T8" s="16">
        <v>0.12</v>
      </c>
      <c r="U8" s="16"/>
      <c r="V8" s="16">
        <v>0.16666666666666699</v>
      </c>
      <c r="W8" s="16">
        <v>0.3125</v>
      </c>
      <c r="X8" s="16">
        <v>0.243589743589744</v>
      </c>
      <c r="Y8" s="16">
        <v>0.27516778523489899</v>
      </c>
      <c r="Z8" s="16"/>
      <c r="AA8" s="16">
        <v>0.22222222222222199</v>
      </c>
      <c r="AB8" s="16">
        <v>0.47368421052631599</v>
      </c>
      <c r="AC8" s="16">
        <v>0.37931034482758602</v>
      </c>
      <c r="AD8" s="16">
        <v>4.1666666666666699E-2</v>
      </c>
      <c r="AE8" s="16">
        <v>0.1875</v>
      </c>
      <c r="AF8" s="16">
        <v>0.27272727272727298</v>
      </c>
      <c r="AG8" s="16">
        <v>0.214285714285714</v>
      </c>
      <c r="AH8" s="16">
        <v>0.269230769230769</v>
      </c>
      <c r="AI8" s="16">
        <v>0.32653061224489799</v>
      </c>
      <c r="AJ8" s="16"/>
      <c r="AK8" s="16">
        <v>0.214285714285714</v>
      </c>
      <c r="AL8" s="16">
        <v>0.4</v>
      </c>
      <c r="AM8" s="16">
        <v>0.148148148148148</v>
      </c>
      <c r="AN8" s="16">
        <v>0.2</v>
      </c>
      <c r="AO8" s="16">
        <v>0.296875</v>
      </c>
      <c r="AP8" s="16">
        <v>0.32258064516128998</v>
      </c>
      <c r="AQ8" s="16">
        <v>0.24390243902438999</v>
      </c>
      <c r="AR8" s="16"/>
      <c r="AS8" s="16">
        <v>0.35955056179775302</v>
      </c>
      <c r="AT8" s="16">
        <v>0.21808510638297901</v>
      </c>
      <c r="AU8" s="16"/>
      <c r="AV8" s="16">
        <v>0.21333333333333299</v>
      </c>
      <c r="AW8" s="16">
        <v>0.28217821782178198</v>
      </c>
      <c r="AX8" s="16"/>
      <c r="AY8" s="16">
        <v>0.25</v>
      </c>
      <c r="AZ8" s="16">
        <v>0.27516778523489899</v>
      </c>
      <c r="BA8" s="16"/>
      <c r="BB8" s="16">
        <v>0.31578947368421101</v>
      </c>
      <c r="BC8" s="16">
        <v>0.179245283018868</v>
      </c>
      <c r="BD8" s="16"/>
      <c r="BE8" s="16">
        <v>0.25</v>
      </c>
      <c r="BF8" s="16">
        <v>0.21212121212121199</v>
      </c>
      <c r="BG8" s="16">
        <v>0.22</v>
      </c>
      <c r="BH8" s="16">
        <v>0.35955056179775302</v>
      </c>
    </row>
    <row r="9" spans="2:60" ht="30" x14ac:dyDescent="0.25">
      <c r="B9" s="17" t="s">
        <v>496</v>
      </c>
      <c r="C9" s="16">
        <v>0.40794223826714798</v>
      </c>
      <c r="D9" s="16">
        <v>0.32142857142857101</v>
      </c>
      <c r="E9" s="16">
        <v>0.27272727272727298</v>
      </c>
      <c r="F9" s="16">
        <v>0.4</v>
      </c>
      <c r="G9" s="16">
        <v>0.36363636363636398</v>
      </c>
      <c r="H9" s="16">
        <v>0</v>
      </c>
      <c r="I9" s="16">
        <v>0.41379310344827602</v>
      </c>
      <c r="J9" s="16">
        <v>0.75</v>
      </c>
      <c r="K9" s="16">
        <v>0.46153846153846201</v>
      </c>
      <c r="L9" s="16">
        <v>0.66666666666666696</v>
      </c>
      <c r="M9" s="16">
        <v>0.31034482758620702</v>
      </c>
      <c r="N9" s="16">
        <v>0.73684210526315796</v>
      </c>
      <c r="O9" s="16">
        <v>0.44444444444444398</v>
      </c>
      <c r="P9" s="16">
        <v>0.3</v>
      </c>
      <c r="Q9" s="16">
        <v>0.6</v>
      </c>
      <c r="R9" s="16">
        <v>0.66666666666666696</v>
      </c>
      <c r="S9" s="16">
        <v>0.375</v>
      </c>
      <c r="T9" s="16">
        <v>0.48</v>
      </c>
      <c r="U9" s="16"/>
      <c r="V9" s="16">
        <v>0.55555555555555602</v>
      </c>
      <c r="W9" s="16">
        <v>0.40625</v>
      </c>
      <c r="X9" s="16">
        <v>0.44871794871794901</v>
      </c>
      <c r="Y9" s="16">
        <v>0.36912751677852401</v>
      </c>
      <c r="Z9" s="16"/>
      <c r="AA9" s="16">
        <v>0.47222222222222199</v>
      </c>
      <c r="AB9" s="16">
        <v>0.21052631578947401</v>
      </c>
      <c r="AC9" s="16">
        <v>0.44827586206896602</v>
      </c>
      <c r="AD9" s="16">
        <v>0.5</v>
      </c>
      <c r="AE9" s="16">
        <v>0.46875</v>
      </c>
      <c r="AF9" s="16">
        <v>0.27272727272727298</v>
      </c>
      <c r="AG9" s="16">
        <v>0.5</v>
      </c>
      <c r="AH9" s="16">
        <v>0.38461538461538503</v>
      </c>
      <c r="AI9" s="16">
        <v>0.40816326530612201</v>
      </c>
      <c r="AJ9" s="16"/>
      <c r="AK9" s="16">
        <v>0.60714285714285698</v>
      </c>
      <c r="AL9" s="16">
        <v>0.4</v>
      </c>
      <c r="AM9" s="16">
        <v>0.48148148148148101</v>
      </c>
      <c r="AN9" s="16">
        <v>0.314285714285714</v>
      </c>
      <c r="AO9" s="16">
        <v>0.375</v>
      </c>
      <c r="AP9" s="16">
        <v>0.41935483870967699</v>
      </c>
      <c r="AQ9" s="16">
        <v>0.39024390243902402</v>
      </c>
      <c r="AR9" s="16"/>
      <c r="AS9" s="16">
        <v>0.38202247191011202</v>
      </c>
      <c r="AT9" s="16">
        <v>0.420212765957447</v>
      </c>
      <c r="AU9" s="16"/>
      <c r="AV9" s="16">
        <v>0.49333333333333301</v>
      </c>
      <c r="AW9" s="16">
        <v>0.37623762376237602</v>
      </c>
      <c r="AX9" s="16"/>
      <c r="AY9" s="16">
        <v>0.453125</v>
      </c>
      <c r="AZ9" s="16">
        <v>0.36912751677852401</v>
      </c>
      <c r="BA9" s="16"/>
      <c r="BB9" s="16">
        <v>0.38596491228070201</v>
      </c>
      <c r="BC9" s="16">
        <v>0.44339622641509402</v>
      </c>
      <c r="BD9" s="16"/>
      <c r="BE9" s="16">
        <v>0.5</v>
      </c>
      <c r="BF9" s="16">
        <v>0.27272727272727298</v>
      </c>
      <c r="BG9" s="16">
        <v>0.44666666666666699</v>
      </c>
      <c r="BH9" s="16">
        <v>0.38202247191011202</v>
      </c>
    </row>
    <row r="10" spans="2:60" ht="30" x14ac:dyDescent="0.25">
      <c r="B10" s="17" t="s">
        <v>497</v>
      </c>
      <c r="C10" s="16">
        <v>0.24187725631769</v>
      </c>
      <c r="D10" s="16">
        <v>0.25</v>
      </c>
      <c r="E10" s="16">
        <v>0.27272727272727298</v>
      </c>
      <c r="F10" s="16">
        <v>0.2</v>
      </c>
      <c r="G10" s="16">
        <v>0.27272727272727298</v>
      </c>
      <c r="H10" s="16">
        <v>0.25</v>
      </c>
      <c r="I10" s="16">
        <v>0.27586206896551702</v>
      </c>
      <c r="J10" s="16">
        <v>0</v>
      </c>
      <c r="K10" s="16">
        <v>0.15384615384615399</v>
      </c>
      <c r="L10" s="16">
        <v>0</v>
      </c>
      <c r="M10" s="16">
        <v>0.27586206896551702</v>
      </c>
      <c r="N10" s="16">
        <v>0.157894736842105</v>
      </c>
      <c r="O10" s="16">
        <v>0.44444444444444398</v>
      </c>
      <c r="P10" s="16">
        <v>0.4</v>
      </c>
      <c r="Q10" s="16">
        <v>0.2</v>
      </c>
      <c r="R10" s="16">
        <v>0</v>
      </c>
      <c r="S10" s="16">
        <v>0.22916666666666699</v>
      </c>
      <c r="T10" s="16">
        <v>0.24</v>
      </c>
      <c r="U10" s="16"/>
      <c r="V10" s="16">
        <v>0.16666666666666699</v>
      </c>
      <c r="W10" s="16">
        <v>0.1875</v>
      </c>
      <c r="X10" s="16">
        <v>0.243589743589744</v>
      </c>
      <c r="Y10" s="16">
        <v>0.26174496644295298</v>
      </c>
      <c r="Z10" s="16"/>
      <c r="AA10" s="16">
        <v>0.22222222222222199</v>
      </c>
      <c r="AB10" s="16">
        <v>0.157894736842105</v>
      </c>
      <c r="AC10" s="16">
        <v>0.10344827586206901</v>
      </c>
      <c r="AD10" s="16">
        <v>0.375</v>
      </c>
      <c r="AE10" s="16">
        <v>0.28125</v>
      </c>
      <c r="AF10" s="16">
        <v>0.36363636363636398</v>
      </c>
      <c r="AG10" s="16">
        <v>0.28571428571428598</v>
      </c>
      <c r="AH10" s="16">
        <v>0.230769230769231</v>
      </c>
      <c r="AI10" s="16">
        <v>0.22448979591836701</v>
      </c>
      <c r="AJ10" s="16"/>
      <c r="AK10" s="16">
        <v>0.17857142857142899</v>
      </c>
      <c r="AL10" s="16">
        <v>6.6666666666666693E-2</v>
      </c>
      <c r="AM10" s="16">
        <v>0.296296296296296</v>
      </c>
      <c r="AN10" s="16">
        <v>0.28571428571428598</v>
      </c>
      <c r="AO10" s="16">
        <v>0.28125</v>
      </c>
      <c r="AP10" s="16">
        <v>0.19354838709677399</v>
      </c>
      <c r="AQ10" s="16">
        <v>0.26829268292682901</v>
      </c>
      <c r="AR10" s="16"/>
      <c r="AS10" s="16">
        <v>0.17977528089887601</v>
      </c>
      <c r="AT10" s="16">
        <v>0.27127659574468099</v>
      </c>
      <c r="AU10" s="16"/>
      <c r="AV10" s="16">
        <v>0.24</v>
      </c>
      <c r="AW10" s="16">
        <v>0.24257425742574301</v>
      </c>
      <c r="AX10" s="16"/>
      <c r="AY10" s="16">
        <v>0.21875</v>
      </c>
      <c r="AZ10" s="16">
        <v>0.26174496644295298</v>
      </c>
      <c r="BA10" s="16"/>
      <c r="BB10" s="16">
        <v>0.216374269005848</v>
      </c>
      <c r="BC10" s="16">
        <v>0.28301886792452802</v>
      </c>
      <c r="BD10" s="16"/>
      <c r="BE10" s="16">
        <v>0</v>
      </c>
      <c r="BF10" s="16">
        <v>0.27272727272727298</v>
      </c>
      <c r="BG10" s="16">
        <v>0.233333333333333</v>
      </c>
      <c r="BH10" s="16">
        <v>0.25842696629213502</v>
      </c>
    </row>
    <row r="11" spans="2:60" ht="30" x14ac:dyDescent="0.25">
      <c r="B11" s="17" t="s">
        <v>498</v>
      </c>
      <c r="C11" s="16">
        <v>4.6931407942238303E-2</v>
      </c>
      <c r="D11" s="16">
        <v>0.107142857142857</v>
      </c>
      <c r="E11" s="16">
        <v>9.0909090909090898E-2</v>
      </c>
      <c r="F11" s="16">
        <v>0.133333333333333</v>
      </c>
      <c r="G11" s="16">
        <v>9.0909090909090898E-2</v>
      </c>
      <c r="H11" s="16">
        <v>0</v>
      </c>
      <c r="I11" s="16">
        <v>0</v>
      </c>
      <c r="J11" s="16">
        <v>0.25</v>
      </c>
      <c r="K11" s="16">
        <v>0</v>
      </c>
      <c r="L11" s="16">
        <v>0</v>
      </c>
      <c r="M11" s="16">
        <v>0</v>
      </c>
      <c r="N11" s="16">
        <v>0</v>
      </c>
      <c r="O11" s="16">
        <v>0</v>
      </c>
      <c r="P11" s="16">
        <v>0.1</v>
      </c>
      <c r="Q11" s="16">
        <v>0.2</v>
      </c>
      <c r="R11" s="16">
        <v>0</v>
      </c>
      <c r="S11" s="16">
        <v>2.0833333333333301E-2</v>
      </c>
      <c r="T11" s="16">
        <v>0.04</v>
      </c>
      <c r="U11" s="16"/>
      <c r="V11" s="16">
        <v>5.5555555555555601E-2</v>
      </c>
      <c r="W11" s="16">
        <v>3.125E-2</v>
      </c>
      <c r="X11" s="16">
        <v>5.1282051282051301E-2</v>
      </c>
      <c r="Y11" s="16">
        <v>4.6979865771812103E-2</v>
      </c>
      <c r="Z11" s="16"/>
      <c r="AA11" s="16">
        <v>2.7777777777777801E-2</v>
      </c>
      <c r="AB11" s="16">
        <v>5.2631578947368397E-2</v>
      </c>
      <c r="AC11" s="16">
        <v>6.8965517241379296E-2</v>
      </c>
      <c r="AD11" s="16">
        <v>0</v>
      </c>
      <c r="AE11" s="16">
        <v>0</v>
      </c>
      <c r="AF11" s="16">
        <v>9.0909090909090898E-2</v>
      </c>
      <c r="AG11" s="16">
        <v>0</v>
      </c>
      <c r="AH11" s="16">
        <v>7.69230769230769E-2</v>
      </c>
      <c r="AI11" s="16">
        <v>4.08163265306122E-2</v>
      </c>
      <c r="AJ11" s="16"/>
      <c r="AK11" s="16">
        <v>0</v>
      </c>
      <c r="AL11" s="16">
        <v>0.133333333333333</v>
      </c>
      <c r="AM11" s="16">
        <v>7.4074074074074098E-2</v>
      </c>
      <c r="AN11" s="16">
        <v>8.5714285714285701E-2</v>
      </c>
      <c r="AO11" s="16">
        <v>1.5625E-2</v>
      </c>
      <c r="AP11" s="16">
        <v>1.6129032258064498E-2</v>
      </c>
      <c r="AQ11" s="16">
        <v>7.3170731707317097E-2</v>
      </c>
      <c r="AR11" s="16"/>
      <c r="AS11" s="16">
        <v>5.6179775280898903E-2</v>
      </c>
      <c r="AT11" s="16">
        <v>4.2553191489361701E-2</v>
      </c>
      <c r="AU11" s="16"/>
      <c r="AV11" s="16">
        <v>2.66666666666667E-2</v>
      </c>
      <c r="AW11" s="16">
        <v>5.4455445544554497E-2</v>
      </c>
      <c r="AX11" s="16"/>
      <c r="AY11" s="16">
        <v>4.6875E-2</v>
      </c>
      <c r="AZ11" s="16">
        <v>4.6979865771812103E-2</v>
      </c>
      <c r="BA11" s="16"/>
      <c r="BB11" s="16">
        <v>4.0935672514619902E-2</v>
      </c>
      <c r="BC11" s="16">
        <v>5.6603773584905703E-2</v>
      </c>
      <c r="BD11" s="16"/>
      <c r="BE11" s="16">
        <v>0</v>
      </c>
      <c r="BF11" s="16">
        <v>0.15151515151515199</v>
      </c>
      <c r="BG11" s="16">
        <v>5.3333333333333302E-2</v>
      </c>
      <c r="BH11" s="16">
        <v>0</v>
      </c>
    </row>
    <row r="12" spans="2:60" x14ac:dyDescent="0.25">
      <c r="B12" s="17" t="s">
        <v>499</v>
      </c>
      <c r="C12" s="16">
        <v>1.4440433212996401E-2</v>
      </c>
      <c r="D12" s="16">
        <v>0</v>
      </c>
      <c r="E12" s="16">
        <v>4.5454545454545497E-2</v>
      </c>
      <c r="F12" s="16">
        <v>0</v>
      </c>
      <c r="G12" s="16">
        <v>0</v>
      </c>
      <c r="H12" s="16">
        <v>0</v>
      </c>
      <c r="I12" s="16">
        <v>0</v>
      </c>
      <c r="J12" s="16">
        <v>0</v>
      </c>
      <c r="K12" s="16">
        <v>0</v>
      </c>
      <c r="L12" s="16">
        <v>0</v>
      </c>
      <c r="M12" s="16">
        <v>0</v>
      </c>
      <c r="N12" s="16">
        <v>0</v>
      </c>
      <c r="O12" s="16">
        <v>0</v>
      </c>
      <c r="P12" s="16">
        <v>0</v>
      </c>
      <c r="Q12" s="16">
        <v>0</v>
      </c>
      <c r="R12" s="16">
        <v>0</v>
      </c>
      <c r="S12" s="16">
        <v>4.1666666666666699E-2</v>
      </c>
      <c r="T12" s="16">
        <v>0.04</v>
      </c>
      <c r="U12" s="16"/>
      <c r="V12" s="16">
        <v>5.5555555555555601E-2</v>
      </c>
      <c r="W12" s="16">
        <v>3.125E-2</v>
      </c>
      <c r="X12" s="16">
        <v>0</v>
      </c>
      <c r="Y12" s="16">
        <v>1.34228187919463E-2</v>
      </c>
      <c r="Z12" s="16"/>
      <c r="AA12" s="16">
        <v>5.5555555555555601E-2</v>
      </c>
      <c r="AB12" s="16">
        <v>5.2631578947368397E-2</v>
      </c>
      <c r="AC12" s="16">
        <v>0</v>
      </c>
      <c r="AD12" s="16">
        <v>0</v>
      </c>
      <c r="AE12" s="16">
        <v>3.125E-2</v>
      </c>
      <c r="AF12" s="16">
        <v>0</v>
      </c>
      <c r="AG12" s="16">
        <v>0</v>
      </c>
      <c r="AH12" s="16">
        <v>0</v>
      </c>
      <c r="AI12" s="16">
        <v>0</v>
      </c>
      <c r="AJ12" s="16"/>
      <c r="AK12" s="16">
        <v>0</v>
      </c>
      <c r="AL12" s="16">
        <v>0</v>
      </c>
      <c r="AM12" s="16">
        <v>0</v>
      </c>
      <c r="AN12" s="16">
        <v>5.7142857142857099E-2</v>
      </c>
      <c r="AO12" s="16">
        <v>1.5625E-2</v>
      </c>
      <c r="AP12" s="16">
        <v>0</v>
      </c>
      <c r="AQ12" s="16">
        <v>0</v>
      </c>
      <c r="AR12" s="16"/>
      <c r="AS12" s="16">
        <v>0</v>
      </c>
      <c r="AT12" s="16">
        <v>2.1276595744680899E-2</v>
      </c>
      <c r="AU12" s="16"/>
      <c r="AV12" s="16">
        <v>0</v>
      </c>
      <c r="AW12" s="16">
        <v>1.9801980198019799E-2</v>
      </c>
      <c r="AX12" s="16"/>
      <c r="AY12" s="16">
        <v>1.5625E-2</v>
      </c>
      <c r="AZ12" s="16">
        <v>1.34228187919463E-2</v>
      </c>
      <c r="BA12" s="16"/>
      <c r="BB12" s="16">
        <v>1.7543859649122799E-2</v>
      </c>
      <c r="BC12" s="16">
        <v>9.4339622641509396E-3</v>
      </c>
      <c r="BD12" s="16"/>
      <c r="BE12" s="16">
        <v>0</v>
      </c>
      <c r="BF12" s="16">
        <v>3.03030303030303E-2</v>
      </c>
      <c r="BG12" s="16">
        <v>0.02</v>
      </c>
      <c r="BH12" s="16">
        <v>0</v>
      </c>
    </row>
    <row r="13" spans="2:60" x14ac:dyDescent="0.25">
      <c r="B13" s="17" t="s">
        <v>77</v>
      </c>
      <c r="C13" s="18">
        <v>2.5270758122743701E-2</v>
      </c>
      <c r="D13" s="18">
        <v>0</v>
      </c>
      <c r="E13" s="18">
        <v>4.5454545454545497E-2</v>
      </c>
      <c r="F13" s="18">
        <v>0</v>
      </c>
      <c r="G13" s="18">
        <v>0</v>
      </c>
      <c r="H13" s="18">
        <v>0</v>
      </c>
      <c r="I13" s="18">
        <v>0</v>
      </c>
      <c r="J13" s="18">
        <v>0</v>
      </c>
      <c r="K13" s="18">
        <v>0</v>
      </c>
      <c r="L13" s="18">
        <v>0</v>
      </c>
      <c r="M13" s="18">
        <v>3.4482758620689703E-2</v>
      </c>
      <c r="N13" s="18">
        <v>0.105263157894737</v>
      </c>
      <c r="O13" s="18">
        <v>0</v>
      </c>
      <c r="P13" s="18">
        <v>0</v>
      </c>
      <c r="Q13" s="18">
        <v>0</v>
      </c>
      <c r="R13" s="18">
        <v>0</v>
      </c>
      <c r="S13" s="18">
        <v>2.0833333333333301E-2</v>
      </c>
      <c r="T13" s="18">
        <v>0.08</v>
      </c>
      <c r="U13" s="18"/>
      <c r="V13" s="18">
        <v>0</v>
      </c>
      <c r="W13" s="18">
        <v>3.125E-2</v>
      </c>
      <c r="X13" s="18">
        <v>1.2820512820512799E-2</v>
      </c>
      <c r="Y13" s="18">
        <v>3.35570469798658E-2</v>
      </c>
      <c r="Z13" s="18"/>
      <c r="AA13" s="18">
        <v>0</v>
      </c>
      <c r="AB13" s="18">
        <v>5.2631578947368397E-2</v>
      </c>
      <c r="AC13" s="18">
        <v>0</v>
      </c>
      <c r="AD13" s="18">
        <v>8.3333333333333301E-2</v>
      </c>
      <c r="AE13" s="18">
        <v>3.125E-2</v>
      </c>
      <c r="AF13" s="18">
        <v>0</v>
      </c>
      <c r="AG13" s="18">
        <v>0</v>
      </c>
      <c r="AH13" s="18">
        <v>3.8461538461538498E-2</v>
      </c>
      <c r="AI13" s="18">
        <v>0</v>
      </c>
      <c r="AJ13" s="18"/>
      <c r="AK13" s="18">
        <v>0</v>
      </c>
      <c r="AL13" s="18">
        <v>0</v>
      </c>
      <c r="AM13" s="18">
        <v>0</v>
      </c>
      <c r="AN13" s="18">
        <v>5.7142857142857099E-2</v>
      </c>
      <c r="AO13" s="18">
        <v>1.5625E-2</v>
      </c>
      <c r="AP13" s="18">
        <v>4.8387096774193498E-2</v>
      </c>
      <c r="AQ13" s="18">
        <v>2.4390243902439001E-2</v>
      </c>
      <c r="AR13" s="18"/>
      <c r="AS13" s="18">
        <v>2.2471910112359501E-2</v>
      </c>
      <c r="AT13" s="18">
        <v>2.6595744680851099E-2</v>
      </c>
      <c r="AU13" s="18"/>
      <c r="AV13" s="18">
        <v>2.66666666666667E-2</v>
      </c>
      <c r="AW13" s="18">
        <v>2.4752475247524799E-2</v>
      </c>
      <c r="AX13" s="18"/>
      <c r="AY13" s="18">
        <v>1.5625E-2</v>
      </c>
      <c r="AZ13" s="18">
        <v>3.35570469798658E-2</v>
      </c>
      <c r="BA13" s="18"/>
      <c r="BB13" s="18">
        <v>2.3391812865497099E-2</v>
      </c>
      <c r="BC13" s="18">
        <v>2.83018867924528E-2</v>
      </c>
      <c r="BD13" s="18"/>
      <c r="BE13" s="18">
        <v>0.25</v>
      </c>
      <c r="BF13" s="18">
        <v>6.0606060606060601E-2</v>
      </c>
      <c r="BG13" s="18">
        <v>2.66666666666667E-2</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0.38989169675090302</v>
      </c>
      <c r="D8" s="16">
        <v>0.32142857142857101</v>
      </c>
      <c r="E8" s="16">
        <v>0.59090909090909105</v>
      </c>
      <c r="F8" s="16">
        <v>0.53333333333333299</v>
      </c>
      <c r="G8" s="16">
        <v>9.0909090909090898E-2</v>
      </c>
      <c r="H8" s="16">
        <v>0.75</v>
      </c>
      <c r="I8" s="16">
        <v>0.62068965517241403</v>
      </c>
      <c r="J8" s="16">
        <v>0.25</v>
      </c>
      <c r="K8" s="16">
        <v>0.30769230769230799</v>
      </c>
      <c r="L8" s="16">
        <v>1</v>
      </c>
      <c r="M8" s="16">
        <v>0.41379310344827602</v>
      </c>
      <c r="N8" s="16">
        <v>0.105263157894737</v>
      </c>
      <c r="O8" s="16">
        <v>0.33333333333333298</v>
      </c>
      <c r="P8" s="16">
        <v>0.4</v>
      </c>
      <c r="Q8" s="16">
        <v>0</v>
      </c>
      <c r="R8" s="16">
        <v>0.33333333333333298</v>
      </c>
      <c r="S8" s="16">
        <v>0.3125</v>
      </c>
      <c r="T8" s="16">
        <v>0.44</v>
      </c>
      <c r="U8" s="16"/>
      <c r="V8" s="16">
        <v>0.5</v>
      </c>
      <c r="W8" s="16">
        <v>0.3125</v>
      </c>
      <c r="X8" s="16">
        <v>0.38461538461538503</v>
      </c>
      <c r="Y8" s="16">
        <v>0.39597315436241598</v>
      </c>
      <c r="Z8" s="16"/>
      <c r="AA8" s="16">
        <v>0.47222222222222199</v>
      </c>
      <c r="AB8" s="16">
        <v>0.31578947368421101</v>
      </c>
      <c r="AC8" s="16">
        <v>0.27586206896551702</v>
      </c>
      <c r="AD8" s="16">
        <v>0.33333333333333298</v>
      </c>
      <c r="AE8" s="16">
        <v>0.3125</v>
      </c>
      <c r="AF8" s="16">
        <v>0.36363636363636398</v>
      </c>
      <c r="AG8" s="16">
        <v>0.5</v>
      </c>
      <c r="AH8" s="16">
        <v>0.5</v>
      </c>
      <c r="AI8" s="16">
        <v>0.32653061224489799</v>
      </c>
      <c r="AJ8" s="16"/>
      <c r="AK8" s="16">
        <v>0.5</v>
      </c>
      <c r="AL8" s="16">
        <v>0.33333333333333298</v>
      </c>
      <c r="AM8" s="16">
        <v>0.33333333333333298</v>
      </c>
      <c r="AN8" s="16">
        <v>0.42857142857142899</v>
      </c>
      <c r="AO8" s="16">
        <v>0.296875</v>
      </c>
      <c r="AP8" s="16">
        <v>0.35483870967741898</v>
      </c>
      <c r="AQ8" s="16">
        <v>0.48780487804877998</v>
      </c>
      <c r="AR8" s="16"/>
      <c r="AS8" s="16">
        <v>0.47191011235955099</v>
      </c>
      <c r="AT8" s="16">
        <v>0.35106382978723399</v>
      </c>
      <c r="AU8" s="16"/>
      <c r="AV8" s="16">
        <v>0.4</v>
      </c>
      <c r="AW8" s="16">
        <v>0.38613861386138598</v>
      </c>
      <c r="AX8" s="16"/>
      <c r="AY8" s="16">
        <v>0.3828125</v>
      </c>
      <c r="AZ8" s="16">
        <v>0.39597315436241598</v>
      </c>
      <c r="BA8" s="16"/>
      <c r="BB8" s="16">
        <v>0.43859649122806998</v>
      </c>
      <c r="BC8" s="16">
        <v>0.31132075471698101</v>
      </c>
      <c r="BD8" s="16"/>
      <c r="BE8" s="16">
        <v>0.5</v>
      </c>
      <c r="BF8" s="16">
        <v>0.30303030303030298</v>
      </c>
      <c r="BG8" s="16">
        <v>0.413333333333333</v>
      </c>
      <c r="BH8" s="16">
        <v>0.38202247191011202</v>
      </c>
    </row>
    <row r="9" spans="2:60" ht="30" x14ac:dyDescent="0.25">
      <c r="B9" s="17" t="s">
        <v>496</v>
      </c>
      <c r="C9" s="16">
        <v>0.41155234657039702</v>
      </c>
      <c r="D9" s="16">
        <v>0.46428571428571402</v>
      </c>
      <c r="E9" s="16">
        <v>0.36363636363636398</v>
      </c>
      <c r="F9" s="16">
        <v>0.4</v>
      </c>
      <c r="G9" s="16">
        <v>0.45454545454545497</v>
      </c>
      <c r="H9" s="16">
        <v>0.25</v>
      </c>
      <c r="I9" s="16">
        <v>0.27586206896551702</v>
      </c>
      <c r="J9" s="16">
        <v>0.5</v>
      </c>
      <c r="K9" s="16">
        <v>0.38461538461538503</v>
      </c>
      <c r="L9" s="16">
        <v>0</v>
      </c>
      <c r="M9" s="16">
        <v>0.44827586206896602</v>
      </c>
      <c r="N9" s="16">
        <v>0.73684210526315796</v>
      </c>
      <c r="O9" s="16">
        <v>0.33333333333333298</v>
      </c>
      <c r="P9" s="16">
        <v>0.4</v>
      </c>
      <c r="Q9" s="16">
        <v>0.6</v>
      </c>
      <c r="R9" s="16">
        <v>0.33333333333333298</v>
      </c>
      <c r="S9" s="16">
        <v>0.39583333333333298</v>
      </c>
      <c r="T9" s="16">
        <v>0.36</v>
      </c>
      <c r="U9" s="16"/>
      <c r="V9" s="16">
        <v>0.5</v>
      </c>
      <c r="W9" s="16">
        <v>0.46875</v>
      </c>
      <c r="X9" s="16">
        <v>0.44871794871794901</v>
      </c>
      <c r="Y9" s="16">
        <v>0.36912751677852401</v>
      </c>
      <c r="Z9" s="16"/>
      <c r="AA9" s="16">
        <v>0.5</v>
      </c>
      <c r="AB9" s="16">
        <v>0.47368421052631599</v>
      </c>
      <c r="AC9" s="16">
        <v>0.41379310344827602</v>
      </c>
      <c r="AD9" s="16">
        <v>0.45833333333333298</v>
      </c>
      <c r="AE9" s="16">
        <v>0.46875</v>
      </c>
      <c r="AF9" s="16">
        <v>0.31818181818181801</v>
      </c>
      <c r="AG9" s="16">
        <v>0.28571428571428598</v>
      </c>
      <c r="AH9" s="16">
        <v>0.230769230769231</v>
      </c>
      <c r="AI9" s="16">
        <v>0.530612244897959</v>
      </c>
      <c r="AJ9" s="16"/>
      <c r="AK9" s="16">
        <v>0.35714285714285698</v>
      </c>
      <c r="AL9" s="16">
        <v>0.4</v>
      </c>
      <c r="AM9" s="16">
        <v>0.407407407407407</v>
      </c>
      <c r="AN9" s="16">
        <v>0.4</v>
      </c>
      <c r="AO9" s="16">
        <v>0.453125</v>
      </c>
      <c r="AP9" s="16">
        <v>0.43548387096774199</v>
      </c>
      <c r="AQ9" s="16">
        <v>0.39024390243902402</v>
      </c>
      <c r="AR9" s="16"/>
      <c r="AS9" s="16">
        <v>0.37078651685393299</v>
      </c>
      <c r="AT9" s="16">
        <v>0.430851063829787</v>
      </c>
      <c r="AU9" s="16"/>
      <c r="AV9" s="16">
        <v>0.48</v>
      </c>
      <c r="AW9" s="16">
        <v>0.38613861386138598</v>
      </c>
      <c r="AX9" s="16"/>
      <c r="AY9" s="16">
        <v>0.4609375</v>
      </c>
      <c r="AZ9" s="16">
        <v>0.36912751677852401</v>
      </c>
      <c r="BA9" s="16"/>
      <c r="BB9" s="16">
        <v>0.37426900584795297</v>
      </c>
      <c r="BC9" s="16">
        <v>0.47169811320754701</v>
      </c>
      <c r="BD9" s="16"/>
      <c r="BE9" s="16">
        <v>0.25</v>
      </c>
      <c r="BF9" s="16">
        <v>0.48484848484848497</v>
      </c>
      <c r="BG9" s="16">
        <v>0.38</v>
      </c>
      <c r="BH9" s="16">
        <v>0.43820224719101097</v>
      </c>
    </row>
    <row r="10" spans="2:60" ht="30" x14ac:dyDescent="0.25">
      <c r="B10" s="17" t="s">
        <v>497</v>
      </c>
      <c r="C10" s="16">
        <v>0.140794223826715</v>
      </c>
      <c r="D10" s="16">
        <v>0.214285714285714</v>
      </c>
      <c r="E10" s="16">
        <v>0</v>
      </c>
      <c r="F10" s="16">
        <v>6.6666666666666693E-2</v>
      </c>
      <c r="G10" s="16">
        <v>0.36363636363636398</v>
      </c>
      <c r="H10" s="16">
        <v>0</v>
      </c>
      <c r="I10" s="16">
        <v>3.4482758620689703E-2</v>
      </c>
      <c r="J10" s="16">
        <v>0.25</v>
      </c>
      <c r="K10" s="16">
        <v>0.15384615384615399</v>
      </c>
      <c r="L10" s="16">
        <v>0</v>
      </c>
      <c r="M10" s="16">
        <v>0.10344827586206901</v>
      </c>
      <c r="N10" s="16">
        <v>0.157894736842105</v>
      </c>
      <c r="O10" s="16">
        <v>0.33333333333333298</v>
      </c>
      <c r="P10" s="16">
        <v>0</v>
      </c>
      <c r="Q10" s="16">
        <v>0.4</v>
      </c>
      <c r="R10" s="16">
        <v>0.33333333333333298</v>
      </c>
      <c r="S10" s="16">
        <v>0.1875</v>
      </c>
      <c r="T10" s="16">
        <v>0.12</v>
      </c>
      <c r="U10" s="16"/>
      <c r="V10" s="16">
        <v>0</v>
      </c>
      <c r="W10" s="16">
        <v>0.125</v>
      </c>
      <c r="X10" s="16">
        <v>0.128205128205128</v>
      </c>
      <c r="Y10" s="16">
        <v>0.16778523489932901</v>
      </c>
      <c r="Z10" s="16"/>
      <c r="AA10" s="16">
        <v>0</v>
      </c>
      <c r="AB10" s="16">
        <v>0.105263157894737</v>
      </c>
      <c r="AC10" s="16">
        <v>0.20689655172413801</v>
      </c>
      <c r="AD10" s="16">
        <v>0.125</v>
      </c>
      <c r="AE10" s="16">
        <v>0.15625</v>
      </c>
      <c r="AF10" s="16">
        <v>0.22727272727272699</v>
      </c>
      <c r="AG10" s="16">
        <v>0.14285714285714299</v>
      </c>
      <c r="AH10" s="16">
        <v>0.230769230769231</v>
      </c>
      <c r="AI10" s="16">
        <v>0.122448979591837</v>
      </c>
      <c r="AJ10" s="16"/>
      <c r="AK10" s="16">
        <v>7.1428571428571397E-2</v>
      </c>
      <c r="AL10" s="16">
        <v>0.266666666666667</v>
      </c>
      <c r="AM10" s="16">
        <v>0.148148148148148</v>
      </c>
      <c r="AN10" s="16">
        <v>0.17142857142857101</v>
      </c>
      <c r="AO10" s="16">
        <v>0.125</v>
      </c>
      <c r="AP10" s="16">
        <v>0.19354838709677399</v>
      </c>
      <c r="AQ10" s="16">
        <v>7.3170731707317097E-2</v>
      </c>
      <c r="AR10" s="16"/>
      <c r="AS10" s="16">
        <v>0.112359550561798</v>
      </c>
      <c r="AT10" s="16">
        <v>0.154255319148936</v>
      </c>
      <c r="AU10" s="16"/>
      <c r="AV10" s="16">
        <v>0.08</v>
      </c>
      <c r="AW10" s="16">
        <v>0.16336633663366301</v>
      </c>
      <c r="AX10" s="16"/>
      <c r="AY10" s="16">
        <v>0.109375</v>
      </c>
      <c r="AZ10" s="16">
        <v>0.16778523489932901</v>
      </c>
      <c r="BA10" s="16"/>
      <c r="BB10" s="16">
        <v>0.12865497076023399</v>
      </c>
      <c r="BC10" s="16">
        <v>0.160377358490566</v>
      </c>
      <c r="BD10" s="16"/>
      <c r="BE10" s="16">
        <v>0</v>
      </c>
      <c r="BF10" s="16">
        <v>9.0909090909090898E-2</v>
      </c>
      <c r="BG10" s="16">
        <v>0.146666666666667</v>
      </c>
      <c r="BH10" s="16">
        <v>0.15730337078651699</v>
      </c>
    </row>
    <row r="11" spans="2:60" ht="30" x14ac:dyDescent="0.25">
      <c r="B11" s="17" t="s">
        <v>498</v>
      </c>
      <c r="C11" s="16">
        <v>5.0541516245487403E-2</v>
      </c>
      <c r="D11" s="16">
        <v>0</v>
      </c>
      <c r="E11" s="16">
        <v>4.5454545454545497E-2</v>
      </c>
      <c r="F11" s="16">
        <v>0</v>
      </c>
      <c r="G11" s="16">
        <v>9.0909090909090898E-2</v>
      </c>
      <c r="H11" s="16">
        <v>0</v>
      </c>
      <c r="I11" s="16">
        <v>6.8965517241379296E-2</v>
      </c>
      <c r="J11" s="16">
        <v>0</v>
      </c>
      <c r="K11" s="16">
        <v>0.15384615384615399</v>
      </c>
      <c r="L11" s="16">
        <v>0</v>
      </c>
      <c r="M11" s="16">
        <v>3.4482758620689703E-2</v>
      </c>
      <c r="N11" s="16">
        <v>0</v>
      </c>
      <c r="O11" s="16">
        <v>0</v>
      </c>
      <c r="P11" s="16">
        <v>0.2</v>
      </c>
      <c r="Q11" s="16">
        <v>0</v>
      </c>
      <c r="R11" s="16">
        <v>0</v>
      </c>
      <c r="S11" s="16">
        <v>6.25E-2</v>
      </c>
      <c r="T11" s="16">
        <v>0.08</v>
      </c>
      <c r="U11" s="16"/>
      <c r="V11" s="16">
        <v>0</v>
      </c>
      <c r="W11" s="16">
        <v>6.25E-2</v>
      </c>
      <c r="X11" s="16">
        <v>3.8461538461538498E-2</v>
      </c>
      <c r="Y11" s="16">
        <v>6.0402684563758399E-2</v>
      </c>
      <c r="Z11" s="16"/>
      <c r="AA11" s="16">
        <v>0</v>
      </c>
      <c r="AB11" s="16">
        <v>0.105263157894737</v>
      </c>
      <c r="AC11" s="16">
        <v>6.8965517241379296E-2</v>
      </c>
      <c r="AD11" s="16">
        <v>8.3333333333333301E-2</v>
      </c>
      <c r="AE11" s="16">
        <v>6.25E-2</v>
      </c>
      <c r="AF11" s="16">
        <v>9.0909090909090898E-2</v>
      </c>
      <c r="AG11" s="16">
        <v>7.1428571428571397E-2</v>
      </c>
      <c r="AH11" s="16">
        <v>3.8461538461538498E-2</v>
      </c>
      <c r="AI11" s="16">
        <v>2.04081632653061E-2</v>
      </c>
      <c r="AJ11" s="16"/>
      <c r="AK11" s="16">
        <v>7.1428571428571397E-2</v>
      </c>
      <c r="AL11" s="16">
        <v>0</v>
      </c>
      <c r="AM11" s="16">
        <v>0.11111111111111099</v>
      </c>
      <c r="AN11" s="16">
        <v>0</v>
      </c>
      <c r="AO11" s="16">
        <v>0.109375</v>
      </c>
      <c r="AP11" s="16">
        <v>0</v>
      </c>
      <c r="AQ11" s="16">
        <v>4.8780487804878099E-2</v>
      </c>
      <c r="AR11" s="16"/>
      <c r="AS11" s="16">
        <v>3.3707865168539297E-2</v>
      </c>
      <c r="AT11" s="16">
        <v>5.85106382978723E-2</v>
      </c>
      <c r="AU11" s="16"/>
      <c r="AV11" s="16">
        <v>0.04</v>
      </c>
      <c r="AW11" s="16">
        <v>5.4455445544554497E-2</v>
      </c>
      <c r="AX11" s="16"/>
      <c r="AY11" s="16">
        <v>3.90625E-2</v>
      </c>
      <c r="AZ11" s="16">
        <v>6.0402684563758399E-2</v>
      </c>
      <c r="BA11" s="16"/>
      <c r="BB11" s="16">
        <v>4.6783625730994101E-2</v>
      </c>
      <c r="BC11" s="16">
        <v>5.6603773584905703E-2</v>
      </c>
      <c r="BD11" s="16"/>
      <c r="BE11" s="16">
        <v>0.25</v>
      </c>
      <c r="BF11" s="16">
        <v>9.0909090909090898E-2</v>
      </c>
      <c r="BG11" s="16">
        <v>5.3333333333333302E-2</v>
      </c>
      <c r="BH11" s="16">
        <v>2.2471910112359501E-2</v>
      </c>
    </row>
    <row r="12" spans="2:60" x14ac:dyDescent="0.25">
      <c r="B12" s="17" t="s">
        <v>499</v>
      </c>
      <c r="C12" s="16">
        <v>7.2202166064982004E-3</v>
      </c>
      <c r="D12" s="16">
        <v>0</v>
      </c>
      <c r="E12" s="16">
        <v>0</v>
      </c>
      <c r="F12" s="16">
        <v>0</v>
      </c>
      <c r="G12" s="16">
        <v>0</v>
      </c>
      <c r="H12" s="16">
        <v>0</v>
      </c>
      <c r="I12" s="16">
        <v>0</v>
      </c>
      <c r="J12" s="16">
        <v>0</v>
      </c>
      <c r="K12" s="16">
        <v>0</v>
      </c>
      <c r="L12" s="16">
        <v>0</v>
      </c>
      <c r="M12" s="16">
        <v>0</v>
      </c>
      <c r="N12" s="16">
        <v>0</v>
      </c>
      <c r="O12" s="16">
        <v>0</v>
      </c>
      <c r="P12" s="16">
        <v>0</v>
      </c>
      <c r="Q12" s="16">
        <v>0</v>
      </c>
      <c r="R12" s="16">
        <v>0</v>
      </c>
      <c r="S12" s="16">
        <v>4.1666666666666699E-2</v>
      </c>
      <c r="T12" s="16">
        <v>0</v>
      </c>
      <c r="U12" s="16"/>
      <c r="V12" s="16">
        <v>0</v>
      </c>
      <c r="W12" s="16">
        <v>3.125E-2</v>
      </c>
      <c r="X12" s="16">
        <v>0</v>
      </c>
      <c r="Y12" s="16">
        <v>6.7114093959731499E-3</v>
      </c>
      <c r="Z12" s="16"/>
      <c r="AA12" s="16">
        <v>2.7777777777777801E-2</v>
      </c>
      <c r="AB12" s="16">
        <v>0</v>
      </c>
      <c r="AC12" s="16">
        <v>3.4482758620689703E-2</v>
      </c>
      <c r="AD12" s="16">
        <v>0</v>
      </c>
      <c r="AE12" s="16">
        <v>0</v>
      </c>
      <c r="AF12" s="16">
        <v>0</v>
      </c>
      <c r="AG12" s="16">
        <v>0</v>
      </c>
      <c r="AH12" s="16">
        <v>0</v>
      </c>
      <c r="AI12" s="16">
        <v>0</v>
      </c>
      <c r="AJ12" s="16"/>
      <c r="AK12" s="16">
        <v>0</v>
      </c>
      <c r="AL12" s="16">
        <v>0</v>
      </c>
      <c r="AM12" s="16">
        <v>0</v>
      </c>
      <c r="AN12" s="16">
        <v>0</v>
      </c>
      <c r="AO12" s="16">
        <v>1.5625E-2</v>
      </c>
      <c r="AP12" s="16">
        <v>1.6129032258064498E-2</v>
      </c>
      <c r="AQ12" s="16">
        <v>0</v>
      </c>
      <c r="AR12" s="16"/>
      <c r="AS12" s="16">
        <v>1.1235955056179799E-2</v>
      </c>
      <c r="AT12" s="16">
        <v>5.31914893617021E-3</v>
      </c>
      <c r="AU12" s="16"/>
      <c r="AV12" s="16">
        <v>0</v>
      </c>
      <c r="AW12" s="16">
        <v>9.9009900990098994E-3</v>
      </c>
      <c r="AX12" s="16"/>
      <c r="AY12" s="16">
        <v>7.8125E-3</v>
      </c>
      <c r="AZ12" s="16">
        <v>6.7114093959731499E-3</v>
      </c>
      <c r="BA12" s="16"/>
      <c r="BB12" s="16">
        <v>1.1695906432748499E-2</v>
      </c>
      <c r="BC12" s="16">
        <v>0</v>
      </c>
      <c r="BD12" s="16"/>
      <c r="BE12" s="16">
        <v>0</v>
      </c>
      <c r="BF12" s="16">
        <v>3.03030303030303E-2</v>
      </c>
      <c r="BG12" s="16">
        <v>6.6666666666666697E-3</v>
      </c>
      <c r="BH12" s="16">
        <v>0</v>
      </c>
    </row>
    <row r="13" spans="2:60" x14ac:dyDescent="0.25">
      <c r="B13" s="17" t="s">
        <v>77</v>
      </c>
      <c r="C13" s="18">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c r="V13" s="18">
        <v>0</v>
      </c>
      <c r="W13" s="18">
        <v>0</v>
      </c>
      <c r="X13" s="18">
        <v>0</v>
      </c>
      <c r="Y13" s="18">
        <v>0</v>
      </c>
      <c r="Z13" s="18"/>
      <c r="AA13" s="18">
        <v>0</v>
      </c>
      <c r="AB13" s="18">
        <v>0</v>
      </c>
      <c r="AC13" s="18">
        <v>0</v>
      </c>
      <c r="AD13" s="18">
        <v>0</v>
      </c>
      <c r="AE13" s="18">
        <v>0</v>
      </c>
      <c r="AF13" s="18">
        <v>0</v>
      </c>
      <c r="AG13" s="18">
        <v>0</v>
      </c>
      <c r="AH13" s="18">
        <v>0</v>
      </c>
      <c r="AI13" s="18">
        <v>0</v>
      </c>
      <c r="AJ13" s="18"/>
      <c r="AK13" s="18">
        <v>0</v>
      </c>
      <c r="AL13" s="18">
        <v>0</v>
      </c>
      <c r="AM13" s="18">
        <v>0</v>
      </c>
      <c r="AN13" s="18">
        <v>0</v>
      </c>
      <c r="AO13" s="18">
        <v>0</v>
      </c>
      <c r="AP13" s="18">
        <v>0</v>
      </c>
      <c r="AQ13" s="18">
        <v>0</v>
      </c>
      <c r="AR13" s="18"/>
      <c r="AS13" s="18">
        <v>0</v>
      </c>
      <c r="AT13" s="18">
        <v>0</v>
      </c>
      <c r="AU13" s="18"/>
      <c r="AV13" s="18">
        <v>0</v>
      </c>
      <c r="AW13" s="18">
        <v>0</v>
      </c>
      <c r="AX13" s="18"/>
      <c r="AY13" s="18">
        <v>0</v>
      </c>
      <c r="AZ13" s="18">
        <v>0</v>
      </c>
      <c r="BA13" s="18"/>
      <c r="BB13" s="18">
        <v>0</v>
      </c>
      <c r="BC13" s="18">
        <v>0</v>
      </c>
      <c r="BD13" s="18"/>
      <c r="BE13" s="18">
        <v>0</v>
      </c>
      <c r="BF13" s="18">
        <v>0</v>
      </c>
      <c r="BG13" s="18">
        <v>0</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0.212996389891697</v>
      </c>
      <c r="D8" s="16">
        <v>0.25</v>
      </c>
      <c r="E8" s="16">
        <v>0.13636363636363599</v>
      </c>
      <c r="F8" s="16">
        <v>0.53333333333333299</v>
      </c>
      <c r="G8" s="16">
        <v>0.18181818181818199</v>
      </c>
      <c r="H8" s="16">
        <v>0.25</v>
      </c>
      <c r="I8" s="16">
        <v>0.37931034482758602</v>
      </c>
      <c r="J8" s="16">
        <v>0</v>
      </c>
      <c r="K8" s="16">
        <v>0.30769230769230799</v>
      </c>
      <c r="L8" s="16">
        <v>0</v>
      </c>
      <c r="M8" s="16">
        <v>0.17241379310344801</v>
      </c>
      <c r="N8" s="16">
        <v>5.2631578947368397E-2</v>
      </c>
      <c r="O8" s="16">
        <v>0.22222222222222199</v>
      </c>
      <c r="P8" s="16">
        <v>0.3</v>
      </c>
      <c r="Q8" s="16">
        <v>0</v>
      </c>
      <c r="R8" s="16">
        <v>0.33333333333333298</v>
      </c>
      <c r="S8" s="16">
        <v>0.1875</v>
      </c>
      <c r="T8" s="16">
        <v>0.08</v>
      </c>
      <c r="U8" s="16"/>
      <c r="V8" s="16">
        <v>0.27777777777777801</v>
      </c>
      <c r="W8" s="16">
        <v>0.25</v>
      </c>
      <c r="X8" s="16">
        <v>0.16666666666666699</v>
      </c>
      <c r="Y8" s="16">
        <v>0.221476510067114</v>
      </c>
      <c r="Z8" s="16"/>
      <c r="AA8" s="16">
        <v>0.27777777777777801</v>
      </c>
      <c r="AB8" s="16">
        <v>0.26315789473684198</v>
      </c>
      <c r="AC8" s="16">
        <v>0.20689655172413801</v>
      </c>
      <c r="AD8" s="16">
        <v>0.25</v>
      </c>
      <c r="AE8" s="16">
        <v>0.15625</v>
      </c>
      <c r="AF8" s="16">
        <v>0.18181818181818199</v>
      </c>
      <c r="AG8" s="16">
        <v>0.25</v>
      </c>
      <c r="AH8" s="16">
        <v>0.269230769230769</v>
      </c>
      <c r="AI8" s="16">
        <v>0.16326530612244899</v>
      </c>
      <c r="AJ8" s="16"/>
      <c r="AK8" s="16">
        <v>0.28571428571428598</v>
      </c>
      <c r="AL8" s="16">
        <v>0.133333333333333</v>
      </c>
      <c r="AM8" s="16">
        <v>0.11111111111111099</v>
      </c>
      <c r="AN8" s="16">
        <v>0.17142857142857101</v>
      </c>
      <c r="AO8" s="16">
        <v>0.25</v>
      </c>
      <c r="AP8" s="16">
        <v>0.241935483870968</v>
      </c>
      <c r="AQ8" s="16">
        <v>0.219512195121951</v>
      </c>
      <c r="AR8" s="16"/>
      <c r="AS8" s="16">
        <v>0.24719101123595499</v>
      </c>
      <c r="AT8" s="16">
        <v>0.19680851063829799</v>
      </c>
      <c r="AU8" s="16"/>
      <c r="AV8" s="16">
        <v>0.21333333333333299</v>
      </c>
      <c r="AW8" s="16">
        <v>0.212871287128713</v>
      </c>
      <c r="AX8" s="16"/>
      <c r="AY8" s="16">
        <v>0.203125</v>
      </c>
      <c r="AZ8" s="16">
        <v>0.221476510067114</v>
      </c>
      <c r="BA8" s="16"/>
      <c r="BB8" s="16">
        <v>0.216374269005848</v>
      </c>
      <c r="BC8" s="16">
        <v>0.20754716981132099</v>
      </c>
      <c r="BD8" s="16"/>
      <c r="BE8" s="16">
        <v>0</v>
      </c>
      <c r="BF8" s="16">
        <v>0.27272727272727298</v>
      </c>
      <c r="BG8" s="16">
        <v>0.17333333333333301</v>
      </c>
      <c r="BH8" s="16">
        <v>0.26966292134831499</v>
      </c>
    </row>
    <row r="9" spans="2:60" ht="30" x14ac:dyDescent="0.25">
      <c r="B9" s="17" t="s">
        <v>496</v>
      </c>
      <c r="C9" s="16">
        <v>0.44404332129963903</v>
      </c>
      <c r="D9" s="16">
        <v>0.5</v>
      </c>
      <c r="E9" s="16">
        <v>0.59090909090909105</v>
      </c>
      <c r="F9" s="16">
        <v>0.133333333333333</v>
      </c>
      <c r="G9" s="16">
        <v>0.54545454545454497</v>
      </c>
      <c r="H9" s="16">
        <v>0.25</v>
      </c>
      <c r="I9" s="16">
        <v>0.37931034482758602</v>
      </c>
      <c r="J9" s="16">
        <v>0.25</v>
      </c>
      <c r="K9" s="16">
        <v>0.46153846153846201</v>
      </c>
      <c r="L9" s="16">
        <v>1</v>
      </c>
      <c r="M9" s="16">
        <v>0.37931034482758602</v>
      </c>
      <c r="N9" s="16">
        <v>0.57894736842105299</v>
      </c>
      <c r="O9" s="16">
        <v>0.44444444444444398</v>
      </c>
      <c r="P9" s="16">
        <v>0.4</v>
      </c>
      <c r="Q9" s="16">
        <v>0.6</v>
      </c>
      <c r="R9" s="16">
        <v>0</v>
      </c>
      <c r="S9" s="16">
        <v>0.47916666666666702</v>
      </c>
      <c r="T9" s="16">
        <v>0.4</v>
      </c>
      <c r="U9" s="16"/>
      <c r="V9" s="16">
        <v>0.33333333333333298</v>
      </c>
      <c r="W9" s="16">
        <v>0.46875</v>
      </c>
      <c r="X9" s="16">
        <v>0.42307692307692302</v>
      </c>
      <c r="Y9" s="16">
        <v>0.46308724832214798</v>
      </c>
      <c r="Z9" s="16"/>
      <c r="AA9" s="16">
        <v>0.38888888888888901</v>
      </c>
      <c r="AB9" s="16">
        <v>0.36842105263157898</v>
      </c>
      <c r="AC9" s="16">
        <v>0.51724137931034497</v>
      </c>
      <c r="AD9" s="16">
        <v>0.41666666666666702</v>
      </c>
      <c r="AE9" s="16">
        <v>0.4375</v>
      </c>
      <c r="AF9" s="16">
        <v>0.59090909090909105</v>
      </c>
      <c r="AG9" s="16">
        <v>0.35714285714285698</v>
      </c>
      <c r="AH9" s="16">
        <v>0.38461538461538503</v>
      </c>
      <c r="AI9" s="16">
        <v>0.51020408163265296</v>
      </c>
      <c r="AJ9" s="16"/>
      <c r="AK9" s="16">
        <v>0.42857142857142899</v>
      </c>
      <c r="AL9" s="16">
        <v>0.66666666666666696</v>
      </c>
      <c r="AM9" s="16">
        <v>0.48148148148148101</v>
      </c>
      <c r="AN9" s="16">
        <v>0.57142857142857095</v>
      </c>
      <c r="AO9" s="16">
        <v>0.328125</v>
      </c>
      <c r="AP9" s="16">
        <v>0.5</v>
      </c>
      <c r="AQ9" s="16">
        <v>0.36585365853658502</v>
      </c>
      <c r="AR9" s="16"/>
      <c r="AS9" s="16">
        <v>0.46067415730337102</v>
      </c>
      <c r="AT9" s="16">
        <v>0.43617021276595702</v>
      </c>
      <c r="AU9" s="16"/>
      <c r="AV9" s="16">
        <v>0.50666666666666704</v>
      </c>
      <c r="AW9" s="16">
        <v>0.420792079207921</v>
      </c>
      <c r="AX9" s="16"/>
      <c r="AY9" s="16">
        <v>0.421875</v>
      </c>
      <c r="AZ9" s="16">
        <v>0.46308724832214798</v>
      </c>
      <c r="BA9" s="16"/>
      <c r="BB9" s="16">
        <v>0.45029239766081902</v>
      </c>
      <c r="BC9" s="16">
        <v>0.43396226415094302</v>
      </c>
      <c r="BD9" s="16"/>
      <c r="BE9" s="16">
        <v>0.75</v>
      </c>
      <c r="BF9" s="16">
        <v>0.36363636363636398</v>
      </c>
      <c r="BG9" s="16">
        <v>0.43333333333333302</v>
      </c>
      <c r="BH9" s="16">
        <v>0.48314606741573002</v>
      </c>
    </row>
    <row r="10" spans="2:60" ht="30" x14ac:dyDescent="0.25">
      <c r="B10" s="17" t="s">
        <v>497</v>
      </c>
      <c r="C10" s="16">
        <v>0.21660649819494601</v>
      </c>
      <c r="D10" s="16">
        <v>0.14285714285714299</v>
      </c>
      <c r="E10" s="16">
        <v>0.13636363636363599</v>
      </c>
      <c r="F10" s="16">
        <v>0.2</v>
      </c>
      <c r="G10" s="16">
        <v>0.18181818181818199</v>
      </c>
      <c r="H10" s="16">
        <v>0.5</v>
      </c>
      <c r="I10" s="16">
        <v>0.13793103448275901</v>
      </c>
      <c r="J10" s="16">
        <v>0.5</v>
      </c>
      <c r="K10" s="16">
        <v>0.15384615384615399</v>
      </c>
      <c r="L10" s="16">
        <v>0</v>
      </c>
      <c r="M10" s="16">
        <v>0.31034482758620702</v>
      </c>
      <c r="N10" s="16">
        <v>0.31578947368421101</v>
      </c>
      <c r="O10" s="16">
        <v>0.22222222222222199</v>
      </c>
      <c r="P10" s="16">
        <v>0.1</v>
      </c>
      <c r="Q10" s="16">
        <v>0.2</v>
      </c>
      <c r="R10" s="16">
        <v>0.66666666666666696</v>
      </c>
      <c r="S10" s="16">
        <v>0.25</v>
      </c>
      <c r="T10" s="16">
        <v>0.2</v>
      </c>
      <c r="U10" s="16"/>
      <c r="V10" s="16">
        <v>0.22222222222222199</v>
      </c>
      <c r="W10" s="16">
        <v>0.1875</v>
      </c>
      <c r="X10" s="16">
        <v>0.269230769230769</v>
      </c>
      <c r="Y10" s="16">
        <v>0.194630872483221</v>
      </c>
      <c r="Z10" s="16"/>
      <c r="AA10" s="16">
        <v>0.194444444444444</v>
      </c>
      <c r="AB10" s="16">
        <v>0.31578947368421101</v>
      </c>
      <c r="AC10" s="16">
        <v>0.20689655172413801</v>
      </c>
      <c r="AD10" s="16">
        <v>0.25</v>
      </c>
      <c r="AE10" s="16">
        <v>0.25</v>
      </c>
      <c r="AF10" s="16">
        <v>9.0909090909090898E-2</v>
      </c>
      <c r="AG10" s="16">
        <v>0.25</v>
      </c>
      <c r="AH10" s="16">
        <v>0.15384615384615399</v>
      </c>
      <c r="AI10" s="16">
        <v>0.183673469387755</v>
      </c>
      <c r="AJ10" s="16"/>
      <c r="AK10" s="16">
        <v>0.17857142857142899</v>
      </c>
      <c r="AL10" s="16">
        <v>6.6666666666666693E-2</v>
      </c>
      <c r="AM10" s="16">
        <v>0.22222222222222199</v>
      </c>
      <c r="AN10" s="16">
        <v>0.22857142857142901</v>
      </c>
      <c r="AO10" s="16">
        <v>0.28125</v>
      </c>
      <c r="AP10" s="16">
        <v>0.16129032258064499</v>
      </c>
      <c r="AQ10" s="16">
        <v>0.26829268292682901</v>
      </c>
      <c r="AR10" s="16"/>
      <c r="AS10" s="16">
        <v>0.16853932584269701</v>
      </c>
      <c r="AT10" s="16">
        <v>0.23936170212766</v>
      </c>
      <c r="AU10" s="16"/>
      <c r="AV10" s="16">
        <v>0.16</v>
      </c>
      <c r="AW10" s="16">
        <v>0.237623762376238</v>
      </c>
      <c r="AX10" s="16"/>
      <c r="AY10" s="16">
        <v>0.2421875</v>
      </c>
      <c r="AZ10" s="16">
        <v>0.194630872483221</v>
      </c>
      <c r="BA10" s="16"/>
      <c r="BB10" s="16">
        <v>0.21052631578947401</v>
      </c>
      <c r="BC10" s="16">
        <v>0.22641509433962301</v>
      </c>
      <c r="BD10" s="16"/>
      <c r="BE10" s="16">
        <v>0.25</v>
      </c>
      <c r="BF10" s="16">
        <v>0.24242424242424199</v>
      </c>
      <c r="BG10" s="16">
        <v>0.233333333333333</v>
      </c>
      <c r="BH10" s="16">
        <v>0.16853932584269701</v>
      </c>
    </row>
    <row r="11" spans="2:60" ht="30" x14ac:dyDescent="0.25">
      <c r="B11" s="17" t="s">
        <v>498</v>
      </c>
      <c r="C11" s="16">
        <v>9.0252707581227401E-2</v>
      </c>
      <c r="D11" s="16">
        <v>7.1428571428571397E-2</v>
      </c>
      <c r="E11" s="16">
        <v>9.0909090909090898E-2</v>
      </c>
      <c r="F11" s="16">
        <v>6.6666666666666693E-2</v>
      </c>
      <c r="G11" s="16">
        <v>9.0909090909090898E-2</v>
      </c>
      <c r="H11" s="16">
        <v>0</v>
      </c>
      <c r="I11" s="16">
        <v>3.4482758620689703E-2</v>
      </c>
      <c r="J11" s="16">
        <v>0.25</v>
      </c>
      <c r="K11" s="16">
        <v>7.69230769230769E-2</v>
      </c>
      <c r="L11" s="16">
        <v>0</v>
      </c>
      <c r="M11" s="16">
        <v>0.10344827586206901</v>
      </c>
      <c r="N11" s="16">
        <v>5.2631578947368397E-2</v>
      </c>
      <c r="O11" s="16">
        <v>0</v>
      </c>
      <c r="P11" s="16">
        <v>0.2</v>
      </c>
      <c r="Q11" s="16">
        <v>0</v>
      </c>
      <c r="R11" s="16">
        <v>0</v>
      </c>
      <c r="S11" s="16">
        <v>6.25E-2</v>
      </c>
      <c r="T11" s="16">
        <v>0.28000000000000003</v>
      </c>
      <c r="U11" s="16"/>
      <c r="V11" s="16">
        <v>0.11111111111111099</v>
      </c>
      <c r="W11" s="16">
        <v>3.125E-2</v>
      </c>
      <c r="X11" s="16">
        <v>0.115384615384615</v>
      </c>
      <c r="Y11" s="16">
        <v>8.7248322147651006E-2</v>
      </c>
      <c r="Z11" s="16"/>
      <c r="AA11" s="16">
        <v>8.3333333333333301E-2</v>
      </c>
      <c r="AB11" s="16">
        <v>0</v>
      </c>
      <c r="AC11" s="16">
        <v>3.4482758620689703E-2</v>
      </c>
      <c r="AD11" s="16">
        <v>8.3333333333333301E-2</v>
      </c>
      <c r="AE11" s="16">
        <v>9.375E-2</v>
      </c>
      <c r="AF11" s="16">
        <v>0.13636363636363599</v>
      </c>
      <c r="AG11" s="16">
        <v>0.14285714285714299</v>
      </c>
      <c r="AH11" s="16">
        <v>0.15384615384615399</v>
      </c>
      <c r="AI11" s="16">
        <v>8.1632653061224497E-2</v>
      </c>
      <c r="AJ11" s="16"/>
      <c r="AK11" s="16">
        <v>7.1428571428571397E-2</v>
      </c>
      <c r="AL11" s="16">
        <v>0.133333333333333</v>
      </c>
      <c r="AM11" s="16">
        <v>0.11111111111111099</v>
      </c>
      <c r="AN11" s="16">
        <v>2.8571428571428598E-2</v>
      </c>
      <c r="AO11" s="16">
        <v>9.375E-2</v>
      </c>
      <c r="AP11" s="16">
        <v>8.0645161290322606E-2</v>
      </c>
      <c r="AQ11" s="16">
        <v>9.7560975609756101E-2</v>
      </c>
      <c r="AR11" s="16"/>
      <c r="AS11" s="16">
        <v>0.101123595505618</v>
      </c>
      <c r="AT11" s="16">
        <v>8.5106382978723402E-2</v>
      </c>
      <c r="AU11" s="16"/>
      <c r="AV11" s="16">
        <v>0.08</v>
      </c>
      <c r="AW11" s="16">
        <v>9.4059405940594101E-2</v>
      </c>
      <c r="AX11" s="16"/>
      <c r="AY11" s="16">
        <v>9.375E-2</v>
      </c>
      <c r="AZ11" s="16">
        <v>8.7248322147651006E-2</v>
      </c>
      <c r="BA11" s="16"/>
      <c r="BB11" s="16">
        <v>8.1871345029239803E-2</v>
      </c>
      <c r="BC11" s="16">
        <v>0.10377358490565999</v>
      </c>
      <c r="BD11" s="16"/>
      <c r="BE11" s="16">
        <v>0</v>
      </c>
      <c r="BF11" s="16">
        <v>0.12121212121212099</v>
      </c>
      <c r="BG11" s="16">
        <v>0.10666666666666701</v>
      </c>
      <c r="BH11" s="16">
        <v>5.6179775280898903E-2</v>
      </c>
    </row>
    <row r="12" spans="2:60" x14ac:dyDescent="0.25">
      <c r="B12" s="17" t="s">
        <v>499</v>
      </c>
      <c r="C12" s="16">
        <v>3.2490974729241902E-2</v>
      </c>
      <c r="D12" s="16">
        <v>3.5714285714285698E-2</v>
      </c>
      <c r="E12" s="16">
        <v>4.5454545454545497E-2</v>
      </c>
      <c r="F12" s="16">
        <v>6.6666666666666693E-2</v>
      </c>
      <c r="G12" s="16">
        <v>0</v>
      </c>
      <c r="H12" s="16">
        <v>0</v>
      </c>
      <c r="I12" s="16">
        <v>6.8965517241379296E-2</v>
      </c>
      <c r="J12" s="16">
        <v>0</v>
      </c>
      <c r="K12" s="16">
        <v>0</v>
      </c>
      <c r="L12" s="16">
        <v>0</v>
      </c>
      <c r="M12" s="16">
        <v>3.4482758620689703E-2</v>
      </c>
      <c r="N12" s="16">
        <v>0</v>
      </c>
      <c r="O12" s="16">
        <v>0</v>
      </c>
      <c r="P12" s="16">
        <v>0</v>
      </c>
      <c r="Q12" s="16">
        <v>0.2</v>
      </c>
      <c r="R12" s="16">
        <v>0</v>
      </c>
      <c r="S12" s="16">
        <v>2.0833333333333301E-2</v>
      </c>
      <c r="T12" s="16">
        <v>0.04</v>
      </c>
      <c r="U12" s="16"/>
      <c r="V12" s="16">
        <v>5.5555555555555601E-2</v>
      </c>
      <c r="W12" s="16">
        <v>6.25E-2</v>
      </c>
      <c r="X12" s="16">
        <v>1.2820512820512799E-2</v>
      </c>
      <c r="Y12" s="16">
        <v>3.35570469798658E-2</v>
      </c>
      <c r="Z12" s="16"/>
      <c r="AA12" s="16">
        <v>2.7777777777777801E-2</v>
      </c>
      <c r="AB12" s="16">
        <v>5.2631578947368397E-2</v>
      </c>
      <c r="AC12" s="16">
        <v>3.4482758620689703E-2</v>
      </c>
      <c r="AD12" s="16">
        <v>0</v>
      </c>
      <c r="AE12" s="16">
        <v>6.25E-2</v>
      </c>
      <c r="AF12" s="16">
        <v>0</v>
      </c>
      <c r="AG12" s="16">
        <v>0</v>
      </c>
      <c r="AH12" s="16">
        <v>3.8461538461538498E-2</v>
      </c>
      <c r="AI12" s="16">
        <v>6.1224489795918401E-2</v>
      </c>
      <c r="AJ12" s="16"/>
      <c r="AK12" s="16">
        <v>3.5714285714285698E-2</v>
      </c>
      <c r="AL12" s="16">
        <v>0</v>
      </c>
      <c r="AM12" s="16">
        <v>7.4074074074074098E-2</v>
      </c>
      <c r="AN12" s="16">
        <v>0</v>
      </c>
      <c r="AO12" s="16">
        <v>3.125E-2</v>
      </c>
      <c r="AP12" s="16">
        <v>1.6129032258064498E-2</v>
      </c>
      <c r="AQ12" s="16">
        <v>4.8780487804878099E-2</v>
      </c>
      <c r="AR12" s="16"/>
      <c r="AS12" s="16">
        <v>2.2471910112359501E-2</v>
      </c>
      <c r="AT12" s="16">
        <v>3.7234042553191501E-2</v>
      </c>
      <c r="AU12" s="16"/>
      <c r="AV12" s="16">
        <v>0.04</v>
      </c>
      <c r="AW12" s="16">
        <v>2.9702970297029702E-2</v>
      </c>
      <c r="AX12" s="16"/>
      <c r="AY12" s="16">
        <v>3.125E-2</v>
      </c>
      <c r="AZ12" s="16">
        <v>3.35570469798658E-2</v>
      </c>
      <c r="BA12" s="16"/>
      <c r="BB12" s="16">
        <v>3.5087719298245598E-2</v>
      </c>
      <c r="BC12" s="16">
        <v>2.83018867924528E-2</v>
      </c>
      <c r="BD12" s="16"/>
      <c r="BE12" s="16">
        <v>0</v>
      </c>
      <c r="BF12" s="16">
        <v>0</v>
      </c>
      <c r="BG12" s="16">
        <v>4.6666666666666697E-2</v>
      </c>
      <c r="BH12" s="16">
        <v>2.2471910112359501E-2</v>
      </c>
    </row>
    <row r="13" spans="2:60" x14ac:dyDescent="0.25">
      <c r="B13" s="17" t="s">
        <v>77</v>
      </c>
      <c r="C13" s="18">
        <v>3.6101083032491002E-3</v>
      </c>
      <c r="D13" s="18">
        <v>0</v>
      </c>
      <c r="E13" s="18">
        <v>0</v>
      </c>
      <c r="F13" s="18">
        <v>0</v>
      </c>
      <c r="G13" s="18">
        <v>0</v>
      </c>
      <c r="H13" s="18">
        <v>0</v>
      </c>
      <c r="I13" s="18">
        <v>0</v>
      </c>
      <c r="J13" s="18">
        <v>0</v>
      </c>
      <c r="K13" s="18">
        <v>0</v>
      </c>
      <c r="L13" s="18">
        <v>0</v>
      </c>
      <c r="M13" s="18">
        <v>0</v>
      </c>
      <c r="N13" s="18">
        <v>0</v>
      </c>
      <c r="O13" s="18">
        <v>0.11111111111111099</v>
      </c>
      <c r="P13" s="18">
        <v>0</v>
      </c>
      <c r="Q13" s="18">
        <v>0</v>
      </c>
      <c r="R13" s="18">
        <v>0</v>
      </c>
      <c r="S13" s="18">
        <v>0</v>
      </c>
      <c r="T13" s="18">
        <v>0</v>
      </c>
      <c r="U13" s="18"/>
      <c r="V13" s="18">
        <v>0</v>
      </c>
      <c r="W13" s="18">
        <v>0</v>
      </c>
      <c r="X13" s="18">
        <v>1.2820512820512799E-2</v>
      </c>
      <c r="Y13" s="18">
        <v>0</v>
      </c>
      <c r="Z13" s="18"/>
      <c r="AA13" s="18">
        <v>2.7777777777777801E-2</v>
      </c>
      <c r="AB13" s="18">
        <v>0</v>
      </c>
      <c r="AC13" s="18">
        <v>0</v>
      </c>
      <c r="AD13" s="18">
        <v>0</v>
      </c>
      <c r="AE13" s="18">
        <v>0</v>
      </c>
      <c r="AF13" s="18">
        <v>0</v>
      </c>
      <c r="AG13" s="18">
        <v>0</v>
      </c>
      <c r="AH13" s="18">
        <v>0</v>
      </c>
      <c r="AI13" s="18">
        <v>0</v>
      </c>
      <c r="AJ13" s="18"/>
      <c r="AK13" s="18">
        <v>0</v>
      </c>
      <c r="AL13" s="18">
        <v>0</v>
      </c>
      <c r="AM13" s="18">
        <v>0</v>
      </c>
      <c r="AN13" s="18">
        <v>0</v>
      </c>
      <c r="AO13" s="18">
        <v>1.5625E-2</v>
      </c>
      <c r="AP13" s="18">
        <v>0</v>
      </c>
      <c r="AQ13" s="18">
        <v>0</v>
      </c>
      <c r="AR13" s="18"/>
      <c r="AS13" s="18">
        <v>0</v>
      </c>
      <c r="AT13" s="18">
        <v>5.31914893617021E-3</v>
      </c>
      <c r="AU13" s="18"/>
      <c r="AV13" s="18">
        <v>0</v>
      </c>
      <c r="AW13" s="18">
        <v>4.9504950495049497E-3</v>
      </c>
      <c r="AX13" s="18"/>
      <c r="AY13" s="18">
        <v>7.8125E-3</v>
      </c>
      <c r="AZ13" s="18">
        <v>0</v>
      </c>
      <c r="BA13" s="18"/>
      <c r="BB13" s="18">
        <v>5.8479532163742704E-3</v>
      </c>
      <c r="BC13" s="18">
        <v>0</v>
      </c>
      <c r="BD13" s="18"/>
      <c r="BE13" s="18">
        <v>0</v>
      </c>
      <c r="BF13" s="18">
        <v>0</v>
      </c>
      <c r="BG13" s="18">
        <v>6.6666666666666697E-3</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0.26353790613718397</v>
      </c>
      <c r="D8" s="16">
        <v>0.25</v>
      </c>
      <c r="E8" s="16">
        <v>0.22727272727272699</v>
      </c>
      <c r="F8" s="16">
        <v>0.266666666666667</v>
      </c>
      <c r="G8" s="16">
        <v>0.27272727272727298</v>
      </c>
      <c r="H8" s="16">
        <v>0.5</v>
      </c>
      <c r="I8" s="16">
        <v>0.31034482758620702</v>
      </c>
      <c r="J8" s="16">
        <v>0</v>
      </c>
      <c r="K8" s="16">
        <v>0.230769230769231</v>
      </c>
      <c r="L8" s="16">
        <v>0.33333333333333298</v>
      </c>
      <c r="M8" s="16">
        <v>0.41379310344827602</v>
      </c>
      <c r="N8" s="16">
        <v>0.21052631578947401</v>
      </c>
      <c r="O8" s="16">
        <v>0.33333333333333298</v>
      </c>
      <c r="P8" s="16">
        <v>0.1</v>
      </c>
      <c r="Q8" s="16">
        <v>0</v>
      </c>
      <c r="R8" s="16">
        <v>0.33333333333333298</v>
      </c>
      <c r="S8" s="16">
        <v>0.29166666666666702</v>
      </c>
      <c r="T8" s="16">
        <v>0.16</v>
      </c>
      <c r="U8" s="16"/>
      <c r="V8" s="16">
        <v>0.33333333333333298</v>
      </c>
      <c r="W8" s="16">
        <v>0.25</v>
      </c>
      <c r="X8" s="16">
        <v>0.19230769230769201</v>
      </c>
      <c r="Y8" s="16">
        <v>0.29530201342281898</v>
      </c>
      <c r="Z8" s="16"/>
      <c r="AA8" s="16">
        <v>0.25</v>
      </c>
      <c r="AB8" s="16">
        <v>0.31578947368421101</v>
      </c>
      <c r="AC8" s="16">
        <v>0.27586206896551702</v>
      </c>
      <c r="AD8" s="16">
        <v>0.29166666666666702</v>
      </c>
      <c r="AE8" s="16">
        <v>0.34375</v>
      </c>
      <c r="AF8" s="16">
        <v>0.18181818181818199</v>
      </c>
      <c r="AG8" s="16">
        <v>0.107142857142857</v>
      </c>
      <c r="AH8" s="16">
        <v>0.30769230769230799</v>
      </c>
      <c r="AI8" s="16">
        <v>0.28571428571428598</v>
      </c>
      <c r="AJ8" s="16"/>
      <c r="AK8" s="16">
        <v>0.42857142857142899</v>
      </c>
      <c r="AL8" s="16">
        <v>0.133333333333333</v>
      </c>
      <c r="AM8" s="16">
        <v>0.18518518518518501</v>
      </c>
      <c r="AN8" s="16">
        <v>0.34285714285714303</v>
      </c>
      <c r="AO8" s="16">
        <v>0.28125</v>
      </c>
      <c r="AP8" s="16">
        <v>0.25806451612903197</v>
      </c>
      <c r="AQ8" s="16">
        <v>0.19512195121951201</v>
      </c>
      <c r="AR8" s="16"/>
      <c r="AS8" s="16">
        <v>0.31460674157303398</v>
      </c>
      <c r="AT8" s="16">
        <v>0.23936170212766</v>
      </c>
      <c r="AU8" s="16"/>
      <c r="AV8" s="16">
        <v>0.293333333333333</v>
      </c>
      <c r="AW8" s="16">
        <v>0.25247524752475198</v>
      </c>
      <c r="AX8" s="16"/>
      <c r="AY8" s="16">
        <v>0.2265625</v>
      </c>
      <c r="AZ8" s="16">
        <v>0.29530201342281898</v>
      </c>
      <c r="BA8" s="16"/>
      <c r="BB8" s="16">
        <v>0.29824561403508798</v>
      </c>
      <c r="BC8" s="16">
        <v>0.20754716981132099</v>
      </c>
      <c r="BD8" s="16"/>
      <c r="BE8" s="16">
        <v>0</v>
      </c>
      <c r="BF8" s="16">
        <v>0.15151515151515199</v>
      </c>
      <c r="BG8" s="16">
        <v>0.3</v>
      </c>
      <c r="BH8" s="16">
        <v>0.25842696629213502</v>
      </c>
    </row>
    <row r="9" spans="2:60" ht="30" x14ac:dyDescent="0.25">
      <c r="B9" s="17" t="s">
        <v>496</v>
      </c>
      <c r="C9" s="16">
        <v>0.36462093862815897</v>
      </c>
      <c r="D9" s="16">
        <v>0.39285714285714302</v>
      </c>
      <c r="E9" s="16">
        <v>0.31818181818181801</v>
      </c>
      <c r="F9" s="16">
        <v>0.46666666666666701</v>
      </c>
      <c r="G9" s="16">
        <v>0.18181818181818199</v>
      </c>
      <c r="H9" s="16">
        <v>0</v>
      </c>
      <c r="I9" s="16">
        <v>0.34482758620689702</v>
      </c>
      <c r="J9" s="16">
        <v>0.75</v>
      </c>
      <c r="K9" s="16">
        <v>0.15384615384615399</v>
      </c>
      <c r="L9" s="16">
        <v>0.33333333333333298</v>
      </c>
      <c r="M9" s="16">
        <v>0.20689655172413801</v>
      </c>
      <c r="N9" s="16">
        <v>0.47368421052631599</v>
      </c>
      <c r="O9" s="16">
        <v>0.33333333333333298</v>
      </c>
      <c r="P9" s="16">
        <v>0.5</v>
      </c>
      <c r="Q9" s="16">
        <v>1</v>
      </c>
      <c r="R9" s="16">
        <v>0.66666666666666696</v>
      </c>
      <c r="S9" s="16">
        <v>0.375</v>
      </c>
      <c r="T9" s="16">
        <v>0.4</v>
      </c>
      <c r="U9" s="16"/>
      <c r="V9" s="16">
        <v>0.38888888888888901</v>
      </c>
      <c r="W9" s="16">
        <v>0.3125</v>
      </c>
      <c r="X9" s="16">
        <v>0.34615384615384598</v>
      </c>
      <c r="Y9" s="16">
        <v>0.38255033557047002</v>
      </c>
      <c r="Z9" s="16"/>
      <c r="AA9" s="16">
        <v>0.36111111111111099</v>
      </c>
      <c r="AB9" s="16">
        <v>0.21052631578947401</v>
      </c>
      <c r="AC9" s="16">
        <v>0.34482758620689702</v>
      </c>
      <c r="AD9" s="16">
        <v>0.375</v>
      </c>
      <c r="AE9" s="16">
        <v>0.3125</v>
      </c>
      <c r="AF9" s="16">
        <v>0.36363636363636398</v>
      </c>
      <c r="AG9" s="16">
        <v>0.53571428571428603</v>
      </c>
      <c r="AH9" s="16">
        <v>0.42307692307692302</v>
      </c>
      <c r="AI9" s="16">
        <v>0.32653061224489799</v>
      </c>
      <c r="AJ9" s="16"/>
      <c r="AK9" s="16">
        <v>0.32142857142857101</v>
      </c>
      <c r="AL9" s="16">
        <v>0.46666666666666701</v>
      </c>
      <c r="AM9" s="16">
        <v>0.407407407407407</v>
      </c>
      <c r="AN9" s="16">
        <v>0.25714285714285701</v>
      </c>
      <c r="AO9" s="16">
        <v>0.296875</v>
      </c>
      <c r="AP9" s="16">
        <v>0.38709677419354799</v>
      </c>
      <c r="AQ9" s="16">
        <v>0.51219512195121997</v>
      </c>
      <c r="AR9" s="16"/>
      <c r="AS9" s="16">
        <v>0.37078651685393299</v>
      </c>
      <c r="AT9" s="16">
        <v>0.36170212765957399</v>
      </c>
      <c r="AU9" s="16"/>
      <c r="AV9" s="16">
        <v>0.37333333333333302</v>
      </c>
      <c r="AW9" s="16">
        <v>0.36138613861386099</v>
      </c>
      <c r="AX9" s="16"/>
      <c r="AY9" s="16">
        <v>0.34375</v>
      </c>
      <c r="AZ9" s="16">
        <v>0.38255033557047002</v>
      </c>
      <c r="BA9" s="16"/>
      <c r="BB9" s="16">
        <v>0.34502923976608202</v>
      </c>
      <c r="BC9" s="16">
        <v>0.39622641509433998</v>
      </c>
      <c r="BD9" s="16"/>
      <c r="BE9" s="16">
        <v>0.75</v>
      </c>
      <c r="BF9" s="16">
        <v>0.39393939393939398</v>
      </c>
      <c r="BG9" s="16">
        <v>0.32666666666666699</v>
      </c>
      <c r="BH9" s="16">
        <v>0.40449438202247201</v>
      </c>
    </row>
    <row r="10" spans="2:60" ht="30" x14ac:dyDescent="0.25">
      <c r="B10" s="17" t="s">
        <v>497</v>
      </c>
      <c r="C10" s="16">
        <v>0.25270758122743697</v>
      </c>
      <c r="D10" s="16">
        <v>0.25</v>
      </c>
      <c r="E10" s="16">
        <v>0.27272727272727298</v>
      </c>
      <c r="F10" s="16">
        <v>0.266666666666667</v>
      </c>
      <c r="G10" s="16">
        <v>0.36363636363636398</v>
      </c>
      <c r="H10" s="16">
        <v>0.5</v>
      </c>
      <c r="I10" s="16">
        <v>0.20689655172413801</v>
      </c>
      <c r="J10" s="16">
        <v>0.25</v>
      </c>
      <c r="K10" s="16">
        <v>0.46153846153846201</v>
      </c>
      <c r="L10" s="16">
        <v>0.33333333333333298</v>
      </c>
      <c r="M10" s="16">
        <v>0.20689655172413801</v>
      </c>
      <c r="N10" s="16">
        <v>0.21052631578947401</v>
      </c>
      <c r="O10" s="16">
        <v>0.22222222222222199</v>
      </c>
      <c r="P10" s="16">
        <v>0.3</v>
      </c>
      <c r="Q10" s="16">
        <v>0</v>
      </c>
      <c r="R10" s="16">
        <v>0</v>
      </c>
      <c r="S10" s="16">
        <v>0.1875</v>
      </c>
      <c r="T10" s="16">
        <v>0.36</v>
      </c>
      <c r="U10" s="16"/>
      <c r="V10" s="16">
        <v>5.5555555555555601E-2</v>
      </c>
      <c r="W10" s="16">
        <v>0.28125</v>
      </c>
      <c r="X10" s="16">
        <v>0.34615384615384598</v>
      </c>
      <c r="Y10" s="16">
        <v>0.221476510067114</v>
      </c>
      <c r="Z10" s="16"/>
      <c r="AA10" s="16">
        <v>0.25</v>
      </c>
      <c r="AB10" s="16">
        <v>0.36842105263157898</v>
      </c>
      <c r="AC10" s="16">
        <v>0.24137931034482801</v>
      </c>
      <c r="AD10" s="16">
        <v>0.25</v>
      </c>
      <c r="AE10" s="16">
        <v>0.21875</v>
      </c>
      <c r="AF10" s="16">
        <v>0.40909090909090901</v>
      </c>
      <c r="AG10" s="16">
        <v>0.25</v>
      </c>
      <c r="AH10" s="16">
        <v>0.19230769230769201</v>
      </c>
      <c r="AI10" s="16">
        <v>0.22448979591836701</v>
      </c>
      <c r="AJ10" s="16"/>
      <c r="AK10" s="16">
        <v>0.214285714285714</v>
      </c>
      <c r="AL10" s="16">
        <v>0.33333333333333298</v>
      </c>
      <c r="AM10" s="16">
        <v>0.33333333333333298</v>
      </c>
      <c r="AN10" s="16">
        <v>0.22857142857142901</v>
      </c>
      <c r="AO10" s="16">
        <v>0.3125</v>
      </c>
      <c r="AP10" s="16">
        <v>0.241935483870968</v>
      </c>
      <c r="AQ10" s="16">
        <v>0.146341463414634</v>
      </c>
      <c r="AR10" s="16"/>
      <c r="AS10" s="16">
        <v>0.24719101123595499</v>
      </c>
      <c r="AT10" s="16">
        <v>0.25531914893617003</v>
      </c>
      <c r="AU10" s="16"/>
      <c r="AV10" s="16">
        <v>0.21333333333333299</v>
      </c>
      <c r="AW10" s="16">
        <v>0.26732673267326701</v>
      </c>
      <c r="AX10" s="16"/>
      <c r="AY10" s="16">
        <v>0.2890625</v>
      </c>
      <c r="AZ10" s="16">
        <v>0.221476510067114</v>
      </c>
      <c r="BA10" s="16"/>
      <c r="BB10" s="16">
        <v>0.233918128654971</v>
      </c>
      <c r="BC10" s="16">
        <v>0.28301886792452802</v>
      </c>
      <c r="BD10" s="16"/>
      <c r="BE10" s="16">
        <v>0.25</v>
      </c>
      <c r="BF10" s="16">
        <v>0.24242424242424199</v>
      </c>
      <c r="BG10" s="16">
        <v>0.25333333333333302</v>
      </c>
      <c r="BH10" s="16">
        <v>0.25842696629213502</v>
      </c>
    </row>
    <row r="11" spans="2:60" ht="30" x14ac:dyDescent="0.25">
      <c r="B11" s="17" t="s">
        <v>498</v>
      </c>
      <c r="C11" s="16">
        <v>7.2202166064981907E-2</v>
      </c>
      <c r="D11" s="16">
        <v>0.107142857142857</v>
      </c>
      <c r="E11" s="16">
        <v>4.5454545454545497E-2</v>
      </c>
      <c r="F11" s="16">
        <v>0</v>
      </c>
      <c r="G11" s="16">
        <v>0.18181818181818199</v>
      </c>
      <c r="H11" s="16">
        <v>0</v>
      </c>
      <c r="I11" s="16">
        <v>0.10344827586206901</v>
      </c>
      <c r="J11" s="16">
        <v>0</v>
      </c>
      <c r="K11" s="16">
        <v>7.69230769230769E-2</v>
      </c>
      <c r="L11" s="16">
        <v>0</v>
      </c>
      <c r="M11" s="16">
        <v>0.10344827586206901</v>
      </c>
      <c r="N11" s="16">
        <v>5.2631578947368397E-2</v>
      </c>
      <c r="O11" s="16">
        <v>0.11111111111111099</v>
      </c>
      <c r="P11" s="16">
        <v>0.1</v>
      </c>
      <c r="Q11" s="16">
        <v>0</v>
      </c>
      <c r="R11" s="16">
        <v>0</v>
      </c>
      <c r="S11" s="16">
        <v>8.3333333333333301E-2</v>
      </c>
      <c r="T11" s="16">
        <v>0</v>
      </c>
      <c r="U11" s="16"/>
      <c r="V11" s="16">
        <v>0.11111111111111099</v>
      </c>
      <c r="W11" s="16">
        <v>6.25E-2</v>
      </c>
      <c r="X11" s="16">
        <v>6.4102564102564097E-2</v>
      </c>
      <c r="Y11" s="16">
        <v>7.3825503355704702E-2</v>
      </c>
      <c r="Z11" s="16"/>
      <c r="AA11" s="16">
        <v>5.5555555555555601E-2</v>
      </c>
      <c r="AB11" s="16">
        <v>5.2631578947368397E-2</v>
      </c>
      <c r="AC11" s="16">
        <v>0.10344827586206901</v>
      </c>
      <c r="AD11" s="16">
        <v>8.3333333333333301E-2</v>
      </c>
      <c r="AE11" s="16">
        <v>3.125E-2</v>
      </c>
      <c r="AF11" s="16">
        <v>4.5454545454545497E-2</v>
      </c>
      <c r="AG11" s="16">
        <v>0.107142857142857</v>
      </c>
      <c r="AH11" s="16">
        <v>3.8461538461538498E-2</v>
      </c>
      <c r="AI11" s="16">
        <v>0.122448979591837</v>
      </c>
      <c r="AJ11" s="16"/>
      <c r="AK11" s="16">
        <v>0</v>
      </c>
      <c r="AL11" s="16">
        <v>6.6666666666666693E-2</v>
      </c>
      <c r="AM11" s="16">
        <v>3.7037037037037E-2</v>
      </c>
      <c r="AN11" s="16">
        <v>8.5714285714285701E-2</v>
      </c>
      <c r="AO11" s="16">
        <v>9.375E-2</v>
      </c>
      <c r="AP11" s="16">
        <v>6.4516129032258104E-2</v>
      </c>
      <c r="AQ11" s="16">
        <v>9.7560975609756101E-2</v>
      </c>
      <c r="AR11" s="16"/>
      <c r="AS11" s="16">
        <v>4.49438202247191E-2</v>
      </c>
      <c r="AT11" s="16">
        <v>8.5106382978723402E-2</v>
      </c>
      <c r="AU11" s="16"/>
      <c r="AV11" s="16">
        <v>0.08</v>
      </c>
      <c r="AW11" s="16">
        <v>6.9306930693069299E-2</v>
      </c>
      <c r="AX11" s="16"/>
      <c r="AY11" s="16">
        <v>7.03125E-2</v>
      </c>
      <c r="AZ11" s="16">
        <v>7.3825503355704702E-2</v>
      </c>
      <c r="BA11" s="16"/>
      <c r="BB11" s="16">
        <v>7.0175438596491196E-2</v>
      </c>
      <c r="BC11" s="16">
        <v>7.5471698113207503E-2</v>
      </c>
      <c r="BD11" s="16"/>
      <c r="BE11" s="16">
        <v>0</v>
      </c>
      <c r="BF11" s="16">
        <v>0.12121212121212099</v>
      </c>
      <c r="BG11" s="16">
        <v>7.3333333333333306E-2</v>
      </c>
      <c r="BH11" s="16">
        <v>5.6179775280898903E-2</v>
      </c>
    </row>
    <row r="12" spans="2:60" x14ac:dyDescent="0.25">
      <c r="B12" s="17" t="s">
        <v>499</v>
      </c>
      <c r="C12" s="16">
        <v>1.8050541516245501E-2</v>
      </c>
      <c r="D12" s="16">
        <v>0</v>
      </c>
      <c r="E12" s="16">
        <v>4.5454545454545497E-2</v>
      </c>
      <c r="F12" s="16">
        <v>0</v>
      </c>
      <c r="G12" s="16">
        <v>0</v>
      </c>
      <c r="H12" s="16">
        <v>0</v>
      </c>
      <c r="I12" s="16">
        <v>3.4482758620689703E-2</v>
      </c>
      <c r="J12" s="16">
        <v>0</v>
      </c>
      <c r="K12" s="16">
        <v>0</v>
      </c>
      <c r="L12" s="16">
        <v>0</v>
      </c>
      <c r="M12" s="16">
        <v>0</v>
      </c>
      <c r="N12" s="16">
        <v>0</v>
      </c>
      <c r="O12" s="16">
        <v>0</v>
      </c>
      <c r="P12" s="16">
        <v>0</v>
      </c>
      <c r="Q12" s="16">
        <v>0</v>
      </c>
      <c r="R12" s="16">
        <v>0</v>
      </c>
      <c r="S12" s="16">
        <v>4.1666666666666699E-2</v>
      </c>
      <c r="T12" s="16">
        <v>0.04</v>
      </c>
      <c r="U12" s="16"/>
      <c r="V12" s="16">
        <v>5.5555555555555601E-2</v>
      </c>
      <c r="W12" s="16">
        <v>3.125E-2</v>
      </c>
      <c r="X12" s="16">
        <v>1.2820512820512799E-2</v>
      </c>
      <c r="Y12" s="16">
        <v>1.34228187919463E-2</v>
      </c>
      <c r="Z12" s="16"/>
      <c r="AA12" s="16">
        <v>2.7777777777777801E-2</v>
      </c>
      <c r="AB12" s="16">
        <v>0</v>
      </c>
      <c r="AC12" s="16">
        <v>3.4482758620689703E-2</v>
      </c>
      <c r="AD12" s="16">
        <v>0</v>
      </c>
      <c r="AE12" s="16">
        <v>3.125E-2</v>
      </c>
      <c r="AF12" s="16">
        <v>0</v>
      </c>
      <c r="AG12" s="16">
        <v>0</v>
      </c>
      <c r="AH12" s="16">
        <v>0</v>
      </c>
      <c r="AI12" s="16">
        <v>2.04081632653061E-2</v>
      </c>
      <c r="AJ12" s="16"/>
      <c r="AK12" s="16">
        <v>0</v>
      </c>
      <c r="AL12" s="16">
        <v>0</v>
      </c>
      <c r="AM12" s="16">
        <v>3.7037037037037E-2</v>
      </c>
      <c r="AN12" s="16">
        <v>5.7142857142857099E-2</v>
      </c>
      <c r="AO12" s="16">
        <v>1.5625E-2</v>
      </c>
      <c r="AP12" s="16">
        <v>0</v>
      </c>
      <c r="AQ12" s="16">
        <v>0</v>
      </c>
      <c r="AR12" s="16"/>
      <c r="AS12" s="16">
        <v>2.2471910112359501E-2</v>
      </c>
      <c r="AT12" s="16">
        <v>1.5957446808510599E-2</v>
      </c>
      <c r="AU12" s="16"/>
      <c r="AV12" s="16">
        <v>0</v>
      </c>
      <c r="AW12" s="16">
        <v>2.4752475247524799E-2</v>
      </c>
      <c r="AX12" s="16"/>
      <c r="AY12" s="16">
        <v>2.34375E-2</v>
      </c>
      <c r="AZ12" s="16">
        <v>1.34228187919463E-2</v>
      </c>
      <c r="BA12" s="16"/>
      <c r="BB12" s="16">
        <v>2.3391812865497099E-2</v>
      </c>
      <c r="BC12" s="16">
        <v>9.4339622641509396E-3</v>
      </c>
      <c r="BD12" s="16"/>
      <c r="BE12" s="16">
        <v>0</v>
      </c>
      <c r="BF12" s="16">
        <v>6.0606060606060601E-2</v>
      </c>
      <c r="BG12" s="16">
        <v>6.6666666666666697E-3</v>
      </c>
      <c r="BH12" s="16">
        <v>2.2471910112359501E-2</v>
      </c>
    </row>
    <row r="13" spans="2:60" x14ac:dyDescent="0.25">
      <c r="B13" s="17" t="s">
        <v>77</v>
      </c>
      <c r="C13" s="18">
        <v>2.8880866425992802E-2</v>
      </c>
      <c r="D13" s="18">
        <v>0</v>
      </c>
      <c r="E13" s="18">
        <v>9.0909090909090898E-2</v>
      </c>
      <c r="F13" s="18">
        <v>0</v>
      </c>
      <c r="G13" s="18">
        <v>0</v>
      </c>
      <c r="H13" s="18">
        <v>0</v>
      </c>
      <c r="I13" s="18">
        <v>0</v>
      </c>
      <c r="J13" s="18">
        <v>0</v>
      </c>
      <c r="K13" s="18">
        <v>7.69230769230769E-2</v>
      </c>
      <c r="L13" s="18">
        <v>0</v>
      </c>
      <c r="M13" s="18">
        <v>6.8965517241379296E-2</v>
      </c>
      <c r="N13" s="18">
        <v>5.2631578947368397E-2</v>
      </c>
      <c r="O13" s="18">
        <v>0</v>
      </c>
      <c r="P13" s="18">
        <v>0</v>
      </c>
      <c r="Q13" s="18">
        <v>0</v>
      </c>
      <c r="R13" s="18">
        <v>0</v>
      </c>
      <c r="S13" s="18">
        <v>2.0833333333333301E-2</v>
      </c>
      <c r="T13" s="18">
        <v>0.04</v>
      </c>
      <c r="U13" s="18"/>
      <c r="V13" s="18">
        <v>5.5555555555555601E-2</v>
      </c>
      <c r="W13" s="18">
        <v>6.25E-2</v>
      </c>
      <c r="X13" s="18">
        <v>3.8461538461538498E-2</v>
      </c>
      <c r="Y13" s="18">
        <v>1.34228187919463E-2</v>
      </c>
      <c r="Z13" s="18"/>
      <c r="AA13" s="18">
        <v>5.5555555555555601E-2</v>
      </c>
      <c r="AB13" s="18">
        <v>5.2631578947368397E-2</v>
      </c>
      <c r="AC13" s="18">
        <v>0</v>
      </c>
      <c r="AD13" s="18">
        <v>0</v>
      </c>
      <c r="AE13" s="18">
        <v>6.25E-2</v>
      </c>
      <c r="AF13" s="18">
        <v>0</v>
      </c>
      <c r="AG13" s="18">
        <v>0</v>
      </c>
      <c r="AH13" s="18">
        <v>3.8461538461538498E-2</v>
      </c>
      <c r="AI13" s="18">
        <v>2.04081632653061E-2</v>
      </c>
      <c r="AJ13" s="18"/>
      <c r="AK13" s="18">
        <v>3.5714285714285698E-2</v>
      </c>
      <c r="AL13" s="18">
        <v>0</v>
      </c>
      <c r="AM13" s="18">
        <v>0</v>
      </c>
      <c r="AN13" s="18">
        <v>2.8571428571428598E-2</v>
      </c>
      <c r="AO13" s="18">
        <v>0</v>
      </c>
      <c r="AP13" s="18">
        <v>4.8387096774193498E-2</v>
      </c>
      <c r="AQ13" s="18">
        <v>4.8780487804878099E-2</v>
      </c>
      <c r="AR13" s="18"/>
      <c r="AS13" s="18">
        <v>0</v>
      </c>
      <c r="AT13" s="18">
        <v>4.2553191489361701E-2</v>
      </c>
      <c r="AU13" s="18"/>
      <c r="AV13" s="18">
        <v>0.04</v>
      </c>
      <c r="AW13" s="18">
        <v>2.4752475247524799E-2</v>
      </c>
      <c r="AX13" s="18"/>
      <c r="AY13" s="18">
        <v>4.6875E-2</v>
      </c>
      <c r="AZ13" s="18">
        <v>1.34228187919463E-2</v>
      </c>
      <c r="BA13" s="18"/>
      <c r="BB13" s="18">
        <v>2.9239766081871298E-2</v>
      </c>
      <c r="BC13" s="18">
        <v>2.83018867924528E-2</v>
      </c>
      <c r="BD13" s="18"/>
      <c r="BE13" s="18">
        <v>0</v>
      </c>
      <c r="BF13" s="18">
        <v>3.03030303030303E-2</v>
      </c>
      <c r="BG13" s="18">
        <v>0.04</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277</v>
      </c>
      <c r="D7" s="10">
        <v>28</v>
      </c>
      <c r="E7" s="10">
        <v>22</v>
      </c>
      <c r="F7" s="10">
        <v>15</v>
      </c>
      <c r="G7" s="10">
        <v>11</v>
      </c>
      <c r="H7" s="10">
        <v>4</v>
      </c>
      <c r="I7" s="10">
        <v>29</v>
      </c>
      <c r="J7" s="10">
        <v>4</v>
      </c>
      <c r="K7" s="10">
        <v>13</v>
      </c>
      <c r="L7" s="10">
        <v>3</v>
      </c>
      <c r="M7" s="10">
        <v>29</v>
      </c>
      <c r="N7" s="10">
        <v>19</v>
      </c>
      <c r="O7" s="10">
        <v>9</v>
      </c>
      <c r="P7" s="10">
        <v>10</v>
      </c>
      <c r="Q7" s="10">
        <v>5</v>
      </c>
      <c r="R7" s="10">
        <v>3</v>
      </c>
      <c r="S7" s="10">
        <v>48</v>
      </c>
      <c r="T7" s="10">
        <v>25</v>
      </c>
      <c r="U7" s="10"/>
      <c r="V7" s="10">
        <v>18</v>
      </c>
      <c r="W7" s="10">
        <v>32</v>
      </c>
      <c r="X7" s="10">
        <v>78</v>
      </c>
      <c r="Y7" s="10">
        <v>149</v>
      </c>
      <c r="Z7" s="10"/>
      <c r="AA7" s="10">
        <v>36</v>
      </c>
      <c r="AB7" s="10">
        <v>19</v>
      </c>
      <c r="AC7" s="10">
        <v>29</v>
      </c>
      <c r="AD7" s="10">
        <v>24</v>
      </c>
      <c r="AE7" s="10">
        <v>32</v>
      </c>
      <c r="AF7" s="10">
        <v>22</v>
      </c>
      <c r="AG7" s="10">
        <v>28</v>
      </c>
      <c r="AH7" s="10">
        <v>26</v>
      </c>
      <c r="AI7" s="10">
        <v>49</v>
      </c>
      <c r="AJ7" s="10"/>
      <c r="AK7" s="10">
        <v>28</v>
      </c>
      <c r="AL7" s="10">
        <v>15</v>
      </c>
      <c r="AM7" s="10">
        <v>27</v>
      </c>
      <c r="AN7" s="10">
        <v>35</v>
      </c>
      <c r="AO7" s="10">
        <v>64</v>
      </c>
      <c r="AP7" s="10">
        <v>62</v>
      </c>
      <c r="AQ7" s="10">
        <v>41</v>
      </c>
      <c r="AR7" s="10"/>
      <c r="AS7" s="10">
        <v>89</v>
      </c>
      <c r="AT7" s="10">
        <v>188</v>
      </c>
      <c r="AU7" s="10"/>
      <c r="AV7" s="10">
        <v>75</v>
      </c>
      <c r="AW7" s="10">
        <v>202</v>
      </c>
      <c r="AX7" s="10"/>
      <c r="AY7" s="10">
        <v>128</v>
      </c>
      <c r="AZ7" s="10">
        <v>149</v>
      </c>
      <c r="BA7" s="10"/>
      <c r="BB7" s="10">
        <v>171</v>
      </c>
      <c r="BC7" s="10">
        <v>106</v>
      </c>
      <c r="BD7" s="10"/>
      <c r="BE7" s="10">
        <v>4</v>
      </c>
      <c r="BF7" s="10">
        <v>33</v>
      </c>
      <c r="BG7" s="10">
        <v>150</v>
      </c>
      <c r="BH7" s="10">
        <v>89</v>
      </c>
    </row>
    <row r="8" spans="2:60" x14ac:dyDescent="0.25">
      <c r="B8" s="17" t="s">
        <v>495</v>
      </c>
      <c r="C8" s="16">
        <v>0.35018050541516199</v>
      </c>
      <c r="D8" s="16">
        <v>0.28571428571428598</v>
      </c>
      <c r="E8" s="16">
        <v>0.45454545454545497</v>
      </c>
      <c r="F8" s="16">
        <v>0.4</v>
      </c>
      <c r="G8" s="16">
        <v>0.27272727272727298</v>
      </c>
      <c r="H8" s="16">
        <v>0.5</v>
      </c>
      <c r="I8" s="16">
        <v>0.48275862068965503</v>
      </c>
      <c r="J8" s="16">
        <v>0.25</v>
      </c>
      <c r="K8" s="16">
        <v>0.38461538461538503</v>
      </c>
      <c r="L8" s="16">
        <v>0</v>
      </c>
      <c r="M8" s="16">
        <v>0.31034482758620702</v>
      </c>
      <c r="N8" s="16">
        <v>0.31578947368421101</v>
      </c>
      <c r="O8" s="16">
        <v>0.22222222222222199</v>
      </c>
      <c r="P8" s="16">
        <v>0.5</v>
      </c>
      <c r="Q8" s="16">
        <v>0.2</v>
      </c>
      <c r="R8" s="16">
        <v>0.33333333333333298</v>
      </c>
      <c r="S8" s="16">
        <v>0.39583333333333298</v>
      </c>
      <c r="T8" s="16">
        <v>0.2</v>
      </c>
      <c r="U8" s="16"/>
      <c r="V8" s="16">
        <v>0.27777777777777801</v>
      </c>
      <c r="W8" s="16">
        <v>0.40625</v>
      </c>
      <c r="X8" s="16">
        <v>0.35897435897435898</v>
      </c>
      <c r="Y8" s="16">
        <v>0.34228187919463099</v>
      </c>
      <c r="Z8" s="16"/>
      <c r="AA8" s="16">
        <v>0.36111111111111099</v>
      </c>
      <c r="AB8" s="16">
        <v>0.36842105263157898</v>
      </c>
      <c r="AC8" s="16">
        <v>0.34482758620689702</v>
      </c>
      <c r="AD8" s="16">
        <v>0.54166666666666696</v>
      </c>
      <c r="AE8" s="16">
        <v>0.25</v>
      </c>
      <c r="AF8" s="16">
        <v>0.40909090909090901</v>
      </c>
      <c r="AG8" s="16">
        <v>0.32142857142857101</v>
      </c>
      <c r="AH8" s="16">
        <v>0.42307692307692302</v>
      </c>
      <c r="AI8" s="16">
        <v>0.24489795918367299</v>
      </c>
      <c r="AJ8" s="16"/>
      <c r="AK8" s="16">
        <v>0.32142857142857101</v>
      </c>
      <c r="AL8" s="16">
        <v>0.53333333333333299</v>
      </c>
      <c r="AM8" s="16">
        <v>0.25925925925925902</v>
      </c>
      <c r="AN8" s="16">
        <v>0.371428571428571</v>
      </c>
      <c r="AO8" s="16">
        <v>0.296875</v>
      </c>
      <c r="AP8" s="16">
        <v>0.30645161290322598</v>
      </c>
      <c r="AQ8" s="16">
        <v>0.46341463414634099</v>
      </c>
      <c r="AR8" s="16"/>
      <c r="AS8" s="16">
        <v>0.41573033707865198</v>
      </c>
      <c r="AT8" s="16">
        <v>0.319148936170213</v>
      </c>
      <c r="AU8" s="16"/>
      <c r="AV8" s="16">
        <v>0.33333333333333298</v>
      </c>
      <c r="AW8" s="16">
        <v>0.35643564356435598</v>
      </c>
      <c r="AX8" s="16"/>
      <c r="AY8" s="16">
        <v>0.359375</v>
      </c>
      <c r="AZ8" s="16">
        <v>0.34228187919463099</v>
      </c>
      <c r="BA8" s="16"/>
      <c r="BB8" s="16">
        <v>0.40935672514619897</v>
      </c>
      <c r="BC8" s="16">
        <v>0.25471698113207503</v>
      </c>
      <c r="BD8" s="16"/>
      <c r="BE8" s="16">
        <v>0.25</v>
      </c>
      <c r="BF8" s="16">
        <v>0.30303030303030298</v>
      </c>
      <c r="BG8" s="16">
        <v>0.36666666666666697</v>
      </c>
      <c r="BH8" s="16">
        <v>0.348314606741573</v>
      </c>
    </row>
    <row r="9" spans="2:60" ht="30" x14ac:dyDescent="0.25">
      <c r="B9" s="17" t="s">
        <v>496</v>
      </c>
      <c r="C9" s="16">
        <v>0.42960288808664299</v>
      </c>
      <c r="D9" s="16">
        <v>0.53571428571428603</v>
      </c>
      <c r="E9" s="16">
        <v>0.40909090909090901</v>
      </c>
      <c r="F9" s="16">
        <v>0.4</v>
      </c>
      <c r="G9" s="16">
        <v>0.27272727272727298</v>
      </c>
      <c r="H9" s="16">
        <v>0.5</v>
      </c>
      <c r="I9" s="16">
        <v>0.37931034482758602</v>
      </c>
      <c r="J9" s="16">
        <v>0.25</v>
      </c>
      <c r="K9" s="16">
        <v>0.46153846153846201</v>
      </c>
      <c r="L9" s="16">
        <v>0.66666666666666696</v>
      </c>
      <c r="M9" s="16">
        <v>0.48275862068965503</v>
      </c>
      <c r="N9" s="16">
        <v>0.47368421052631599</v>
      </c>
      <c r="O9" s="16">
        <v>0.55555555555555602</v>
      </c>
      <c r="P9" s="16">
        <v>0.4</v>
      </c>
      <c r="Q9" s="16">
        <v>0.4</v>
      </c>
      <c r="R9" s="16">
        <v>0.66666666666666696</v>
      </c>
      <c r="S9" s="16">
        <v>0.41666666666666702</v>
      </c>
      <c r="T9" s="16">
        <v>0.32</v>
      </c>
      <c r="U9" s="16"/>
      <c r="V9" s="16">
        <v>0.66666666666666696</v>
      </c>
      <c r="W9" s="16">
        <v>0.46875</v>
      </c>
      <c r="X9" s="16">
        <v>0.37179487179487197</v>
      </c>
      <c r="Y9" s="16">
        <v>0.422818791946309</v>
      </c>
      <c r="Z9" s="16"/>
      <c r="AA9" s="16">
        <v>0.52777777777777801</v>
      </c>
      <c r="AB9" s="16">
        <v>0.42105263157894701</v>
      </c>
      <c r="AC9" s="16">
        <v>0.37931034482758602</v>
      </c>
      <c r="AD9" s="16">
        <v>0.20833333333333301</v>
      </c>
      <c r="AE9" s="16">
        <v>0.46875</v>
      </c>
      <c r="AF9" s="16">
        <v>0.40909090909090901</v>
      </c>
      <c r="AG9" s="16">
        <v>0.39285714285714302</v>
      </c>
      <c r="AH9" s="16">
        <v>0.38461538461538503</v>
      </c>
      <c r="AI9" s="16">
        <v>0.530612244897959</v>
      </c>
      <c r="AJ9" s="16"/>
      <c r="AK9" s="16">
        <v>0.53571428571428603</v>
      </c>
      <c r="AL9" s="16">
        <v>0.133333333333333</v>
      </c>
      <c r="AM9" s="16">
        <v>0.44444444444444398</v>
      </c>
      <c r="AN9" s="16">
        <v>0.54285714285714304</v>
      </c>
      <c r="AO9" s="16">
        <v>0.375</v>
      </c>
      <c r="AP9" s="16">
        <v>0.54838709677419395</v>
      </c>
      <c r="AQ9" s="16">
        <v>0.292682926829268</v>
      </c>
      <c r="AR9" s="16"/>
      <c r="AS9" s="16">
        <v>0.30337078651685401</v>
      </c>
      <c r="AT9" s="16">
        <v>0.48936170212766</v>
      </c>
      <c r="AU9" s="16"/>
      <c r="AV9" s="16">
        <v>0.45333333333333298</v>
      </c>
      <c r="AW9" s="16">
        <v>0.420792079207921</v>
      </c>
      <c r="AX9" s="16"/>
      <c r="AY9" s="16">
        <v>0.4375</v>
      </c>
      <c r="AZ9" s="16">
        <v>0.422818791946309</v>
      </c>
      <c r="BA9" s="16"/>
      <c r="BB9" s="16">
        <v>0.37426900584795297</v>
      </c>
      <c r="BC9" s="16">
        <v>0.51886792452830199</v>
      </c>
      <c r="BD9" s="16"/>
      <c r="BE9" s="16">
        <v>0.25</v>
      </c>
      <c r="BF9" s="16">
        <v>0.45454545454545497</v>
      </c>
      <c r="BG9" s="16">
        <v>0.42666666666666703</v>
      </c>
      <c r="BH9" s="16">
        <v>0.426966292134831</v>
      </c>
    </row>
    <row r="10" spans="2:60" ht="30" x14ac:dyDescent="0.25">
      <c r="B10" s="17" t="s">
        <v>497</v>
      </c>
      <c r="C10" s="16">
        <v>0.16606498194945801</v>
      </c>
      <c r="D10" s="16">
        <v>0.14285714285714299</v>
      </c>
      <c r="E10" s="16">
        <v>9.0909090909090898E-2</v>
      </c>
      <c r="F10" s="16">
        <v>0.133333333333333</v>
      </c>
      <c r="G10" s="16">
        <v>0.27272727272727298</v>
      </c>
      <c r="H10" s="16">
        <v>0</v>
      </c>
      <c r="I10" s="16">
        <v>6.8965517241379296E-2</v>
      </c>
      <c r="J10" s="16">
        <v>0</v>
      </c>
      <c r="K10" s="16">
        <v>7.69230769230769E-2</v>
      </c>
      <c r="L10" s="16">
        <v>0.33333333333333298</v>
      </c>
      <c r="M10" s="16">
        <v>0.20689655172413801</v>
      </c>
      <c r="N10" s="16">
        <v>0.21052631578947401</v>
      </c>
      <c r="O10" s="16">
        <v>0.22222222222222199</v>
      </c>
      <c r="P10" s="16">
        <v>0.1</v>
      </c>
      <c r="Q10" s="16">
        <v>0.4</v>
      </c>
      <c r="R10" s="16">
        <v>0</v>
      </c>
      <c r="S10" s="16">
        <v>0.16666666666666699</v>
      </c>
      <c r="T10" s="16">
        <v>0.32</v>
      </c>
      <c r="U10" s="16"/>
      <c r="V10" s="16">
        <v>0</v>
      </c>
      <c r="W10" s="16">
        <v>9.375E-2</v>
      </c>
      <c r="X10" s="16">
        <v>0.17948717948717899</v>
      </c>
      <c r="Y10" s="16">
        <v>0.194630872483221</v>
      </c>
      <c r="Z10" s="16"/>
      <c r="AA10" s="16">
        <v>5.5555555555555601E-2</v>
      </c>
      <c r="AB10" s="16">
        <v>0.21052631578947401</v>
      </c>
      <c r="AC10" s="16">
        <v>0.20689655172413801</v>
      </c>
      <c r="AD10" s="16">
        <v>0.20833333333333301</v>
      </c>
      <c r="AE10" s="16">
        <v>0.125</v>
      </c>
      <c r="AF10" s="16">
        <v>0.18181818181818199</v>
      </c>
      <c r="AG10" s="16">
        <v>0.28571428571428598</v>
      </c>
      <c r="AH10" s="16">
        <v>0.115384615384615</v>
      </c>
      <c r="AI10" s="16">
        <v>0.183673469387755</v>
      </c>
      <c r="AJ10" s="16"/>
      <c r="AK10" s="16">
        <v>7.1428571428571397E-2</v>
      </c>
      <c r="AL10" s="16">
        <v>0.266666666666667</v>
      </c>
      <c r="AM10" s="16">
        <v>0.18518518518518501</v>
      </c>
      <c r="AN10" s="16">
        <v>8.5714285714285701E-2</v>
      </c>
      <c r="AO10" s="16">
        <v>0.265625</v>
      </c>
      <c r="AP10" s="16">
        <v>0.12903225806451599</v>
      </c>
      <c r="AQ10" s="16">
        <v>0.146341463414634</v>
      </c>
      <c r="AR10" s="16"/>
      <c r="AS10" s="16">
        <v>0.213483146067416</v>
      </c>
      <c r="AT10" s="16">
        <v>0.14361702127659601</v>
      </c>
      <c r="AU10" s="16"/>
      <c r="AV10" s="16">
        <v>0.133333333333333</v>
      </c>
      <c r="AW10" s="16">
        <v>0.17821782178217799</v>
      </c>
      <c r="AX10" s="16"/>
      <c r="AY10" s="16">
        <v>0.1328125</v>
      </c>
      <c r="AZ10" s="16">
        <v>0.194630872483221</v>
      </c>
      <c r="BA10" s="16"/>
      <c r="BB10" s="16">
        <v>0.157894736842105</v>
      </c>
      <c r="BC10" s="16">
        <v>0.179245283018868</v>
      </c>
      <c r="BD10" s="16"/>
      <c r="BE10" s="16">
        <v>0.5</v>
      </c>
      <c r="BF10" s="16">
        <v>0.15151515151515199</v>
      </c>
      <c r="BG10" s="16">
        <v>0.146666666666667</v>
      </c>
      <c r="BH10" s="16">
        <v>0.19101123595505601</v>
      </c>
    </row>
    <row r="11" spans="2:60" ht="30" x14ac:dyDescent="0.25">
      <c r="B11" s="17" t="s">
        <v>498</v>
      </c>
      <c r="C11" s="16">
        <v>3.6101083032491002E-2</v>
      </c>
      <c r="D11" s="16">
        <v>3.5714285714285698E-2</v>
      </c>
      <c r="E11" s="16">
        <v>0</v>
      </c>
      <c r="F11" s="16">
        <v>0</v>
      </c>
      <c r="G11" s="16">
        <v>0.18181818181818199</v>
      </c>
      <c r="H11" s="16">
        <v>0</v>
      </c>
      <c r="I11" s="16">
        <v>6.8965517241379296E-2</v>
      </c>
      <c r="J11" s="16">
        <v>0.25</v>
      </c>
      <c r="K11" s="16">
        <v>7.69230769230769E-2</v>
      </c>
      <c r="L11" s="16">
        <v>0</v>
      </c>
      <c r="M11" s="16">
        <v>0</v>
      </c>
      <c r="N11" s="16">
        <v>0</v>
      </c>
      <c r="O11" s="16">
        <v>0</v>
      </c>
      <c r="P11" s="16">
        <v>0</v>
      </c>
      <c r="Q11" s="16">
        <v>0</v>
      </c>
      <c r="R11" s="16">
        <v>0</v>
      </c>
      <c r="S11" s="16">
        <v>0</v>
      </c>
      <c r="T11" s="16">
        <v>0.12</v>
      </c>
      <c r="U11" s="16"/>
      <c r="V11" s="16">
        <v>5.5555555555555601E-2</v>
      </c>
      <c r="W11" s="16">
        <v>3.125E-2</v>
      </c>
      <c r="X11" s="16">
        <v>6.4102564102564097E-2</v>
      </c>
      <c r="Y11" s="16">
        <v>2.01342281879195E-2</v>
      </c>
      <c r="Z11" s="16"/>
      <c r="AA11" s="16">
        <v>2.7777777777777801E-2</v>
      </c>
      <c r="AB11" s="16">
        <v>0</v>
      </c>
      <c r="AC11" s="16">
        <v>6.8965517241379296E-2</v>
      </c>
      <c r="AD11" s="16">
        <v>0</v>
      </c>
      <c r="AE11" s="16">
        <v>0.125</v>
      </c>
      <c r="AF11" s="16">
        <v>0</v>
      </c>
      <c r="AG11" s="16">
        <v>0</v>
      </c>
      <c r="AH11" s="16">
        <v>3.8461538461538498E-2</v>
      </c>
      <c r="AI11" s="16">
        <v>2.04081632653061E-2</v>
      </c>
      <c r="AJ11" s="16"/>
      <c r="AK11" s="16">
        <v>0</v>
      </c>
      <c r="AL11" s="16">
        <v>6.6666666666666693E-2</v>
      </c>
      <c r="AM11" s="16">
        <v>7.4074074074074098E-2</v>
      </c>
      <c r="AN11" s="16">
        <v>0</v>
      </c>
      <c r="AO11" s="16">
        <v>4.6875E-2</v>
      </c>
      <c r="AP11" s="16">
        <v>1.6129032258064498E-2</v>
      </c>
      <c r="AQ11" s="16">
        <v>7.3170731707317097E-2</v>
      </c>
      <c r="AR11" s="16"/>
      <c r="AS11" s="16">
        <v>6.7415730337078594E-2</v>
      </c>
      <c r="AT11" s="16">
        <v>2.1276595744680899E-2</v>
      </c>
      <c r="AU11" s="16"/>
      <c r="AV11" s="16">
        <v>6.6666666666666693E-2</v>
      </c>
      <c r="AW11" s="16">
        <v>2.4752475247524799E-2</v>
      </c>
      <c r="AX11" s="16"/>
      <c r="AY11" s="16">
        <v>5.46875E-2</v>
      </c>
      <c r="AZ11" s="16">
        <v>2.01342281879195E-2</v>
      </c>
      <c r="BA11" s="16"/>
      <c r="BB11" s="16">
        <v>4.0935672514619902E-2</v>
      </c>
      <c r="BC11" s="16">
        <v>2.83018867924528E-2</v>
      </c>
      <c r="BD11" s="16"/>
      <c r="BE11" s="16">
        <v>0</v>
      </c>
      <c r="BF11" s="16">
        <v>6.0606060606060601E-2</v>
      </c>
      <c r="BG11" s="16">
        <v>0.04</v>
      </c>
      <c r="BH11" s="16">
        <v>2.2471910112359501E-2</v>
      </c>
    </row>
    <row r="12" spans="2:60" x14ac:dyDescent="0.25">
      <c r="B12" s="17" t="s">
        <v>499</v>
      </c>
      <c r="C12" s="16">
        <v>1.0830324909747301E-2</v>
      </c>
      <c r="D12" s="16">
        <v>0</v>
      </c>
      <c r="E12" s="16">
        <v>4.5454545454545497E-2</v>
      </c>
      <c r="F12" s="16">
        <v>0</v>
      </c>
      <c r="G12" s="16">
        <v>0</v>
      </c>
      <c r="H12" s="16">
        <v>0</v>
      </c>
      <c r="I12" s="16">
        <v>0</v>
      </c>
      <c r="J12" s="16">
        <v>0.25</v>
      </c>
      <c r="K12" s="16">
        <v>0</v>
      </c>
      <c r="L12" s="16">
        <v>0</v>
      </c>
      <c r="M12" s="16">
        <v>0</v>
      </c>
      <c r="N12" s="16">
        <v>0</v>
      </c>
      <c r="O12" s="16">
        <v>0</v>
      </c>
      <c r="P12" s="16">
        <v>0</v>
      </c>
      <c r="Q12" s="16">
        <v>0</v>
      </c>
      <c r="R12" s="16">
        <v>0</v>
      </c>
      <c r="S12" s="16">
        <v>0</v>
      </c>
      <c r="T12" s="16">
        <v>0.04</v>
      </c>
      <c r="U12" s="16"/>
      <c r="V12" s="16">
        <v>0</v>
      </c>
      <c r="W12" s="16">
        <v>0</v>
      </c>
      <c r="X12" s="16">
        <v>1.2820512820512799E-2</v>
      </c>
      <c r="Y12" s="16">
        <v>1.34228187919463E-2</v>
      </c>
      <c r="Z12" s="16"/>
      <c r="AA12" s="16">
        <v>2.7777777777777801E-2</v>
      </c>
      <c r="AB12" s="16">
        <v>0</v>
      </c>
      <c r="AC12" s="16">
        <v>0</v>
      </c>
      <c r="AD12" s="16">
        <v>0</v>
      </c>
      <c r="AE12" s="16">
        <v>3.125E-2</v>
      </c>
      <c r="AF12" s="16">
        <v>0</v>
      </c>
      <c r="AG12" s="16">
        <v>0</v>
      </c>
      <c r="AH12" s="16">
        <v>0</v>
      </c>
      <c r="AI12" s="16">
        <v>2.04081632653061E-2</v>
      </c>
      <c r="AJ12" s="16"/>
      <c r="AK12" s="16">
        <v>3.5714285714285698E-2</v>
      </c>
      <c r="AL12" s="16">
        <v>0</v>
      </c>
      <c r="AM12" s="16">
        <v>3.7037037037037E-2</v>
      </c>
      <c r="AN12" s="16">
        <v>0</v>
      </c>
      <c r="AO12" s="16">
        <v>1.5625E-2</v>
      </c>
      <c r="AP12" s="16">
        <v>0</v>
      </c>
      <c r="AQ12" s="16">
        <v>0</v>
      </c>
      <c r="AR12" s="16"/>
      <c r="AS12" s="16">
        <v>0</v>
      </c>
      <c r="AT12" s="16">
        <v>1.5957446808510599E-2</v>
      </c>
      <c r="AU12" s="16"/>
      <c r="AV12" s="16">
        <v>1.3333333333333299E-2</v>
      </c>
      <c r="AW12" s="16">
        <v>9.9009900990098994E-3</v>
      </c>
      <c r="AX12" s="16"/>
      <c r="AY12" s="16">
        <v>7.8125E-3</v>
      </c>
      <c r="AZ12" s="16">
        <v>1.34228187919463E-2</v>
      </c>
      <c r="BA12" s="16"/>
      <c r="BB12" s="16">
        <v>5.8479532163742704E-3</v>
      </c>
      <c r="BC12" s="16">
        <v>1.88679245283019E-2</v>
      </c>
      <c r="BD12" s="16"/>
      <c r="BE12" s="16">
        <v>0</v>
      </c>
      <c r="BF12" s="16">
        <v>3.03030303030303E-2</v>
      </c>
      <c r="BG12" s="16">
        <v>6.6666666666666697E-3</v>
      </c>
      <c r="BH12" s="16">
        <v>1.1235955056179799E-2</v>
      </c>
    </row>
    <row r="13" spans="2:60" x14ac:dyDescent="0.25">
      <c r="B13" s="17" t="s">
        <v>77</v>
      </c>
      <c r="C13" s="18">
        <v>7.2202166064982004E-3</v>
      </c>
      <c r="D13" s="18">
        <v>0</v>
      </c>
      <c r="E13" s="18">
        <v>0</v>
      </c>
      <c r="F13" s="18">
        <v>6.6666666666666693E-2</v>
      </c>
      <c r="G13" s="18">
        <v>0</v>
      </c>
      <c r="H13" s="18">
        <v>0</v>
      </c>
      <c r="I13" s="18">
        <v>0</v>
      </c>
      <c r="J13" s="18">
        <v>0</v>
      </c>
      <c r="K13" s="18">
        <v>0</v>
      </c>
      <c r="L13" s="18">
        <v>0</v>
      </c>
      <c r="M13" s="18">
        <v>0</v>
      </c>
      <c r="N13" s="18">
        <v>0</v>
      </c>
      <c r="O13" s="18">
        <v>0</v>
      </c>
      <c r="P13" s="18">
        <v>0</v>
      </c>
      <c r="Q13" s="18">
        <v>0</v>
      </c>
      <c r="R13" s="18">
        <v>0</v>
      </c>
      <c r="S13" s="18">
        <v>2.0833333333333301E-2</v>
      </c>
      <c r="T13" s="18">
        <v>0</v>
      </c>
      <c r="U13" s="18"/>
      <c r="V13" s="18">
        <v>0</v>
      </c>
      <c r="W13" s="18">
        <v>0</v>
      </c>
      <c r="X13" s="18">
        <v>1.2820512820512799E-2</v>
      </c>
      <c r="Y13" s="18">
        <v>6.7114093959731499E-3</v>
      </c>
      <c r="Z13" s="18"/>
      <c r="AA13" s="18">
        <v>0</v>
      </c>
      <c r="AB13" s="18">
        <v>0</v>
      </c>
      <c r="AC13" s="18">
        <v>0</v>
      </c>
      <c r="AD13" s="18">
        <v>4.1666666666666699E-2</v>
      </c>
      <c r="AE13" s="18">
        <v>0</v>
      </c>
      <c r="AF13" s="18">
        <v>0</v>
      </c>
      <c r="AG13" s="18">
        <v>0</v>
      </c>
      <c r="AH13" s="18">
        <v>3.8461538461538498E-2</v>
      </c>
      <c r="AI13" s="18">
        <v>0</v>
      </c>
      <c r="AJ13" s="18"/>
      <c r="AK13" s="18">
        <v>3.5714285714285698E-2</v>
      </c>
      <c r="AL13" s="18">
        <v>0</v>
      </c>
      <c r="AM13" s="18">
        <v>0</v>
      </c>
      <c r="AN13" s="18">
        <v>0</v>
      </c>
      <c r="AO13" s="18">
        <v>0</v>
      </c>
      <c r="AP13" s="18">
        <v>0</v>
      </c>
      <c r="AQ13" s="18">
        <v>2.4390243902439001E-2</v>
      </c>
      <c r="AR13" s="18"/>
      <c r="AS13" s="18">
        <v>0</v>
      </c>
      <c r="AT13" s="18">
        <v>1.0638297872340399E-2</v>
      </c>
      <c r="AU13" s="18"/>
      <c r="AV13" s="18">
        <v>0</v>
      </c>
      <c r="AW13" s="18">
        <v>9.9009900990098994E-3</v>
      </c>
      <c r="AX13" s="18"/>
      <c r="AY13" s="18">
        <v>7.8125E-3</v>
      </c>
      <c r="AZ13" s="18">
        <v>6.7114093959731499E-3</v>
      </c>
      <c r="BA13" s="18"/>
      <c r="BB13" s="18">
        <v>1.1695906432748499E-2</v>
      </c>
      <c r="BC13" s="18">
        <v>0</v>
      </c>
      <c r="BD13" s="18"/>
      <c r="BE13" s="18">
        <v>0</v>
      </c>
      <c r="BF13" s="18">
        <v>0</v>
      </c>
      <c r="BG13" s="18">
        <v>1.3333333333333299E-2</v>
      </c>
      <c r="BH13" s="18">
        <v>0</v>
      </c>
    </row>
    <row r="14" spans="2:60" x14ac:dyDescent="0.25">
      <c r="B14" s="15" t="s">
        <v>713</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H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30" x14ac:dyDescent="0.25">
      <c r="B8" s="17" t="s">
        <v>509</v>
      </c>
      <c r="C8" s="16">
        <v>7.4193548387096797E-2</v>
      </c>
      <c r="D8" s="16">
        <v>0</v>
      </c>
      <c r="E8" s="16">
        <v>1.9230769230769201E-2</v>
      </c>
      <c r="F8" s="16">
        <v>0.14705882352941199</v>
      </c>
      <c r="G8" s="16">
        <v>4.1666666666666699E-2</v>
      </c>
      <c r="H8" s="16">
        <v>0.266666666666667</v>
      </c>
      <c r="I8" s="16">
        <v>0.04</v>
      </c>
      <c r="J8" s="16">
        <v>0</v>
      </c>
      <c r="K8" s="16">
        <v>3.2258064516128997E-2</v>
      </c>
      <c r="L8" s="16">
        <v>0</v>
      </c>
      <c r="M8" s="16">
        <v>0.155555555555556</v>
      </c>
      <c r="N8" s="16">
        <v>0</v>
      </c>
      <c r="O8" s="16">
        <v>0</v>
      </c>
      <c r="P8" s="16">
        <v>7.4074074074074098E-2</v>
      </c>
      <c r="Q8" s="16">
        <v>0</v>
      </c>
      <c r="R8" s="16">
        <v>0</v>
      </c>
      <c r="S8" s="16">
        <v>0.1875</v>
      </c>
      <c r="T8" s="16">
        <v>3.4482758620689703E-2</v>
      </c>
      <c r="U8" s="16"/>
      <c r="V8" s="16">
        <v>6.8965517241379296E-2</v>
      </c>
      <c r="W8" s="16">
        <v>0.154929577464789</v>
      </c>
      <c r="X8" s="16">
        <v>1.7647058823529401E-2</v>
      </c>
      <c r="Y8" s="16">
        <v>8.7227414330218106E-2</v>
      </c>
      <c r="Z8" s="16"/>
      <c r="AA8" s="16">
        <v>9.6774193548387094E-2</v>
      </c>
      <c r="AB8" s="16">
        <v>0.05</v>
      </c>
      <c r="AC8" s="16">
        <v>5.3571428571428603E-2</v>
      </c>
      <c r="AD8" s="16">
        <v>0.12</v>
      </c>
      <c r="AE8" s="16">
        <v>2.8985507246376802E-2</v>
      </c>
      <c r="AF8" s="16">
        <v>6.3492063492063502E-2</v>
      </c>
      <c r="AG8" s="16">
        <v>4.6875E-2</v>
      </c>
      <c r="AH8" s="16">
        <v>7.5471698113207503E-2</v>
      </c>
      <c r="AI8" s="16">
        <v>0.105263157894737</v>
      </c>
      <c r="AJ8" s="16"/>
      <c r="AK8" s="16">
        <v>3.3333333333333298E-2</v>
      </c>
      <c r="AL8" s="16">
        <v>0</v>
      </c>
      <c r="AM8" s="16">
        <v>7.69230769230769E-2</v>
      </c>
      <c r="AN8" s="16">
        <v>8.54700854700855E-2</v>
      </c>
      <c r="AO8" s="16">
        <v>6.25E-2</v>
      </c>
      <c r="AP8" s="16">
        <v>9.5238095238095205E-2</v>
      </c>
      <c r="AQ8" s="16">
        <v>0.12345679012345701</v>
      </c>
      <c r="AR8" s="16"/>
      <c r="AS8" s="16">
        <v>8.5106382978723402E-2</v>
      </c>
      <c r="AT8" s="16">
        <v>6.9444444444444406E-2</v>
      </c>
      <c r="AU8" s="16"/>
      <c r="AV8" s="16">
        <v>0.115183246073298</v>
      </c>
      <c r="AW8" s="16">
        <v>5.5944055944055902E-2</v>
      </c>
      <c r="AX8" s="16"/>
      <c r="AY8" s="16">
        <v>6.02006688963211E-2</v>
      </c>
      <c r="AZ8" s="16">
        <v>8.7227414330218106E-2</v>
      </c>
      <c r="BA8" s="16"/>
      <c r="BB8" s="16">
        <v>7.6086956521739094E-2</v>
      </c>
      <c r="BC8" s="16">
        <v>7.1428571428571397E-2</v>
      </c>
      <c r="BD8" s="16"/>
      <c r="BE8" s="16">
        <v>0</v>
      </c>
      <c r="BF8" s="16">
        <v>2.40963855421687E-2</v>
      </c>
      <c r="BG8" s="16">
        <v>8.5043988269794701E-2</v>
      </c>
      <c r="BH8" s="16">
        <v>8.4745762711864403E-2</v>
      </c>
    </row>
    <row r="9" spans="2:60" ht="30" x14ac:dyDescent="0.25">
      <c r="B9" s="17" t="s">
        <v>510</v>
      </c>
      <c r="C9" s="16">
        <v>0.238709677419355</v>
      </c>
      <c r="D9" s="16">
        <v>0.2</v>
      </c>
      <c r="E9" s="16">
        <v>0.28846153846153799</v>
      </c>
      <c r="F9" s="16">
        <v>0.23529411764705899</v>
      </c>
      <c r="G9" s="16">
        <v>0.25</v>
      </c>
      <c r="H9" s="16">
        <v>0.33333333333333298</v>
      </c>
      <c r="I9" s="16">
        <v>0.18</v>
      </c>
      <c r="J9" s="16">
        <v>0.125</v>
      </c>
      <c r="K9" s="16">
        <v>0.225806451612903</v>
      </c>
      <c r="L9" s="16">
        <v>0.27272727272727298</v>
      </c>
      <c r="M9" s="16">
        <v>0.4</v>
      </c>
      <c r="N9" s="16">
        <v>0.36170212765957399</v>
      </c>
      <c r="O9" s="16">
        <v>0.2</v>
      </c>
      <c r="P9" s="16">
        <v>0.22222222222222199</v>
      </c>
      <c r="Q9" s="16">
        <v>0.23529411764705899</v>
      </c>
      <c r="R9" s="16">
        <v>0.5</v>
      </c>
      <c r="S9" s="16">
        <v>0.16964285714285701</v>
      </c>
      <c r="T9" s="16">
        <v>0.18965517241379301</v>
      </c>
      <c r="U9" s="16"/>
      <c r="V9" s="16">
        <v>0.24137931034482801</v>
      </c>
      <c r="W9" s="16">
        <v>0.140845070422535</v>
      </c>
      <c r="X9" s="16">
        <v>0.27058823529411802</v>
      </c>
      <c r="Y9" s="16">
        <v>0.242990654205607</v>
      </c>
      <c r="Z9" s="16"/>
      <c r="AA9" s="16">
        <v>0.204301075268817</v>
      </c>
      <c r="AB9" s="16">
        <v>0.22500000000000001</v>
      </c>
      <c r="AC9" s="16">
        <v>0.214285714285714</v>
      </c>
      <c r="AD9" s="16">
        <v>0.16</v>
      </c>
      <c r="AE9" s="16">
        <v>0.217391304347826</v>
      </c>
      <c r="AF9" s="16">
        <v>0.25396825396825401</v>
      </c>
      <c r="AG9" s="16">
        <v>0.234375</v>
      </c>
      <c r="AH9" s="16">
        <v>0.245283018867925</v>
      </c>
      <c r="AI9" s="16">
        <v>0.44736842105263203</v>
      </c>
      <c r="AJ9" s="16"/>
      <c r="AK9" s="16">
        <v>0.38333333333333303</v>
      </c>
      <c r="AL9" s="16">
        <v>0.14285714285714299</v>
      </c>
      <c r="AM9" s="16">
        <v>0.230769230769231</v>
      </c>
      <c r="AN9" s="16">
        <v>0.170940170940171</v>
      </c>
      <c r="AO9" s="16">
        <v>0.2734375</v>
      </c>
      <c r="AP9" s="16">
        <v>0.19841269841269801</v>
      </c>
      <c r="AQ9" s="16">
        <v>0.30864197530864201</v>
      </c>
      <c r="AR9" s="16"/>
      <c r="AS9" s="16">
        <v>0.29255319148936199</v>
      </c>
      <c r="AT9" s="16">
        <v>0.21527777777777801</v>
      </c>
      <c r="AU9" s="16"/>
      <c r="AV9" s="16">
        <v>0.18848167539267</v>
      </c>
      <c r="AW9" s="16">
        <v>0.261072261072261</v>
      </c>
      <c r="AX9" s="16"/>
      <c r="AY9" s="16">
        <v>0.23411371237458201</v>
      </c>
      <c r="AZ9" s="16">
        <v>0.242990654205607</v>
      </c>
      <c r="BA9" s="16"/>
      <c r="BB9" s="16">
        <v>0.25543478260869601</v>
      </c>
      <c r="BC9" s="16">
        <v>0.214285714285714</v>
      </c>
      <c r="BD9" s="16"/>
      <c r="BE9" s="16">
        <v>5.8823529411764698E-2</v>
      </c>
      <c r="BF9" s="16">
        <v>8.4337349397590397E-2</v>
      </c>
      <c r="BG9" s="16">
        <v>0.26392961876832799</v>
      </c>
      <c r="BH9" s="16">
        <v>0.28248587570621497</v>
      </c>
    </row>
    <row r="10" spans="2:60" ht="30" x14ac:dyDescent="0.25">
      <c r="B10" s="17" t="s">
        <v>511</v>
      </c>
      <c r="C10" s="16">
        <v>0.28064516129032302</v>
      </c>
      <c r="D10" s="16">
        <v>0.24285714285714299</v>
      </c>
      <c r="E10" s="16">
        <v>0.269230769230769</v>
      </c>
      <c r="F10" s="16">
        <v>0.26470588235294101</v>
      </c>
      <c r="G10" s="16">
        <v>0.20833333333333301</v>
      </c>
      <c r="H10" s="16">
        <v>6.6666666666666693E-2</v>
      </c>
      <c r="I10" s="16">
        <v>0.38</v>
      </c>
      <c r="J10" s="16">
        <v>0.5</v>
      </c>
      <c r="K10" s="16">
        <v>0.25806451612903197</v>
      </c>
      <c r="L10" s="16">
        <v>0.18181818181818199</v>
      </c>
      <c r="M10" s="16">
        <v>0.17777777777777801</v>
      </c>
      <c r="N10" s="16">
        <v>0.38297872340425498</v>
      </c>
      <c r="O10" s="16">
        <v>0.2</v>
      </c>
      <c r="P10" s="16">
        <v>0.22222222222222199</v>
      </c>
      <c r="Q10" s="16">
        <v>0.23529411764705899</v>
      </c>
      <c r="R10" s="16">
        <v>0.25</v>
      </c>
      <c r="S10" s="16">
        <v>0.30357142857142899</v>
      </c>
      <c r="T10" s="16">
        <v>0.36206896551724099</v>
      </c>
      <c r="U10" s="16"/>
      <c r="V10" s="16">
        <v>0.25862068965517199</v>
      </c>
      <c r="W10" s="16">
        <v>0.140845070422535</v>
      </c>
      <c r="X10" s="16">
        <v>0.29411764705882398</v>
      </c>
      <c r="Y10" s="16">
        <v>0.30841121495327101</v>
      </c>
      <c r="Z10" s="16"/>
      <c r="AA10" s="16">
        <v>0.204301075268817</v>
      </c>
      <c r="AB10" s="16">
        <v>0.25</v>
      </c>
      <c r="AC10" s="16">
        <v>0.33928571428571402</v>
      </c>
      <c r="AD10" s="16">
        <v>0.33333333333333298</v>
      </c>
      <c r="AE10" s="16">
        <v>0.30434782608695699</v>
      </c>
      <c r="AF10" s="16">
        <v>0.238095238095238</v>
      </c>
      <c r="AG10" s="16">
        <v>0.390625</v>
      </c>
      <c r="AH10" s="16">
        <v>0.30188679245283001</v>
      </c>
      <c r="AI10" s="16">
        <v>0.23684210526315799</v>
      </c>
      <c r="AJ10" s="16"/>
      <c r="AK10" s="16">
        <v>0.18333333333333299</v>
      </c>
      <c r="AL10" s="16">
        <v>0.52380952380952395</v>
      </c>
      <c r="AM10" s="16">
        <v>0.25</v>
      </c>
      <c r="AN10" s="16">
        <v>0.188034188034188</v>
      </c>
      <c r="AO10" s="16">
        <v>0.328125</v>
      </c>
      <c r="AP10" s="16">
        <v>0.365079365079365</v>
      </c>
      <c r="AQ10" s="16">
        <v>0.22222222222222199</v>
      </c>
      <c r="AR10" s="16"/>
      <c r="AS10" s="16">
        <v>0.319148936170213</v>
      </c>
      <c r="AT10" s="16">
        <v>0.26388888888888901</v>
      </c>
      <c r="AU10" s="16"/>
      <c r="AV10" s="16">
        <v>0.25130890052355997</v>
      </c>
      <c r="AW10" s="16">
        <v>0.29370629370629397</v>
      </c>
      <c r="AX10" s="16"/>
      <c r="AY10" s="16">
        <v>0.25083612040133801</v>
      </c>
      <c r="AZ10" s="16">
        <v>0.30841121495327101</v>
      </c>
      <c r="BA10" s="16"/>
      <c r="BB10" s="16">
        <v>0.30163043478260898</v>
      </c>
      <c r="BC10" s="16">
        <v>0.25</v>
      </c>
      <c r="BD10" s="16"/>
      <c r="BE10" s="16">
        <v>0</v>
      </c>
      <c r="BF10" s="16">
        <v>0.33734939759036098</v>
      </c>
      <c r="BG10" s="16">
        <v>0.26099706744868001</v>
      </c>
      <c r="BH10" s="16">
        <v>0.322033898305085</v>
      </c>
    </row>
    <row r="11" spans="2:60" ht="30" x14ac:dyDescent="0.25">
      <c r="B11" s="17" t="s">
        <v>512</v>
      </c>
      <c r="C11" s="16">
        <v>0.154838709677419</v>
      </c>
      <c r="D11" s="16">
        <v>0.157142857142857</v>
      </c>
      <c r="E11" s="16">
        <v>0.230769230769231</v>
      </c>
      <c r="F11" s="16">
        <v>0.11764705882352899</v>
      </c>
      <c r="G11" s="16">
        <v>0.29166666666666702</v>
      </c>
      <c r="H11" s="16">
        <v>0.133333333333333</v>
      </c>
      <c r="I11" s="16">
        <v>0.08</v>
      </c>
      <c r="J11" s="16">
        <v>0.125</v>
      </c>
      <c r="K11" s="16">
        <v>0.29032258064516098</v>
      </c>
      <c r="L11" s="16">
        <v>0</v>
      </c>
      <c r="M11" s="16">
        <v>0.155555555555556</v>
      </c>
      <c r="N11" s="16">
        <v>8.5106382978723402E-2</v>
      </c>
      <c r="O11" s="16">
        <v>0.33333333333333298</v>
      </c>
      <c r="P11" s="16">
        <v>0.22222222222222199</v>
      </c>
      <c r="Q11" s="16">
        <v>0.17647058823529399</v>
      </c>
      <c r="R11" s="16">
        <v>0</v>
      </c>
      <c r="S11" s="16">
        <v>0.107142857142857</v>
      </c>
      <c r="T11" s="16">
        <v>0.15517241379310301</v>
      </c>
      <c r="U11" s="16"/>
      <c r="V11" s="16">
        <v>0.20689655172413801</v>
      </c>
      <c r="W11" s="16">
        <v>0.23943661971831001</v>
      </c>
      <c r="X11" s="16">
        <v>0.17058823529411801</v>
      </c>
      <c r="Y11" s="16">
        <v>0.118380062305296</v>
      </c>
      <c r="Z11" s="16"/>
      <c r="AA11" s="16">
        <v>0.204301075268817</v>
      </c>
      <c r="AB11" s="16">
        <v>0.22500000000000001</v>
      </c>
      <c r="AC11" s="16">
        <v>0.17857142857142899</v>
      </c>
      <c r="AD11" s="16">
        <v>0.18666666666666701</v>
      </c>
      <c r="AE11" s="16">
        <v>0.14492753623188401</v>
      </c>
      <c r="AF11" s="16">
        <v>0.14285714285714299</v>
      </c>
      <c r="AG11" s="16">
        <v>0.15625</v>
      </c>
      <c r="AH11" s="16">
        <v>0.13207547169811301</v>
      </c>
      <c r="AI11" s="16">
        <v>2.6315789473684199E-2</v>
      </c>
      <c r="AJ11" s="16"/>
      <c r="AK11" s="16">
        <v>0.15</v>
      </c>
      <c r="AL11" s="16">
        <v>0.16666666666666699</v>
      </c>
      <c r="AM11" s="16">
        <v>0.21153846153846201</v>
      </c>
      <c r="AN11" s="16">
        <v>0.22222222222222199</v>
      </c>
      <c r="AO11" s="16">
        <v>9.375E-2</v>
      </c>
      <c r="AP11" s="16">
        <v>0.119047619047619</v>
      </c>
      <c r="AQ11" s="16">
        <v>0.13580246913580199</v>
      </c>
      <c r="AR11" s="16"/>
      <c r="AS11" s="16">
        <v>0.122340425531915</v>
      </c>
      <c r="AT11" s="16">
        <v>0.16898148148148101</v>
      </c>
      <c r="AU11" s="16"/>
      <c r="AV11" s="16">
        <v>0.17277486910994799</v>
      </c>
      <c r="AW11" s="16">
        <v>0.14685314685314699</v>
      </c>
      <c r="AX11" s="16"/>
      <c r="AY11" s="16">
        <v>0.19397993311036801</v>
      </c>
      <c r="AZ11" s="16">
        <v>0.118380062305296</v>
      </c>
      <c r="BA11" s="16"/>
      <c r="BB11" s="16">
        <v>0.14673913043478301</v>
      </c>
      <c r="BC11" s="16">
        <v>0.16666666666666699</v>
      </c>
      <c r="BD11" s="16"/>
      <c r="BE11" s="16">
        <v>0.29411764705882398</v>
      </c>
      <c r="BF11" s="16">
        <v>0.25301204819277101</v>
      </c>
      <c r="BG11" s="16">
        <v>0.14076246334310899</v>
      </c>
      <c r="BH11" s="16">
        <v>0.11864406779661001</v>
      </c>
    </row>
    <row r="12" spans="2:60" ht="30" x14ac:dyDescent="0.25">
      <c r="B12" s="17" t="s">
        <v>513</v>
      </c>
      <c r="C12" s="16">
        <v>9.5161290322580597E-2</v>
      </c>
      <c r="D12" s="16">
        <v>0.128571428571429</v>
      </c>
      <c r="E12" s="16">
        <v>5.7692307692307702E-2</v>
      </c>
      <c r="F12" s="16">
        <v>8.8235294117647106E-2</v>
      </c>
      <c r="G12" s="16">
        <v>0.16666666666666699</v>
      </c>
      <c r="H12" s="16">
        <v>6.6666666666666693E-2</v>
      </c>
      <c r="I12" s="16">
        <v>0.12</v>
      </c>
      <c r="J12" s="16">
        <v>0.125</v>
      </c>
      <c r="K12" s="16">
        <v>9.6774193548387094E-2</v>
      </c>
      <c r="L12" s="16">
        <v>0.27272727272727298</v>
      </c>
      <c r="M12" s="16">
        <v>2.2222222222222199E-2</v>
      </c>
      <c r="N12" s="16">
        <v>0</v>
      </c>
      <c r="O12" s="16">
        <v>6.6666666666666693E-2</v>
      </c>
      <c r="P12" s="16">
        <v>0.148148148148148</v>
      </c>
      <c r="Q12" s="16">
        <v>5.8823529411764698E-2</v>
      </c>
      <c r="R12" s="16">
        <v>0.25</v>
      </c>
      <c r="S12" s="16">
        <v>8.9285714285714302E-2</v>
      </c>
      <c r="T12" s="16">
        <v>0.13793103448275901</v>
      </c>
      <c r="U12" s="16"/>
      <c r="V12" s="16">
        <v>6.8965517241379296E-2</v>
      </c>
      <c r="W12" s="16">
        <v>0.140845070422535</v>
      </c>
      <c r="X12" s="16">
        <v>8.2352941176470601E-2</v>
      </c>
      <c r="Y12" s="16">
        <v>9.6573208722741402E-2</v>
      </c>
      <c r="Z12" s="16"/>
      <c r="AA12" s="16">
        <v>9.6774193548387094E-2</v>
      </c>
      <c r="AB12" s="16">
        <v>0.05</v>
      </c>
      <c r="AC12" s="16">
        <v>0.14285714285714299</v>
      </c>
      <c r="AD12" s="16">
        <v>0.12</v>
      </c>
      <c r="AE12" s="16">
        <v>0.115942028985507</v>
      </c>
      <c r="AF12" s="16">
        <v>0.158730158730159</v>
      </c>
      <c r="AG12" s="16">
        <v>6.25E-2</v>
      </c>
      <c r="AH12" s="16">
        <v>5.6603773584905703E-2</v>
      </c>
      <c r="AI12" s="16">
        <v>5.2631578947368397E-2</v>
      </c>
      <c r="AJ12" s="16"/>
      <c r="AK12" s="16">
        <v>6.6666666666666693E-2</v>
      </c>
      <c r="AL12" s="16">
        <v>4.7619047619047603E-2</v>
      </c>
      <c r="AM12" s="16">
        <v>0.15384615384615399</v>
      </c>
      <c r="AN12" s="16">
        <v>7.69230769230769E-2</v>
      </c>
      <c r="AO12" s="16">
        <v>0.1015625</v>
      </c>
      <c r="AP12" s="16">
        <v>0.134920634920635</v>
      </c>
      <c r="AQ12" s="16">
        <v>6.1728395061728399E-2</v>
      </c>
      <c r="AR12" s="16"/>
      <c r="AS12" s="16">
        <v>0.10106382978723399</v>
      </c>
      <c r="AT12" s="16">
        <v>9.2592592592592601E-2</v>
      </c>
      <c r="AU12" s="16"/>
      <c r="AV12" s="16">
        <v>0.115183246073298</v>
      </c>
      <c r="AW12" s="16">
        <v>8.6247086247086199E-2</v>
      </c>
      <c r="AX12" s="16"/>
      <c r="AY12" s="16">
        <v>9.3645484949832797E-2</v>
      </c>
      <c r="AZ12" s="16">
        <v>9.6573208722741402E-2</v>
      </c>
      <c r="BA12" s="16"/>
      <c r="BB12" s="16">
        <v>7.6086956521739094E-2</v>
      </c>
      <c r="BC12" s="16">
        <v>0.123015873015873</v>
      </c>
      <c r="BD12" s="16"/>
      <c r="BE12" s="16">
        <v>0.17647058823529399</v>
      </c>
      <c r="BF12" s="16">
        <v>0.108433734939759</v>
      </c>
      <c r="BG12" s="16">
        <v>9.6774193548387094E-2</v>
      </c>
      <c r="BH12" s="16">
        <v>7.9096045197740106E-2</v>
      </c>
    </row>
    <row r="13" spans="2:60" ht="30" x14ac:dyDescent="0.25">
      <c r="B13" s="17" t="s">
        <v>514</v>
      </c>
      <c r="C13" s="16">
        <v>6.9354838709677402E-2</v>
      </c>
      <c r="D13" s="16">
        <v>0.14285714285714299</v>
      </c>
      <c r="E13" s="16">
        <v>0</v>
      </c>
      <c r="F13" s="16">
        <v>5.8823529411764698E-2</v>
      </c>
      <c r="G13" s="16">
        <v>0</v>
      </c>
      <c r="H13" s="16">
        <v>0</v>
      </c>
      <c r="I13" s="16">
        <v>0.14000000000000001</v>
      </c>
      <c r="J13" s="16">
        <v>0</v>
      </c>
      <c r="K13" s="16">
        <v>9.6774193548387094E-2</v>
      </c>
      <c r="L13" s="16">
        <v>0.18181818181818199</v>
      </c>
      <c r="M13" s="16">
        <v>6.6666666666666693E-2</v>
      </c>
      <c r="N13" s="16">
        <v>8.5106382978723402E-2</v>
      </c>
      <c r="O13" s="16">
        <v>0.133333333333333</v>
      </c>
      <c r="P13" s="16">
        <v>0</v>
      </c>
      <c r="Q13" s="16">
        <v>0.11764705882352899</v>
      </c>
      <c r="R13" s="16">
        <v>0</v>
      </c>
      <c r="S13" s="16">
        <v>6.25E-2</v>
      </c>
      <c r="T13" s="16">
        <v>1.72413793103448E-2</v>
      </c>
      <c r="U13" s="16"/>
      <c r="V13" s="16">
        <v>1.72413793103448E-2</v>
      </c>
      <c r="W13" s="16">
        <v>0.12676056338028199</v>
      </c>
      <c r="X13" s="16">
        <v>7.0588235294117604E-2</v>
      </c>
      <c r="Y13" s="16">
        <v>6.5420560747663503E-2</v>
      </c>
      <c r="Z13" s="16"/>
      <c r="AA13" s="16">
        <v>9.6774193548387094E-2</v>
      </c>
      <c r="AB13" s="16">
        <v>0.1</v>
      </c>
      <c r="AC13" s="16">
        <v>5.3571428571428603E-2</v>
      </c>
      <c r="AD13" s="16">
        <v>1.3333333333333299E-2</v>
      </c>
      <c r="AE13" s="16">
        <v>0.101449275362319</v>
      </c>
      <c r="AF13" s="16">
        <v>0.11111111111111099</v>
      </c>
      <c r="AG13" s="16">
        <v>4.6875E-2</v>
      </c>
      <c r="AH13" s="16">
        <v>0.13207547169811301</v>
      </c>
      <c r="AI13" s="16">
        <v>2.6315789473684199E-2</v>
      </c>
      <c r="AJ13" s="16"/>
      <c r="AK13" s="16">
        <v>8.3333333333333301E-2</v>
      </c>
      <c r="AL13" s="16">
        <v>9.5238095238095205E-2</v>
      </c>
      <c r="AM13" s="16">
        <v>3.8461538461538498E-2</v>
      </c>
      <c r="AN13" s="16">
        <v>9.4017094017094002E-2</v>
      </c>
      <c r="AO13" s="16">
        <v>7.8125E-2</v>
      </c>
      <c r="AP13" s="16">
        <v>3.9682539682539701E-2</v>
      </c>
      <c r="AQ13" s="16">
        <v>7.4074074074074098E-2</v>
      </c>
      <c r="AR13" s="16"/>
      <c r="AS13" s="16">
        <v>5.31914893617021E-2</v>
      </c>
      <c r="AT13" s="16">
        <v>7.6388888888888895E-2</v>
      </c>
      <c r="AU13" s="16"/>
      <c r="AV13" s="16">
        <v>4.7120418848167499E-2</v>
      </c>
      <c r="AW13" s="16">
        <v>7.9254079254079193E-2</v>
      </c>
      <c r="AX13" s="16"/>
      <c r="AY13" s="16">
        <v>7.3578595317725801E-2</v>
      </c>
      <c r="AZ13" s="16">
        <v>6.5420560747663503E-2</v>
      </c>
      <c r="BA13" s="16"/>
      <c r="BB13" s="16">
        <v>8.1521739130434798E-2</v>
      </c>
      <c r="BC13" s="16">
        <v>5.1587301587301598E-2</v>
      </c>
      <c r="BD13" s="16"/>
      <c r="BE13" s="16">
        <v>0</v>
      </c>
      <c r="BF13" s="16">
        <v>7.2289156626505993E-2</v>
      </c>
      <c r="BG13" s="16">
        <v>6.7448680351906196E-2</v>
      </c>
      <c r="BH13" s="16">
        <v>7.9096045197740106E-2</v>
      </c>
    </row>
    <row r="14" spans="2:60" ht="30" x14ac:dyDescent="0.25">
      <c r="B14" s="17" t="s">
        <v>515</v>
      </c>
      <c r="C14" s="16">
        <v>3.2258064516129002E-3</v>
      </c>
      <c r="D14" s="16">
        <v>1.4285714285714299E-2</v>
      </c>
      <c r="E14" s="16">
        <v>0</v>
      </c>
      <c r="F14" s="16">
        <v>0</v>
      </c>
      <c r="G14" s="16">
        <v>0</v>
      </c>
      <c r="H14" s="16">
        <v>0</v>
      </c>
      <c r="I14" s="16">
        <v>0</v>
      </c>
      <c r="J14" s="16">
        <v>0</v>
      </c>
      <c r="K14" s="16">
        <v>0</v>
      </c>
      <c r="L14" s="16">
        <v>0</v>
      </c>
      <c r="M14" s="16">
        <v>0</v>
      </c>
      <c r="N14" s="16">
        <v>0</v>
      </c>
      <c r="O14" s="16">
        <v>0</v>
      </c>
      <c r="P14" s="16">
        <v>0</v>
      </c>
      <c r="Q14" s="16">
        <v>0</v>
      </c>
      <c r="R14" s="16">
        <v>0</v>
      </c>
      <c r="S14" s="16">
        <v>0</v>
      </c>
      <c r="T14" s="16">
        <v>1.72413793103448E-2</v>
      </c>
      <c r="U14" s="16"/>
      <c r="V14" s="16">
        <v>0</v>
      </c>
      <c r="W14" s="16">
        <v>0</v>
      </c>
      <c r="X14" s="16">
        <v>0</v>
      </c>
      <c r="Y14" s="16">
        <v>6.2305295950155796E-3</v>
      </c>
      <c r="Z14" s="16"/>
      <c r="AA14" s="16">
        <v>1.0752688172042999E-2</v>
      </c>
      <c r="AB14" s="16">
        <v>0</v>
      </c>
      <c r="AC14" s="16">
        <v>0</v>
      </c>
      <c r="AD14" s="16">
        <v>0</v>
      </c>
      <c r="AE14" s="16">
        <v>0</v>
      </c>
      <c r="AF14" s="16">
        <v>0</v>
      </c>
      <c r="AG14" s="16">
        <v>1.5625E-2</v>
      </c>
      <c r="AH14" s="16">
        <v>0</v>
      </c>
      <c r="AI14" s="16">
        <v>0</v>
      </c>
      <c r="AJ14" s="16"/>
      <c r="AK14" s="16">
        <v>0</v>
      </c>
      <c r="AL14" s="16">
        <v>2.3809523809523801E-2</v>
      </c>
      <c r="AM14" s="16">
        <v>0</v>
      </c>
      <c r="AN14" s="16">
        <v>0</v>
      </c>
      <c r="AO14" s="16">
        <v>7.8125E-3</v>
      </c>
      <c r="AP14" s="16">
        <v>0</v>
      </c>
      <c r="AQ14" s="16">
        <v>0</v>
      </c>
      <c r="AR14" s="16"/>
      <c r="AS14" s="16">
        <v>5.31914893617021E-3</v>
      </c>
      <c r="AT14" s="16">
        <v>2.3148148148148099E-3</v>
      </c>
      <c r="AU14" s="16"/>
      <c r="AV14" s="16">
        <v>0</v>
      </c>
      <c r="AW14" s="16">
        <v>4.6620046620046603E-3</v>
      </c>
      <c r="AX14" s="16"/>
      <c r="AY14" s="16">
        <v>0</v>
      </c>
      <c r="AZ14" s="16">
        <v>6.2305295950155796E-3</v>
      </c>
      <c r="BA14" s="16"/>
      <c r="BB14" s="16">
        <v>5.4347826086956503E-3</v>
      </c>
      <c r="BC14" s="16">
        <v>0</v>
      </c>
      <c r="BD14" s="16"/>
      <c r="BE14" s="16">
        <v>0</v>
      </c>
      <c r="BF14" s="16">
        <v>0</v>
      </c>
      <c r="BG14" s="16">
        <v>2.9325513196480899E-3</v>
      </c>
      <c r="BH14" s="16">
        <v>5.6497175141242903E-3</v>
      </c>
    </row>
    <row r="15" spans="2:60" x14ac:dyDescent="0.25">
      <c r="B15" s="17" t="s">
        <v>77</v>
      </c>
      <c r="C15" s="18">
        <v>8.3870967741935504E-2</v>
      </c>
      <c r="D15" s="18">
        <v>0.114285714285714</v>
      </c>
      <c r="E15" s="18">
        <v>0.134615384615385</v>
      </c>
      <c r="F15" s="18">
        <v>8.8235294117647106E-2</v>
      </c>
      <c r="G15" s="18">
        <v>4.1666666666666699E-2</v>
      </c>
      <c r="H15" s="18">
        <v>0.133333333333333</v>
      </c>
      <c r="I15" s="18">
        <v>0.06</v>
      </c>
      <c r="J15" s="18">
        <v>0.125</v>
      </c>
      <c r="K15" s="18">
        <v>0</v>
      </c>
      <c r="L15" s="18">
        <v>9.0909090909090898E-2</v>
      </c>
      <c r="M15" s="18">
        <v>2.2222222222222199E-2</v>
      </c>
      <c r="N15" s="18">
        <v>8.5106382978723402E-2</v>
      </c>
      <c r="O15" s="18">
        <v>6.6666666666666693E-2</v>
      </c>
      <c r="P15" s="18">
        <v>0.11111111111111099</v>
      </c>
      <c r="Q15" s="18">
        <v>0.17647058823529399</v>
      </c>
      <c r="R15" s="18">
        <v>0</v>
      </c>
      <c r="S15" s="18">
        <v>8.0357142857142905E-2</v>
      </c>
      <c r="T15" s="18">
        <v>8.6206896551724102E-2</v>
      </c>
      <c r="U15" s="18"/>
      <c r="V15" s="18">
        <v>0.13793103448275901</v>
      </c>
      <c r="W15" s="18">
        <v>5.63380281690141E-2</v>
      </c>
      <c r="X15" s="18">
        <v>9.41176470588235E-2</v>
      </c>
      <c r="Y15" s="18">
        <v>7.4766355140186896E-2</v>
      </c>
      <c r="Z15" s="18"/>
      <c r="AA15" s="18">
        <v>8.6021505376344107E-2</v>
      </c>
      <c r="AB15" s="18">
        <v>0.1</v>
      </c>
      <c r="AC15" s="18">
        <v>1.7857142857142901E-2</v>
      </c>
      <c r="AD15" s="18">
        <v>6.6666666666666693E-2</v>
      </c>
      <c r="AE15" s="18">
        <v>8.6956521739130405E-2</v>
      </c>
      <c r="AF15" s="18">
        <v>3.1746031746031703E-2</v>
      </c>
      <c r="AG15" s="18">
        <v>4.6875E-2</v>
      </c>
      <c r="AH15" s="18">
        <v>5.6603773584905703E-2</v>
      </c>
      <c r="AI15" s="18">
        <v>0.105263157894737</v>
      </c>
      <c r="AJ15" s="18"/>
      <c r="AK15" s="18">
        <v>0.1</v>
      </c>
      <c r="AL15" s="18">
        <v>0</v>
      </c>
      <c r="AM15" s="18">
        <v>3.8461538461538498E-2</v>
      </c>
      <c r="AN15" s="18">
        <v>0.16239316239316201</v>
      </c>
      <c r="AO15" s="18">
        <v>5.46875E-2</v>
      </c>
      <c r="AP15" s="18">
        <v>4.7619047619047603E-2</v>
      </c>
      <c r="AQ15" s="18">
        <v>7.4074074074074098E-2</v>
      </c>
      <c r="AR15" s="18"/>
      <c r="AS15" s="18">
        <v>2.1276595744680899E-2</v>
      </c>
      <c r="AT15" s="18">
        <v>0.11111111111111099</v>
      </c>
      <c r="AU15" s="18"/>
      <c r="AV15" s="18">
        <v>0.109947643979058</v>
      </c>
      <c r="AW15" s="18">
        <v>7.2261072261072298E-2</v>
      </c>
      <c r="AX15" s="18"/>
      <c r="AY15" s="18">
        <v>9.3645484949832797E-2</v>
      </c>
      <c r="AZ15" s="18">
        <v>7.4766355140186896E-2</v>
      </c>
      <c r="BA15" s="18"/>
      <c r="BB15" s="18">
        <v>5.7065217391304303E-2</v>
      </c>
      <c r="BC15" s="18">
        <v>0.123015873015873</v>
      </c>
      <c r="BD15" s="18"/>
      <c r="BE15" s="18">
        <v>0.47058823529411797</v>
      </c>
      <c r="BF15" s="18">
        <v>0.120481927710843</v>
      </c>
      <c r="BG15" s="18">
        <v>8.2111436950146596E-2</v>
      </c>
      <c r="BH15" s="18">
        <v>2.82485875706215E-2</v>
      </c>
    </row>
    <row r="16" spans="2:60" x14ac:dyDescent="0.25">
      <c r="B16" s="15" t="s">
        <v>79</v>
      </c>
    </row>
    <row r="17" spans="2:2" x14ac:dyDescent="0.25">
      <c r="B17" t="s">
        <v>80</v>
      </c>
    </row>
    <row r="18" spans="2:2" x14ac:dyDescent="0.25">
      <c r="B18" t="s">
        <v>81</v>
      </c>
    </row>
    <row r="20" spans="2:2" x14ac:dyDescent="0.25">
      <c r="B20"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H22"/>
  <sheetViews>
    <sheetView showGridLines="0" topLeftCell="A12" workbookViewId="0">
      <pane xSplit="2" topLeftCell="C1" activePane="topRight" state="frozen"/>
      <selection pane="topRight" activeCell="B18" sqref="B18"/>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ht="45" x14ac:dyDescent="0.25">
      <c r="B8" s="17" t="s">
        <v>517</v>
      </c>
      <c r="C8" s="16">
        <v>0.10806451612903201</v>
      </c>
      <c r="D8" s="16">
        <v>8.5714285714285701E-2</v>
      </c>
      <c r="E8" s="16">
        <v>7.69230769230769E-2</v>
      </c>
      <c r="F8" s="16">
        <v>0.23529411764705899</v>
      </c>
      <c r="G8" s="16">
        <v>4.1666666666666699E-2</v>
      </c>
      <c r="H8" s="16">
        <v>0.133333333333333</v>
      </c>
      <c r="I8" s="16">
        <v>0.1</v>
      </c>
      <c r="J8" s="16">
        <v>0.25</v>
      </c>
      <c r="K8" s="16">
        <v>9.6774193548387094E-2</v>
      </c>
      <c r="L8" s="16">
        <v>0</v>
      </c>
      <c r="M8" s="16">
        <v>0.155555555555556</v>
      </c>
      <c r="N8" s="16">
        <v>0.170212765957447</v>
      </c>
      <c r="O8" s="16">
        <v>0</v>
      </c>
      <c r="P8" s="16">
        <v>3.7037037037037E-2</v>
      </c>
      <c r="Q8" s="16">
        <v>0</v>
      </c>
      <c r="R8" s="16">
        <v>0</v>
      </c>
      <c r="S8" s="16">
        <v>0.151785714285714</v>
      </c>
      <c r="T8" s="16">
        <v>5.1724137931034503E-2</v>
      </c>
      <c r="U8" s="16"/>
      <c r="V8" s="16">
        <v>6.8965517241379296E-2</v>
      </c>
      <c r="W8" s="16">
        <v>9.85915492957746E-2</v>
      </c>
      <c r="X8" s="16">
        <v>7.6470588235294096E-2</v>
      </c>
      <c r="Y8" s="16">
        <v>0.13395638629283499</v>
      </c>
      <c r="Z8" s="16"/>
      <c r="AA8" s="16">
        <v>0.118279569892473</v>
      </c>
      <c r="AB8" s="16">
        <v>0.15</v>
      </c>
      <c r="AC8" s="16">
        <v>7.1428571428571397E-2</v>
      </c>
      <c r="AD8" s="16">
        <v>0.16</v>
      </c>
      <c r="AE8" s="16">
        <v>5.7971014492753603E-2</v>
      </c>
      <c r="AF8" s="16">
        <v>3.1746031746031703E-2</v>
      </c>
      <c r="AG8" s="16">
        <v>0.125</v>
      </c>
      <c r="AH8" s="16">
        <v>0.113207547169811</v>
      </c>
      <c r="AI8" s="16">
        <v>0.157894736842105</v>
      </c>
      <c r="AJ8" s="16"/>
      <c r="AK8" s="16">
        <v>0.15</v>
      </c>
      <c r="AL8" s="16">
        <v>9.5238095238095205E-2</v>
      </c>
      <c r="AM8" s="16">
        <v>0.134615384615385</v>
      </c>
      <c r="AN8" s="16">
        <v>0.11111111111111099</v>
      </c>
      <c r="AO8" s="16">
        <v>7.8125E-2</v>
      </c>
      <c r="AP8" s="16">
        <v>0.119047619047619</v>
      </c>
      <c r="AQ8" s="16">
        <v>0.11111111111111099</v>
      </c>
      <c r="AR8" s="16"/>
      <c r="AS8" s="16">
        <v>0.117021276595745</v>
      </c>
      <c r="AT8" s="16">
        <v>0.104166666666667</v>
      </c>
      <c r="AU8" s="16"/>
      <c r="AV8" s="16">
        <v>0.14136125654450299</v>
      </c>
      <c r="AW8" s="16">
        <v>9.3240093240093205E-2</v>
      </c>
      <c r="AX8" s="16"/>
      <c r="AY8" s="16">
        <v>8.0267558528428096E-2</v>
      </c>
      <c r="AZ8" s="16">
        <v>0.13395638629283499</v>
      </c>
      <c r="BA8" s="16"/>
      <c r="BB8" s="16">
        <v>0.108695652173913</v>
      </c>
      <c r="BC8" s="16">
        <v>0.107142857142857</v>
      </c>
      <c r="BD8" s="16"/>
      <c r="BE8" s="16">
        <v>0</v>
      </c>
      <c r="BF8" s="16">
        <v>6.02409638554217E-2</v>
      </c>
      <c r="BG8" s="16">
        <v>0.11143695014662799</v>
      </c>
      <c r="BH8" s="16">
        <v>0.13559322033898299</v>
      </c>
    </row>
    <row r="9" spans="2:60" ht="30" x14ac:dyDescent="0.25">
      <c r="B9" s="17" t="s">
        <v>509</v>
      </c>
      <c r="C9" s="16">
        <v>8.2258064516129006E-2</v>
      </c>
      <c r="D9" s="16">
        <v>7.1428571428571397E-2</v>
      </c>
      <c r="E9" s="16">
        <v>7.69230769230769E-2</v>
      </c>
      <c r="F9" s="16">
        <v>2.9411764705882401E-2</v>
      </c>
      <c r="G9" s="16">
        <v>4.1666666666666699E-2</v>
      </c>
      <c r="H9" s="16">
        <v>0.266666666666667</v>
      </c>
      <c r="I9" s="16">
        <v>0.08</v>
      </c>
      <c r="J9" s="16">
        <v>0</v>
      </c>
      <c r="K9" s="16">
        <v>0</v>
      </c>
      <c r="L9" s="16">
        <v>0</v>
      </c>
      <c r="M9" s="16">
        <v>8.8888888888888906E-2</v>
      </c>
      <c r="N9" s="16">
        <v>0.12765957446808501</v>
      </c>
      <c r="O9" s="16">
        <v>0.133333333333333</v>
      </c>
      <c r="P9" s="16">
        <v>7.4074074074074098E-2</v>
      </c>
      <c r="Q9" s="16">
        <v>0.11764705882352899</v>
      </c>
      <c r="R9" s="16">
        <v>0.25</v>
      </c>
      <c r="S9" s="16">
        <v>8.9285714285714302E-2</v>
      </c>
      <c r="T9" s="16">
        <v>8.6206896551724102E-2</v>
      </c>
      <c r="U9" s="16"/>
      <c r="V9" s="16">
        <v>5.1724137931034503E-2</v>
      </c>
      <c r="W9" s="16">
        <v>0.169014084507042</v>
      </c>
      <c r="X9" s="16">
        <v>7.0588235294117604E-2</v>
      </c>
      <c r="Y9" s="16">
        <v>7.4766355140186896E-2</v>
      </c>
      <c r="Z9" s="16"/>
      <c r="AA9" s="16">
        <v>5.3763440860215103E-2</v>
      </c>
      <c r="AB9" s="16">
        <v>0.15</v>
      </c>
      <c r="AC9" s="16">
        <v>8.9285714285714302E-2</v>
      </c>
      <c r="AD9" s="16">
        <v>2.66666666666667E-2</v>
      </c>
      <c r="AE9" s="16">
        <v>0.115942028985507</v>
      </c>
      <c r="AF9" s="16">
        <v>9.5238095238095205E-2</v>
      </c>
      <c r="AG9" s="16">
        <v>7.8125E-2</v>
      </c>
      <c r="AH9" s="16">
        <v>0.13207547169811301</v>
      </c>
      <c r="AI9" s="16">
        <v>6.5789473684210495E-2</v>
      </c>
      <c r="AJ9" s="16"/>
      <c r="AK9" s="16">
        <v>6.6666666666666693E-2</v>
      </c>
      <c r="AL9" s="16">
        <v>9.5238095238095205E-2</v>
      </c>
      <c r="AM9" s="16">
        <v>9.6153846153846201E-2</v>
      </c>
      <c r="AN9" s="16">
        <v>5.9829059829059797E-2</v>
      </c>
      <c r="AO9" s="16">
        <v>8.59375E-2</v>
      </c>
      <c r="AP9" s="16">
        <v>3.1746031746031703E-2</v>
      </c>
      <c r="AQ9" s="16">
        <v>0.172839506172839</v>
      </c>
      <c r="AR9" s="16"/>
      <c r="AS9" s="16">
        <v>0.12765957446808501</v>
      </c>
      <c r="AT9" s="16">
        <v>6.25E-2</v>
      </c>
      <c r="AU9" s="16"/>
      <c r="AV9" s="16">
        <v>5.7591623036649199E-2</v>
      </c>
      <c r="AW9" s="16">
        <v>9.3240093240093205E-2</v>
      </c>
      <c r="AX9" s="16"/>
      <c r="AY9" s="16">
        <v>9.0301003344481601E-2</v>
      </c>
      <c r="AZ9" s="16">
        <v>7.4766355140186896E-2</v>
      </c>
      <c r="BA9" s="16"/>
      <c r="BB9" s="16">
        <v>8.9673913043478298E-2</v>
      </c>
      <c r="BC9" s="16">
        <v>7.1428571428571397E-2</v>
      </c>
      <c r="BD9" s="16"/>
      <c r="BE9" s="16">
        <v>5.8823529411764698E-2</v>
      </c>
      <c r="BF9" s="16">
        <v>4.81927710843374E-2</v>
      </c>
      <c r="BG9" s="16">
        <v>7.9178885630498505E-2</v>
      </c>
      <c r="BH9" s="16">
        <v>0.10734463276836199</v>
      </c>
    </row>
    <row r="10" spans="2:60" ht="30" x14ac:dyDescent="0.25">
      <c r="B10" s="17" t="s">
        <v>510</v>
      </c>
      <c r="C10" s="16">
        <v>0.2</v>
      </c>
      <c r="D10" s="16">
        <v>0.22857142857142901</v>
      </c>
      <c r="E10" s="16">
        <v>0.230769230769231</v>
      </c>
      <c r="F10" s="16">
        <v>0.23529411764705899</v>
      </c>
      <c r="G10" s="16">
        <v>0.29166666666666702</v>
      </c>
      <c r="H10" s="16">
        <v>0</v>
      </c>
      <c r="I10" s="16">
        <v>0.1</v>
      </c>
      <c r="J10" s="16">
        <v>0.125</v>
      </c>
      <c r="K10" s="16">
        <v>0.25806451612903197</v>
      </c>
      <c r="L10" s="16">
        <v>0.27272727272727298</v>
      </c>
      <c r="M10" s="16">
        <v>0.2</v>
      </c>
      <c r="N10" s="16">
        <v>0.14893617021276601</v>
      </c>
      <c r="O10" s="16">
        <v>6.6666666666666693E-2</v>
      </c>
      <c r="P10" s="16">
        <v>0.148148148148148</v>
      </c>
      <c r="Q10" s="16">
        <v>0.23529411764705899</v>
      </c>
      <c r="R10" s="16">
        <v>0</v>
      </c>
      <c r="S10" s="16">
        <v>0.24107142857142899</v>
      </c>
      <c r="T10" s="16">
        <v>0.20689655172413801</v>
      </c>
      <c r="U10" s="16"/>
      <c r="V10" s="16">
        <v>0.17241379310344801</v>
      </c>
      <c r="W10" s="16">
        <v>5.63380281690141E-2</v>
      </c>
      <c r="X10" s="16">
        <v>0.17058823529411801</v>
      </c>
      <c r="Y10" s="16">
        <v>0.25233644859813098</v>
      </c>
      <c r="Z10" s="16"/>
      <c r="AA10" s="16">
        <v>0.16129032258064499</v>
      </c>
      <c r="AB10" s="16">
        <v>0.1</v>
      </c>
      <c r="AC10" s="16">
        <v>0.160714285714286</v>
      </c>
      <c r="AD10" s="16">
        <v>0.17333333333333301</v>
      </c>
      <c r="AE10" s="16">
        <v>0.188405797101449</v>
      </c>
      <c r="AF10" s="16">
        <v>0.238095238095238</v>
      </c>
      <c r="AG10" s="16">
        <v>0.265625</v>
      </c>
      <c r="AH10" s="16">
        <v>0.22641509433962301</v>
      </c>
      <c r="AI10" s="16">
        <v>0.28947368421052599</v>
      </c>
      <c r="AJ10" s="16"/>
      <c r="AK10" s="16">
        <v>0.233333333333333</v>
      </c>
      <c r="AL10" s="16">
        <v>0.26190476190476197</v>
      </c>
      <c r="AM10" s="16">
        <v>0.115384615384615</v>
      </c>
      <c r="AN10" s="16">
        <v>0.145299145299145</v>
      </c>
      <c r="AO10" s="16">
        <v>0.2109375</v>
      </c>
      <c r="AP10" s="16">
        <v>0.19841269841269801</v>
      </c>
      <c r="AQ10" s="16">
        <v>0.28395061728395099</v>
      </c>
      <c r="AR10" s="16"/>
      <c r="AS10" s="16">
        <v>0.26595744680851102</v>
      </c>
      <c r="AT10" s="16">
        <v>0.171296296296296</v>
      </c>
      <c r="AU10" s="16"/>
      <c r="AV10" s="16">
        <v>0.15706806282722499</v>
      </c>
      <c r="AW10" s="16">
        <v>0.21911421911421899</v>
      </c>
      <c r="AX10" s="16"/>
      <c r="AY10" s="16">
        <v>0.14381270903009999</v>
      </c>
      <c r="AZ10" s="16">
        <v>0.25233644859813098</v>
      </c>
      <c r="BA10" s="16"/>
      <c r="BB10" s="16">
        <v>0.21467391304347799</v>
      </c>
      <c r="BC10" s="16">
        <v>0.17857142857142899</v>
      </c>
      <c r="BD10" s="16"/>
      <c r="BE10" s="16">
        <v>0</v>
      </c>
      <c r="BF10" s="16">
        <v>0.22891566265060201</v>
      </c>
      <c r="BG10" s="16">
        <v>0.196480938416422</v>
      </c>
      <c r="BH10" s="16">
        <v>0.21468926553672299</v>
      </c>
    </row>
    <row r="11" spans="2:60" ht="30" x14ac:dyDescent="0.25">
      <c r="B11" s="17" t="s">
        <v>511</v>
      </c>
      <c r="C11" s="16">
        <v>0.130645161290323</v>
      </c>
      <c r="D11" s="16">
        <v>0.128571428571429</v>
      </c>
      <c r="E11" s="16">
        <v>3.8461538461538498E-2</v>
      </c>
      <c r="F11" s="16">
        <v>5.8823529411764698E-2</v>
      </c>
      <c r="G11" s="16">
        <v>8.3333333333333301E-2</v>
      </c>
      <c r="H11" s="16">
        <v>6.6666666666666693E-2</v>
      </c>
      <c r="I11" s="16">
        <v>0.18</v>
      </c>
      <c r="J11" s="16">
        <v>0.125</v>
      </c>
      <c r="K11" s="16">
        <v>0.29032258064516098</v>
      </c>
      <c r="L11" s="16">
        <v>0</v>
      </c>
      <c r="M11" s="16">
        <v>4.4444444444444398E-2</v>
      </c>
      <c r="N11" s="16">
        <v>0.170212765957447</v>
      </c>
      <c r="O11" s="16">
        <v>0.266666666666667</v>
      </c>
      <c r="P11" s="16">
        <v>0.11111111111111099</v>
      </c>
      <c r="Q11" s="16">
        <v>0.11764705882352899</v>
      </c>
      <c r="R11" s="16">
        <v>0.25</v>
      </c>
      <c r="S11" s="16">
        <v>0.151785714285714</v>
      </c>
      <c r="T11" s="16">
        <v>0.15517241379310301</v>
      </c>
      <c r="U11" s="16"/>
      <c r="V11" s="16">
        <v>0.12068965517241401</v>
      </c>
      <c r="W11" s="16">
        <v>8.4507042253521097E-2</v>
      </c>
      <c r="X11" s="16">
        <v>0.16470588235294101</v>
      </c>
      <c r="Y11" s="16">
        <v>0.124610591900312</v>
      </c>
      <c r="Z11" s="16"/>
      <c r="AA11" s="16">
        <v>9.6774193548387094E-2</v>
      </c>
      <c r="AB11" s="16">
        <v>2.5000000000000001E-2</v>
      </c>
      <c r="AC11" s="16">
        <v>0.19642857142857101</v>
      </c>
      <c r="AD11" s="16">
        <v>0.18666666666666701</v>
      </c>
      <c r="AE11" s="16">
        <v>0.14492753623188401</v>
      </c>
      <c r="AF11" s="16">
        <v>0.11111111111111099</v>
      </c>
      <c r="AG11" s="16">
        <v>0.203125</v>
      </c>
      <c r="AH11" s="16">
        <v>9.4339622641509399E-2</v>
      </c>
      <c r="AI11" s="16">
        <v>0.13157894736842099</v>
      </c>
      <c r="AJ11" s="16"/>
      <c r="AK11" s="16">
        <v>6.6666666666666693E-2</v>
      </c>
      <c r="AL11" s="16">
        <v>0.119047619047619</v>
      </c>
      <c r="AM11" s="16">
        <v>0.134615384615385</v>
      </c>
      <c r="AN11" s="16">
        <v>9.4017094017094002E-2</v>
      </c>
      <c r="AO11" s="16">
        <v>0.15625</v>
      </c>
      <c r="AP11" s="16">
        <v>0.19841269841269801</v>
      </c>
      <c r="AQ11" s="16">
        <v>0.11111111111111099</v>
      </c>
      <c r="AR11" s="16"/>
      <c r="AS11" s="16">
        <v>0.14893617021276601</v>
      </c>
      <c r="AT11" s="16">
        <v>0.12268518518518499</v>
      </c>
      <c r="AU11" s="16"/>
      <c r="AV11" s="16">
        <v>0.104712041884817</v>
      </c>
      <c r="AW11" s="16">
        <v>0.14219114219114201</v>
      </c>
      <c r="AX11" s="16"/>
      <c r="AY11" s="16">
        <v>0.13712374581939801</v>
      </c>
      <c r="AZ11" s="16">
        <v>0.124610591900312</v>
      </c>
      <c r="BA11" s="16"/>
      <c r="BB11" s="16">
        <v>0.14945652173912999</v>
      </c>
      <c r="BC11" s="16">
        <v>0.103174603174603</v>
      </c>
      <c r="BD11" s="16"/>
      <c r="BE11" s="16">
        <v>5.8823529411764698E-2</v>
      </c>
      <c r="BF11" s="16">
        <v>0.108433734939759</v>
      </c>
      <c r="BG11" s="16">
        <v>0.13782991202346001</v>
      </c>
      <c r="BH11" s="16">
        <v>0.13559322033898299</v>
      </c>
    </row>
    <row r="12" spans="2:60" ht="30" x14ac:dyDescent="0.25">
      <c r="B12" s="17" t="s">
        <v>512</v>
      </c>
      <c r="C12" s="16">
        <v>0.13387096774193499</v>
      </c>
      <c r="D12" s="16">
        <v>0.1</v>
      </c>
      <c r="E12" s="16">
        <v>0.21153846153846201</v>
      </c>
      <c r="F12" s="16">
        <v>0.11764705882352899</v>
      </c>
      <c r="G12" s="16">
        <v>0.20833333333333301</v>
      </c>
      <c r="H12" s="16">
        <v>0.2</v>
      </c>
      <c r="I12" s="16">
        <v>0.14000000000000001</v>
      </c>
      <c r="J12" s="16">
        <v>0.25</v>
      </c>
      <c r="K12" s="16">
        <v>6.4516129032258104E-2</v>
      </c>
      <c r="L12" s="16">
        <v>9.0909090909090898E-2</v>
      </c>
      <c r="M12" s="16">
        <v>4.4444444444444398E-2</v>
      </c>
      <c r="N12" s="16">
        <v>0.14893617021276601</v>
      </c>
      <c r="O12" s="16">
        <v>0.133333333333333</v>
      </c>
      <c r="P12" s="16">
        <v>0.18518518518518501</v>
      </c>
      <c r="Q12" s="16">
        <v>5.8823529411764698E-2</v>
      </c>
      <c r="R12" s="16">
        <v>0</v>
      </c>
      <c r="S12" s="16">
        <v>0.125</v>
      </c>
      <c r="T12" s="16">
        <v>0.17241379310344801</v>
      </c>
      <c r="U12" s="16"/>
      <c r="V12" s="16">
        <v>0.18965517241379301</v>
      </c>
      <c r="W12" s="16">
        <v>0.183098591549296</v>
      </c>
      <c r="X12" s="16">
        <v>0.123529411764706</v>
      </c>
      <c r="Y12" s="16">
        <v>0.118380062305296</v>
      </c>
      <c r="Z12" s="16"/>
      <c r="AA12" s="16">
        <v>0.15053763440860199</v>
      </c>
      <c r="AB12" s="16">
        <v>0.22500000000000001</v>
      </c>
      <c r="AC12" s="16">
        <v>0.14285714285714299</v>
      </c>
      <c r="AD12" s="16">
        <v>0.146666666666667</v>
      </c>
      <c r="AE12" s="16">
        <v>0.14492753623188401</v>
      </c>
      <c r="AF12" s="16">
        <v>0.11111111111111099</v>
      </c>
      <c r="AG12" s="16">
        <v>9.375E-2</v>
      </c>
      <c r="AH12" s="16">
        <v>9.4339622641509399E-2</v>
      </c>
      <c r="AI12" s="16">
        <v>6.5789473684210495E-2</v>
      </c>
      <c r="AJ12" s="16"/>
      <c r="AK12" s="16">
        <v>0.15</v>
      </c>
      <c r="AL12" s="16">
        <v>0.14285714285714299</v>
      </c>
      <c r="AM12" s="16">
        <v>0.15384615384615399</v>
      </c>
      <c r="AN12" s="16">
        <v>0.213675213675214</v>
      </c>
      <c r="AO12" s="16">
        <v>0.109375</v>
      </c>
      <c r="AP12" s="16">
        <v>7.9365079365079402E-2</v>
      </c>
      <c r="AQ12" s="16">
        <v>8.6419753086419707E-2</v>
      </c>
      <c r="AR12" s="16"/>
      <c r="AS12" s="16">
        <v>9.0425531914893595E-2</v>
      </c>
      <c r="AT12" s="16">
        <v>0.15277777777777801</v>
      </c>
      <c r="AU12" s="16"/>
      <c r="AV12" s="16">
        <v>0.146596858638743</v>
      </c>
      <c r="AW12" s="16">
        <v>0.128205128205128</v>
      </c>
      <c r="AX12" s="16"/>
      <c r="AY12" s="16">
        <v>0.15050167224080299</v>
      </c>
      <c r="AZ12" s="16">
        <v>0.118380062305296</v>
      </c>
      <c r="BA12" s="16"/>
      <c r="BB12" s="16">
        <v>0.11413043478260899</v>
      </c>
      <c r="BC12" s="16">
        <v>0.16269841269841301</v>
      </c>
      <c r="BD12" s="16"/>
      <c r="BE12" s="16">
        <v>0.23529411764705899</v>
      </c>
      <c r="BF12" s="16">
        <v>0.22891566265060201</v>
      </c>
      <c r="BG12" s="16">
        <v>0.13196480938416399</v>
      </c>
      <c r="BH12" s="16">
        <v>8.4745762711864403E-2</v>
      </c>
    </row>
    <row r="13" spans="2:60" ht="30" x14ac:dyDescent="0.25">
      <c r="B13" s="17" t="s">
        <v>513</v>
      </c>
      <c r="C13" s="16">
        <v>7.25806451612903E-2</v>
      </c>
      <c r="D13" s="16">
        <v>7.1428571428571397E-2</v>
      </c>
      <c r="E13" s="16">
        <v>9.6153846153846201E-2</v>
      </c>
      <c r="F13" s="16">
        <v>0</v>
      </c>
      <c r="G13" s="16">
        <v>8.3333333333333301E-2</v>
      </c>
      <c r="H13" s="16">
        <v>0.2</v>
      </c>
      <c r="I13" s="16">
        <v>0.08</v>
      </c>
      <c r="J13" s="16">
        <v>0</v>
      </c>
      <c r="K13" s="16">
        <v>3.2258064516128997E-2</v>
      </c>
      <c r="L13" s="16">
        <v>0.18181818181818199</v>
      </c>
      <c r="M13" s="16">
        <v>8.8888888888888906E-2</v>
      </c>
      <c r="N13" s="16">
        <v>2.1276595744680899E-2</v>
      </c>
      <c r="O13" s="16">
        <v>0</v>
      </c>
      <c r="P13" s="16">
        <v>7.4074074074074098E-2</v>
      </c>
      <c r="Q13" s="16">
        <v>5.8823529411764698E-2</v>
      </c>
      <c r="R13" s="16">
        <v>0.25</v>
      </c>
      <c r="S13" s="16">
        <v>6.25E-2</v>
      </c>
      <c r="T13" s="16">
        <v>0.12068965517241401</v>
      </c>
      <c r="U13" s="16"/>
      <c r="V13" s="16">
        <v>5.1724137931034503E-2</v>
      </c>
      <c r="W13" s="16">
        <v>9.85915492957746E-2</v>
      </c>
      <c r="X13" s="16">
        <v>7.0588235294117604E-2</v>
      </c>
      <c r="Y13" s="16">
        <v>7.1651090342679094E-2</v>
      </c>
      <c r="Z13" s="16"/>
      <c r="AA13" s="16">
        <v>7.5268817204301106E-2</v>
      </c>
      <c r="AB13" s="16">
        <v>0.05</v>
      </c>
      <c r="AC13" s="16">
        <v>0.14285714285714299</v>
      </c>
      <c r="AD13" s="16">
        <v>6.6666666666666693E-2</v>
      </c>
      <c r="AE13" s="16">
        <v>0.115942028985507</v>
      </c>
      <c r="AF13" s="16">
        <v>0.126984126984127</v>
      </c>
      <c r="AG13" s="16">
        <v>1.5625E-2</v>
      </c>
      <c r="AH13" s="16">
        <v>5.6603773584905703E-2</v>
      </c>
      <c r="AI13" s="16">
        <v>1.3157894736842099E-2</v>
      </c>
      <c r="AJ13" s="16"/>
      <c r="AK13" s="16">
        <v>1.6666666666666701E-2</v>
      </c>
      <c r="AL13" s="16">
        <v>4.7619047619047603E-2</v>
      </c>
      <c r="AM13" s="16">
        <v>7.69230769230769E-2</v>
      </c>
      <c r="AN13" s="16">
        <v>6.8376068376068397E-2</v>
      </c>
      <c r="AO13" s="16">
        <v>9.375E-2</v>
      </c>
      <c r="AP13" s="16">
        <v>0.134920634920635</v>
      </c>
      <c r="AQ13" s="16">
        <v>1.2345679012345699E-2</v>
      </c>
      <c r="AR13" s="16"/>
      <c r="AS13" s="16">
        <v>6.9148936170212796E-2</v>
      </c>
      <c r="AT13" s="16">
        <v>7.4074074074074098E-2</v>
      </c>
      <c r="AU13" s="16"/>
      <c r="AV13" s="16">
        <v>7.8534031413612607E-2</v>
      </c>
      <c r="AW13" s="16">
        <v>6.9930069930069894E-2</v>
      </c>
      <c r="AX13" s="16"/>
      <c r="AY13" s="16">
        <v>7.3578595317725801E-2</v>
      </c>
      <c r="AZ13" s="16">
        <v>7.1651090342679094E-2</v>
      </c>
      <c r="BA13" s="16"/>
      <c r="BB13" s="16">
        <v>7.0652173913043501E-2</v>
      </c>
      <c r="BC13" s="16">
        <v>7.5396825396825407E-2</v>
      </c>
      <c r="BD13" s="16"/>
      <c r="BE13" s="16">
        <v>5.8823529411764698E-2</v>
      </c>
      <c r="BF13" s="16">
        <v>4.81927710843374E-2</v>
      </c>
      <c r="BG13" s="16">
        <v>6.1583577712609999E-2</v>
      </c>
      <c r="BH13" s="16">
        <v>0.10734463276836199</v>
      </c>
    </row>
    <row r="14" spans="2:60" ht="30" x14ac:dyDescent="0.25">
      <c r="B14" s="17" t="s">
        <v>514</v>
      </c>
      <c r="C14" s="16">
        <v>6.9354838709677402E-2</v>
      </c>
      <c r="D14" s="16">
        <v>0.128571428571429</v>
      </c>
      <c r="E14" s="16">
        <v>1.9230769230769201E-2</v>
      </c>
      <c r="F14" s="16">
        <v>5.8823529411764698E-2</v>
      </c>
      <c r="G14" s="16">
        <v>4.1666666666666699E-2</v>
      </c>
      <c r="H14" s="16">
        <v>0</v>
      </c>
      <c r="I14" s="16">
        <v>0.06</v>
      </c>
      <c r="J14" s="16">
        <v>0</v>
      </c>
      <c r="K14" s="16">
        <v>0.12903225806451599</v>
      </c>
      <c r="L14" s="16">
        <v>0.18181818181818199</v>
      </c>
      <c r="M14" s="16">
        <v>4.4444444444444398E-2</v>
      </c>
      <c r="N14" s="16">
        <v>4.2553191489361701E-2</v>
      </c>
      <c r="O14" s="16">
        <v>0.2</v>
      </c>
      <c r="P14" s="16">
        <v>0.148148148148148</v>
      </c>
      <c r="Q14" s="16">
        <v>5.8823529411764698E-2</v>
      </c>
      <c r="R14" s="16">
        <v>0</v>
      </c>
      <c r="S14" s="16">
        <v>5.3571428571428603E-2</v>
      </c>
      <c r="T14" s="16">
        <v>5.1724137931034503E-2</v>
      </c>
      <c r="U14" s="16"/>
      <c r="V14" s="16">
        <v>1.72413793103448E-2</v>
      </c>
      <c r="W14" s="16">
        <v>8.4507042253521097E-2</v>
      </c>
      <c r="X14" s="16">
        <v>8.2352941176470601E-2</v>
      </c>
      <c r="Y14" s="16">
        <v>6.8535825545171306E-2</v>
      </c>
      <c r="Z14" s="16"/>
      <c r="AA14" s="16">
        <v>3.2258064516128997E-2</v>
      </c>
      <c r="AB14" s="16">
        <v>0.05</v>
      </c>
      <c r="AC14" s="16">
        <v>5.3571428571428603E-2</v>
      </c>
      <c r="AD14" s="16">
        <v>9.3333333333333296E-2</v>
      </c>
      <c r="AE14" s="16">
        <v>5.7971014492753603E-2</v>
      </c>
      <c r="AF14" s="16">
        <v>9.5238095238095205E-2</v>
      </c>
      <c r="AG14" s="16">
        <v>3.125E-2</v>
      </c>
      <c r="AH14" s="16">
        <v>0.15094339622641501</v>
      </c>
      <c r="AI14" s="16">
        <v>9.2105263157894704E-2</v>
      </c>
      <c r="AJ14" s="16"/>
      <c r="AK14" s="16">
        <v>1.6666666666666701E-2</v>
      </c>
      <c r="AL14" s="16">
        <v>4.7619047619047603E-2</v>
      </c>
      <c r="AM14" s="16">
        <v>1.9230769230769201E-2</v>
      </c>
      <c r="AN14" s="16">
        <v>7.69230769230769E-2</v>
      </c>
      <c r="AO14" s="16">
        <v>0.1171875</v>
      </c>
      <c r="AP14" s="16">
        <v>7.1428571428571397E-2</v>
      </c>
      <c r="AQ14" s="16">
        <v>6.1728395061728399E-2</v>
      </c>
      <c r="AR14" s="16"/>
      <c r="AS14" s="16">
        <v>5.85106382978723E-2</v>
      </c>
      <c r="AT14" s="16">
        <v>7.4074074074074098E-2</v>
      </c>
      <c r="AU14" s="16"/>
      <c r="AV14" s="16">
        <v>6.8062827225130906E-2</v>
      </c>
      <c r="AW14" s="16">
        <v>6.9930069930069894E-2</v>
      </c>
      <c r="AX14" s="16"/>
      <c r="AY14" s="16">
        <v>7.0234113712374605E-2</v>
      </c>
      <c r="AZ14" s="16">
        <v>6.8535825545171306E-2</v>
      </c>
      <c r="BA14" s="16"/>
      <c r="BB14" s="16">
        <v>7.6086956521739094E-2</v>
      </c>
      <c r="BC14" s="16">
        <v>5.95238095238095E-2</v>
      </c>
      <c r="BD14" s="16"/>
      <c r="BE14" s="16">
        <v>0</v>
      </c>
      <c r="BF14" s="16">
        <v>3.6144578313252997E-2</v>
      </c>
      <c r="BG14" s="16">
        <v>7.62463343108504E-2</v>
      </c>
      <c r="BH14" s="16">
        <v>7.9096045197740106E-2</v>
      </c>
    </row>
    <row r="15" spans="2:60" ht="30" x14ac:dyDescent="0.25">
      <c r="B15" s="17" t="s">
        <v>515</v>
      </c>
      <c r="C15" s="16">
        <v>1.6129032258064498E-2</v>
      </c>
      <c r="D15" s="16">
        <v>4.2857142857142899E-2</v>
      </c>
      <c r="E15" s="16">
        <v>0</v>
      </c>
      <c r="F15" s="16">
        <v>0</v>
      </c>
      <c r="G15" s="16">
        <v>0</v>
      </c>
      <c r="H15" s="16">
        <v>0</v>
      </c>
      <c r="I15" s="16">
        <v>0</v>
      </c>
      <c r="J15" s="16">
        <v>0</v>
      </c>
      <c r="K15" s="16">
        <v>0</v>
      </c>
      <c r="L15" s="16">
        <v>0</v>
      </c>
      <c r="M15" s="16">
        <v>0.11111111111111099</v>
      </c>
      <c r="N15" s="16">
        <v>0</v>
      </c>
      <c r="O15" s="16">
        <v>0</v>
      </c>
      <c r="P15" s="16">
        <v>0</v>
      </c>
      <c r="Q15" s="16">
        <v>0</v>
      </c>
      <c r="R15" s="16">
        <v>0</v>
      </c>
      <c r="S15" s="16">
        <v>8.9285714285714298E-3</v>
      </c>
      <c r="T15" s="16">
        <v>1.72413793103448E-2</v>
      </c>
      <c r="U15" s="16"/>
      <c r="V15" s="16">
        <v>0</v>
      </c>
      <c r="W15" s="16">
        <v>0</v>
      </c>
      <c r="X15" s="16">
        <v>1.1764705882352899E-2</v>
      </c>
      <c r="Y15" s="16">
        <v>2.4922118380062301E-2</v>
      </c>
      <c r="Z15" s="16"/>
      <c r="AA15" s="16">
        <v>0</v>
      </c>
      <c r="AB15" s="16">
        <v>2.5000000000000001E-2</v>
      </c>
      <c r="AC15" s="16">
        <v>0</v>
      </c>
      <c r="AD15" s="16">
        <v>0</v>
      </c>
      <c r="AE15" s="16">
        <v>0</v>
      </c>
      <c r="AF15" s="16">
        <v>0</v>
      </c>
      <c r="AG15" s="16">
        <v>4.6875E-2</v>
      </c>
      <c r="AH15" s="16">
        <v>0</v>
      </c>
      <c r="AI15" s="16">
        <v>7.8947368421052599E-2</v>
      </c>
      <c r="AJ15" s="16"/>
      <c r="AK15" s="16">
        <v>0</v>
      </c>
      <c r="AL15" s="16">
        <v>0</v>
      </c>
      <c r="AM15" s="16">
        <v>0</v>
      </c>
      <c r="AN15" s="16">
        <v>1.7094017094017099E-2</v>
      </c>
      <c r="AO15" s="16">
        <v>3.125E-2</v>
      </c>
      <c r="AP15" s="16">
        <v>2.3809523809523801E-2</v>
      </c>
      <c r="AQ15" s="16">
        <v>1.2345679012345699E-2</v>
      </c>
      <c r="AR15" s="16"/>
      <c r="AS15" s="16">
        <v>2.6595744680851099E-2</v>
      </c>
      <c r="AT15" s="16">
        <v>1.1574074074074099E-2</v>
      </c>
      <c r="AU15" s="16"/>
      <c r="AV15" s="16">
        <v>2.0942408376963401E-2</v>
      </c>
      <c r="AW15" s="16">
        <v>1.3986013986014E-2</v>
      </c>
      <c r="AX15" s="16"/>
      <c r="AY15" s="16">
        <v>6.6889632107023402E-3</v>
      </c>
      <c r="AZ15" s="16">
        <v>2.4922118380062301E-2</v>
      </c>
      <c r="BA15" s="16"/>
      <c r="BB15" s="16">
        <v>2.7173913043478298E-2</v>
      </c>
      <c r="BC15" s="16">
        <v>0</v>
      </c>
      <c r="BD15" s="16"/>
      <c r="BE15" s="16">
        <v>0</v>
      </c>
      <c r="BF15" s="16">
        <v>0</v>
      </c>
      <c r="BG15" s="16">
        <v>1.17302052785924E-2</v>
      </c>
      <c r="BH15" s="16">
        <v>3.3898305084745797E-2</v>
      </c>
    </row>
    <row r="16" spans="2:60" x14ac:dyDescent="0.25">
      <c r="B16" s="17" t="s">
        <v>77</v>
      </c>
      <c r="C16" s="16">
        <v>7.09677419354839E-2</v>
      </c>
      <c r="D16" s="16">
        <v>5.7142857142857099E-2</v>
      </c>
      <c r="E16" s="16">
        <v>5.7692307692307702E-2</v>
      </c>
      <c r="F16" s="16">
        <v>0.14705882352941199</v>
      </c>
      <c r="G16" s="16">
        <v>8.3333333333333301E-2</v>
      </c>
      <c r="H16" s="16">
        <v>6.6666666666666693E-2</v>
      </c>
      <c r="I16" s="16">
        <v>0.04</v>
      </c>
      <c r="J16" s="16">
        <v>0.125</v>
      </c>
      <c r="K16" s="16">
        <v>3.2258064516128997E-2</v>
      </c>
      <c r="L16" s="16">
        <v>9.0909090909090898E-2</v>
      </c>
      <c r="M16" s="16">
        <v>8.8888888888888906E-2</v>
      </c>
      <c r="N16" s="16">
        <v>0.10638297872340401</v>
      </c>
      <c r="O16" s="16">
        <v>0.2</v>
      </c>
      <c r="P16" s="16">
        <v>0.11111111111111099</v>
      </c>
      <c r="Q16" s="16">
        <v>0.17647058823529399</v>
      </c>
      <c r="R16" s="16">
        <v>0</v>
      </c>
      <c r="S16" s="16">
        <v>4.4642857142857102E-2</v>
      </c>
      <c r="T16" s="16">
        <v>1.72413793103448E-2</v>
      </c>
      <c r="U16" s="16"/>
      <c r="V16" s="16">
        <v>6.8965517241379296E-2</v>
      </c>
      <c r="W16" s="16">
        <v>8.4507042253521097E-2</v>
      </c>
      <c r="X16" s="16">
        <v>7.0588235294117604E-2</v>
      </c>
      <c r="Y16" s="16">
        <v>6.8535825545171306E-2</v>
      </c>
      <c r="Z16" s="16"/>
      <c r="AA16" s="16">
        <v>6.4516129032258104E-2</v>
      </c>
      <c r="AB16" s="16">
        <v>7.4999999999999997E-2</v>
      </c>
      <c r="AC16" s="16">
        <v>3.5714285714285698E-2</v>
      </c>
      <c r="AD16" s="16">
        <v>6.6666666666666693E-2</v>
      </c>
      <c r="AE16" s="16">
        <v>7.2463768115942004E-2</v>
      </c>
      <c r="AF16" s="16">
        <v>9.5238095238095205E-2</v>
      </c>
      <c r="AG16" s="16">
        <v>3.125E-2</v>
      </c>
      <c r="AH16" s="16">
        <v>5.6603773584905703E-2</v>
      </c>
      <c r="AI16" s="16">
        <v>7.8947368421052599E-2</v>
      </c>
      <c r="AJ16" s="16"/>
      <c r="AK16" s="16">
        <v>6.6666666666666693E-2</v>
      </c>
      <c r="AL16" s="16">
        <v>4.7619047619047603E-2</v>
      </c>
      <c r="AM16" s="16">
        <v>9.6153846153846201E-2</v>
      </c>
      <c r="AN16" s="16">
        <v>0.11965811965812</v>
      </c>
      <c r="AO16" s="16">
        <v>5.46875E-2</v>
      </c>
      <c r="AP16" s="16">
        <v>4.7619047619047603E-2</v>
      </c>
      <c r="AQ16" s="16">
        <v>4.9382716049382699E-2</v>
      </c>
      <c r="AR16" s="16"/>
      <c r="AS16" s="16">
        <v>2.1276595744680899E-2</v>
      </c>
      <c r="AT16" s="16">
        <v>9.2592592592592601E-2</v>
      </c>
      <c r="AU16" s="16"/>
      <c r="AV16" s="16">
        <v>9.9476439790575896E-2</v>
      </c>
      <c r="AW16" s="16">
        <v>5.82750582750583E-2</v>
      </c>
      <c r="AX16" s="16"/>
      <c r="AY16" s="16">
        <v>7.3578595317725801E-2</v>
      </c>
      <c r="AZ16" s="16">
        <v>6.8535825545171306E-2</v>
      </c>
      <c r="BA16" s="16"/>
      <c r="BB16" s="16">
        <v>5.4347826086956499E-2</v>
      </c>
      <c r="BC16" s="16">
        <v>9.5238095238095205E-2</v>
      </c>
      <c r="BD16" s="16"/>
      <c r="BE16" s="16">
        <v>0.29411764705882398</v>
      </c>
      <c r="BF16" s="16">
        <v>0.108433734939759</v>
      </c>
      <c r="BG16" s="16">
        <v>5.8651026392961901E-2</v>
      </c>
      <c r="BH16" s="16">
        <v>5.0847457627118599E-2</v>
      </c>
    </row>
    <row r="17" spans="2:60" ht="45" x14ac:dyDescent="0.25">
      <c r="B17" s="17" t="s">
        <v>518</v>
      </c>
      <c r="C17" s="18">
        <v>0.11612903225806499</v>
      </c>
      <c r="D17" s="18">
        <v>8.5714285714285701E-2</v>
      </c>
      <c r="E17" s="18">
        <v>0.19230769230769201</v>
      </c>
      <c r="F17" s="18">
        <v>0.11764705882352899</v>
      </c>
      <c r="G17" s="18">
        <v>0.125</v>
      </c>
      <c r="H17" s="18">
        <v>6.6666666666666693E-2</v>
      </c>
      <c r="I17" s="18">
        <v>0.22</v>
      </c>
      <c r="J17" s="18">
        <v>0.125</v>
      </c>
      <c r="K17" s="18">
        <v>9.6774193548387094E-2</v>
      </c>
      <c r="L17" s="18">
        <v>0.18181818181818199</v>
      </c>
      <c r="M17" s="18">
        <v>0.133333333333333</v>
      </c>
      <c r="N17" s="18">
        <v>6.3829787234042507E-2</v>
      </c>
      <c r="O17" s="18">
        <v>0</v>
      </c>
      <c r="P17" s="18">
        <v>0.11111111111111099</v>
      </c>
      <c r="Q17" s="18">
        <v>0.17647058823529399</v>
      </c>
      <c r="R17" s="18">
        <v>0.25</v>
      </c>
      <c r="S17" s="18">
        <v>7.1428571428571397E-2</v>
      </c>
      <c r="T17" s="18">
        <v>0.12068965517241401</v>
      </c>
      <c r="U17" s="18"/>
      <c r="V17" s="18">
        <v>0.25862068965517199</v>
      </c>
      <c r="W17" s="18">
        <v>0.140845070422535</v>
      </c>
      <c r="X17" s="18">
        <v>0.158823529411765</v>
      </c>
      <c r="Y17" s="18">
        <v>6.2305295950155798E-2</v>
      </c>
      <c r="Z17" s="18"/>
      <c r="AA17" s="18">
        <v>0.247311827956989</v>
      </c>
      <c r="AB17" s="18">
        <v>0.15</v>
      </c>
      <c r="AC17" s="18">
        <v>0.107142857142857</v>
      </c>
      <c r="AD17" s="18">
        <v>0.08</v>
      </c>
      <c r="AE17" s="18">
        <v>0.101449275362319</v>
      </c>
      <c r="AF17" s="18">
        <v>9.5238095238095205E-2</v>
      </c>
      <c r="AG17" s="18">
        <v>0.109375</v>
      </c>
      <c r="AH17" s="18">
        <v>7.5471698113207503E-2</v>
      </c>
      <c r="AI17" s="18">
        <v>2.6315789473684199E-2</v>
      </c>
      <c r="AJ17" s="18"/>
      <c r="AK17" s="18">
        <v>0.233333333333333</v>
      </c>
      <c r="AL17" s="18">
        <v>0.14285714285714299</v>
      </c>
      <c r="AM17" s="18">
        <v>0.17307692307692299</v>
      </c>
      <c r="AN17" s="18">
        <v>9.4017094017094002E-2</v>
      </c>
      <c r="AO17" s="18">
        <v>6.25E-2</v>
      </c>
      <c r="AP17" s="18">
        <v>9.5238095238095205E-2</v>
      </c>
      <c r="AQ17" s="18">
        <v>9.8765432098765399E-2</v>
      </c>
      <c r="AR17" s="18"/>
      <c r="AS17" s="18">
        <v>7.4468085106383003E-2</v>
      </c>
      <c r="AT17" s="18">
        <v>0.134259259259259</v>
      </c>
      <c r="AU17" s="18"/>
      <c r="AV17" s="18">
        <v>0.12565445026177999</v>
      </c>
      <c r="AW17" s="18">
        <v>0.111888111888112</v>
      </c>
      <c r="AX17" s="18"/>
      <c r="AY17" s="18">
        <v>0.173913043478261</v>
      </c>
      <c r="AZ17" s="18">
        <v>6.2305295950155798E-2</v>
      </c>
      <c r="BA17" s="18"/>
      <c r="BB17" s="18">
        <v>9.5108695652173905E-2</v>
      </c>
      <c r="BC17" s="18">
        <v>0.146825396825397</v>
      </c>
      <c r="BD17" s="18"/>
      <c r="BE17" s="18">
        <v>0.29411764705882398</v>
      </c>
      <c r="BF17" s="18">
        <v>0.132530120481928</v>
      </c>
      <c r="BG17" s="18">
        <v>0.134897360703812</v>
      </c>
      <c r="BH17" s="18">
        <v>5.0847457627118599E-2</v>
      </c>
    </row>
    <row r="18" spans="2:60" x14ac:dyDescent="0.25">
      <c r="B18" s="15" t="s">
        <v>79</v>
      </c>
    </row>
    <row r="19" spans="2:60" x14ac:dyDescent="0.25">
      <c r="B19" t="s">
        <v>80</v>
      </c>
    </row>
    <row r="20" spans="2:60" x14ac:dyDescent="0.25">
      <c r="B20" t="s">
        <v>81</v>
      </c>
    </row>
    <row r="22" spans="2:60" x14ac:dyDescent="0.25">
      <c r="B22"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H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45" x14ac:dyDescent="0.25">
      <c r="B8" s="17" t="s">
        <v>520</v>
      </c>
      <c r="C8" s="16">
        <v>0.24127465857359601</v>
      </c>
      <c r="D8" s="16">
        <v>0.224806201550388</v>
      </c>
      <c r="E8" s="16">
        <v>0.20979020979021001</v>
      </c>
      <c r="F8" s="16">
        <v>0.26315789473684198</v>
      </c>
      <c r="G8" s="16">
        <v>0.15517241379310301</v>
      </c>
      <c r="H8" s="16">
        <v>0.33333333333333298</v>
      </c>
      <c r="I8" s="16">
        <v>0.30476190476190501</v>
      </c>
      <c r="J8" s="16">
        <v>0.105263157894737</v>
      </c>
      <c r="K8" s="16">
        <v>0.13698630136986301</v>
      </c>
      <c r="L8" s="16">
        <v>0.16666666666666699</v>
      </c>
      <c r="M8" s="16">
        <v>0.30681818181818199</v>
      </c>
      <c r="N8" s="16">
        <v>0.18627450980392199</v>
      </c>
      <c r="O8" s="16">
        <v>0.1</v>
      </c>
      <c r="P8" s="16">
        <v>0.233333333333333</v>
      </c>
      <c r="Q8" s="16">
        <v>0.25581395348837199</v>
      </c>
      <c r="R8" s="16">
        <v>0.18518518518518501</v>
      </c>
      <c r="S8" s="16">
        <v>0.31318681318681302</v>
      </c>
      <c r="T8" s="16">
        <v>0.28846153846153799</v>
      </c>
      <c r="U8" s="16"/>
      <c r="V8" s="16">
        <v>0.18941504178273</v>
      </c>
      <c r="W8" s="16">
        <v>0.18918918918918901</v>
      </c>
      <c r="X8" s="16">
        <v>0.242957746478873</v>
      </c>
      <c r="Y8" s="16">
        <v>0.29795918367346902</v>
      </c>
      <c r="Z8" s="16"/>
      <c r="AA8" s="16">
        <v>0.20997375328084</v>
      </c>
      <c r="AB8" s="16">
        <v>0.25609756097560998</v>
      </c>
      <c r="AC8" s="16">
        <v>0.24107142857142899</v>
      </c>
      <c r="AD8" s="16">
        <v>0.201550387596899</v>
      </c>
      <c r="AE8" s="16">
        <v>0.20168067226890801</v>
      </c>
      <c r="AF8" s="16">
        <v>0.24468085106383</v>
      </c>
      <c r="AG8" s="16">
        <v>0.30208333333333298</v>
      </c>
      <c r="AH8" s="16">
        <v>0.30487804878048802</v>
      </c>
      <c r="AI8" s="16">
        <v>0.37735849056603799</v>
      </c>
      <c r="AJ8" s="16"/>
      <c r="AK8" s="16">
        <v>0.16751269035533001</v>
      </c>
      <c r="AL8" s="16">
        <v>0.233009708737864</v>
      </c>
      <c r="AM8" s="16">
        <v>0.18811881188118801</v>
      </c>
      <c r="AN8" s="16">
        <v>0.21160409556314</v>
      </c>
      <c r="AO8" s="16">
        <v>0.27127659574468099</v>
      </c>
      <c r="AP8" s="16">
        <v>0.32258064516128998</v>
      </c>
      <c r="AQ8" s="16">
        <v>0.3</v>
      </c>
      <c r="AR8" s="16"/>
      <c r="AS8" s="16">
        <v>0.42553191489361702</v>
      </c>
      <c r="AT8" s="16">
        <v>0.21061946902654899</v>
      </c>
      <c r="AU8" s="16"/>
      <c r="AV8" s="16">
        <v>0.24261603375527399</v>
      </c>
      <c r="AW8" s="16">
        <v>0.24052132701421799</v>
      </c>
      <c r="AX8" s="16"/>
      <c r="AY8" s="16">
        <v>0.20772946859903399</v>
      </c>
      <c r="AZ8" s="16">
        <v>0.29795918367346902</v>
      </c>
      <c r="BA8" s="16"/>
      <c r="BB8" s="16">
        <v>0.32730015082956299</v>
      </c>
      <c r="BC8" s="16">
        <v>0.15419847328244299</v>
      </c>
      <c r="BD8" s="16"/>
      <c r="BE8" s="16">
        <v>6.6666666666666693E-2</v>
      </c>
      <c r="BF8" s="16">
        <v>0.15976331360946699</v>
      </c>
      <c r="BG8" s="16">
        <v>0.28892733564013801</v>
      </c>
      <c r="BH8" s="16">
        <v>0.365957446808511</v>
      </c>
    </row>
    <row r="9" spans="2:60" x14ac:dyDescent="0.25">
      <c r="B9" s="17" t="s">
        <v>521</v>
      </c>
      <c r="C9" s="16">
        <v>0.34370257966616102</v>
      </c>
      <c r="D9" s="16">
        <v>0.44961240310077499</v>
      </c>
      <c r="E9" s="16">
        <v>0.230769230769231</v>
      </c>
      <c r="F9" s="16">
        <v>0.31578947368421101</v>
      </c>
      <c r="G9" s="16">
        <v>0.31034482758620702</v>
      </c>
      <c r="H9" s="16">
        <v>0.233333333333333</v>
      </c>
      <c r="I9" s="16">
        <v>0.30476190476190501</v>
      </c>
      <c r="J9" s="16">
        <v>0.21052631578947401</v>
      </c>
      <c r="K9" s="16">
        <v>0.465753424657534</v>
      </c>
      <c r="L9" s="16">
        <v>0.43333333333333302</v>
      </c>
      <c r="M9" s="16">
        <v>0.29545454545454503</v>
      </c>
      <c r="N9" s="16">
        <v>0.35294117647058798</v>
      </c>
      <c r="O9" s="16">
        <v>0.33333333333333298</v>
      </c>
      <c r="P9" s="16">
        <v>0.36666666666666697</v>
      </c>
      <c r="Q9" s="16">
        <v>0.34883720930232598</v>
      </c>
      <c r="R9" s="16">
        <v>0.407407407407407</v>
      </c>
      <c r="S9" s="16">
        <v>0.39010989010989</v>
      </c>
      <c r="T9" s="16">
        <v>0.31730769230769201</v>
      </c>
      <c r="U9" s="16"/>
      <c r="V9" s="16">
        <v>0.28412256267409502</v>
      </c>
      <c r="W9" s="16">
        <v>0.37297297297297299</v>
      </c>
      <c r="X9" s="16">
        <v>0.33098591549295803</v>
      </c>
      <c r="Y9" s="16">
        <v>0.38367346938775498</v>
      </c>
      <c r="Z9" s="16"/>
      <c r="AA9" s="16">
        <v>0.30971128608923898</v>
      </c>
      <c r="AB9" s="16">
        <v>0.34146341463414598</v>
      </c>
      <c r="AC9" s="16">
        <v>0.3125</v>
      </c>
      <c r="AD9" s="16">
        <v>0.36434108527131798</v>
      </c>
      <c r="AE9" s="16">
        <v>0.35294117647058798</v>
      </c>
      <c r="AF9" s="16">
        <v>0.44680851063829802</v>
      </c>
      <c r="AG9" s="16">
        <v>0.30208333333333298</v>
      </c>
      <c r="AH9" s="16">
        <v>0.46341463414634099</v>
      </c>
      <c r="AI9" s="16">
        <v>0.36792452830188699</v>
      </c>
      <c r="AJ9" s="16"/>
      <c r="AK9" s="16">
        <v>0.294416243654822</v>
      </c>
      <c r="AL9" s="16">
        <v>0.242718446601942</v>
      </c>
      <c r="AM9" s="16">
        <v>0.42574257425742601</v>
      </c>
      <c r="AN9" s="16">
        <v>0.36860068259385698</v>
      </c>
      <c r="AO9" s="16">
        <v>0.34574468085106402</v>
      </c>
      <c r="AP9" s="16">
        <v>0.35944700460829498</v>
      </c>
      <c r="AQ9" s="16">
        <v>0.38</v>
      </c>
      <c r="AR9" s="16"/>
      <c r="AS9" s="16">
        <v>0.26063829787234</v>
      </c>
      <c r="AT9" s="16">
        <v>0.357522123893805</v>
      </c>
      <c r="AU9" s="16"/>
      <c r="AV9" s="16">
        <v>0.316455696202532</v>
      </c>
      <c r="AW9" s="16">
        <v>0.35900473933649302</v>
      </c>
      <c r="AX9" s="16"/>
      <c r="AY9" s="16">
        <v>0.32004830917874399</v>
      </c>
      <c r="AZ9" s="16">
        <v>0.38367346938775498</v>
      </c>
      <c r="BA9" s="16"/>
      <c r="BB9" s="16">
        <v>0.35897435897435898</v>
      </c>
      <c r="BC9" s="16">
        <v>0.32824427480916002</v>
      </c>
      <c r="BD9" s="16"/>
      <c r="BE9" s="16">
        <v>0.23030303030303001</v>
      </c>
      <c r="BF9" s="16">
        <v>0.32544378698224902</v>
      </c>
      <c r="BG9" s="16">
        <v>0.380622837370242</v>
      </c>
      <c r="BH9" s="16">
        <v>0.35744680851063798</v>
      </c>
    </row>
    <row r="10" spans="2:60" x14ac:dyDescent="0.25">
      <c r="B10" s="17" t="s">
        <v>522</v>
      </c>
      <c r="C10" s="16">
        <v>0.29969650986342899</v>
      </c>
      <c r="D10" s="16">
        <v>0.224806201550388</v>
      </c>
      <c r="E10" s="16">
        <v>0.391608391608392</v>
      </c>
      <c r="F10" s="16">
        <v>0.25263157894736799</v>
      </c>
      <c r="G10" s="16">
        <v>0.431034482758621</v>
      </c>
      <c r="H10" s="16">
        <v>0.4</v>
      </c>
      <c r="I10" s="16">
        <v>0.27619047619047599</v>
      </c>
      <c r="J10" s="16">
        <v>0.42105263157894701</v>
      </c>
      <c r="K10" s="16">
        <v>0.26027397260273999</v>
      </c>
      <c r="L10" s="16">
        <v>0.36666666666666697</v>
      </c>
      <c r="M10" s="16">
        <v>0.27272727272727298</v>
      </c>
      <c r="N10" s="16">
        <v>0.36274509803921601</v>
      </c>
      <c r="O10" s="16">
        <v>0.33333333333333298</v>
      </c>
      <c r="P10" s="16">
        <v>0.28333333333333299</v>
      </c>
      <c r="Q10" s="16">
        <v>0.32558139534883701</v>
      </c>
      <c r="R10" s="16">
        <v>0.37037037037037002</v>
      </c>
      <c r="S10" s="16">
        <v>0.23626373626373601</v>
      </c>
      <c r="T10" s="16">
        <v>0.25961538461538503</v>
      </c>
      <c r="U10" s="16"/>
      <c r="V10" s="16">
        <v>0.30640668523676901</v>
      </c>
      <c r="W10" s="16">
        <v>0.31891891891891899</v>
      </c>
      <c r="X10" s="16">
        <v>0.37323943661971798</v>
      </c>
      <c r="Y10" s="16">
        <v>0.24489795918367299</v>
      </c>
      <c r="Z10" s="16"/>
      <c r="AA10" s="16">
        <v>0.29396325459317602</v>
      </c>
      <c r="AB10" s="16">
        <v>0.25609756097560998</v>
      </c>
      <c r="AC10" s="16">
        <v>0.34821428571428598</v>
      </c>
      <c r="AD10" s="16">
        <v>0.35658914728682201</v>
      </c>
      <c r="AE10" s="16">
        <v>0.35294117647058798</v>
      </c>
      <c r="AF10" s="16">
        <v>0.25531914893617003</v>
      </c>
      <c r="AG10" s="16">
        <v>0.34375</v>
      </c>
      <c r="AH10" s="16">
        <v>0.219512195121951</v>
      </c>
      <c r="AI10" s="16">
        <v>0.19811320754716999</v>
      </c>
      <c r="AJ10" s="16"/>
      <c r="AK10" s="16">
        <v>0.36040609137055801</v>
      </c>
      <c r="AL10" s="16">
        <v>0.40776699029126201</v>
      </c>
      <c r="AM10" s="16">
        <v>0.26732673267326701</v>
      </c>
      <c r="AN10" s="16">
        <v>0.283276450511945</v>
      </c>
      <c r="AO10" s="16">
        <v>0.319148936170213</v>
      </c>
      <c r="AP10" s="16">
        <v>0.244239631336406</v>
      </c>
      <c r="AQ10" s="16">
        <v>0.233333333333333</v>
      </c>
      <c r="AR10" s="16"/>
      <c r="AS10" s="16">
        <v>0.26595744680851102</v>
      </c>
      <c r="AT10" s="16">
        <v>0.30530973451327398</v>
      </c>
      <c r="AU10" s="16"/>
      <c r="AV10" s="16">
        <v>0.322784810126582</v>
      </c>
      <c r="AW10" s="16">
        <v>0.28672985781990501</v>
      </c>
      <c r="AX10" s="16"/>
      <c r="AY10" s="16">
        <v>0.332125603864734</v>
      </c>
      <c r="AZ10" s="16">
        <v>0.24489795918367299</v>
      </c>
      <c r="BA10" s="16"/>
      <c r="BB10" s="16">
        <v>0.250377073906486</v>
      </c>
      <c r="BC10" s="16">
        <v>0.34961832061068698</v>
      </c>
      <c r="BD10" s="16"/>
      <c r="BE10" s="16">
        <v>0.321212121212121</v>
      </c>
      <c r="BF10" s="16">
        <v>0.37573964497041401</v>
      </c>
      <c r="BG10" s="16">
        <v>0.280276816608997</v>
      </c>
      <c r="BH10" s="16">
        <v>0.221276595744681</v>
      </c>
    </row>
    <row r="11" spans="2:60" ht="30" x14ac:dyDescent="0.25">
      <c r="B11" s="17" t="s">
        <v>523</v>
      </c>
      <c r="C11" s="16">
        <v>8.1942336874051599E-2</v>
      </c>
      <c r="D11" s="16">
        <v>8.5271317829457405E-2</v>
      </c>
      <c r="E11" s="16">
        <v>0.125874125874126</v>
      </c>
      <c r="F11" s="16">
        <v>0.12631578947368399</v>
      </c>
      <c r="G11" s="16">
        <v>8.6206896551724102E-2</v>
      </c>
      <c r="H11" s="16">
        <v>3.3333333333333298E-2</v>
      </c>
      <c r="I11" s="16">
        <v>9.5238095238095205E-2</v>
      </c>
      <c r="J11" s="16">
        <v>0.157894736842105</v>
      </c>
      <c r="K11" s="16">
        <v>0.10958904109589</v>
      </c>
      <c r="L11" s="16">
        <v>3.3333333333333298E-2</v>
      </c>
      <c r="M11" s="16">
        <v>9.0909090909090898E-2</v>
      </c>
      <c r="N11" s="16">
        <v>6.8627450980392204E-2</v>
      </c>
      <c r="O11" s="16">
        <v>0.133333333333333</v>
      </c>
      <c r="P11" s="16">
        <v>6.6666666666666693E-2</v>
      </c>
      <c r="Q11" s="16">
        <v>4.6511627906976702E-2</v>
      </c>
      <c r="R11" s="16">
        <v>0</v>
      </c>
      <c r="S11" s="16">
        <v>4.94505494505494E-2</v>
      </c>
      <c r="T11" s="16">
        <v>4.80769230769231E-2</v>
      </c>
      <c r="U11" s="16"/>
      <c r="V11" s="16">
        <v>0.14206128133704701</v>
      </c>
      <c r="W11" s="16">
        <v>9.1891891891891897E-2</v>
      </c>
      <c r="X11" s="16">
        <v>4.2253521126760597E-2</v>
      </c>
      <c r="Y11" s="16">
        <v>5.7142857142857099E-2</v>
      </c>
      <c r="Z11" s="16"/>
      <c r="AA11" s="16">
        <v>0.12335958005249301</v>
      </c>
      <c r="AB11" s="16">
        <v>0.134146341463415</v>
      </c>
      <c r="AC11" s="16">
        <v>6.25E-2</v>
      </c>
      <c r="AD11" s="16">
        <v>6.2015503875968998E-2</v>
      </c>
      <c r="AE11" s="16">
        <v>6.7226890756302504E-2</v>
      </c>
      <c r="AF11" s="16">
        <v>5.31914893617021E-2</v>
      </c>
      <c r="AG11" s="16">
        <v>2.0833333333333301E-2</v>
      </c>
      <c r="AH11" s="16">
        <v>1.21951219512195E-2</v>
      </c>
      <c r="AI11" s="16">
        <v>4.71698113207547E-2</v>
      </c>
      <c r="AJ11" s="16"/>
      <c r="AK11" s="16">
        <v>0.101522842639594</v>
      </c>
      <c r="AL11" s="16">
        <v>9.7087378640776698E-2</v>
      </c>
      <c r="AM11" s="16">
        <v>0.118811881188119</v>
      </c>
      <c r="AN11" s="16">
        <v>9.8976109215017094E-2</v>
      </c>
      <c r="AO11" s="16">
        <v>4.2553191489361701E-2</v>
      </c>
      <c r="AP11" s="16">
        <v>6.4516129032258104E-2</v>
      </c>
      <c r="AQ11" s="16">
        <v>4.6666666666666697E-2</v>
      </c>
      <c r="AR11" s="16"/>
      <c r="AS11" s="16">
        <v>4.2553191489361701E-2</v>
      </c>
      <c r="AT11" s="16">
        <v>8.8495575221238895E-2</v>
      </c>
      <c r="AU11" s="16"/>
      <c r="AV11" s="16">
        <v>7.5949367088607597E-2</v>
      </c>
      <c r="AW11" s="16">
        <v>8.5308056872037893E-2</v>
      </c>
      <c r="AX11" s="16"/>
      <c r="AY11" s="16">
        <v>9.6618357487922704E-2</v>
      </c>
      <c r="AZ11" s="16">
        <v>5.7142857142857099E-2</v>
      </c>
      <c r="BA11" s="16"/>
      <c r="BB11" s="16">
        <v>4.67571644042232E-2</v>
      </c>
      <c r="BC11" s="16">
        <v>0.117557251908397</v>
      </c>
      <c r="BD11" s="16"/>
      <c r="BE11" s="16">
        <v>0.24242424242424199</v>
      </c>
      <c r="BF11" s="16">
        <v>0.106508875739645</v>
      </c>
      <c r="BG11" s="16">
        <v>3.9792387543252601E-2</v>
      </c>
      <c r="BH11" s="16">
        <v>3.8297872340425497E-2</v>
      </c>
    </row>
    <row r="12" spans="2:60" x14ac:dyDescent="0.25">
      <c r="B12" s="17" t="s">
        <v>524</v>
      </c>
      <c r="C12" s="16">
        <v>1.8209408194233698E-2</v>
      </c>
      <c r="D12" s="16">
        <v>0</v>
      </c>
      <c r="E12" s="16">
        <v>2.7972027972028E-2</v>
      </c>
      <c r="F12" s="16">
        <v>3.1578947368421102E-2</v>
      </c>
      <c r="G12" s="16">
        <v>0</v>
      </c>
      <c r="H12" s="16">
        <v>0</v>
      </c>
      <c r="I12" s="16">
        <v>9.5238095238095195E-3</v>
      </c>
      <c r="J12" s="16">
        <v>5.2631578947368397E-2</v>
      </c>
      <c r="K12" s="16">
        <v>1.3698630136986301E-2</v>
      </c>
      <c r="L12" s="16">
        <v>0</v>
      </c>
      <c r="M12" s="16">
        <v>2.27272727272727E-2</v>
      </c>
      <c r="N12" s="16">
        <v>1.9607843137254902E-2</v>
      </c>
      <c r="O12" s="16">
        <v>3.3333333333333298E-2</v>
      </c>
      <c r="P12" s="16">
        <v>1.6666666666666701E-2</v>
      </c>
      <c r="Q12" s="16">
        <v>2.32558139534884E-2</v>
      </c>
      <c r="R12" s="16">
        <v>0</v>
      </c>
      <c r="S12" s="16">
        <v>1.0989010989011E-2</v>
      </c>
      <c r="T12" s="16">
        <v>4.80769230769231E-2</v>
      </c>
      <c r="U12" s="16"/>
      <c r="V12" s="16">
        <v>3.8997214484679701E-2</v>
      </c>
      <c r="W12" s="16">
        <v>2.1621621621621599E-2</v>
      </c>
      <c r="X12" s="16">
        <v>3.5211267605633799E-3</v>
      </c>
      <c r="Y12" s="16">
        <v>1.02040816326531E-2</v>
      </c>
      <c r="Z12" s="16"/>
      <c r="AA12" s="16">
        <v>3.1496062992125998E-2</v>
      </c>
      <c r="AB12" s="16">
        <v>1.21951219512195E-2</v>
      </c>
      <c r="AC12" s="16">
        <v>2.6785714285714302E-2</v>
      </c>
      <c r="AD12" s="16">
        <v>7.7519379844961196E-3</v>
      </c>
      <c r="AE12" s="16">
        <v>1.6806722689075598E-2</v>
      </c>
      <c r="AF12" s="16">
        <v>0</v>
      </c>
      <c r="AG12" s="16">
        <v>2.0833333333333301E-2</v>
      </c>
      <c r="AH12" s="16">
        <v>0</v>
      </c>
      <c r="AI12" s="16">
        <v>9.4339622641509396E-3</v>
      </c>
      <c r="AJ12" s="16"/>
      <c r="AK12" s="16">
        <v>4.5685279187817299E-2</v>
      </c>
      <c r="AL12" s="16">
        <v>0</v>
      </c>
      <c r="AM12" s="16">
        <v>0</v>
      </c>
      <c r="AN12" s="16">
        <v>1.7064846416382298E-2</v>
      </c>
      <c r="AO12" s="16">
        <v>1.0638297872340399E-2</v>
      </c>
      <c r="AP12" s="16">
        <v>9.2165898617511503E-3</v>
      </c>
      <c r="AQ12" s="16">
        <v>3.3333333333333298E-2</v>
      </c>
      <c r="AR12" s="16"/>
      <c r="AS12" s="16">
        <v>5.31914893617021E-3</v>
      </c>
      <c r="AT12" s="16">
        <v>2.0353982300885001E-2</v>
      </c>
      <c r="AU12" s="16"/>
      <c r="AV12" s="16">
        <v>2.3206751054852301E-2</v>
      </c>
      <c r="AW12" s="16">
        <v>1.5402843601895699E-2</v>
      </c>
      <c r="AX12" s="16"/>
      <c r="AY12" s="16">
        <v>2.2946859903381599E-2</v>
      </c>
      <c r="AZ12" s="16">
        <v>1.02040816326531E-2</v>
      </c>
      <c r="BA12" s="16"/>
      <c r="BB12" s="16">
        <v>1.35746606334842E-2</v>
      </c>
      <c r="BC12" s="16">
        <v>2.2900763358778602E-2</v>
      </c>
      <c r="BD12" s="16"/>
      <c r="BE12" s="16">
        <v>5.4545454545454501E-2</v>
      </c>
      <c r="BF12" s="16">
        <v>2.3668639053254399E-2</v>
      </c>
      <c r="BG12" s="16">
        <v>6.9204152249135002E-3</v>
      </c>
      <c r="BH12" s="16">
        <v>1.27659574468085E-2</v>
      </c>
    </row>
    <row r="13" spans="2:60" x14ac:dyDescent="0.25">
      <c r="B13" s="17" t="s">
        <v>525</v>
      </c>
      <c r="C13" s="16">
        <v>9.1047040971168405E-3</v>
      </c>
      <c r="D13" s="16">
        <v>1.5503875968992199E-2</v>
      </c>
      <c r="E13" s="16">
        <v>1.3986013986014E-2</v>
      </c>
      <c r="F13" s="16">
        <v>0</v>
      </c>
      <c r="G13" s="16">
        <v>1.72413793103448E-2</v>
      </c>
      <c r="H13" s="16">
        <v>0</v>
      </c>
      <c r="I13" s="16">
        <v>9.5238095238095195E-3</v>
      </c>
      <c r="J13" s="16">
        <v>5.2631578947368397E-2</v>
      </c>
      <c r="K13" s="16">
        <v>0</v>
      </c>
      <c r="L13" s="16">
        <v>0</v>
      </c>
      <c r="M13" s="16">
        <v>0</v>
      </c>
      <c r="N13" s="16">
        <v>0</v>
      </c>
      <c r="O13" s="16">
        <v>0</v>
      </c>
      <c r="P13" s="16">
        <v>1.6666666666666701E-2</v>
      </c>
      <c r="Q13" s="16">
        <v>0</v>
      </c>
      <c r="R13" s="16">
        <v>3.7037037037037E-2</v>
      </c>
      <c r="S13" s="16">
        <v>0</v>
      </c>
      <c r="T13" s="16">
        <v>2.8846153846153799E-2</v>
      </c>
      <c r="U13" s="16"/>
      <c r="V13" s="16">
        <v>3.06406685236769E-2</v>
      </c>
      <c r="W13" s="16">
        <v>0</v>
      </c>
      <c r="X13" s="16">
        <v>0</v>
      </c>
      <c r="Y13" s="16">
        <v>2.0408163265306098E-3</v>
      </c>
      <c r="Z13" s="16"/>
      <c r="AA13" s="16">
        <v>2.3622047244094498E-2</v>
      </c>
      <c r="AB13" s="16">
        <v>0</v>
      </c>
      <c r="AC13" s="16">
        <v>8.9285714285714298E-3</v>
      </c>
      <c r="AD13" s="16">
        <v>0</v>
      </c>
      <c r="AE13" s="16">
        <v>0</v>
      </c>
      <c r="AF13" s="16">
        <v>0</v>
      </c>
      <c r="AG13" s="16">
        <v>0</v>
      </c>
      <c r="AH13" s="16">
        <v>0</v>
      </c>
      <c r="AI13" s="16">
        <v>0</v>
      </c>
      <c r="AJ13" s="16"/>
      <c r="AK13" s="16">
        <v>2.5380710659898501E-2</v>
      </c>
      <c r="AL13" s="16">
        <v>1.94174757281553E-2</v>
      </c>
      <c r="AM13" s="16">
        <v>0</v>
      </c>
      <c r="AN13" s="16">
        <v>1.36518771331058E-2</v>
      </c>
      <c r="AO13" s="16">
        <v>0</v>
      </c>
      <c r="AP13" s="16">
        <v>0</v>
      </c>
      <c r="AQ13" s="16">
        <v>0</v>
      </c>
      <c r="AR13" s="16"/>
      <c r="AS13" s="16">
        <v>0</v>
      </c>
      <c r="AT13" s="16">
        <v>1.06194690265487E-2</v>
      </c>
      <c r="AU13" s="16"/>
      <c r="AV13" s="16">
        <v>1.26582278481013E-2</v>
      </c>
      <c r="AW13" s="16">
        <v>7.10900473933649E-3</v>
      </c>
      <c r="AX13" s="16"/>
      <c r="AY13" s="16">
        <v>1.32850241545894E-2</v>
      </c>
      <c r="AZ13" s="16">
        <v>2.0408163265306098E-3</v>
      </c>
      <c r="BA13" s="16"/>
      <c r="BB13" s="16">
        <v>1.5082956259426801E-3</v>
      </c>
      <c r="BC13" s="16">
        <v>1.6793893129771E-2</v>
      </c>
      <c r="BD13" s="16"/>
      <c r="BE13" s="16">
        <v>5.4545454545454501E-2</v>
      </c>
      <c r="BF13" s="16">
        <v>2.9585798816567999E-3</v>
      </c>
      <c r="BG13" s="16">
        <v>3.4602076124567501E-3</v>
      </c>
      <c r="BH13" s="16">
        <v>0</v>
      </c>
    </row>
    <row r="14" spans="2:60" x14ac:dyDescent="0.25">
      <c r="B14" s="17" t="s">
        <v>77</v>
      </c>
      <c r="C14" s="18">
        <v>6.0698027314112302E-3</v>
      </c>
      <c r="D14" s="18">
        <v>0</v>
      </c>
      <c r="E14" s="18">
        <v>0</v>
      </c>
      <c r="F14" s="18">
        <v>1.05263157894737E-2</v>
      </c>
      <c r="G14" s="18">
        <v>0</v>
      </c>
      <c r="H14" s="18">
        <v>0</v>
      </c>
      <c r="I14" s="18">
        <v>0</v>
      </c>
      <c r="J14" s="18">
        <v>0</v>
      </c>
      <c r="K14" s="18">
        <v>1.3698630136986301E-2</v>
      </c>
      <c r="L14" s="18">
        <v>0</v>
      </c>
      <c r="M14" s="18">
        <v>1.13636363636364E-2</v>
      </c>
      <c r="N14" s="18">
        <v>9.8039215686274508E-3</v>
      </c>
      <c r="O14" s="18">
        <v>6.6666666666666693E-2</v>
      </c>
      <c r="P14" s="18">
        <v>1.6666666666666701E-2</v>
      </c>
      <c r="Q14" s="18">
        <v>0</v>
      </c>
      <c r="R14" s="18">
        <v>0</v>
      </c>
      <c r="S14" s="18">
        <v>0</v>
      </c>
      <c r="T14" s="18">
        <v>9.6153846153846194E-3</v>
      </c>
      <c r="U14" s="18"/>
      <c r="V14" s="18">
        <v>8.3565459610027894E-3</v>
      </c>
      <c r="W14" s="18">
        <v>5.40540540540541E-3</v>
      </c>
      <c r="X14" s="18">
        <v>7.0422535211267599E-3</v>
      </c>
      <c r="Y14" s="18">
        <v>4.0816326530612197E-3</v>
      </c>
      <c r="Z14" s="18"/>
      <c r="AA14" s="18">
        <v>7.8740157480314994E-3</v>
      </c>
      <c r="AB14" s="18">
        <v>0</v>
      </c>
      <c r="AC14" s="18">
        <v>0</v>
      </c>
      <c r="AD14" s="18">
        <v>7.7519379844961196E-3</v>
      </c>
      <c r="AE14" s="18">
        <v>8.4033613445378096E-3</v>
      </c>
      <c r="AF14" s="18">
        <v>0</v>
      </c>
      <c r="AG14" s="18">
        <v>1.0416666666666701E-2</v>
      </c>
      <c r="AH14" s="18">
        <v>0</v>
      </c>
      <c r="AI14" s="18">
        <v>0</v>
      </c>
      <c r="AJ14" s="18"/>
      <c r="AK14" s="18">
        <v>5.0761421319797002E-3</v>
      </c>
      <c r="AL14" s="18">
        <v>0</v>
      </c>
      <c r="AM14" s="18">
        <v>0</v>
      </c>
      <c r="AN14" s="18">
        <v>6.8259385665529002E-3</v>
      </c>
      <c r="AO14" s="18">
        <v>1.0638297872340399E-2</v>
      </c>
      <c r="AP14" s="18">
        <v>0</v>
      </c>
      <c r="AQ14" s="18">
        <v>6.6666666666666697E-3</v>
      </c>
      <c r="AR14" s="18"/>
      <c r="AS14" s="18">
        <v>0</v>
      </c>
      <c r="AT14" s="18">
        <v>7.0796460176991097E-3</v>
      </c>
      <c r="AU14" s="18"/>
      <c r="AV14" s="18">
        <v>6.3291139240506302E-3</v>
      </c>
      <c r="AW14" s="18">
        <v>5.9241706161137402E-3</v>
      </c>
      <c r="AX14" s="18"/>
      <c r="AY14" s="18">
        <v>7.2463768115942004E-3</v>
      </c>
      <c r="AZ14" s="18">
        <v>4.0816326530612197E-3</v>
      </c>
      <c r="BA14" s="18"/>
      <c r="BB14" s="18">
        <v>1.5082956259426801E-3</v>
      </c>
      <c r="BC14" s="18">
        <v>1.0687022900763401E-2</v>
      </c>
      <c r="BD14" s="18"/>
      <c r="BE14" s="18">
        <v>3.03030303030303E-2</v>
      </c>
      <c r="BF14" s="18">
        <v>5.9171597633136102E-3</v>
      </c>
      <c r="BG14" s="18">
        <v>0</v>
      </c>
      <c r="BH14" s="18">
        <v>4.2553191489361703E-3</v>
      </c>
    </row>
    <row r="15" spans="2:60" x14ac:dyDescent="0.25">
      <c r="B15" s="15"/>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H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527</v>
      </c>
      <c r="C8" s="16">
        <v>0.60773899848254898</v>
      </c>
      <c r="D8" s="16">
        <v>0.70542635658914699</v>
      </c>
      <c r="E8" s="16">
        <v>0.65034965034964998</v>
      </c>
      <c r="F8" s="16">
        <v>0.62105263157894697</v>
      </c>
      <c r="G8" s="16">
        <v>0.51724137931034497</v>
      </c>
      <c r="H8" s="16">
        <v>0.46666666666666701</v>
      </c>
      <c r="I8" s="16">
        <v>0.55238095238095197</v>
      </c>
      <c r="J8" s="16">
        <v>0.68421052631578905</v>
      </c>
      <c r="K8" s="16">
        <v>0.64383561643835596</v>
      </c>
      <c r="L8" s="16">
        <v>0.73333333333333295</v>
      </c>
      <c r="M8" s="16">
        <v>0.60227272727272696</v>
      </c>
      <c r="N8" s="16">
        <v>0.56862745098039202</v>
      </c>
      <c r="O8" s="16">
        <v>0.76666666666666705</v>
      </c>
      <c r="P8" s="16">
        <v>0.51666666666666705</v>
      </c>
      <c r="Q8" s="16">
        <v>0.51162790697674398</v>
      </c>
      <c r="R8" s="16">
        <v>0.51851851851851805</v>
      </c>
      <c r="S8" s="16">
        <v>0.60439560439560402</v>
      </c>
      <c r="T8" s="16">
        <v>0.60576923076923095</v>
      </c>
      <c r="U8" s="16"/>
      <c r="V8" s="16">
        <v>0.64345403899721498</v>
      </c>
      <c r="W8" s="16">
        <v>0.60540540540540499</v>
      </c>
      <c r="X8" s="16">
        <v>0.59859154929577496</v>
      </c>
      <c r="Y8" s="16">
        <v>0.58775510204081605</v>
      </c>
      <c r="Z8" s="16"/>
      <c r="AA8" s="16">
        <v>0.59055118110236204</v>
      </c>
      <c r="AB8" s="16">
        <v>0.60975609756097604</v>
      </c>
      <c r="AC8" s="16">
        <v>0.57142857142857095</v>
      </c>
      <c r="AD8" s="16">
        <v>0.62015503875969002</v>
      </c>
      <c r="AE8" s="16">
        <v>0.60504201680672298</v>
      </c>
      <c r="AF8" s="16">
        <v>0.64893617021276595</v>
      </c>
      <c r="AG8" s="16">
        <v>0.58333333333333304</v>
      </c>
      <c r="AH8" s="16">
        <v>0.57317073170731703</v>
      </c>
      <c r="AI8" s="16">
        <v>0.65094339622641495</v>
      </c>
      <c r="AJ8" s="16"/>
      <c r="AK8" s="16">
        <v>0.60406091370558401</v>
      </c>
      <c r="AL8" s="16">
        <v>0.59223300970873805</v>
      </c>
      <c r="AM8" s="16">
        <v>0.50495049504950495</v>
      </c>
      <c r="AN8" s="16">
        <v>0.66211604095563104</v>
      </c>
      <c r="AO8" s="16">
        <v>0.54787234042553201</v>
      </c>
      <c r="AP8" s="16">
        <v>0.58986175115207395</v>
      </c>
      <c r="AQ8" s="16">
        <v>0.64</v>
      </c>
      <c r="AR8" s="16"/>
      <c r="AS8" s="16">
        <v>0.55851063829787195</v>
      </c>
      <c r="AT8" s="16">
        <v>0.61592920353982294</v>
      </c>
      <c r="AU8" s="16"/>
      <c r="AV8" s="16">
        <v>0.620253164556962</v>
      </c>
      <c r="AW8" s="16">
        <v>0.60071090047393405</v>
      </c>
      <c r="AX8" s="16"/>
      <c r="AY8" s="16">
        <v>0.61956521739130399</v>
      </c>
      <c r="AZ8" s="16">
        <v>0.58775510204081605</v>
      </c>
      <c r="BA8" s="16"/>
      <c r="BB8" s="16">
        <v>0.62594268476621395</v>
      </c>
      <c r="BC8" s="16">
        <v>0.58931297709923702</v>
      </c>
      <c r="BD8" s="16"/>
      <c r="BE8" s="16">
        <v>0.56969696969697003</v>
      </c>
      <c r="BF8" s="16">
        <v>0.62721893491124303</v>
      </c>
      <c r="BG8" s="16">
        <v>0.62802768166089995</v>
      </c>
      <c r="BH8" s="16">
        <v>0.55744680851063799</v>
      </c>
    </row>
    <row r="9" spans="2:60" x14ac:dyDescent="0.25">
      <c r="B9" s="17" t="s">
        <v>528</v>
      </c>
      <c r="C9" s="16">
        <v>0.578907435508346</v>
      </c>
      <c r="D9" s="16">
        <v>0.64341085271317799</v>
      </c>
      <c r="E9" s="16">
        <v>0.56643356643356602</v>
      </c>
      <c r="F9" s="16">
        <v>0.557894736842105</v>
      </c>
      <c r="G9" s="16">
        <v>0.51724137931034497</v>
      </c>
      <c r="H9" s="16">
        <v>0.56666666666666698</v>
      </c>
      <c r="I9" s="16">
        <v>0.53333333333333299</v>
      </c>
      <c r="J9" s="16">
        <v>0.36842105263157898</v>
      </c>
      <c r="K9" s="16">
        <v>0.602739726027397</v>
      </c>
      <c r="L9" s="16">
        <v>0.7</v>
      </c>
      <c r="M9" s="16">
        <v>0.55681818181818199</v>
      </c>
      <c r="N9" s="16">
        <v>0.58823529411764697</v>
      </c>
      <c r="O9" s="16">
        <v>0.53333333333333299</v>
      </c>
      <c r="P9" s="16">
        <v>0.56666666666666698</v>
      </c>
      <c r="Q9" s="16">
        <v>0.67441860465116299</v>
      </c>
      <c r="R9" s="16">
        <v>0.48148148148148101</v>
      </c>
      <c r="S9" s="16">
        <v>0.59340659340659296</v>
      </c>
      <c r="T9" s="16">
        <v>0.59615384615384603</v>
      </c>
      <c r="U9" s="16"/>
      <c r="V9" s="16">
        <v>0.58774373259052903</v>
      </c>
      <c r="W9" s="16">
        <v>0.54054054054054101</v>
      </c>
      <c r="X9" s="16">
        <v>0.573943661971831</v>
      </c>
      <c r="Y9" s="16">
        <v>0.58979591836734702</v>
      </c>
      <c r="Z9" s="16"/>
      <c r="AA9" s="16">
        <v>0.57217847769028896</v>
      </c>
      <c r="AB9" s="16">
        <v>0.48780487804877998</v>
      </c>
      <c r="AC9" s="16">
        <v>0.51785714285714302</v>
      </c>
      <c r="AD9" s="16">
        <v>0.51162790697674398</v>
      </c>
      <c r="AE9" s="16">
        <v>0.54621848739495804</v>
      </c>
      <c r="AF9" s="16">
        <v>0.58510638297872297</v>
      </c>
      <c r="AG9" s="16">
        <v>0.55208333333333304</v>
      </c>
      <c r="AH9" s="16">
        <v>0.707317073170732</v>
      </c>
      <c r="AI9" s="16">
        <v>0.66981132075471705</v>
      </c>
      <c r="AJ9" s="16"/>
      <c r="AK9" s="16">
        <v>0.60406091370558401</v>
      </c>
      <c r="AL9" s="16">
        <v>0.495145631067961</v>
      </c>
      <c r="AM9" s="16">
        <v>0.48514851485148502</v>
      </c>
      <c r="AN9" s="16">
        <v>0.60409556313993196</v>
      </c>
      <c r="AO9" s="16">
        <v>0.52127659574468099</v>
      </c>
      <c r="AP9" s="16">
        <v>0.57142857142857095</v>
      </c>
      <c r="AQ9" s="16">
        <v>0.63333333333333297</v>
      </c>
      <c r="AR9" s="16"/>
      <c r="AS9" s="16">
        <v>0.55851063829787195</v>
      </c>
      <c r="AT9" s="16">
        <v>0.58230088495575205</v>
      </c>
      <c r="AU9" s="16"/>
      <c r="AV9" s="16">
        <v>0.58016877637130804</v>
      </c>
      <c r="AW9" s="16">
        <v>0.57819905213270095</v>
      </c>
      <c r="AX9" s="16"/>
      <c r="AY9" s="16">
        <v>0.57246376811594202</v>
      </c>
      <c r="AZ9" s="16">
        <v>0.58979591836734702</v>
      </c>
      <c r="BA9" s="16"/>
      <c r="BB9" s="16">
        <v>0.58220211161387603</v>
      </c>
      <c r="BC9" s="16">
        <v>0.575572519083969</v>
      </c>
      <c r="BD9" s="16"/>
      <c r="BE9" s="16">
        <v>0.52121212121212102</v>
      </c>
      <c r="BF9" s="16">
        <v>0.58875739644970404</v>
      </c>
      <c r="BG9" s="16">
        <v>0.61937716262975795</v>
      </c>
      <c r="BH9" s="16">
        <v>0.50212765957446803</v>
      </c>
    </row>
    <row r="10" spans="2:60" x14ac:dyDescent="0.25">
      <c r="B10" s="17" t="s">
        <v>529</v>
      </c>
      <c r="C10" s="16">
        <v>0.55614567526555403</v>
      </c>
      <c r="D10" s="16">
        <v>0.67441860465116299</v>
      </c>
      <c r="E10" s="16">
        <v>0.51048951048951097</v>
      </c>
      <c r="F10" s="16">
        <v>0.58947368421052604</v>
      </c>
      <c r="G10" s="16">
        <v>0.53448275862068995</v>
      </c>
      <c r="H10" s="16">
        <v>0.233333333333333</v>
      </c>
      <c r="I10" s="16">
        <v>0.55238095238095197</v>
      </c>
      <c r="J10" s="16">
        <v>0.78947368421052599</v>
      </c>
      <c r="K10" s="16">
        <v>0.63013698630137005</v>
      </c>
      <c r="L10" s="16">
        <v>0.5</v>
      </c>
      <c r="M10" s="16">
        <v>0.57954545454545503</v>
      </c>
      <c r="N10" s="16">
        <v>0.51960784313725505</v>
      </c>
      <c r="O10" s="16">
        <v>0.63333333333333297</v>
      </c>
      <c r="P10" s="16">
        <v>0.55000000000000004</v>
      </c>
      <c r="Q10" s="16">
        <v>0.51162790697674398</v>
      </c>
      <c r="R10" s="16">
        <v>0.48148148148148101</v>
      </c>
      <c r="S10" s="16">
        <v>0.52747252747252704</v>
      </c>
      <c r="T10" s="16">
        <v>0.55769230769230804</v>
      </c>
      <c r="U10" s="16"/>
      <c r="V10" s="16">
        <v>0.504178272980501</v>
      </c>
      <c r="W10" s="16">
        <v>0.6</v>
      </c>
      <c r="X10" s="16">
        <v>0.56338028169014098</v>
      </c>
      <c r="Y10" s="16">
        <v>0.57346938775510203</v>
      </c>
      <c r="Z10" s="16"/>
      <c r="AA10" s="16">
        <v>0.51443569553805801</v>
      </c>
      <c r="AB10" s="16">
        <v>0.67073170731707299</v>
      </c>
      <c r="AC10" s="16">
        <v>0.63392857142857095</v>
      </c>
      <c r="AD10" s="16">
        <v>0.48837209302325602</v>
      </c>
      <c r="AE10" s="16">
        <v>0.56302521008403394</v>
      </c>
      <c r="AF10" s="16">
        <v>0.56382978723404298</v>
      </c>
      <c r="AG10" s="16">
        <v>0.44791666666666702</v>
      </c>
      <c r="AH10" s="16">
        <v>0.58536585365853699</v>
      </c>
      <c r="AI10" s="16">
        <v>0.59433962264150897</v>
      </c>
      <c r="AJ10" s="16"/>
      <c r="AK10" s="16">
        <v>0.52284263959390898</v>
      </c>
      <c r="AL10" s="16">
        <v>0.44660194174757301</v>
      </c>
      <c r="AM10" s="16">
        <v>0.54455445544554504</v>
      </c>
      <c r="AN10" s="16">
        <v>0.53924914675767899</v>
      </c>
      <c r="AO10" s="16">
        <v>0.57446808510638303</v>
      </c>
      <c r="AP10" s="16">
        <v>0.59447004608294896</v>
      </c>
      <c r="AQ10" s="16">
        <v>0.586666666666667</v>
      </c>
      <c r="AR10" s="16"/>
      <c r="AS10" s="16">
        <v>0.61702127659574502</v>
      </c>
      <c r="AT10" s="16">
        <v>0.54601769911504405</v>
      </c>
      <c r="AU10" s="16"/>
      <c r="AV10" s="16">
        <v>0.56118143459915604</v>
      </c>
      <c r="AW10" s="16">
        <v>0.55331753554502405</v>
      </c>
      <c r="AX10" s="16"/>
      <c r="AY10" s="16">
        <v>0.54589371980676304</v>
      </c>
      <c r="AZ10" s="16">
        <v>0.57346938775510203</v>
      </c>
      <c r="BA10" s="16"/>
      <c r="BB10" s="16">
        <v>0.57616892911010598</v>
      </c>
      <c r="BC10" s="16">
        <v>0.53587786259542003</v>
      </c>
      <c r="BD10" s="16"/>
      <c r="BE10" s="16">
        <v>0.49090909090909102</v>
      </c>
      <c r="BF10" s="16">
        <v>0.53254437869822502</v>
      </c>
      <c r="BG10" s="16">
        <v>0.58477508650518994</v>
      </c>
      <c r="BH10" s="16">
        <v>0.56170212765957495</v>
      </c>
    </row>
    <row r="11" spans="2:60" ht="30" x14ac:dyDescent="0.25">
      <c r="B11" s="17" t="s">
        <v>530</v>
      </c>
      <c r="C11" s="16">
        <v>0.54779969650986304</v>
      </c>
      <c r="D11" s="16">
        <v>0.62790697674418605</v>
      </c>
      <c r="E11" s="16">
        <v>0.51748251748251795</v>
      </c>
      <c r="F11" s="16">
        <v>0.58947368421052604</v>
      </c>
      <c r="G11" s="16">
        <v>0.46551724137931</v>
      </c>
      <c r="H11" s="16">
        <v>0.53333333333333299</v>
      </c>
      <c r="I11" s="16">
        <v>0.56190476190476202</v>
      </c>
      <c r="J11" s="16">
        <v>0.47368421052631599</v>
      </c>
      <c r="K11" s="16">
        <v>0.54794520547945202</v>
      </c>
      <c r="L11" s="16">
        <v>0.43333333333333302</v>
      </c>
      <c r="M11" s="16">
        <v>0.56818181818181801</v>
      </c>
      <c r="N11" s="16">
        <v>0.53921568627451</v>
      </c>
      <c r="O11" s="16">
        <v>0.6</v>
      </c>
      <c r="P11" s="16">
        <v>0.51666666666666705</v>
      </c>
      <c r="Q11" s="16">
        <v>0.48837209302325602</v>
      </c>
      <c r="R11" s="16">
        <v>0.37037037037037002</v>
      </c>
      <c r="S11" s="16">
        <v>0.60439560439560402</v>
      </c>
      <c r="T11" s="16">
        <v>0.5</v>
      </c>
      <c r="U11" s="16"/>
      <c r="V11" s="16">
        <v>0.47632311977715902</v>
      </c>
      <c r="W11" s="16">
        <v>0.58378378378378404</v>
      </c>
      <c r="X11" s="16">
        <v>0.59507042253521103</v>
      </c>
      <c r="Y11" s="16">
        <v>0.55918367346938802</v>
      </c>
      <c r="Z11" s="16"/>
      <c r="AA11" s="16">
        <v>0.477690288713911</v>
      </c>
      <c r="AB11" s="16">
        <v>0.62195121951219501</v>
      </c>
      <c r="AC11" s="16">
        <v>0.61607142857142905</v>
      </c>
      <c r="AD11" s="16">
        <v>0.52713178294573604</v>
      </c>
      <c r="AE11" s="16">
        <v>0.504201680672269</v>
      </c>
      <c r="AF11" s="16">
        <v>0.55319148936170204</v>
      </c>
      <c r="AG11" s="16">
        <v>0.60416666666666696</v>
      </c>
      <c r="AH11" s="16">
        <v>0.58536585365853699</v>
      </c>
      <c r="AI11" s="16">
        <v>0.679245283018868</v>
      </c>
      <c r="AJ11" s="16"/>
      <c r="AK11" s="16">
        <v>0.49238578680202999</v>
      </c>
      <c r="AL11" s="16">
        <v>0.52427184466019405</v>
      </c>
      <c r="AM11" s="16">
        <v>0.53465346534653502</v>
      </c>
      <c r="AN11" s="16">
        <v>0.54948805460750805</v>
      </c>
      <c r="AO11" s="16">
        <v>0.54787234042553201</v>
      </c>
      <c r="AP11" s="16">
        <v>0.56221198156681995</v>
      </c>
      <c r="AQ11" s="16">
        <v>0.57333333333333303</v>
      </c>
      <c r="AR11" s="16"/>
      <c r="AS11" s="16">
        <v>0.62234042553191504</v>
      </c>
      <c r="AT11" s="16">
        <v>0.53539823008849596</v>
      </c>
      <c r="AU11" s="16"/>
      <c r="AV11" s="16">
        <v>0.563291139240506</v>
      </c>
      <c r="AW11" s="16">
        <v>0.53909952606635103</v>
      </c>
      <c r="AX11" s="16"/>
      <c r="AY11" s="16">
        <v>0.541062801932367</v>
      </c>
      <c r="AZ11" s="16">
        <v>0.55918367346938802</v>
      </c>
      <c r="BA11" s="16"/>
      <c r="BB11" s="16">
        <v>0.55354449472096501</v>
      </c>
      <c r="BC11" s="16">
        <v>0.54198473282442705</v>
      </c>
      <c r="BD11" s="16"/>
      <c r="BE11" s="16">
        <v>0.46666666666666701</v>
      </c>
      <c r="BF11" s="16">
        <v>0.49704142011834301</v>
      </c>
      <c r="BG11" s="16">
        <v>0.59342560553633195</v>
      </c>
      <c r="BH11" s="16">
        <v>0.56170212765957495</v>
      </c>
    </row>
    <row r="12" spans="2:60" ht="30" x14ac:dyDescent="0.25">
      <c r="B12" s="17" t="s">
        <v>531</v>
      </c>
      <c r="C12" s="16">
        <v>0.536418816388467</v>
      </c>
      <c r="D12" s="16">
        <v>0.63565891472868197</v>
      </c>
      <c r="E12" s="16">
        <v>0.55244755244755195</v>
      </c>
      <c r="F12" s="16">
        <v>0.51578947368421102</v>
      </c>
      <c r="G12" s="16">
        <v>0.48275862068965503</v>
      </c>
      <c r="H12" s="16">
        <v>0.4</v>
      </c>
      <c r="I12" s="16">
        <v>0.61904761904761896</v>
      </c>
      <c r="J12" s="16">
        <v>0.47368421052631599</v>
      </c>
      <c r="K12" s="16">
        <v>0.56164383561643805</v>
      </c>
      <c r="L12" s="16">
        <v>0.56666666666666698</v>
      </c>
      <c r="M12" s="16">
        <v>0.47727272727272702</v>
      </c>
      <c r="N12" s="16">
        <v>0.480392156862745</v>
      </c>
      <c r="O12" s="16">
        <v>0.7</v>
      </c>
      <c r="P12" s="16">
        <v>0.41666666666666702</v>
      </c>
      <c r="Q12" s="16">
        <v>0.60465116279069797</v>
      </c>
      <c r="R12" s="16">
        <v>0.296296296296296</v>
      </c>
      <c r="S12" s="16">
        <v>0.57692307692307698</v>
      </c>
      <c r="T12" s="16">
        <v>0.47115384615384598</v>
      </c>
      <c r="U12" s="16"/>
      <c r="V12" s="16">
        <v>0.49025069637883001</v>
      </c>
      <c r="W12" s="16">
        <v>0.51891891891891895</v>
      </c>
      <c r="X12" s="16">
        <v>0.55985915492957705</v>
      </c>
      <c r="Y12" s="16">
        <v>0.56326530612244896</v>
      </c>
      <c r="Z12" s="16"/>
      <c r="AA12" s="16">
        <v>0.47506561679789999</v>
      </c>
      <c r="AB12" s="16">
        <v>0.60975609756097604</v>
      </c>
      <c r="AC12" s="16">
        <v>0.54464285714285698</v>
      </c>
      <c r="AD12" s="16">
        <v>0.51937984496124001</v>
      </c>
      <c r="AE12" s="16">
        <v>0.46218487394958002</v>
      </c>
      <c r="AF12" s="16">
        <v>0.60638297872340396</v>
      </c>
      <c r="AG12" s="16">
        <v>0.55208333333333304</v>
      </c>
      <c r="AH12" s="16">
        <v>0.53658536585365901</v>
      </c>
      <c r="AI12" s="16">
        <v>0.66981132075471705</v>
      </c>
      <c r="AJ12" s="16"/>
      <c r="AK12" s="16">
        <v>0.487309644670051</v>
      </c>
      <c r="AL12" s="16">
        <v>0.53398058252427205</v>
      </c>
      <c r="AM12" s="16">
        <v>0.48514851485148502</v>
      </c>
      <c r="AN12" s="16">
        <v>0.559726962457338</v>
      </c>
      <c r="AO12" s="16">
        <v>0.51595744680851097</v>
      </c>
      <c r="AP12" s="16">
        <v>0.50691244239631295</v>
      </c>
      <c r="AQ12" s="16">
        <v>0.57333333333333303</v>
      </c>
      <c r="AR12" s="16"/>
      <c r="AS12" s="16">
        <v>0.63829787234042601</v>
      </c>
      <c r="AT12" s="16">
        <v>0.519469026548673</v>
      </c>
      <c r="AU12" s="16"/>
      <c r="AV12" s="16">
        <v>0.55907172995780596</v>
      </c>
      <c r="AW12" s="16">
        <v>0.523696682464455</v>
      </c>
      <c r="AX12" s="16"/>
      <c r="AY12" s="16">
        <v>0.520531400966184</v>
      </c>
      <c r="AZ12" s="16">
        <v>0.56326530612244896</v>
      </c>
      <c r="BA12" s="16"/>
      <c r="BB12" s="16">
        <v>0.55806938159879305</v>
      </c>
      <c r="BC12" s="16">
        <v>0.51450381679389301</v>
      </c>
      <c r="BD12" s="16"/>
      <c r="BE12" s="16">
        <v>0.40606060606060601</v>
      </c>
      <c r="BF12" s="16">
        <v>0.51183431952662695</v>
      </c>
      <c r="BG12" s="16">
        <v>0.57612456747404805</v>
      </c>
      <c r="BH12" s="16">
        <v>0.56595744680851101</v>
      </c>
    </row>
    <row r="13" spans="2:60" x14ac:dyDescent="0.25">
      <c r="B13" s="17" t="s">
        <v>532</v>
      </c>
      <c r="C13" s="16">
        <v>0.52731411229135094</v>
      </c>
      <c r="D13" s="16">
        <v>0.612403100775194</v>
      </c>
      <c r="E13" s="16">
        <v>0.54545454545454497</v>
      </c>
      <c r="F13" s="16">
        <v>0.51578947368421102</v>
      </c>
      <c r="G13" s="16">
        <v>0.53448275862068995</v>
      </c>
      <c r="H13" s="16">
        <v>0.53333333333333299</v>
      </c>
      <c r="I13" s="16">
        <v>0.52380952380952395</v>
      </c>
      <c r="J13" s="16">
        <v>0.63157894736842102</v>
      </c>
      <c r="K13" s="16">
        <v>0.43835616438356201</v>
      </c>
      <c r="L13" s="16">
        <v>0.56666666666666698</v>
      </c>
      <c r="M13" s="16">
        <v>0.59090909090909105</v>
      </c>
      <c r="N13" s="16">
        <v>0.41176470588235298</v>
      </c>
      <c r="O13" s="16">
        <v>0.6</v>
      </c>
      <c r="P13" s="16">
        <v>0.45</v>
      </c>
      <c r="Q13" s="16">
        <v>0.418604651162791</v>
      </c>
      <c r="R13" s="16">
        <v>0.33333333333333298</v>
      </c>
      <c r="S13" s="16">
        <v>0.54395604395604402</v>
      </c>
      <c r="T13" s="16">
        <v>0.58653846153846201</v>
      </c>
      <c r="U13" s="16"/>
      <c r="V13" s="16">
        <v>0.373259052924791</v>
      </c>
      <c r="W13" s="16">
        <v>0.55135135135135105</v>
      </c>
      <c r="X13" s="16">
        <v>0.58802816901408494</v>
      </c>
      <c r="Y13" s="16">
        <v>0.59591836734693904</v>
      </c>
      <c r="Z13" s="16"/>
      <c r="AA13" s="16">
        <v>0.41994750656168001</v>
      </c>
      <c r="AB13" s="16">
        <v>0.51219512195121997</v>
      </c>
      <c r="AC13" s="16">
        <v>0.53571428571428603</v>
      </c>
      <c r="AD13" s="16">
        <v>0.55038759689922501</v>
      </c>
      <c r="AE13" s="16">
        <v>0.47899159663865498</v>
      </c>
      <c r="AF13" s="16">
        <v>0.63829787234042601</v>
      </c>
      <c r="AG13" s="16">
        <v>0.63541666666666696</v>
      </c>
      <c r="AH13" s="16">
        <v>0.63414634146341498</v>
      </c>
      <c r="AI13" s="16">
        <v>0.64150943396226401</v>
      </c>
      <c r="AJ13" s="16"/>
      <c r="AK13" s="16">
        <v>0.461928934010152</v>
      </c>
      <c r="AL13" s="16">
        <v>0.50485436893203905</v>
      </c>
      <c r="AM13" s="16">
        <v>0.475247524752475</v>
      </c>
      <c r="AN13" s="16">
        <v>0.49146757679180902</v>
      </c>
      <c r="AO13" s="16">
        <v>0.61170212765957399</v>
      </c>
      <c r="AP13" s="16">
        <v>0.53917050691244195</v>
      </c>
      <c r="AQ13" s="16">
        <v>0.56666666666666698</v>
      </c>
      <c r="AR13" s="16"/>
      <c r="AS13" s="16">
        <v>0.58510638297872297</v>
      </c>
      <c r="AT13" s="16">
        <v>0.51769911504424804</v>
      </c>
      <c r="AU13" s="16"/>
      <c r="AV13" s="16">
        <v>0.493670886075949</v>
      </c>
      <c r="AW13" s="16">
        <v>0.54620853080568699</v>
      </c>
      <c r="AX13" s="16"/>
      <c r="AY13" s="16">
        <v>0.48671497584541101</v>
      </c>
      <c r="AZ13" s="16">
        <v>0.59591836734693904</v>
      </c>
      <c r="BA13" s="16"/>
      <c r="BB13" s="16">
        <v>0.56862745098039202</v>
      </c>
      <c r="BC13" s="16">
        <v>0.48549618320610699</v>
      </c>
      <c r="BD13" s="16"/>
      <c r="BE13" s="16">
        <v>0.33333333333333298</v>
      </c>
      <c r="BF13" s="16">
        <v>0.46745562130177498</v>
      </c>
      <c r="BG13" s="16">
        <v>0.59342560553633195</v>
      </c>
      <c r="BH13" s="16">
        <v>0.59148936170212796</v>
      </c>
    </row>
    <row r="14" spans="2:60" x14ac:dyDescent="0.25">
      <c r="B14" s="17" t="s">
        <v>533</v>
      </c>
      <c r="C14" s="16">
        <v>0.44309559939302001</v>
      </c>
      <c r="D14" s="16">
        <v>0.48062015503875999</v>
      </c>
      <c r="E14" s="16">
        <v>0.50349650349650399</v>
      </c>
      <c r="F14" s="16">
        <v>0.47368421052631599</v>
      </c>
      <c r="G14" s="16">
        <v>0.431034482758621</v>
      </c>
      <c r="H14" s="16">
        <v>0.36666666666666697</v>
      </c>
      <c r="I14" s="16">
        <v>0.419047619047619</v>
      </c>
      <c r="J14" s="16">
        <v>0.21052631578947401</v>
      </c>
      <c r="K14" s="16">
        <v>0.43835616438356201</v>
      </c>
      <c r="L14" s="16">
        <v>0.36666666666666697</v>
      </c>
      <c r="M14" s="16">
        <v>0.44318181818181801</v>
      </c>
      <c r="N14" s="16">
        <v>0.36274509803921601</v>
      </c>
      <c r="O14" s="16">
        <v>0.56666666666666698</v>
      </c>
      <c r="P14" s="16">
        <v>0.4</v>
      </c>
      <c r="Q14" s="16">
        <v>0.46511627906976699</v>
      </c>
      <c r="R14" s="16">
        <v>0.25925925925925902</v>
      </c>
      <c r="S14" s="16">
        <v>0.51098901098901095</v>
      </c>
      <c r="T14" s="16">
        <v>0.394230769230769</v>
      </c>
      <c r="U14" s="16"/>
      <c r="V14" s="16">
        <v>0.46239554317548698</v>
      </c>
      <c r="W14" s="16">
        <v>0.427027027027027</v>
      </c>
      <c r="X14" s="16">
        <v>0.471830985915493</v>
      </c>
      <c r="Y14" s="16">
        <v>0.41836734693877597</v>
      </c>
      <c r="Z14" s="16"/>
      <c r="AA14" s="16">
        <v>0.44619422572178502</v>
      </c>
      <c r="AB14" s="16">
        <v>0.42682926829268297</v>
      </c>
      <c r="AC14" s="16">
        <v>0.42857142857142899</v>
      </c>
      <c r="AD14" s="16">
        <v>0.41085271317829503</v>
      </c>
      <c r="AE14" s="16">
        <v>0.47058823529411797</v>
      </c>
      <c r="AF14" s="16">
        <v>0.46808510638297901</v>
      </c>
      <c r="AG14" s="16">
        <v>0.39583333333333298</v>
      </c>
      <c r="AH14" s="16">
        <v>0.51219512195121997</v>
      </c>
      <c r="AI14" s="16">
        <v>0.45283018867924502</v>
      </c>
      <c r="AJ14" s="16"/>
      <c r="AK14" s="16">
        <v>0.42131979695431498</v>
      </c>
      <c r="AL14" s="16">
        <v>0.475728155339806</v>
      </c>
      <c r="AM14" s="16">
        <v>0.46534653465346498</v>
      </c>
      <c r="AN14" s="16">
        <v>0.42320819112628</v>
      </c>
      <c r="AO14" s="16">
        <v>0.43617021276595702</v>
      </c>
      <c r="AP14" s="16">
        <v>0.41013824884792599</v>
      </c>
      <c r="AQ14" s="16">
        <v>0.473333333333333</v>
      </c>
      <c r="AR14" s="16"/>
      <c r="AS14" s="16">
        <v>0.430851063829787</v>
      </c>
      <c r="AT14" s="16">
        <v>0.44513274336283198</v>
      </c>
      <c r="AU14" s="16"/>
      <c r="AV14" s="16">
        <v>0.45780590717299602</v>
      </c>
      <c r="AW14" s="16">
        <v>0.434834123222749</v>
      </c>
      <c r="AX14" s="16"/>
      <c r="AY14" s="16">
        <v>0.45772946859903402</v>
      </c>
      <c r="AZ14" s="16">
        <v>0.41836734693877597</v>
      </c>
      <c r="BA14" s="16"/>
      <c r="BB14" s="16">
        <v>0.453996983408748</v>
      </c>
      <c r="BC14" s="16">
        <v>0.43206106870229</v>
      </c>
      <c r="BD14" s="16"/>
      <c r="BE14" s="16">
        <v>0.30909090909090903</v>
      </c>
      <c r="BF14" s="16">
        <v>0.47928994082840198</v>
      </c>
      <c r="BG14" s="16">
        <v>0.46712802768166101</v>
      </c>
      <c r="BH14" s="16">
        <v>0.42553191489361702</v>
      </c>
    </row>
    <row r="15" spans="2:60" ht="30" x14ac:dyDescent="0.25">
      <c r="B15" s="17" t="s">
        <v>534</v>
      </c>
      <c r="C15" s="16">
        <v>0.360394537177542</v>
      </c>
      <c r="D15" s="16">
        <v>0.39534883720930197</v>
      </c>
      <c r="E15" s="16">
        <v>0.34965034965035002</v>
      </c>
      <c r="F15" s="16">
        <v>0.46315789473684199</v>
      </c>
      <c r="G15" s="16">
        <v>0.39655172413793099</v>
      </c>
      <c r="H15" s="16">
        <v>0.233333333333333</v>
      </c>
      <c r="I15" s="16">
        <v>0.38095238095238099</v>
      </c>
      <c r="J15" s="16">
        <v>0.26315789473684198</v>
      </c>
      <c r="K15" s="16">
        <v>0.38356164383561597</v>
      </c>
      <c r="L15" s="16">
        <v>0.36666666666666697</v>
      </c>
      <c r="M15" s="16">
        <v>0.43181818181818199</v>
      </c>
      <c r="N15" s="16">
        <v>0.29411764705882398</v>
      </c>
      <c r="O15" s="16">
        <v>0.4</v>
      </c>
      <c r="P15" s="16">
        <v>0.28333333333333299</v>
      </c>
      <c r="Q15" s="16">
        <v>0.27906976744186002</v>
      </c>
      <c r="R15" s="16">
        <v>0.407407407407407</v>
      </c>
      <c r="S15" s="16">
        <v>0.340659340659341</v>
      </c>
      <c r="T15" s="16">
        <v>0.32692307692307698</v>
      </c>
      <c r="U15" s="16"/>
      <c r="V15" s="16">
        <v>0.42061281337047401</v>
      </c>
      <c r="W15" s="16">
        <v>0.37837837837837801</v>
      </c>
      <c r="X15" s="16">
        <v>0.33450704225352101</v>
      </c>
      <c r="Y15" s="16">
        <v>0.32448979591836702</v>
      </c>
      <c r="Z15" s="16"/>
      <c r="AA15" s="16">
        <v>0.42519685039370098</v>
      </c>
      <c r="AB15" s="16">
        <v>0.39024390243902402</v>
      </c>
      <c r="AC15" s="16">
        <v>0.30357142857142899</v>
      </c>
      <c r="AD15" s="16">
        <v>0.37984496124030998</v>
      </c>
      <c r="AE15" s="16">
        <v>0.310924369747899</v>
      </c>
      <c r="AF15" s="16">
        <v>0.340425531914894</v>
      </c>
      <c r="AG15" s="16">
        <v>0.30208333333333298</v>
      </c>
      <c r="AH15" s="16">
        <v>0.292682926829268</v>
      </c>
      <c r="AI15" s="16">
        <v>0.36792452830188699</v>
      </c>
      <c r="AJ15" s="16"/>
      <c r="AK15" s="16">
        <v>0.41116751269035501</v>
      </c>
      <c r="AL15" s="16">
        <v>0.33009708737864102</v>
      </c>
      <c r="AM15" s="16">
        <v>0.34653465346534701</v>
      </c>
      <c r="AN15" s="16">
        <v>0.35153583617747403</v>
      </c>
      <c r="AO15" s="16">
        <v>0.31382978723404298</v>
      </c>
      <c r="AP15" s="16">
        <v>0.35483870967741898</v>
      </c>
      <c r="AQ15" s="16">
        <v>0.38</v>
      </c>
      <c r="AR15" s="16"/>
      <c r="AS15" s="16">
        <v>0.34574468085106402</v>
      </c>
      <c r="AT15" s="16">
        <v>0.36283185840707999</v>
      </c>
      <c r="AU15" s="16"/>
      <c r="AV15" s="16">
        <v>0.38396624472573798</v>
      </c>
      <c r="AW15" s="16">
        <v>0.34715639810426502</v>
      </c>
      <c r="AX15" s="16"/>
      <c r="AY15" s="16">
        <v>0.38164251207729499</v>
      </c>
      <c r="AZ15" s="16">
        <v>0.32448979591836702</v>
      </c>
      <c r="BA15" s="16"/>
      <c r="BB15" s="16">
        <v>0.38914027149321301</v>
      </c>
      <c r="BC15" s="16">
        <v>0.33129770992366397</v>
      </c>
      <c r="BD15" s="16"/>
      <c r="BE15" s="16">
        <v>0.32727272727272699</v>
      </c>
      <c r="BF15" s="16">
        <v>0.36982248520710098</v>
      </c>
      <c r="BG15" s="16">
        <v>0.36851211072664403</v>
      </c>
      <c r="BH15" s="16">
        <v>0.34893617021276602</v>
      </c>
    </row>
    <row r="16" spans="2:60" ht="30" x14ac:dyDescent="0.25">
      <c r="B16" s="17" t="s">
        <v>535</v>
      </c>
      <c r="C16" s="16">
        <v>0.35584218512898302</v>
      </c>
      <c r="D16" s="16">
        <v>0.372093023255814</v>
      </c>
      <c r="E16" s="16">
        <v>0.37762237762237799</v>
      </c>
      <c r="F16" s="16">
        <v>0.42105263157894701</v>
      </c>
      <c r="G16" s="16">
        <v>0.22413793103448301</v>
      </c>
      <c r="H16" s="16">
        <v>0.3</v>
      </c>
      <c r="I16" s="16">
        <v>0.40952380952381001</v>
      </c>
      <c r="J16" s="16">
        <v>0.36842105263157898</v>
      </c>
      <c r="K16" s="16">
        <v>0.42465753424657499</v>
      </c>
      <c r="L16" s="16">
        <v>0.46666666666666701</v>
      </c>
      <c r="M16" s="16">
        <v>0.375</v>
      </c>
      <c r="N16" s="16">
        <v>0.30392156862745101</v>
      </c>
      <c r="O16" s="16">
        <v>0.3</v>
      </c>
      <c r="P16" s="16">
        <v>0.28333333333333299</v>
      </c>
      <c r="Q16" s="16">
        <v>0.34883720930232598</v>
      </c>
      <c r="R16" s="16">
        <v>0.22222222222222199</v>
      </c>
      <c r="S16" s="16">
        <v>0.379120879120879</v>
      </c>
      <c r="T16" s="16">
        <v>0.28846153846153799</v>
      </c>
      <c r="U16" s="16"/>
      <c r="V16" s="16">
        <v>0.38718662952646199</v>
      </c>
      <c r="W16" s="16">
        <v>0.302702702702703</v>
      </c>
      <c r="X16" s="16">
        <v>0.352112676056338</v>
      </c>
      <c r="Y16" s="16">
        <v>0.35510204081632701</v>
      </c>
      <c r="Z16" s="16"/>
      <c r="AA16" s="16">
        <v>0.41732283464566899</v>
      </c>
      <c r="AB16" s="16">
        <v>0.26829268292682901</v>
      </c>
      <c r="AC16" s="16">
        <v>0.34821428571428598</v>
      </c>
      <c r="AD16" s="16">
        <v>0.34108527131782901</v>
      </c>
      <c r="AE16" s="16">
        <v>0.30252100840336099</v>
      </c>
      <c r="AF16" s="16">
        <v>0.319148936170213</v>
      </c>
      <c r="AG16" s="16">
        <v>0.34375</v>
      </c>
      <c r="AH16" s="16">
        <v>0.41463414634146301</v>
      </c>
      <c r="AI16" s="16">
        <v>0.39622641509433998</v>
      </c>
      <c r="AJ16" s="16"/>
      <c r="AK16" s="16">
        <v>0.37563451776649698</v>
      </c>
      <c r="AL16" s="16">
        <v>0.34951456310679602</v>
      </c>
      <c r="AM16" s="16">
        <v>0.34653465346534701</v>
      </c>
      <c r="AN16" s="16">
        <v>0.33447098976109202</v>
      </c>
      <c r="AO16" s="16">
        <v>0.39893617021276601</v>
      </c>
      <c r="AP16" s="16">
        <v>0.38248847926267299</v>
      </c>
      <c r="AQ16" s="16">
        <v>0.32</v>
      </c>
      <c r="AR16" s="16"/>
      <c r="AS16" s="16">
        <v>0.40425531914893598</v>
      </c>
      <c r="AT16" s="16">
        <v>0.347787610619469</v>
      </c>
      <c r="AU16" s="16"/>
      <c r="AV16" s="16">
        <v>0.38396624472573798</v>
      </c>
      <c r="AW16" s="16">
        <v>0.34004739336492901</v>
      </c>
      <c r="AX16" s="16"/>
      <c r="AY16" s="16">
        <v>0.356280193236715</v>
      </c>
      <c r="AZ16" s="16">
        <v>0.35510204081632701</v>
      </c>
      <c r="BA16" s="16"/>
      <c r="BB16" s="16">
        <v>0.375565610859729</v>
      </c>
      <c r="BC16" s="16">
        <v>0.33587786259542002</v>
      </c>
      <c r="BD16" s="16"/>
      <c r="BE16" s="16">
        <v>0.21212121212121199</v>
      </c>
      <c r="BF16" s="16">
        <v>0.328402366863905</v>
      </c>
      <c r="BG16" s="16">
        <v>0.36851211072664403</v>
      </c>
      <c r="BH16" s="16">
        <v>0.46808510638297901</v>
      </c>
    </row>
    <row r="17" spans="2:60" ht="45" x14ac:dyDescent="0.25">
      <c r="B17" s="17" t="s">
        <v>536</v>
      </c>
      <c r="C17" s="16">
        <v>0.342185128983308</v>
      </c>
      <c r="D17" s="16">
        <v>0.372093023255814</v>
      </c>
      <c r="E17" s="16">
        <v>0.34265734265734299</v>
      </c>
      <c r="F17" s="16">
        <v>0.35789473684210499</v>
      </c>
      <c r="G17" s="16">
        <v>0.31034482758620702</v>
      </c>
      <c r="H17" s="16">
        <v>0.36666666666666697</v>
      </c>
      <c r="I17" s="16">
        <v>0.32380952380952399</v>
      </c>
      <c r="J17" s="16">
        <v>0.47368421052631599</v>
      </c>
      <c r="K17" s="16">
        <v>0.32876712328767099</v>
      </c>
      <c r="L17" s="16">
        <v>0.33333333333333298</v>
      </c>
      <c r="M17" s="16">
        <v>0.43181818181818199</v>
      </c>
      <c r="N17" s="16">
        <v>0.25490196078431399</v>
      </c>
      <c r="O17" s="16">
        <v>0.43333333333333302</v>
      </c>
      <c r="P17" s="16">
        <v>0.28333333333333299</v>
      </c>
      <c r="Q17" s="16">
        <v>0.27906976744186002</v>
      </c>
      <c r="R17" s="16">
        <v>0.37037037037037002</v>
      </c>
      <c r="S17" s="16">
        <v>0.35714285714285698</v>
      </c>
      <c r="T17" s="16">
        <v>0.31730769230769201</v>
      </c>
      <c r="U17" s="16"/>
      <c r="V17" s="16">
        <v>0.39275766016713098</v>
      </c>
      <c r="W17" s="16">
        <v>0.30810810810810801</v>
      </c>
      <c r="X17" s="16">
        <v>0.30633802816901401</v>
      </c>
      <c r="Y17" s="16">
        <v>0.33877551020408198</v>
      </c>
      <c r="Z17" s="16"/>
      <c r="AA17" s="16">
        <v>0.37532808398950102</v>
      </c>
      <c r="AB17" s="16">
        <v>0.36585365853658502</v>
      </c>
      <c r="AC17" s="16">
        <v>0.32142857142857101</v>
      </c>
      <c r="AD17" s="16">
        <v>0.387596899224806</v>
      </c>
      <c r="AE17" s="16">
        <v>0.35294117647058798</v>
      </c>
      <c r="AF17" s="16">
        <v>0.28723404255319201</v>
      </c>
      <c r="AG17" s="16">
        <v>0.25</v>
      </c>
      <c r="AH17" s="16">
        <v>0.353658536585366</v>
      </c>
      <c r="AI17" s="16">
        <v>0.35849056603773599</v>
      </c>
      <c r="AJ17" s="16"/>
      <c r="AK17" s="16">
        <v>0.34517766497461899</v>
      </c>
      <c r="AL17" s="16">
        <v>0.30097087378640802</v>
      </c>
      <c r="AM17" s="16">
        <v>0.32673267326732702</v>
      </c>
      <c r="AN17" s="16">
        <v>0.32423208191126301</v>
      </c>
      <c r="AO17" s="16">
        <v>0.35106382978723399</v>
      </c>
      <c r="AP17" s="16">
        <v>0.35483870967741898</v>
      </c>
      <c r="AQ17" s="16">
        <v>0.353333333333333</v>
      </c>
      <c r="AR17" s="16"/>
      <c r="AS17" s="16">
        <v>0.37234042553191499</v>
      </c>
      <c r="AT17" s="16">
        <v>0.33716814159292002</v>
      </c>
      <c r="AU17" s="16"/>
      <c r="AV17" s="16">
        <v>0.360759493670886</v>
      </c>
      <c r="AW17" s="16">
        <v>0.33175355450236999</v>
      </c>
      <c r="AX17" s="16"/>
      <c r="AY17" s="16">
        <v>0.344202898550725</v>
      </c>
      <c r="AZ17" s="16">
        <v>0.33877551020408198</v>
      </c>
      <c r="BA17" s="16"/>
      <c r="BB17" s="16">
        <v>0.36048265460030199</v>
      </c>
      <c r="BC17" s="16">
        <v>0.32366412213740497</v>
      </c>
      <c r="BD17" s="16"/>
      <c r="BE17" s="16">
        <v>0.31515151515151502</v>
      </c>
      <c r="BF17" s="16">
        <v>0.31952662721893499</v>
      </c>
      <c r="BG17" s="16">
        <v>0.36332179930795799</v>
      </c>
      <c r="BH17" s="16">
        <v>0.34468085106383001</v>
      </c>
    </row>
    <row r="18" spans="2:60" ht="30" x14ac:dyDescent="0.25">
      <c r="B18" s="17" t="s">
        <v>537</v>
      </c>
      <c r="C18" s="16">
        <v>0.25037936267071298</v>
      </c>
      <c r="D18" s="16">
        <v>0.32558139534883701</v>
      </c>
      <c r="E18" s="16">
        <v>0.223776223776224</v>
      </c>
      <c r="F18" s="16">
        <v>0.18947368421052599</v>
      </c>
      <c r="G18" s="16">
        <v>0.17241379310344801</v>
      </c>
      <c r="H18" s="16">
        <v>0.266666666666667</v>
      </c>
      <c r="I18" s="16">
        <v>0.20952380952381</v>
      </c>
      <c r="J18" s="16">
        <v>0.26315789473684198</v>
      </c>
      <c r="K18" s="16">
        <v>0.19178082191780799</v>
      </c>
      <c r="L18" s="16">
        <v>0.233333333333333</v>
      </c>
      <c r="M18" s="16">
        <v>0.29545454545454503</v>
      </c>
      <c r="N18" s="16">
        <v>0.27450980392156898</v>
      </c>
      <c r="O18" s="16">
        <v>0.36666666666666697</v>
      </c>
      <c r="P18" s="16">
        <v>0.133333333333333</v>
      </c>
      <c r="Q18" s="16">
        <v>0.209302325581395</v>
      </c>
      <c r="R18" s="16">
        <v>0.11111111111111099</v>
      </c>
      <c r="S18" s="16">
        <v>0.32417582417582402</v>
      </c>
      <c r="T18" s="16">
        <v>0.269230769230769</v>
      </c>
      <c r="U18" s="16"/>
      <c r="V18" s="16">
        <v>0.14484679665738201</v>
      </c>
      <c r="W18" s="16">
        <v>0.25945945945945897</v>
      </c>
      <c r="X18" s="16">
        <v>0.26056338028169002</v>
      </c>
      <c r="Y18" s="16">
        <v>0.318367346938775</v>
      </c>
      <c r="Z18" s="16"/>
      <c r="AA18" s="16">
        <v>0.20209973753280799</v>
      </c>
      <c r="AB18" s="16">
        <v>0.207317073170732</v>
      </c>
      <c r="AC18" s="16">
        <v>0.24107142857142899</v>
      </c>
      <c r="AD18" s="16">
        <v>0.24806201550387599</v>
      </c>
      <c r="AE18" s="16">
        <v>0.26050420168067201</v>
      </c>
      <c r="AF18" s="16">
        <v>0.29787234042553201</v>
      </c>
      <c r="AG18" s="16">
        <v>0.27083333333333298</v>
      </c>
      <c r="AH18" s="16">
        <v>0.36585365853658502</v>
      </c>
      <c r="AI18" s="16">
        <v>0.41509433962264197</v>
      </c>
      <c r="AJ18" s="16"/>
      <c r="AK18" s="16">
        <v>0.21319796954314699</v>
      </c>
      <c r="AL18" s="16">
        <v>0.20388349514563101</v>
      </c>
      <c r="AM18" s="16">
        <v>0.22772277227722801</v>
      </c>
      <c r="AN18" s="16">
        <v>0.21160409556314</v>
      </c>
      <c r="AO18" s="16">
        <v>0.32446808510638298</v>
      </c>
      <c r="AP18" s="16">
        <v>0.30875576036866398</v>
      </c>
      <c r="AQ18" s="16">
        <v>0.28000000000000003</v>
      </c>
      <c r="AR18" s="16"/>
      <c r="AS18" s="16">
        <v>0.48404255319148898</v>
      </c>
      <c r="AT18" s="16">
        <v>0.211504424778761</v>
      </c>
      <c r="AU18" s="16"/>
      <c r="AV18" s="16">
        <v>0.20253164556962</v>
      </c>
      <c r="AW18" s="16">
        <v>0.27725118483412298</v>
      </c>
      <c r="AX18" s="16"/>
      <c r="AY18" s="16">
        <v>0.21014492753623201</v>
      </c>
      <c r="AZ18" s="16">
        <v>0.318367346938775</v>
      </c>
      <c r="BA18" s="16"/>
      <c r="BB18" s="16">
        <v>0.31372549019607798</v>
      </c>
      <c r="BC18" s="16">
        <v>0.18625954198473299</v>
      </c>
      <c r="BD18" s="16"/>
      <c r="BE18" s="16">
        <v>0.115151515151515</v>
      </c>
      <c r="BF18" s="16">
        <v>0.118343195266272</v>
      </c>
      <c r="BG18" s="16">
        <v>0.29584775086505199</v>
      </c>
      <c r="BH18" s="16">
        <v>0.42553191489361702</v>
      </c>
    </row>
    <row r="19" spans="2:60" x14ac:dyDescent="0.25">
      <c r="B19" s="17" t="s">
        <v>99</v>
      </c>
      <c r="C19" s="16">
        <v>4.5523520485584203E-3</v>
      </c>
      <c r="D19" s="16">
        <v>7.7519379844961196E-3</v>
      </c>
      <c r="E19" s="16">
        <v>0</v>
      </c>
      <c r="F19" s="16">
        <v>0</v>
      </c>
      <c r="G19" s="16">
        <v>0</v>
      </c>
      <c r="H19" s="16">
        <v>0</v>
      </c>
      <c r="I19" s="16">
        <v>9.5238095238095195E-3</v>
      </c>
      <c r="J19" s="16">
        <v>0</v>
      </c>
      <c r="K19" s="16">
        <v>0</v>
      </c>
      <c r="L19" s="16">
        <v>3.3333333333333298E-2</v>
      </c>
      <c r="M19" s="16">
        <v>0</v>
      </c>
      <c r="N19" s="16">
        <v>0</v>
      </c>
      <c r="O19" s="16">
        <v>0</v>
      </c>
      <c r="P19" s="16">
        <v>0</v>
      </c>
      <c r="Q19" s="16">
        <v>0</v>
      </c>
      <c r="R19" s="16">
        <v>0</v>
      </c>
      <c r="S19" s="16">
        <v>1.0989010989011E-2</v>
      </c>
      <c r="T19" s="16">
        <v>9.6153846153846194E-3</v>
      </c>
      <c r="U19" s="16"/>
      <c r="V19" s="16">
        <v>8.3565459610027894E-3</v>
      </c>
      <c r="W19" s="16">
        <v>0</v>
      </c>
      <c r="X19" s="16">
        <v>3.5211267605633799E-3</v>
      </c>
      <c r="Y19" s="16">
        <v>4.0816326530612197E-3</v>
      </c>
      <c r="Z19" s="16"/>
      <c r="AA19" s="16">
        <v>1.0498687664042E-2</v>
      </c>
      <c r="AB19" s="16">
        <v>0</v>
      </c>
      <c r="AC19" s="16">
        <v>0</v>
      </c>
      <c r="AD19" s="16">
        <v>0</v>
      </c>
      <c r="AE19" s="16">
        <v>0</v>
      </c>
      <c r="AF19" s="16">
        <v>0</v>
      </c>
      <c r="AG19" s="16">
        <v>0</v>
      </c>
      <c r="AH19" s="16">
        <v>0</v>
      </c>
      <c r="AI19" s="16">
        <v>0</v>
      </c>
      <c r="AJ19" s="16"/>
      <c r="AK19" s="16">
        <v>5.0761421319797002E-3</v>
      </c>
      <c r="AL19" s="16">
        <v>9.7087378640776708E-3</v>
      </c>
      <c r="AM19" s="16">
        <v>0</v>
      </c>
      <c r="AN19" s="16">
        <v>6.8259385665529002E-3</v>
      </c>
      <c r="AO19" s="16">
        <v>0</v>
      </c>
      <c r="AP19" s="16">
        <v>0</v>
      </c>
      <c r="AQ19" s="16">
        <v>6.6666666666666697E-3</v>
      </c>
      <c r="AR19" s="16"/>
      <c r="AS19" s="16">
        <v>0</v>
      </c>
      <c r="AT19" s="16">
        <v>5.3097345132743397E-3</v>
      </c>
      <c r="AU19" s="16"/>
      <c r="AV19" s="16">
        <v>4.2194092827004199E-3</v>
      </c>
      <c r="AW19" s="16">
        <v>4.739336492891E-3</v>
      </c>
      <c r="AX19" s="16"/>
      <c r="AY19" s="16">
        <v>4.8309178743961402E-3</v>
      </c>
      <c r="AZ19" s="16">
        <v>4.0816326530612197E-3</v>
      </c>
      <c r="BA19" s="16"/>
      <c r="BB19" s="16">
        <v>4.5248868778280504E-3</v>
      </c>
      <c r="BC19" s="16">
        <v>4.5801526717557297E-3</v>
      </c>
      <c r="BD19" s="16"/>
      <c r="BE19" s="16">
        <v>6.0606060606060597E-3</v>
      </c>
      <c r="BF19" s="16">
        <v>5.9171597633136102E-3</v>
      </c>
      <c r="BG19" s="16">
        <v>5.19031141868512E-3</v>
      </c>
      <c r="BH19" s="16">
        <v>0</v>
      </c>
    </row>
    <row r="20" spans="2:60" x14ac:dyDescent="0.25">
      <c r="B20" s="17" t="s">
        <v>103</v>
      </c>
      <c r="C20" s="18">
        <v>2.2761760242792101E-2</v>
      </c>
      <c r="D20" s="18">
        <v>2.32558139534884E-2</v>
      </c>
      <c r="E20" s="18">
        <v>0</v>
      </c>
      <c r="F20" s="18">
        <v>2.1052631578947399E-2</v>
      </c>
      <c r="G20" s="18">
        <v>5.1724137931034503E-2</v>
      </c>
      <c r="H20" s="18">
        <v>0.1</v>
      </c>
      <c r="I20" s="18">
        <v>1.9047619047619001E-2</v>
      </c>
      <c r="J20" s="18">
        <v>0</v>
      </c>
      <c r="K20" s="18">
        <v>1.3698630136986301E-2</v>
      </c>
      <c r="L20" s="18">
        <v>3.3333333333333298E-2</v>
      </c>
      <c r="M20" s="18">
        <v>2.27272727272727E-2</v>
      </c>
      <c r="N20" s="18">
        <v>9.8039215686274508E-3</v>
      </c>
      <c r="O20" s="18">
        <v>3.3333333333333298E-2</v>
      </c>
      <c r="P20" s="18">
        <v>0.05</v>
      </c>
      <c r="Q20" s="18">
        <v>2.32558139534884E-2</v>
      </c>
      <c r="R20" s="18">
        <v>7.4074074074074098E-2</v>
      </c>
      <c r="S20" s="18">
        <v>2.1978021978022001E-2</v>
      </c>
      <c r="T20" s="18">
        <v>9.6153846153846194E-3</v>
      </c>
      <c r="U20" s="18"/>
      <c r="V20" s="18">
        <v>5.0139275766016698E-2</v>
      </c>
      <c r="W20" s="18">
        <v>1.62162162162162E-2</v>
      </c>
      <c r="X20" s="18">
        <v>1.7605633802816899E-2</v>
      </c>
      <c r="Y20" s="18">
        <v>8.1632653061224497E-3</v>
      </c>
      <c r="Z20" s="18"/>
      <c r="AA20" s="18">
        <v>3.6745406824147002E-2</v>
      </c>
      <c r="AB20" s="18">
        <v>2.4390243902439001E-2</v>
      </c>
      <c r="AC20" s="18">
        <v>0</v>
      </c>
      <c r="AD20" s="18">
        <v>7.7519379844961196E-3</v>
      </c>
      <c r="AE20" s="18">
        <v>8.4033613445378096E-3</v>
      </c>
      <c r="AF20" s="18">
        <v>2.1276595744680899E-2</v>
      </c>
      <c r="AG20" s="18">
        <v>0</v>
      </c>
      <c r="AH20" s="18">
        <v>1.21951219512195E-2</v>
      </c>
      <c r="AI20" s="18">
        <v>0</v>
      </c>
      <c r="AJ20" s="18"/>
      <c r="AK20" s="18">
        <v>2.0304568527918801E-2</v>
      </c>
      <c r="AL20" s="18">
        <v>2.9126213592233E-2</v>
      </c>
      <c r="AM20" s="18">
        <v>2.9702970297029702E-2</v>
      </c>
      <c r="AN20" s="18">
        <v>4.4368600682593899E-2</v>
      </c>
      <c r="AO20" s="18">
        <v>5.31914893617021E-3</v>
      </c>
      <c r="AP20" s="18">
        <v>4.6082949308755804E-3</v>
      </c>
      <c r="AQ20" s="18">
        <v>6.6666666666666697E-3</v>
      </c>
      <c r="AR20" s="18"/>
      <c r="AS20" s="18">
        <v>5.31914893617021E-3</v>
      </c>
      <c r="AT20" s="18">
        <v>2.5663716814159299E-2</v>
      </c>
      <c r="AU20" s="18"/>
      <c r="AV20" s="18">
        <v>1.8987341772151899E-2</v>
      </c>
      <c r="AW20" s="18">
        <v>2.4881516587677701E-2</v>
      </c>
      <c r="AX20" s="18"/>
      <c r="AY20" s="18">
        <v>3.1400966183574901E-2</v>
      </c>
      <c r="AZ20" s="18">
        <v>8.1632653061224497E-3</v>
      </c>
      <c r="BA20" s="18"/>
      <c r="BB20" s="18">
        <v>1.0558069381598799E-2</v>
      </c>
      <c r="BC20" s="18">
        <v>3.5114503816793902E-2</v>
      </c>
      <c r="BD20" s="18"/>
      <c r="BE20" s="18">
        <v>0.13939393939393899</v>
      </c>
      <c r="BF20" s="18">
        <v>1.18343195266272E-2</v>
      </c>
      <c r="BG20" s="18">
        <v>5.19031141868512E-3</v>
      </c>
      <c r="BH20" s="18">
        <v>0</v>
      </c>
    </row>
    <row r="21" spans="2:60" x14ac:dyDescent="0.25">
      <c r="B21" s="15"/>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H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537</v>
      </c>
      <c r="C8" s="16">
        <v>0.25341426403641898</v>
      </c>
      <c r="D8" s="16">
        <v>0.26356589147286802</v>
      </c>
      <c r="E8" s="16">
        <v>0.29370629370629397</v>
      </c>
      <c r="F8" s="16">
        <v>0.31578947368421101</v>
      </c>
      <c r="G8" s="16">
        <v>0.36206896551724099</v>
      </c>
      <c r="H8" s="16">
        <v>0.3</v>
      </c>
      <c r="I8" s="16">
        <v>0.27619047619047599</v>
      </c>
      <c r="J8" s="16">
        <v>5.2631578947368397E-2</v>
      </c>
      <c r="K8" s="16">
        <v>0.232876712328767</v>
      </c>
      <c r="L8" s="16">
        <v>0.16666666666666699</v>
      </c>
      <c r="M8" s="16">
        <v>0.22727272727272699</v>
      </c>
      <c r="N8" s="16">
        <v>0.21568627450980399</v>
      </c>
      <c r="O8" s="16">
        <v>0.233333333333333</v>
      </c>
      <c r="P8" s="16">
        <v>0.3</v>
      </c>
      <c r="Q8" s="16">
        <v>0.116279069767442</v>
      </c>
      <c r="R8" s="16">
        <v>0.148148148148148</v>
      </c>
      <c r="S8" s="16">
        <v>0.21978021978022</v>
      </c>
      <c r="T8" s="16">
        <v>0.28846153846153799</v>
      </c>
      <c r="U8" s="16"/>
      <c r="V8" s="16">
        <v>0.32311977715877399</v>
      </c>
      <c r="W8" s="16">
        <v>0.21621621621621601</v>
      </c>
      <c r="X8" s="16">
        <v>0.23943661971831001</v>
      </c>
      <c r="Y8" s="16">
        <v>0.22448979591836701</v>
      </c>
      <c r="Z8" s="16"/>
      <c r="AA8" s="16">
        <v>0.26246719160104998</v>
      </c>
      <c r="AB8" s="16">
        <v>0.28048780487804897</v>
      </c>
      <c r="AC8" s="16">
        <v>0.33035714285714302</v>
      </c>
      <c r="AD8" s="16">
        <v>0.27906976744186002</v>
      </c>
      <c r="AE8" s="16">
        <v>0.22689075630252101</v>
      </c>
      <c r="AF8" s="16">
        <v>0.23404255319148901</v>
      </c>
      <c r="AG8" s="16">
        <v>0.22916666666666699</v>
      </c>
      <c r="AH8" s="16">
        <v>0.12195121951219499</v>
      </c>
      <c r="AI8" s="16">
        <v>0.20754716981132099</v>
      </c>
      <c r="AJ8" s="16"/>
      <c r="AK8" s="16">
        <v>0.25380710659898498</v>
      </c>
      <c r="AL8" s="16">
        <v>0.26213592233009703</v>
      </c>
      <c r="AM8" s="16">
        <v>0.24752475247524799</v>
      </c>
      <c r="AN8" s="16">
        <v>0.25255972696245699</v>
      </c>
      <c r="AO8" s="16">
        <v>0.22872340425531901</v>
      </c>
      <c r="AP8" s="16">
        <v>0.225806451612903</v>
      </c>
      <c r="AQ8" s="16">
        <v>0.28000000000000003</v>
      </c>
      <c r="AR8" s="16"/>
      <c r="AS8" s="16">
        <v>0.18617021276595699</v>
      </c>
      <c r="AT8" s="16">
        <v>0.26460176991150403</v>
      </c>
      <c r="AU8" s="16"/>
      <c r="AV8" s="16">
        <v>0.24472573839662401</v>
      </c>
      <c r="AW8" s="16">
        <v>0.25829383886255902</v>
      </c>
      <c r="AX8" s="16"/>
      <c r="AY8" s="16">
        <v>0.270531400966184</v>
      </c>
      <c r="AZ8" s="16">
        <v>0.22448979591836701</v>
      </c>
      <c r="BA8" s="16"/>
      <c r="BB8" s="16">
        <v>0.220211161387632</v>
      </c>
      <c r="BC8" s="16">
        <v>0.28702290076335901</v>
      </c>
      <c r="BD8" s="16"/>
      <c r="BE8" s="16">
        <v>0.31515151515151502</v>
      </c>
      <c r="BF8" s="16">
        <v>0.32544378698224902</v>
      </c>
      <c r="BG8" s="16">
        <v>0.24913494809688599</v>
      </c>
      <c r="BH8" s="16">
        <v>0.11914893617021299</v>
      </c>
    </row>
    <row r="9" spans="2:60" ht="45" x14ac:dyDescent="0.25">
      <c r="B9" s="17" t="s">
        <v>536</v>
      </c>
      <c r="C9" s="16">
        <v>0.20561456752655499</v>
      </c>
      <c r="D9" s="16">
        <v>0.201550387596899</v>
      </c>
      <c r="E9" s="16">
        <v>0.195804195804196</v>
      </c>
      <c r="F9" s="16">
        <v>0.21052631578947401</v>
      </c>
      <c r="G9" s="16">
        <v>0.27586206896551702</v>
      </c>
      <c r="H9" s="16">
        <v>0.266666666666667</v>
      </c>
      <c r="I9" s="16">
        <v>0.24761904761904799</v>
      </c>
      <c r="J9" s="16">
        <v>0.157894736842105</v>
      </c>
      <c r="K9" s="16">
        <v>0.232876712328767</v>
      </c>
      <c r="L9" s="16">
        <v>0.16666666666666699</v>
      </c>
      <c r="M9" s="16">
        <v>0.18181818181818199</v>
      </c>
      <c r="N9" s="16">
        <v>0.16666666666666699</v>
      </c>
      <c r="O9" s="16">
        <v>6.6666666666666693E-2</v>
      </c>
      <c r="P9" s="16">
        <v>0.18333333333333299</v>
      </c>
      <c r="Q9" s="16">
        <v>0.186046511627907</v>
      </c>
      <c r="R9" s="16">
        <v>0.11111111111111099</v>
      </c>
      <c r="S9" s="16">
        <v>0.24175824175824201</v>
      </c>
      <c r="T9" s="16">
        <v>0.20192307692307701</v>
      </c>
      <c r="U9" s="16"/>
      <c r="V9" s="16">
        <v>0.17827298050139301</v>
      </c>
      <c r="W9" s="16">
        <v>0.232432432432432</v>
      </c>
      <c r="X9" s="16">
        <v>0.20774647887323899</v>
      </c>
      <c r="Y9" s="16">
        <v>0.214285714285714</v>
      </c>
      <c r="Z9" s="16"/>
      <c r="AA9" s="16">
        <v>0.181102362204724</v>
      </c>
      <c r="AB9" s="16">
        <v>0.17073170731707299</v>
      </c>
      <c r="AC9" s="16">
        <v>0.223214285714286</v>
      </c>
      <c r="AD9" s="16">
        <v>0.209302325581395</v>
      </c>
      <c r="AE9" s="16">
        <v>0.21008403361344499</v>
      </c>
      <c r="AF9" s="16">
        <v>0.22340425531914901</v>
      </c>
      <c r="AG9" s="16">
        <v>0.25</v>
      </c>
      <c r="AH9" s="16">
        <v>0.18292682926829301</v>
      </c>
      <c r="AI9" s="16">
        <v>0.235849056603774</v>
      </c>
      <c r="AJ9" s="16"/>
      <c r="AK9" s="16">
        <v>0.19289340101522801</v>
      </c>
      <c r="AL9" s="16">
        <v>0.242718446601942</v>
      </c>
      <c r="AM9" s="16">
        <v>0.18811881188118801</v>
      </c>
      <c r="AN9" s="16">
        <v>0.19453924914675799</v>
      </c>
      <c r="AO9" s="16">
        <v>0.22340425531914901</v>
      </c>
      <c r="AP9" s="16">
        <v>0.17050691244239599</v>
      </c>
      <c r="AQ9" s="16">
        <v>0.25333333333333302</v>
      </c>
      <c r="AR9" s="16"/>
      <c r="AS9" s="16">
        <v>0.26595744680851102</v>
      </c>
      <c r="AT9" s="16">
        <v>0.195575221238938</v>
      </c>
      <c r="AU9" s="16"/>
      <c r="AV9" s="16">
        <v>0.16877637130801701</v>
      </c>
      <c r="AW9" s="16">
        <v>0.226303317535545</v>
      </c>
      <c r="AX9" s="16"/>
      <c r="AY9" s="16">
        <v>0.20048309178744</v>
      </c>
      <c r="AZ9" s="16">
        <v>0.214285714285714</v>
      </c>
      <c r="BA9" s="16"/>
      <c r="BB9" s="16">
        <v>0.21116138763197601</v>
      </c>
      <c r="BC9" s="16">
        <v>0.2</v>
      </c>
      <c r="BD9" s="16"/>
      <c r="BE9" s="16">
        <v>0.21212121212121199</v>
      </c>
      <c r="BF9" s="16">
        <v>0.19230769230769201</v>
      </c>
      <c r="BG9" s="16">
        <v>0.21280276816609001</v>
      </c>
      <c r="BH9" s="16">
        <v>0.20425531914893599</v>
      </c>
    </row>
    <row r="10" spans="2:60" ht="30" x14ac:dyDescent="0.25">
      <c r="B10" s="17" t="s">
        <v>534</v>
      </c>
      <c r="C10" s="16">
        <v>0.17071320182094099</v>
      </c>
      <c r="D10" s="16">
        <v>0.201550387596899</v>
      </c>
      <c r="E10" s="16">
        <v>0.20279720279720301</v>
      </c>
      <c r="F10" s="16">
        <v>0.12631578947368399</v>
      </c>
      <c r="G10" s="16">
        <v>0.18965517241379301</v>
      </c>
      <c r="H10" s="16">
        <v>0.3</v>
      </c>
      <c r="I10" s="16">
        <v>0.12380952380952399</v>
      </c>
      <c r="J10" s="16">
        <v>0.157894736842105</v>
      </c>
      <c r="K10" s="16">
        <v>0.164383561643836</v>
      </c>
      <c r="L10" s="16">
        <v>0.1</v>
      </c>
      <c r="M10" s="16">
        <v>0.13636363636363599</v>
      </c>
      <c r="N10" s="16">
        <v>0.15686274509803899</v>
      </c>
      <c r="O10" s="16">
        <v>0.16666666666666699</v>
      </c>
      <c r="P10" s="16">
        <v>0.15</v>
      </c>
      <c r="Q10" s="16">
        <v>0.13953488372093001</v>
      </c>
      <c r="R10" s="16">
        <v>7.4074074074074098E-2</v>
      </c>
      <c r="S10" s="16">
        <v>0.225274725274725</v>
      </c>
      <c r="T10" s="16">
        <v>0.15384615384615399</v>
      </c>
      <c r="U10" s="16"/>
      <c r="V10" s="16">
        <v>0.122562674094708</v>
      </c>
      <c r="W10" s="16">
        <v>0.162162162162162</v>
      </c>
      <c r="X10" s="16">
        <v>0.19718309859154901</v>
      </c>
      <c r="Y10" s="16">
        <v>0.19387755102040799</v>
      </c>
      <c r="Z10" s="16"/>
      <c r="AA10" s="16">
        <v>0.139107611548556</v>
      </c>
      <c r="AB10" s="16">
        <v>0.17073170731707299</v>
      </c>
      <c r="AC10" s="16">
        <v>0.16964285714285701</v>
      </c>
      <c r="AD10" s="16">
        <v>0.178294573643411</v>
      </c>
      <c r="AE10" s="16">
        <v>0.151260504201681</v>
      </c>
      <c r="AF10" s="16">
        <v>0.13829787234042601</v>
      </c>
      <c r="AG10" s="16">
        <v>0.25</v>
      </c>
      <c r="AH10" s="16">
        <v>0.26829268292682901</v>
      </c>
      <c r="AI10" s="16">
        <v>0.20754716981132099</v>
      </c>
      <c r="AJ10" s="16"/>
      <c r="AK10" s="16">
        <v>0.116751269035533</v>
      </c>
      <c r="AL10" s="16">
        <v>0.25242718446601897</v>
      </c>
      <c r="AM10" s="16">
        <v>0.20792079207920799</v>
      </c>
      <c r="AN10" s="16">
        <v>0.133105802047782</v>
      </c>
      <c r="AO10" s="16">
        <v>0.21808510638297901</v>
      </c>
      <c r="AP10" s="16">
        <v>0.17972350230414699</v>
      </c>
      <c r="AQ10" s="16">
        <v>0.18</v>
      </c>
      <c r="AR10" s="16"/>
      <c r="AS10" s="16">
        <v>0.25</v>
      </c>
      <c r="AT10" s="16">
        <v>0.15752212389380499</v>
      </c>
      <c r="AU10" s="16"/>
      <c r="AV10" s="16">
        <v>0.13713080168776401</v>
      </c>
      <c r="AW10" s="16">
        <v>0.18957345971563999</v>
      </c>
      <c r="AX10" s="16"/>
      <c r="AY10" s="16">
        <v>0.15700483091787401</v>
      </c>
      <c r="AZ10" s="16">
        <v>0.19387755102040799</v>
      </c>
      <c r="BA10" s="16"/>
      <c r="BB10" s="16">
        <v>0.14630467571644001</v>
      </c>
      <c r="BC10" s="16">
        <v>0.195419847328244</v>
      </c>
      <c r="BD10" s="16"/>
      <c r="BE10" s="16">
        <v>0.15757575757575801</v>
      </c>
      <c r="BF10" s="16">
        <v>0.165680473372781</v>
      </c>
      <c r="BG10" s="16">
        <v>0.18339100346020801</v>
      </c>
      <c r="BH10" s="16">
        <v>0.157446808510638</v>
      </c>
    </row>
    <row r="11" spans="2:60" ht="30" x14ac:dyDescent="0.25">
      <c r="B11" s="17" t="s">
        <v>535</v>
      </c>
      <c r="C11" s="16">
        <v>0.17071320182094099</v>
      </c>
      <c r="D11" s="16">
        <v>0.178294573643411</v>
      </c>
      <c r="E11" s="16">
        <v>0.16783216783216801</v>
      </c>
      <c r="F11" s="16">
        <v>0.221052631578947</v>
      </c>
      <c r="G11" s="16">
        <v>0.20689655172413801</v>
      </c>
      <c r="H11" s="16">
        <v>0.1</v>
      </c>
      <c r="I11" s="16">
        <v>0.19047619047618999</v>
      </c>
      <c r="J11" s="16">
        <v>0.105263157894737</v>
      </c>
      <c r="K11" s="16">
        <v>0.24657534246575299</v>
      </c>
      <c r="L11" s="16">
        <v>0.1</v>
      </c>
      <c r="M11" s="16">
        <v>0.11363636363636399</v>
      </c>
      <c r="N11" s="16">
        <v>0.13725490196078399</v>
      </c>
      <c r="O11" s="16">
        <v>0.16666666666666699</v>
      </c>
      <c r="P11" s="16">
        <v>0.16666666666666699</v>
      </c>
      <c r="Q11" s="16">
        <v>0.162790697674419</v>
      </c>
      <c r="R11" s="16">
        <v>0.11111111111111099</v>
      </c>
      <c r="S11" s="16">
        <v>0.15384615384615399</v>
      </c>
      <c r="T11" s="16">
        <v>0.21153846153846201</v>
      </c>
      <c r="U11" s="16"/>
      <c r="V11" s="16">
        <v>0.16434540389972099</v>
      </c>
      <c r="W11" s="16">
        <v>0.14054054054054099</v>
      </c>
      <c r="X11" s="16">
        <v>0.169014084507042</v>
      </c>
      <c r="Y11" s="16">
        <v>0.187755102040816</v>
      </c>
      <c r="Z11" s="16"/>
      <c r="AA11" s="16">
        <v>0.14698162729658801</v>
      </c>
      <c r="AB11" s="16">
        <v>0.146341463414634</v>
      </c>
      <c r="AC11" s="16">
        <v>0.17857142857142899</v>
      </c>
      <c r="AD11" s="16">
        <v>0.186046511627907</v>
      </c>
      <c r="AE11" s="16">
        <v>0.159663865546218</v>
      </c>
      <c r="AF11" s="16">
        <v>0.170212765957447</v>
      </c>
      <c r="AG11" s="16">
        <v>0.19791666666666699</v>
      </c>
      <c r="AH11" s="16">
        <v>9.7560975609756101E-2</v>
      </c>
      <c r="AI11" s="16">
        <v>0.245283018867925</v>
      </c>
      <c r="AJ11" s="16"/>
      <c r="AK11" s="16">
        <v>0.121827411167513</v>
      </c>
      <c r="AL11" s="16">
        <v>0.15533980582524301</v>
      </c>
      <c r="AM11" s="16">
        <v>0.14851485148514901</v>
      </c>
      <c r="AN11" s="16">
        <v>0.17747440273037501</v>
      </c>
      <c r="AO11" s="16">
        <v>0.18617021276595699</v>
      </c>
      <c r="AP11" s="16">
        <v>0.16589861751152099</v>
      </c>
      <c r="AQ11" s="16">
        <v>0.206666666666667</v>
      </c>
      <c r="AR11" s="16"/>
      <c r="AS11" s="16">
        <v>0.24468085106383</v>
      </c>
      <c r="AT11" s="16">
        <v>0.158407079646018</v>
      </c>
      <c r="AU11" s="16"/>
      <c r="AV11" s="16">
        <v>0.139240506329114</v>
      </c>
      <c r="AW11" s="16">
        <v>0.18838862559241701</v>
      </c>
      <c r="AX11" s="16"/>
      <c r="AY11" s="16">
        <v>0.16062801932367099</v>
      </c>
      <c r="AZ11" s="16">
        <v>0.187755102040816</v>
      </c>
      <c r="BA11" s="16"/>
      <c r="BB11" s="16">
        <v>0.17496229260935101</v>
      </c>
      <c r="BC11" s="16">
        <v>0.166412213740458</v>
      </c>
      <c r="BD11" s="16"/>
      <c r="BE11" s="16">
        <v>0.2</v>
      </c>
      <c r="BF11" s="16">
        <v>0.19230769230769201</v>
      </c>
      <c r="BG11" s="16">
        <v>0.16782006920415199</v>
      </c>
      <c r="BH11" s="16">
        <v>0.12765957446808501</v>
      </c>
    </row>
    <row r="12" spans="2:60" x14ac:dyDescent="0.25">
      <c r="B12" s="17" t="s">
        <v>533</v>
      </c>
      <c r="C12" s="16">
        <v>0.14188163884673699</v>
      </c>
      <c r="D12" s="16">
        <v>0.13178294573643401</v>
      </c>
      <c r="E12" s="16">
        <v>7.69230769230769E-2</v>
      </c>
      <c r="F12" s="16">
        <v>9.4736842105263203E-2</v>
      </c>
      <c r="G12" s="16">
        <v>5.1724137931034503E-2</v>
      </c>
      <c r="H12" s="16">
        <v>6.6666666666666693E-2</v>
      </c>
      <c r="I12" s="16">
        <v>0.104761904761905</v>
      </c>
      <c r="J12" s="16">
        <v>0.26315789473684198</v>
      </c>
      <c r="K12" s="16">
        <v>0.164383561643836</v>
      </c>
      <c r="L12" s="16">
        <v>0.2</v>
      </c>
      <c r="M12" s="16">
        <v>0.170454545454545</v>
      </c>
      <c r="N12" s="16">
        <v>0.15686274509803899</v>
      </c>
      <c r="O12" s="16">
        <v>6.6666666666666693E-2</v>
      </c>
      <c r="P12" s="16">
        <v>0.133333333333333</v>
      </c>
      <c r="Q12" s="16">
        <v>0.13953488372093001</v>
      </c>
      <c r="R12" s="16">
        <v>0.25925925925925902</v>
      </c>
      <c r="S12" s="16">
        <v>0.164835164835165</v>
      </c>
      <c r="T12" s="16">
        <v>0.25961538461538503</v>
      </c>
      <c r="U12" s="16"/>
      <c r="V12" s="16">
        <v>0.108635097493036</v>
      </c>
      <c r="W12" s="16">
        <v>0.11891891891891899</v>
      </c>
      <c r="X12" s="16">
        <v>0.16549295774647901</v>
      </c>
      <c r="Y12" s="16">
        <v>0.161224489795918</v>
      </c>
      <c r="Z12" s="16"/>
      <c r="AA12" s="16">
        <v>0.12598425196850399</v>
      </c>
      <c r="AB12" s="16">
        <v>0.15853658536585399</v>
      </c>
      <c r="AC12" s="16">
        <v>0.160714285714286</v>
      </c>
      <c r="AD12" s="16">
        <v>0.124031007751938</v>
      </c>
      <c r="AE12" s="16">
        <v>0.14285714285714299</v>
      </c>
      <c r="AF12" s="16">
        <v>9.5744680851063801E-2</v>
      </c>
      <c r="AG12" s="16">
        <v>0.15625</v>
      </c>
      <c r="AH12" s="16">
        <v>0.134146341463415</v>
      </c>
      <c r="AI12" s="16">
        <v>0.235849056603774</v>
      </c>
      <c r="AJ12" s="16"/>
      <c r="AK12" s="16">
        <v>0.14213197969543101</v>
      </c>
      <c r="AL12" s="16">
        <v>0.106796116504854</v>
      </c>
      <c r="AM12" s="16">
        <v>0.198019801980198</v>
      </c>
      <c r="AN12" s="16">
        <v>0.119453924914676</v>
      </c>
      <c r="AO12" s="16">
        <v>0.14893617021276601</v>
      </c>
      <c r="AP12" s="16">
        <v>0.17972350230414699</v>
      </c>
      <c r="AQ12" s="16">
        <v>0.133333333333333</v>
      </c>
      <c r="AR12" s="16"/>
      <c r="AS12" s="16">
        <v>0.180851063829787</v>
      </c>
      <c r="AT12" s="16">
        <v>0.135398230088496</v>
      </c>
      <c r="AU12" s="16"/>
      <c r="AV12" s="16">
        <v>0.126582278481013</v>
      </c>
      <c r="AW12" s="16">
        <v>0.15047393364928899</v>
      </c>
      <c r="AX12" s="16"/>
      <c r="AY12" s="16">
        <v>0.13043478260869601</v>
      </c>
      <c r="AZ12" s="16">
        <v>0.161224489795918</v>
      </c>
      <c r="BA12" s="16"/>
      <c r="BB12" s="16">
        <v>0.15233785822021101</v>
      </c>
      <c r="BC12" s="16">
        <v>0.13129770992366399</v>
      </c>
      <c r="BD12" s="16"/>
      <c r="BE12" s="16">
        <v>0.12121212121212099</v>
      </c>
      <c r="BF12" s="16">
        <v>0.118343195266272</v>
      </c>
      <c r="BG12" s="16">
        <v>0.15916955017300999</v>
      </c>
      <c r="BH12" s="16">
        <v>0.14893617021276601</v>
      </c>
    </row>
    <row r="13" spans="2:60" ht="30" x14ac:dyDescent="0.25">
      <c r="B13" s="17" t="s">
        <v>530</v>
      </c>
      <c r="C13" s="16">
        <v>9.40819423368741E-2</v>
      </c>
      <c r="D13" s="16">
        <v>9.3023255813953501E-2</v>
      </c>
      <c r="E13" s="16">
        <v>9.0909090909090898E-2</v>
      </c>
      <c r="F13" s="16">
        <v>0.105263157894737</v>
      </c>
      <c r="G13" s="16">
        <v>8.6206896551724102E-2</v>
      </c>
      <c r="H13" s="16">
        <v>3.3333333333333298E-2</v>
      </c>
      <c r="I13" s="16">
        <v>0.104761904761905</v>
      </c>
      <c r="J13" s="16">
        <v>0.105263157894737</v>
      </c>
      <c r="K13" s="16">
        <v>4.1095890410958902E-2</v>
      </c>
      <c r="L13" s="16">
        <v>0.133333333333333</v>
      </c>
      <c r="M13" s="16">
        <v>5.6818181818181802E-2</v>
      </c>
      <c r="N13" s="16">
        <v>0.10784313725490199</v>
      </c>
      <c r="O13" s="16">
        <v>3.3333333333333298E-2</v>
      </c>
      <c r="P13" s="16">
        <v>6.6666666666666693E-2</v>
      </c>
      <c r="Q13" s="16">
        <v>4.6511627906976702E-2</v>
      </c>
      <c r="R13" s="16">
        <v>0</v>
      </c>
      <c r="S13" s="16">
        <v>0.115384615384615</v>
      </c>
      <c r="T13" s="16">
        <v>0.18269230769230799</v>
      </c>
      <c r="U13" s="16"/>
      <c r="V13" s="16">
        <v>0.10027855153203299</v>
      </c>
      <c r="W13" s="16">
        <v>6.4864864864864896E-2</v>
      </c>
      <c r="X13" s="16">
        <v>8.8028169014084501E-2</v>
      </c>
      <c r="Y13" s="16">
        <v>0.104081632653061</v>
      </c>
      <c r="Z13" s="16"/>
      <c r="AA13" s="16">
        <v>0.115485564304462</v>
      </c>
      <c r="AB13" s="16">
        <v>6.0975609756097601E-2</v>
      </c>
      <c r="AC13" s="16">
        <v>5.3571428571428603E-2</v>
      </c>
      <c r="AD13" s="16">
        <v>8.5271317829457405E-2</v>
      </c>
      <c r="AE13" s="16">
        <v>0.13445378151260501</v>
      </c>
      <c r="AF13" s="16">
        <v>7.4468085106383003E-2</v>
      </c>
      <c r="AG13" s="16">
        <v>9.375E-2</v>
      </c>
      <c r="AH13" s="16">
        <v>9.7560975609756101E-2</v>
      </c>
      <c r="AI13" s="16">
        <v>7.5471698113207503E-2</v>
      </c>
      <c r="AJ13" s="16"/>
      <c r="AK13" s="16">
        <v>8.1218274111675107E-2</v>
      </c>
      <c r="AL13" s="16">
        <v>8.7378640776699004E-2</v>
      </c>
      <c r="AM13" s="16">
        <v>0.118811881188119</v>
      </c>
      <c r="AN13" s="16">
        <v>0.102389078498294</v>
      </c>
      <c r="AO13" s="16">
        <v>0.10638297872340401</v>
      </c>
      <c r="AP13" s="16">
        <v>9.2165898617511496E-2</v>
      </c>
      <c r="AQ13" s="16">
        <v>0.06</v>
      </c>
      <c r="AR13" s="16"/>
      <c r="AS13" s="16">
        <v>9.0425531914893595E-2</v>
      </c>
      <c r="AT13" s="16">
        <v>9.4690265486725697E-2</v>
      </c>
      <c r="AU13" s="16"/>
      <c r="AV13" s="16">
        <v>6.7510548523206704E-2</v>
      </c>
      <c r="AW13" s="16">
        <v>0.109004739336493</v>
      </c>
      <c r="AX13" s="16"/>
      <c r="AY13" s="16">
        <v>8.8164251207729499E-2</v>
      </c>
      <c r="AZ13" s="16">
        <v>0.104081632653061</v>
      </c>
      <c r="BA13" s="16"/>
      <c r="BB13" s="16">
        <v>8.7481146304675697E-2</v>
      </c>
      <c r="BC13" s="16">
        <v>0.10076335877862599</v>
      </c>
      <c r="BD13" s="16"/>
      <c r="BE13" s="16">
        <v>9.6969696969696997E-2</v>
      </c>
      <c r="BF13" s="16">
        <v>0.103550295857988</v>
      </c>
      <c r="BG13" s="16">
        <v>7.4394463667820099E-2</v>
      </c>
      <c r="BH13" s="16">
        <v>0.12765957446808501</v>
      </c>
    </row>
    <row r="14" spans="2:60" ht="30" x14ac:dyDescent="0.25">
      <c r="B14" s="17" t="s">
        <v>531</v>
      </c>
      <c r="C14" s="16">
        <v>9.33232169954476E-2</v>
      </c>
      <c r="D14" s="16">
        <v>8.5271317829457405E-2</v>
      </c>
      <c r="E14" s="16">
        <v>7.69230769230769E-2</v>
      </c>
      <c r="F14" s="16">
        <v>9.4736842105263203E-2</v>
      </c>
      <c r="G14" s="16">
        <v>0.20689655172413801</v>
      </c>
      <c r="H14" s="16">
        <v>0</v>
      </c>
      <c r="I14" s="16">
        <v>8.5714285714285701E-2</v>
      </c>
      <c r="J14" s="16">
        <v>0.105263157894737</v>
      </c>
      <c r="K14" s="16">
        <v>8.2191780821917804E-2</v>
      </c>
      <c r="L14" s="16">
        <v>6.6666666666666693E-2</v>
      </c>
      <c r="M14" s="16">
        <v>0.125</v>
      </c>
      <c r="N14" s="16">
        <v>0.10784313725490199</v>
      </c>
      <c r="O14" s="16">
        <v>3.3333333333333298E-2</v>
      </c>
      <c r="P14" s="16">
        <v>0.1</v>
      </c>
      <c r="Q14" s="16">
        <v>6.9767441860465101E-2</v>
      </c>
      <c r="R14" s="16">
        <v>0.11111111111111099</v>
      </c>
      <c r="S14" s="16">
        <v>6.5934065934065894E-2</v>
      </c>
      <c r="T14" s="16">
        <v>0.134615384615385</v>
      </c>
      <c r="U14" s="16"/>
      <c r="V14" s="16">
        <v>9.7493036211699205E-2</v>
      </c>
      <c r="W14" s="16">
        <v>0.135135135135135</v>
      </c>
      <c r="X14" s="16">
        <v>0.109154929577465</v>
      </c>
      <c r="Y14" s="16">
        <v>6.5306122448979598E-2</v>
      </c>
      <c r="Z14" s="16"/>
      <c r="AA14" s="16">
        <v>0.110236220472441</v>
      </c>
      <c r="AB14" s="16">
        <v>7.3170731707317097E-2</v>
      </c>
      <c r="AC14" s="16">
        <v>0.160714285714286</v>
      </c>
      <c r="AD14" s="16">
        <v>6.2015503875968998E-2</v>
      </c>
      <c r="AE14" s="16">
        <v>0.159663865546218</v>
      </c>
      <c r="AF14" s="16">
        <v>0.10638297872340401</v>
      </c>
      <c r="AG14" s="16">
        <v>8.3333333333333301E-2</v>
      </c>
      <c r="AH14" s="16">
        <v>4.8780487804878099E-2</v>
      </c>
      <c r="AI14" s="16">
        <v>4.71698113207547E-2</v>
      </c>
      <c r="AJ14" s="16"/>
      <c r="AK14" s="16">
        <v>0.10659898477157401</v>
      </c>
      <c r="AL14" s="16">
        <v>6.7961165048543701E-2</v>
      </c>
      <c r="AM14" s="16">
        <v>0.10891089108910899</v>
      </c>
      <c r="AN14" s="16">
        <v>7.8498293515358405E-2</v>
      </c>
      <c r="AO14" s="16">
        <v>9.0425531914893595E-2</v>
      </c>
      <c r="AP14" s="16">
        <v>0.105990783410138</v>
      </c>
      <c r="AQ14" s="16">
        <v>0.12666666666666701</v>
      </c>
      <c r="AR14" s="16"/>
      <c r="AS14" s="16">
        <v>0.10638297872340401</v>
      </c>
      <c r="AT14" s="16">
        <v>9.1150442477876098E-2</v>
      </c>
      <c r="AU14" s="16"/>
      <c r="AV14" s="16">
        <v>8.4388185654008394E-2</v>
      </c>
      <c r="AW14" s="16">
        <v>9.8341232227488196E-2</v>
      </c>
      <c r="AX14" s="16"/>
      <c r="AY14" s="16">
        <v>0.109903381642512</v>
      </c>
      <c r="AZ14" s="16">
        <v>6.5306122448979598E-2</v>
      </c>
      <c r="BA14" s="16"/>
      <c r="BB14" s="16">
        <v>0.10105580693816001</v>
      </c>
      <c r="BC14" s="16">
        <v>8.5496183206106899E-2</v>
      </c>
      <c r="BD14" s="16"/>
      <c r="BE14" s="16">
        <v>9.6969696969696997E-2</v>
      </c>
      <c r="BF14" s="16">
        <v>0.115384615384615</v>
      </c>
      <c r="BG14" s="16">
        <v>8.3044982698961906E-2</v>
      </c>
      <c r="BH14" s="16">
        <v>8.0851063829787198E-2</v>
      </c>
    </row>
    <row r="15" spans="2:60" x14ac:dyDescent="0.25">
      <c r="B15" s="17" t="s">
        <v>529</v>
      </c>
      <c r="C15" s="16">
        <v>8.4977238239757197E-2</v>
      </c>
      <c r="D15" s="16">
        <v>4.6511627906976702E-2</v>
      </c>
      <c r="E15" s="16">
        <v>0.132867132867133</v>
      </c>
      <c r="F15" s="16">
        <v>5.2631578947368397E-2</v>
      </c>
      <c r="G15" s="16">
        <v>0.20689655172413801</v>
      </c>
      <c r="H15" s="16">
        <v>0.1</v>
      </c>
      <c r="I15" s="16">
        <v>6.6666666666666693E-2</v>
      </c>
      <c r="J15" s="16">
        <v>0</v>
      </c>
      <c r="K15" s="16">
        <v>0.10958904109589</v>
      </c>
      <c r="L15" s="16">
        <v>6.6666666666666693E-2</v>
      </c>
      <c r="M15" s="16">
        <v>6.8181818181818205E-2</v>
      </c>
      <c r="N15" s="16">
        <v>7.8431372549019607E-2</v>
      </c>
      <c r="O15" s="16">
        <v>6.6666666666666693E-2</v>
      </c>
      <c r="P15" s="16">
        <v>8.3333333333333301E-2</v>
      </c>
      <c r="Q15" s="16">
        <v>9.3023255813953501E-2</v>
      </c>
      <c r="R15" s="16">
        <v>3.7037037037037E-2</v>
      </c>
      <c r="S15" s="16">
        <v>6.5934065934065894E-2</v>
      </c>
      <c r="T15" s="16">
        <v>0.115384615384615</v>
      </c>
      <c r="U15" s="16"/>
      <c r="V15" s="16">
        <v>8.9136490250696407E-2</v>
      </c>
      <c r="W15" s="16">
        <v>9.1891891891891897E-2</v>
      </c>
      <c r="X15" s="16">
        <v>0.105633802816901</v>
      </c>
      <c r="Y15" s="16">
        <v>6.7346938775510207E-2</v>
      </c>
      <c r="Z15" s="16"/>
      <c r="AA15" s="16">
        <v>9.1863517060367494E-2</v>
      </c>
      <c r="AB15" s="16">
        <v>0.109756097560976</v>
      </c>
      <c r="AC15" s="16">
        <v>0.125</v>
      </c>
      <c r="AD15" s="16">
        <v>7.7519379844961198E-2</v>
      </c>
      <c r="AE15" s="16">
        <v>0.13445378151260501</v>
      </c>
      <c r="AF15" s="16">
        <v>3.1914893617021302E-2</v>
      </c>
      <c r="AG15" s="16">
        <v>7.2916666666666699E-2</v>
      </c>
      <c r="AH15" s="16">
        <v>6.0975609756097601E-2</v>
      </c>
      <c r="AI15" s="16">
        <v>7.5471698113207503E-2</v>
      </c>
      <c r="AJ15" s="16"/>
      <c r="AK15" s="16">
        <v>7.6142131979695396E-2</v>
      </c>
      <c r="AL15" s="16">
        <v>8.7378640776699004E-2</v>
      </c>
      <c r="AM15" s="16">
        <v>8.9108910891089105E-2</v>
      </c>
      <c r="AN15" s="16">
        <v>6.8259385665528999E-2</v>
      </c>
      <c r="AO15" s="16">
        <v>0.10638297872340401</v>
      </c>
      <c r="AP15" s="16">
        <v>8.2949308755760398E-2</v>
      </c>
      <c r="AQ15" s="16">
        <v>0.12</v>
      </c>
      <c r="AR15" s="16"/>
      <c r="AS15" s="16">
        <v>0.10106382978723399</v>
      </c>
      <c r="AT15" s="16">
        <v>8.2300884955752204E-2</v>
      </c>
      <c r="AU15" s="16"/>
      <c r="AV15" s="16">
        <v>5.90717299578059E-2</v>
      </c>
      <c r="AW15" s="16">
        <v>9.9526066350710901E-2</v>
      </c>
      <c r="AX15" s="16"/>
      <c r="AY15" s="16">
        <v>9.5410628019323707E-2</v>
      </c>
      <c r="AZ15" s="16">
        <v>6.7346938775510207E-2</v>
      </c>
      <c r="BA15" s="16"/>
      <c r="BB15" s="16">
        <v>8.7481146304675697E-2</v>
      </c>
      <c r="BC15" s="16">
        <v>8.2442748091603096E-2</v>
      </c>
      <c r="BD15" s="16"/>
      <c r="BE15" s="16">
        <v>7.8787878787878796E-2</v>
      </c>
      <c r="BF15" s="16">
        <v>8.5798816568047304E-2</v>
      </c>
      <c r="BG15" s="16">
        <v>8.6505190311418706E-2</v>
      </c>
      <c r="BH15" s="16">
        <v>8.5106382978723402E-2</v>
      </c>
    </row>
    <row r="16" spans="2:60" x14ac:dyDescent="0.25">
      <c r="B16" s="17" t="s">
        <v>532</v>
      </c>
      <c r="C16" s="16">
        <v>7.8148710166919599E-2</v>
      </c>
      <c r="D16" s="16">
        <v>6.2015503875968998E-2</v>
      </c>
      <c r="E16" s="16">
        <v>7.69230769230769E-2</v>
      </c>
      <c r="F16" s="16">
        <v>0.105263157894737</v>
      </c>
      <c r="G16" s="16">
        <v>0.13793103448275901</v>
      </c>
      <c r="H16" s="16">
        <v>3.3333333333333298E-2</v>
      </c>
      <c r="I16" s="16">
        <v>5.7142857142857099E-2</v>
      </c>
      <c r="J16" s="16">
        <v>5.2631578947368397E-2</v>
      </c>
      <c r="K16" s="16">
        <v>5.4794520547945202E-2</v>
      </c>
      <c r="L16" s="16">
        <v>3.3333333333333298E-2</v>
      </c>
      <c r="M16" s="16">
        <v>0.102272727272727</v>
      </c>
      <c r="N16" s="16">
        <v>5.8823529411764698E-2</v>
      </c>
      <c r="O16" s="16">
        <v>6.6666666666666693E-2</v>
      </c>
      <c r="P16" s="16">
        <v>8.3333333333333301E-2</v>
      </c>
      <c r="Q16" s="16">
        <v>0.162790697674419</v>
      </c>
      <c r="R16" s="16">
        <v>7.4074074074074098E-2</v>
      </c>
      <c r="S16" s="16">
        <v>8.2417582417582402E-2</v>
      </c>
      <c r="T16" s="16">
        <v>6.7307692307692304E-2</v>
      </c>
      <c r="U16" s="16"/>
      <c r="V16" s="16">
        <v>0.13091922005570999</v>
      </c>
      <c r="W16" s="16">
        <v>7.0270270270270302E-2</v>
      </c>
      <c r="X16" s="16">
        <v>5.63380281690141E-2</v>
      </c>
      <c r="Y16" s="16">
        <v>5.5102040816326497E-2</v>
      </c>
      <c r="Z16" s="16"/>
      <c r="AA16" s="16">
        <v>0.115485564304462</v>
      </c>
      <c r="AB16" s="16">
        <v>8.5365853658536606E-2</v>
      </c>
      <c r="AC16" s="16">
        <v>8.9285714285714302E-2</v>
      </c>
      <c r="AD16" s="16">
        <v>6.2015503875968998E-2</v>
      </c>
      <c r="AE16" s="16">
        <v>7.5630252100840303E-2</v>
      </c>
      <c r="AF16" s="16">
        <v>5.31914893617021E-2</v>
      </c>
      <c r="AG16" s="16">
        <v>2.0833333333333301E-2</v>
      </c>
      <c r="AH16" s="16">
        <v>7.3170731707317097E-2</v>
      </c>
      <c r="AI16" s="16">
        <v>5.6603773584905703E-2</v>
      </c>
      <c r="AJ16" s="16"/>
      <c r="AK16" s="16">
        <v>0.121827411167513</v>
      </c>
      <c r="AL16" s="16">
        <v>8.7378640776699004E-2</v>
      </c>
      <c r="AM16" s="16">
        <v>5.9405940594059403E-2</v>
      </c>
      <c r="AN16" s="16">
        <v>5.8020477815699703E-2</v>
      </c>
      <c r="AO16" s="16">
        <v>6.9148936170212796E-2</v>
      </c>
      <c r="AP16" s="16">
        <v>7.3732718894009203E-2</v>
      </c>
      <c r="AQ16" s="16">
        <v>9.3333333333333296E-2</v>
      </c>
      <c r="AR16" s="16"/>
      <c r="AS16" s="16">
        <v>9.0425531914893595E-2</v>
      </c>
      <c r="AT16" s="16">
        <v>7.61061946902655E-2</v>
      </c>
      <c r="AU16" s="16"/>
      <c r="AV16" s="16">
        <v>8.8607594936708903E-2</v>
      </c>
      <c r="AW16" s="16">
        <v>7.2274881516587702E-2</v>
      </c>
      <c r="AX16" s="16"/>
      <c r="AY16" s="16">
        <v>9.1787439613526603E-2</v>
      </c>
      <c r="AZ16" s="16">
        <v>5.5102040816326497E-2</v>
      </c>
      <c r="BA16" s="16"/>
      <c r="BB16" s="16">
        <v>7.69230769230769E-2</v>
      </c>
      <c r="BC16" s="16">
        <v>7.9389312977099197E-2</v>
      </c>
      <c r="BD16" s="16"/>
      <c r="BE16" s="16">
        <v>0.115151515151515</v>
      </c>
      <c r="BF16" s="16">
        <v>0.115384615384615</v>
      </c>
      <c r="BG16" s="16">
        <v>6.0553633217993098E-2</v>
      </c>
      <c r="BH16" s="16">
        <v>4.2553191489361701E-2</v>
      </c>
    </row>
    <row r="17" spans="2:60" x14ac:dyDescent="0.25">
      <c r="B17" s="17" t="s">
        <v>528</v>
      </c>
      <c r="C17" s="16">
        <v>6.9044006069802696E-2</v>
      </c>
      <c r="D17" s="16">
        <v>6.2015503875968998E-2</v>
      </c>
      <c r="E17" s="16">
        <v>5.5944055944055902E-2</v>
      </c>
      <c r="F17" s="16">
        <v>8.42105263157895E-2</v>
      </c>
      <c r="G17" s="16">
        <v>8.6206896551724102E-2</v>
      </c>
      <c r="H17" s="16">
        <v>6.6666666666666693E-2</v>
      </c>
      <c r="I17" s="16">
        <v>6.6666666666666693E-2</v>
      </c>
      <c r="J17" s="16">
        <v>0.157894736842105</v>
      </c>
      <c r="K17" s="16">
        <v>9.5890410958904104E-2</v>
      </c>
      <c r="L17" s="16">
        <v>0.1</v>
      </c>
      <c r="M17" s="16">
        <v>5.6818181818181802E-2</v>
      </c>
      <c r="N17" s="16">
        <v>3.9215686274509803E-2</v>
      </c>
      <c r="O17" s="16">
        <v>6.6666666666666693E-2</v>
      </c>
      <c r="P17" s="16">
        <v>6.6666666666666693E-2</v>
      </c>
      <c r="Q17" s="16">
        <v>2.32558139534884E-2</v>
      </c>
      <c r="R17" s="16">
        <v>3.7037037037037E-2</v>
      </c>
      <c r="S17" s="16">
        <v>8.7912087912087905E-2</v>
      </c>
      <c r="T17" s="16">
        <v>6.7307692307692304E-2</v>
      </c>
      <c r="U17" s="16"/>
      <c r="V17" s="16">
        <v>4.17827298050139E-2</v>
      </c>
      <c r="W17" s="16">
        <v>9.1891891891891897E-2</v>
      </c>
      <c r="X17" s="16">
        <v>7.3943661971830998E-2</v>
      </c>
      <c r="Y17" s="16">
        <v>7.7551020408163293E-2</v>
      </c>
      <c r="Z17" s="16"/>
      <c r="AA17" s="16">
        <v>6.8241469816273007E-2</v>
      </c>
      <c r="AB17" s="16">
        <v>3.65853658536585E-2</v>
      </c>
      <c r="AC17" s="16">
        <v>8.9285714285714302E-2</v>
      </c>
      <c r="AD17" s="16">
        <v>9.3023255813953501E-2</v>
      </c>
      <c r="AE17" s="16">
        <v>6.7226890756302504E-2</v>
      </c>
      <c r="AF17" s="16">
        <v>8.5106382978723402E-2</v>
      </c>
      <c r="AG17" s="16">
        <v>0.104166666666667</v>
      </c>
      <c r="AH17" s="16">
        <v>6.0975609756097601E-2</v>
      </c>
      <c r="AI17" s="16">
        <v>6.6037735849056603E-2</v>
      </c>
      <c r="AJ17" s="16"/>
      <c r="AK17" s="16">
        <v>5.0761421319797002E-2</v>
      </c>
      <c r="AL17" s="16">
        <v>8.7378640776699004E-2</v>
      </c>
      <c r="AM17" s="16">
        <v>0.10891089108910899</v>
      </c>
      <c r="AN17" s="16">
        <v>4.0955631399317398E-2</v>
      </c>
      <c r="AO17" s="16">
        <v>9.0425531914893595E-2</v>
      </c>
      <c r="AP17" s="16">
        <v>9.6774193548387094E-2</v>
      </c>
      <c r="AQ17" s="16">
        <v>6.6666666666666693E-2</v>
      </c>
      <c r="AR17" s="16"/>
      <c r="AS17" s="16">
        <v>9.5744680851063801E-2</v>
      </c>
      <c r="AT17" s="16">
        <v>6.4601769911504403E-2</v>
      </c>
      <c r="AU17" s="16"/>
      <c r="AV17" s="16">
        <v>6.9620253164557E-2</v>
      </c>
      <c r="AW17" s="16">
        <v>6.8720379146919405E-2</v>
      </c>
      <c r="AX17" s="16"/>
      <c r="AY17" s="16">
        <v>6.4009661835748799E-2</v>
      </c>
      <c r="AZ17" s="16">
        <v>7.7551020408163293E-2</v>
      </c>
      <c r="BA17" s="16"/>
      <c r="BB17" s="16">
        <v>7.8431372549019607E-2</v>
      </c>
      <c r="BC17" s="16">
        <v>5.9541984732824398E-2</v>
      </c>
      <c r="BD17" s="16"/>
      <c r="BE17" s="16">
        <v>4.8484848484848499E-2</v>
      </c>
      <c r="BF17" s="16">
        <v>4.7337278106508902E-2</v>
      </c>
      <c r="BG17" s="16">
        <v>6.5743944636678195E-2</v>
      </c>
      <c r="BH17" s="16">
        <v>0.123404255319149</v>
      </c>
    </row>
    <row r="18" spans="2:60" x14ac:dyDescent="0.25">
      <c r="B18" s="17" t="s">
        <v>527</v>
      </c>
      <c r="C18" s="16">
        <v>5.31107738998483E-2</v>
      </c>
      <c r="D18" s="16">
        <v>3.1007751937984499E-2</v>
      </c>
      <c r="E18" s="16">
        <v>5.5944055944055902E-2</v>
      </c>
      <c r="F18" s="16">
        <v>5.2631578947368397E-2</v>
      </c>
      <c r="G18" s="16">
        <v>0.10344827586206901</v>
      </c>
      <c r="H18" s="16">
        <v>3.3333333333333298E-2</v>
      </c>
      <c r="I18" s="16">
        <v>5.7142857142857099E-2</v>
      </c>
      <c r="J18" s="16">
        <v>0</v>
      </c>
      <c r="K18" s="16">
        <v>4.1095890410958902E-2</v>
      </c>
      <c r="L18" s="16">
        <v>3.3333333333333298E-2</v>
      </c>
      <c r="M18" s="16">
        <v>2.27272727272727E-2</v>
      </c>
      <c r="N18" s="16">
        <v>6.8627450980392204E-2</v>
      </c>
      <c r="O18" s="16">
        <v>0</v>
      </c>
      <c r="P18" s="16">
        <v>6.6666666666666693E-2</v>
      </c>
      <c r="Q18" s="16">
        <v>0.116279069767442</v>
      </c>
      <c r="R18" s="16">
        <v>0</v>
      </c>
      <c r="S18" s="16">
        <v>7.1428571428571397E-2</v>
      </c>
      <c r="T18" s="16">
        <v>4.80769230769231E-2</v>
      </c>
      <c r="U18" s="16"/>
      <c r="V18" s="16">
        <v>4.4568245125348203E-2</v>
      </c>
      <c r="W18" s="16">
        <v>5.4054054054054099E-2</v>
      </c>
      <c r="X18" s="16">
        <v>4.2253521126760597E-2</v>
      </c>
      <c r="Y18" s="16">
        <v>6.5306122448979598E-2</v>
      </c>
      <c r="Z18" s="16"/>
      <c r="AA18" s="16">
        <v>6.0367454068241497E-2</v>
      </c>
      <c r="AB18" s="16">
        <v>2.4390243902439001E-2</v>
      </c>
      <c r="AC18" s="16">
        <v>8.0357142857142905E-2</v>
      </c>
      <c r="AD18" s="16">
        <v>3.8759689922480599E-2</v>
      </c>
      <c r="AE18" s="16">
        <v>3.3613445378151301E-2</v>
      </c>
      <c r="AF18" s="16">
        <v>7.4468085106383003E-2</v>
      </c>
      <c r="AG18" s="16">
        <v>6.25E-2</v>
      </c>
      <c r="AH18" s="16">
        <v>8.5365853658536606E-2</v>
      </c>
      <c r="AI18" s="16">
        <v>4.71698113207547E-2</v>
      </c>
      <c r="AJ18" s="16"/>
      <c r="AK18" s="16">
        <v>4.5685279187817299E-2</v>
      </c>
      <c r="AL18" s="16">
        <v>4.85436893203883E-2</v>
      </c>
      <c r="AM18" s="16">
        <v>6.9306930693069299E-2</v>
      </c>
      <c r="AN18" s="16">
        <v>4.4368600682593899E-2</v>
      </c>
      <c r="AO18" s="16">
        <v>5.31914893617021E-2</v>
      </c>
      <c r="AP18" s="16">
        <v>7.83410138248848E-2</v>
      </c>
      <c r="AQ18" s="16">
        <v>0.06</v>
      </c>
      <c r="AR18" s="16"/>
      <c r="AS18" s="16">
        <v>0.12765957446808501</v>
      </c>
      <c r="AT18" s="16">
        <v>4.0707964601769897E-2</v>
      </c>
      <c r="AU18" s="16"/>
      <c r="AV18" s="16">
        <v>3.7974683544303799E-2</v>
      </c>
      <c r="AW18" s="16">
        <v>6.1611374407582901E-2</v>
      </c>
      <c r="AX18" s="16"/>
      <c r="AY18" s="16">
        <v>4.5893719806763301E-2</v>
      </c>
      <c r="AZ18" s="16">
        <v>6.5306122448979598E-2</v>
      </c>
      <c r="BA18" s="16"/>
      <c r="BB18" s="16">
        <v>5.8823529411764698E-2</v>
      </c>
      <c r="BC18" s="16">
        <v>4.7328244274809202E-2</v>
      </c>
      <c r="BD18" s="16"/>
      <c r="BE18" s="16">
        <v>3.6363636363636397E-2</v>
      </c>
      <c r="BF18" s="16">
        <v>3.8461538461538498E-2</v>
      </c>
      <c r="BG18" s="16">
        <v>5.0173010380622801E-2</v>
      </c>
      <c r="BH18" s="16">
        <v>9.3617021276595699E-2</v>
      </c>
    </row>
    <row r="19" spans="2:60" x14ac:dyDescent="0.25">
      <c r="B19" s="17" t="s">
        <v>99</v>
      </c>
      <c r="C19" s="16">
        <v>1.5174506828528099E-2</v>
      </c>
      <c r="D19" s="16">
        <v>7.7519379844961196E-3</v>
      </c>
      <c r="E19" s="16">
        <v>6.9930069930069904E-3</v>
      </c>
      <c r="F19" s="16">
        <v>1.05263157894737E-2</v>
      </c>
      <c r="G19" s="16">
        <v>0</v>
      </c>
      <c r="H19" s="16">
        <v>0</v>
      </c>
      <c r="I19" s="16">
        <v>2.8571428571428598E-2</v>
      </c>
      <c r="J19" s="16">
        <v>5.2631578947368397E-2</v>
      </c>
      <c r="K19" s="16">
        <v>0</v>
      </c>
      <c r="L19" s="16">
        <v>0</v>
      </c>
      <c r="M19" s="16">
        <v>6.8181818181818205E-2</v>
      </c>
      <c r="N19" s="16">
        <v>1.9607843137254902E-2</v>
      </c>
      <c r="O19" s="16">
        <v>0</v>
      </c>
      <c r="P19" s="16">
        <v>0</v>
      </c>
      <c r="Q19" s="16">
        <v>0</v>
      </c>
      <c r="R19" s="16">
        <v>0</v>
      </c>
      <c r="S19" s="16">
        <v>2.1978021978022001E-2</v>
      </c>
      <c r="T19" s="16">
        <v>9.6153846153846194E-3</v>
      </c>
      <c r="U19" s="16"/>
      <c r="V19" s="16">
        <v>2.7855153203342601E-3</v>
      </c>
      <c r="W19" s="16">
        <v>2.7027027027027001E-2</v>
      </c>
      <c r="X19" s="16">
        <v>1.4084507042253501E-2</v>
      </c>
      <c r="Y19" s="16">
        <v>2.04081632653061E-2</v>
      </c>
      <c r="Z19" s="16"/>
      <c r="AA19" s="16">
        <v>1.5748031496062999E-2</v>
      </c>
      <c r="AB19" s="16">
        <v>2.4390243902439001E-2</v>
      </c>
      <c r="AC19" s="16">
        <v>8.9285714285714298E-3</v>
      </c>
      <c r="AD19" s="16">
        <v>7.7519379844961196E-3</v>
      </c>
      <c r="AE19" s="16">
        <v>1.6806722689075598E-2</v>
      </c>
      <c r="AF19" s="16">
        <v>5.31914893617021E-2</v>
      </c>
      <c r="AG19" s="16">
        <v>2.0833333333333301E-2</v>
      </c>
      <c r="AH19" s="16">
        <v>1.21951219512195E-2</v>
      </c>
      <c r="AI19" s="16">
        <v>0</v>
      </c>
      <c r="AJ19" s="16"/>
      <c r="AK19" s="16">
        <v>2.0304568527918801E-2</v>
      </c>
      <c r="AL19" s="16">
        <v>9.7087378640776708E-3</v>
      </c>
      <c r="AM19" s="16">
        <v>2.9702970297029702E-2</v>
      </c>
      <c r="AN19" s="16">
        <v>1.36518771331058E-2</v>
      </c>
      <c r="AO19" s="16">
        <v>5.31914893617021E-3</v>
      </c>
      <c r="AP19" s="16">
        <v>1.8433179723502301E-2</v>
      </c>
      <c r="AQ19" s="16">
        <v>0.02</v>
      </c>
      <c r="AR19" s="16"/>
      <c r="AS19" s="16">
        <v>3.1914893617021302E-2</v>
      </c>
      <c r="AT19" s="16">
        <v>1.23893805309735E-2</v>
      </c>
      <c r="AU19" s="16"/>
      <c r="AV19" s="16">
        <v>6.3291139240506302E-3</v>
      </c>
      <c r="AW19" s="16">
        <v>2.0142180094786698E-2</v>
      </c>
      <c r="AX19" s="16"/>
      <c r="AY19" s="16">
        <v>1.20772946859903E-2</v>
      </c>
      <c r="AZ19" s="16">
        <v>2.04081632653061E-2</v>
      </c>
      <c r="BA19" s="16"/>
      <c r="BB19" s="16">
        <v>1.9607843137254902E-2</v>
      </c>
      <c r="BC19" s="16">
        <v>1.0687022900763401E-2</v>
      </c>
      <c r="BD19" s="16"/>
      <c r="BE19" s="16">
        <v>0</v>
      </c>
      <c r="BF19" s="16">
        <v>5.9171597633136102E-3</v>
      </c>
      <c r="BG19" s="16">
        <v>1.73010380622837E-2</v>
      </c>
      <c r="BH19" s="16">
        <v>3.4042553191489397E-2</v>
      </c>
    </row>
    <row r="20" spans="2:60" x14ac:dyDescent="0.25">
      <c r="B20" s="17" t="s">
        <v>103</v>
      </c>
      <c r="C20" s="18">
        <v>0.24962063732928699</v>
      </c>
      <c r="D20" s="18">
        <v>0.28682170542635699</v>
      </c>
      <c r="E20" s="18">
        <v>0.31468531468531502</v>
      </c>
      <c r="F20" s="18">
        <v>0.221052631578947</v>
      </c>
      <c r="G20" s="18">
        <v>0.22413793103448301</v>
      </c>
      <c r="H20" s="18">
        <v>0.2</v>
      </c>
      <c r="I20" s="18">
        <v>0.266666666666667</v>
      </c>
      <c r="J20" s="18">
        <v>0.36842105263157898</v>
      </c>
      <c r="K20" s="18">
        <v>0.24657534246575299</v>
      </c>
      <c r="L20" s="18">
        <v>0.266666666666667</v>
      </c>
      <c r="M20" s="18">
        <v>0.204545454545455</v>
      </c>
      <c r="N20" s="18">
        <v>0.28431372549019601</v>
      </c>
      <c r="O20" s="18">
        <v>0.33333333333333298</v>
      </c>
      <c r="P20" s="18">
        <v>0.3</v>
      </c>
      <c r="Q20" s="18">
        <v>0.32558139534883701</v>
      </c>
      <c r="R20" s="18">
        <v>0.296296296296296</v>
      </c>
      <c r="S20" s="18">
        <v>0.19780219780219799</v>
      </c>
      <c r="T20" s="18">
        <v>0.125</v>
      </c>
      <c r="U20" s="18"/>
      <c r="V20" s="18">
        <v>0.28969359331476302</v>
      </c>
      <c r="W20" s="18">
        <v>0.22162162162162199</v>
      </c>
      <c r="X20" s="18">
        <v>0.242957746478873</v>
      </c>
      <c r="Y20" s="18">
        <v>0.23469387755102</v>
      </c>
      <c r="Z20" s="18"/>
      <c r="AA20" s="18">
        <v>0.26246719160104998</v>
      </c>
      <c r="AB20" s="18">
        <v>0.19512195121951201</v>
      </c>
      <c r="AC20" s="18">
        <v>0.125</v>
      </c>
      <c r="AD20" s="18">
        <v>0.209302325581395</v>
      </c>
      <c r="AE20" s="18">
        <v>0.218487394957983</v>
      </c>
      <c r="AF20" s="18">
        <v>0.23404255319148901</v>
      </c>
      <c r="AG20" s="18">
        <v>0.22916666666666699</v>
      </c>
      <c r="AH20" s="18">
        <v>0.32926829268292701</v>
      </c>
      <c r="AI20" s="18">
        <v>0.22641509433962301</v>
      </c>
      <c r="AJ20" s="18"/>
      <c r="AK20" s="18">
        <v>0.26395939086294401</v>
      </c>
      <c r="AL20" s="18">
        <v>0.16504854368932001</v>
      </c>
      <c r="AM20" s="18">
        <v>0.237623762376238</v>
      </c>
      <c r="AN20" s="18">
        <v>0.33788395904436902</v>
      </c>
      <c r="AO20" s="18">
        <v>0.21276595744680901</v>
      </c>
      <c r="AP20" s="18">
        <v>0.19354838709677399</v>
      </c>
      <c r="AQ20" s="18">
        <v>0.193333333333333</v>
      </c>
      <c r="AR20" s="18"/>
      <c r="AS20" s="18">
        <v>0.13297872340425501</v>
      </c>
      <c r="AT20" s="18">
        <v>0.26902654867256598</v>
      </c>
      <c r="AU20" s="18"/>
      <c r="AV20" s="18">
        <v>0.29957805907173002</v>
      </c>
      <c r="AW20" s="18">
        <v>0.22156398104265401</v>
      </c>
      <c r="AX20" s="18"/>
      <c r="AY20" s="18">
        <v>0.258454106280193</v>
      </c>
      <c r="AZ20" s="18">
        <v>0.23469387755102</v>
      </c>
      <c r="BA20" s="18"/>
      <c r="BB20" s="18">
        <v>0.22926093514328799</v>
      </c>
      <c r="BC20" s="18">
        <v>0.27022900763358798</v>
      </c>
      <c r="BD20" s="18"/>
      <c r="BE20" s="18">
        <v>0.351515151515152</v>
      </c>
      <c r="BF20" s="18">
        <v>0.23668639053254401</v>
      </c>
      <c r="BG20" s="18">
        <v>0.24048442906574399</v>
      </c>
      <c r="BH20" s="18">
        <v>0.21702127659574499</v>
      </c>
    </row>
    <row r="21" spans="2:60" x14ac:dyDescent="0.25">
      <c r="B21" s="15"/>
    </row>
    <row r="22" spans="2:60" x14ac:dyDescent="0.25">
      <c r="B22" t="s">
        <v>80</v>
      </c>
    </row>
    <row r="23" spans="2:60" x14ac:dyDescent="0.25">
      <c r="B23" t="s">
        <v>81</v>
      </c>
    </row>
    <row r="25" spans="2:60" x14ac:dyDescent="0.25">
      <c r="B2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540</v>
      </c>
      <c r="C8" s="16">
        <v>0.54704097116843697</v>
      </c>
      <c r="D8" s="16">
        <v>0.50387596899224796</v>
      </c>
      <c r="E8" s="16">
        <v>0.52447552447552404</v>
      </c>
      <c r="F8" s="16">
        <v>0.52631578947368396</v>
      </c>
      <c r="G8" s="16">
        <v>0.568965517241379</v>
      </c>
      <c r="H8" s="16">
        <v>0.6</v>
      </c>
      <c r="I8" s="16">
        <v>0.6</v>
      </c>
      <c r="J8" s="16">
        <v>0.78947368421052599</v>
      </c>
      <c r="K8" s="16">
        <v>0.42465753424657499</v>
      </c>
      <c r="L8" s="16">
        <v>0.6</v>
      </c>
      <c r="M8" s="16">
        <v>0.52272727272727304</v>
      </c>
      <c r="N8" s="16">
        <v>0.52941176470588203</v>
      </c>
      <c r="O8" s="16">
        <v>0.63333333333333297</v>
      </c>
      <c r="P8" s="16">
        <v>0.58333333333333304</v>
      </c>
      <c r="Q8" s="16">
        <v>0.48837209302325602</v>
      </c>
      <c r="R8" s="16">
        <v>0.44444444444444398</v>
      </c>
      <c r="S8" s="16">
        <v>0.60439560439560402</v>
      </c>
      <c r="T8" s="16">
        <v>0.53846153846153799</v>
      </c>
      <c r="U8" s="16"/>
      <c r="V8" s="16">
        <v>0.35933147632312001</v>
      </c>
      <c r="W8" s="16">
        <v>0.56756756756756799</v>
      </c>
      <c r="X8" s="16">
        <v>0.59859154929577496</v>
      </c>
      <c r="Y8" s="16">
        <v>0.64693877551020396</v>
      </c>
      <c r="Z8" s="16"/>
      <c r="AA8" s="16">
        <v>0.35695538057742798</v>
      </c>
      <c r="AB8" s="16">
        <v>0.62195121951219501</v>
      </c>
      <c r="AC8" s="16">
        <v>0.61607142857142905</v>
      </c>
      <c r="AD8" s="16">
        <v>0.53488372093023295</v>
      </c>
      <c r="AE8" s="16">
        <v>0.52100840336134502</v>
      </c>
      <c r="AF8" s="16">
        <v>0.69148936170212805</v>
      </c>
      <c r="AG8" s="16">
        <v>0.75</v>
      </c>
      <c r="AH8" s="16">
        <v>0.62195121951219501</v>
      </c>
      <c r="AI8" s="16">
        <v>0.66981132075471705</v>
      </c>
      <c r="AJ8" s="16"/>
      <c r="AK8" s="16">
        <v>0.50761421319796995</v>
      </c>
      <c r="AL8" s="16">
        <v>0.51456310679611605</v>
      </c>
      <c r="AM8" s="16">
        <v>0.50495049504950495</v>
      </c>
      <c r="AN8" s="16">
        <v>0.54607508532423199</v>
      </c>
      <c r="AO8" s="16">
        <v>0.57978723404255295</v>
      </c>
      <c r="AP8" s="16">
        <v>0.57603686635944695</v>
      </c>
      <c r="AQ8" s="16">
        <v>0.56000000000000005</v>
      </c>
      <c r="AR8" s="16"/>
      <c r="AS8" s="16">
        <v>0.62765957446808496</v>
      </c>
      <c r="AT8" s="16">
        <v>0.533628318584071</v>
      </c>
      <c r="AU8" s="16"/>
      <c r="AV8" s="16">
        <v>0.493670886075949</v>
      </c>
      <c r="AW8" s="16">
        <v>0.57701421800947905</v>
      </c>
      <c r="AX8" s="16"/>
      <c r="AY8" s="16">
        <v>0.48792270531401</v>
      </c>
      <c r="AZ8" s="16">
        <v>0.64693877551020396</v>
      </c>
      <c r="BA8" s="16"/>
      <c r="BB8" s="16">
        <v>0.565610859728507</v>
      </c>
      <c r="BC8" s="16">
        <v>0.52824427480916003</v>
      </c>
      <c r="BD8" s="16"/>
      <c r="BE8" s="16">
        <v>0.351515151515152</v>
      </c>
      <c r="BF8" s="16">
        <v>0.49408284023668603</v>
      </c>
      <c r="BG8" s="16">
        <v>0.61764705882352899</v>
      </c>
      <c r="BH8" s="16">
        <v>0.587234042553191</v>
      </c>
    </row>
    <row r="9" spans="2:60" ht="30" x14ac:dyDescent="0.25">
      <c r="B9" s="17" t="s">
        <v>541</v>
      </c>
      <c r="C9" s="16">
        <v>0.457511380880121</v>
      </c>
      <c r="D9" s="16">
        <v>0.403100775193798</v>
      </c>
      <c r="E9" s="16">
        <v>0.41958041958042003</v>
      </c>
      <c r="F9" s="16">
        <v>0.557894736842105</v>
      </c>
      <c r="G9" s="16">
        <v>0.39655172413793099</v>
      </c>
      <c r="H9" s="16">
        <v>0.5</v>
      </c>
      <c r="I9" s="16">
        <v>0.50476190476190497</v>
      </c>
      <c r="J9" s="16">
        <v>0.63157894736842102</v>
      </c>
      <c r="K9" s="16">
        <v>0.32876712328767099</v>
      </c>
      <c r="L9" s="16">
        <v>0.43333333333333302</v>
      </c>
      <c r="M9" s="16">
        <v>0.53409090909090895</v>
      </c>
      <c r="N9" s="16">
        <v>0.42156862745098</v>
      </c>
      <c r="O9" s="16">
        <v>0.4</v>
      </c>
      <c r="P9" s="16">
        <v>0.45</v>
      </c>
      <c r="Q9" s="16">
        <v>0.48837209302325602</v>
      </c>
      <c r="R9" s="16">
        <v>0.48148148148148101</v>
      </c>
      <c r="S9" s="16">
        <v>0.48901098901098899</v>
      </c>
      <c r="T9" s="16">
        <v>0.44230769230769201</v>
      </c>
      <c r="U9" s="16"/>
      <c r="V9" s="16">
        <v>0.36490250696378801</v>
      </c>
      <c r="W9" s="16">
        <v>0.464864864864865</v>
      </c>
      <c r="X9" s="16">
        <v>0.49647887323943701</v>
      </c>
      <c r="Y9" s="16">
        <v>0.5</v>
      </c>
      <c r="Z9" s="16"/>
      <c r="AA9" s="16">
        <v>0.34645669291338599</v>
      </c>
      <c r="AB9" s="16">
        <v>0.48780487804877998</v>
      </c>
      <c r="AC9" s="16">
        <v>0.4375</v>
      </c>
      <c r="AD9" s="16">
        <v>0.57364341085271298</v>
      </c>
      <c r="AE9" s="16">
        <v>0.42016806722689098</v>
      </c>
      <c r="AF9" s="16">
        <v>0.53191489361702105</v>
      </c>
      <c r="AG9" s="16">
        <v>0.46875</v>
      </c>
      <c r="AH9" s="16">
        <v>0.54878048780487798</v>
      </c>
      <c r="AI9" s="16">
        <v>0.5</v>
      </c>
      <c r="AJ9" s="16"/>
      <c r="AK9" s="16">
        <v>0.36040609137055801</v>
      </c>
      <c r="AL9" s="16">
        <v>0.40776699029126201</v>
      </c>
      <c r="AM9" s="16">
        <v>0.41584158415841599</v>
      </c>
      <c r="AN9" s="16">
        <v>0.54948805460750805</v>
      </c>
      <c r="AO9" s="16">
        <v>0.47872340425531901</v>
      </c>
      <c r="AP9" s="16">
        <v>0.41474654377880199</v>
      </c>
      <c r="AQ9" s="16">
        <v>0.46666666666666701</v>
      </c>
      <c r="AR9" s="16"/>
      <c r="AS9" s="16">
        <v>0.39893617021276601</v>
      </c>
      <c r="AT9" s="16">
        <v>0.46725663716814198</v>
      </c>
      <c r="AU9" s="16"/>
      <c r="AV9" s="16">
        <v>0.474683544303797</v>
      </c>
      <c r="AW9" s="16">
        <v>0.44786729857819901</v>
      </c>
      <c r="AX9" s="16"/>
      <c r="AY9" s="16">
        <v>0.43236714975845397</v>
      </c>
      <c r="AZ9" s="16">
        <v>0.5</v>
      </c>
      <c r="BA9" s="16"/>
      <c r="BB9" s="16">
        <v>0.42835595776772201</v>
      </c>
      <c r="BC9" s="16">
        <v>0.48702290076335902</v>
      </c>
      <c r="BD9" s="16"/>
      <c r="BE9" s="16">
        <v>0.33939393939393903</v>
      </c>
      <c r="BF9" s="16">
        <v>0.45266272189349099</v>
      </c>
      <c r="BG9" s="16">
        <v>0.51038062283736996</v>
      </c>
      <c r="BH9" s="16">
        <v>0.41702127659574501</v>
      </c>
    </row>
    <row r="10" spans="2:60" x14ac:dyDescent="0.25">
      <c r="B10" s="17" t="s">
        <v>542</v>
      </c>
      <c r="C10" s="16">
        <v>0.33839150227617598</v>
      </c>
      <c r="D10" s="16">
        <v>0.39534883720930197</v>
      </c>
      <c r="E10" s="16">
        <v>0.39860139860139898</v>
      </c>
      <c r="F10" s="16">
        <v>0.4</v>
      </c>
      <c r="G10" s="16">
        <v>0.31034482758620702</v>
      </c>
      <c r="H10" s="16">
        <v>0.2</v>
      </c>
      <c r="I10" s="16">
        <v>0.266666666666667</v>
      </c>
      <c r="J10" s="16">
        <v>0.26315789473684198</v>
      </c>
      <c r="K10" s="16">
        <v>0.32876712328767099</v>
      </c>
      <c r="L10" s="16">
        <v>0.46666666666666701</v>
      </c>
      <c r="M10" s="16">
        <v>0.36363636363636398</v>
      </c>
      <c r="N10" s="16">
        <v>0.29411764705882398</v>
      </c>
      <c r="O10" s="16">
        <v>0.33333333333333298</v>
      </c>
      <c r="P10" s="16">
        <v>0.21666666666666701</v>
      </c>
      <c r="Q10" s="16">
        <v>0.39534883720930197</v>
      </c>
      <c r="R10" s="16">
        <v>0.37037037037037002</v>
      </c>
      <c r="S10" s="16">
        <v>0.35714285714285698</v>
      </c>
      <c r="T10" s="16">
        <v>0.269230769230769</v>
      </c>
      <c r="U10" s="16"/>
      <c r="V10" s="16">
        <v>0.39554317548746498</v>
      </c>
      <c r="W10" s="16">
        <v>0.356756756756757</v>
      </c>
      <c r="X10" s="16">
        <v>0.36971830985915499</v>
      </c>
      <c r="Y10" s="16">
        <v>0.27142857142857102</v>
      </c>
      <c r="Z10" s="16"/>
      <c r="AA10" s="16">
        <v>0.39895013123359602</v>
      </c>
      <c r="AB10" s="16">
        <v>0.439024390243902</v>
      </c>
      <c r="AC10" s="16">
        <v>0.375</v>
      </c>
      <c r="AD10" s="16">
        <v>0.34883720930232598</v>
      </c>
      <c r="AE10" s="16">
        <v>0.42857142857142899</v>
      </c>
      <c r="AF10" s="16">
        <v>0.26595744680851102</v>
      </c>
      <c r="AG10" s="16">
        <v>0.32291666666666702</v>
      </c>
      <c r="AH10" s="16">
        <v>0.292682926829268</v>
      </c>
      <c r="AI10" s="16">
        <v>0.20754716981132099</v>
      </c>
      <c r="AJ10" s="16"/>
      <c r="AK10" s="16">
        <v>0.33502538071066001</v>
      </c>
      <c r="AL10" s="16">
        <v>0.41747572815534001</v>
      </c>
      <c r="AM10" s="16">
        <v>0.40594059405940602</v>
      </c>
      <c r="AN10" s="16">
        <v>0.32081911262798601</v>
      </c>
      <c r="AO10" s="16">
        <v>0.33510638297872303</v>
      </c>
      <c r="AP10" s="16">
        <v>0.29953917050691198</v>
      </c>
      <c r="AQ10" s="16">
        <v>0.39333333333333298</v>
      </c>
      <c r="AR10" s="16"/>
      <c r="AS10" s="16">
        <v>0.27659574468085102</v>
      </c>
      <c r="AT10" s="16">
        <v>0.34867256637168098</v>
      </c>
      <c r="AU10" s="16"/>
      <c r="AV10" s="16">
        <v>0.38185654008438802</v>
      </c>
      <c r="AW10" s="16">
        <v>0.31398104265402799</v>
      </c>
      <c r="AX10" s="16"/>
      <c r="AY10" s="16">
        <v>0.37801932367149799</v>
      </c>
      <c r="AZ10" s="16">
        <v>0.27142857142857102</v>
      </c>
      <c r="BA10" s="16"/>
      <c r="BB10" s="16">
        <v>0.32126696832579199</v>
      </c>
      <c r="BC10" s="16">
        <v>0.355725190839695</v>
      </c>
      <c r="BD10" s="16"/>
      <c r="BE10" s="16">
        <v>0.27878787878787897</v>
      </c>
      <c r="BF10" s="16">
        <v>0.378698224852071</v>
      </c>
      <c r="BG10" s="16">
        <v>0.32006920415224899</v>
      </c>
      <c r="BH10" s="16">
        <v>0.36170212765957399</v>
      </c>
    </row>
    <row r="11" spans="2:60" x14ac:dyDescent="0.25">
      <c r="B11" s="17" t="s">
        <v>543</v>
      </c>
      <c r="C11" s="16">
        <v>0.31942336874051602</v>
      </c>
      <c r="D11" s="16">
        <v>0.34883720930232598</v>
      </c>
      <c r="E11" s="16">
        <v>0.30769230769230799</v>
      </c>
      <c r="F11" s="16">
        <v>0.231578947368421</v>
      </c>
      <c r="G11" s="16">
        <v>0.34482758620689702</v>
      </c>
      <c r="H11" s="16">
        <v>0.266666666666667</v>
      </c>
      <c r="I11" s="16">
        <v>0.38095238095238099</v>
      </c>
      <c r="J11" s="16">
        <v>0.105263157894737</v>
      </c>
      <c r="K11" s="16">
        <v>0.28767123287671198</v>
      </c>
      <c r="L11" s="16">
        <v>0.33333333333333298</v>
      </c>
      <c r="M11" s="16">
        <v>0.375</v>
      </c>
      <c r="N11" s="16">
        <v>0.32352941176470601</v>
      </c>
      <c r="O11" s="16">
        <v>0.1</v>
      </c>
      <c r="P11" s="16">
        <v>0.25</v>
      </c>
      <c r="Q11" s="16">
        <v>0.32558139534883701</v>
      </c>
      <c r="R11" s="16">
        <v>0.44444444444444398</v>
      </c>
      <c r="S11" s="16">
        <v>0.38461538461538503</v>
      </c>
      <c r="T11" s="16">
        <v>0.27884615384615402</v>
      </c>
      <c r="U11" s="16"/>
      <c r="V11" s="16">
        <v>0.23676880222841201</v>
      </c>
      <c r="W11" s="16">
        <v>0.26486486486486499</v>
      </c>
      <c r="X11" s="16">
        <v>0.33450704225352101</v>
      </c>
      <c r="Y11" s="16">
        <v>0.39183673469387797</v>
      </c>
      <c r="Z11" s="16"/>
      <c r="AA11" s="16">
        <v>0.244094488188976</v>
      </c>
      <c r="AB11" s="16">
        <v>0.219512195121951</v>
      </c>
      <c r="AC11" s="16">
        <v>0.32142857142857101</v>
      </c>
      <c r="AD11" s="16">
        <v>0.39534883720930197</v>
      </c>
      <c r="AE11" s="16">
        <v>0.38655462184874001</v>
      </c>
      <c r="AF11" s="16">
        <v>0.42553191489361702</v>
      </c>
      <c r="AG11" s="16">
        <v>0.40625</v>
      </c>
      <c r="AH11" s="16">
        <v>0.439024390243902</v>
      </c>
      <c r="AI11" s="16">
        <v>0.35849056603773599</v>
      </c>
      <c r="AJ11" s="16"/>
      <c r="AK11" s="16">
        <v>0.25888324873096402</v>
      </c>
      <c r="AL11" s="16">
        <v>0.29126213592233002</v>
      </c>
      <c r="AM11" s="16">
        <v>0.33663366336633699</v>
      </c>
      <c r="AN11" s="16">
        <v>0.273037542662116</v>
      </c>
      <c r="AO11" s="16">
        <v>0.38297872340425498</v>
      </c>
      <c r="AP11" s="16">
        <v>0.42396313364055299</v>
      </c>
      <c r="AQ11" s="16">
        <v>0.34</v>
      </c>
      <c r="AR11" s="16"/>
      <c r="AS11" s="16">
        <v>0.45212765957446799</v>
      </c>
      <c r="AT11" s="16">
        <v>0.29734513274336299</v>
      </c>
      <c r="AU11" s="16"/>
      <c r="AV11" s="16">
        <v>0.30168776371307998</v>
      </c>
      <c r="AW11" s="16">
        <v>0.32938388625592402</v>
      </c>
      <c r="AX11" s="16"/>
      <c r="AY11" s="16">
        <v>0.27657004830917897</v>
      </c>
      <c r="AZ11" s="16">
        <v>0.39183673469387797</v>
      </c>
      <c r="BA11" s="16"/>
      <c r="BB11" s="16">
        <v>0.36349924585218701</v>
      </c>
      <c r="BC11" s="16">
        <v>0.27480916030534402</v>
      </c>
      <c r="BD11" s="16"/>
      <c r="BE11" s="16">
        <v>9.0909090909090898E-2</v>
      </c>
      <c r="BF11" s="16">
        <v>0.224852071005917</v>
      </c>
      <c r="BG11" s="16">
        <v>0.39619377162629799</v>
      </c>
      <c r="BH11" s="16">
        <v>0.42978723404255298</v>
      </c>
    </row>
    <row r="12" spans="2:60" ht="30" x14ac:dyDescent="0.25">
      <c r="B12" s="17" t="s">
        <v>544</v>
      </c>
      <c r="C12" s="16">
        <v>0.27465857359635798</v>
      </c>
      <c r="D12" s="16">
        <v>0.30232558139534899</v>
      </c>
      <c r="E12" s="16">
        <v>0.21678321678321699</v>
      </c>
      <c r="F12" s="16">
        <v>0.28421052631578902</v>
      </c>
      <c r="G12" s="16">
        <v>0.22413793103448301</v>
      </c>
      <c r="H12" s="16">
        <v>0.233333333333333</v>
      </c>
      <c r="I12" s="16">
        <v>0.25714285714285701</v>
      </c>
      <c r="J12" s="16">
        <v>0.31578947368421101</v>
      </c>
      <c r="K12" s="16">
        <v>0.41095890410958902</v>
      </c>
      <c r="L12" s="16">
        <v>0.36666666666666697</v>
      </c>
      <c r="M12" s="16">
        <v>0.26136363636363602</v>
      </c>
      <c r="N12" s="16">
        <v>0.34313725490196101</v>
      </c>
      <c r="O12" s="16">
        <v>0.2</v>
      </c>
      <c r="P12" s="16">
        <v>0.16666666666666699</v>
      </c>
      <c r="Q12" s="16">
        <v>0.372093023255814</v>
      </c>
      <c r="R12" s="16">
        <v>0.25925925925925902</v>
      </c>
      <c r="S12" s="16">
        <v>0.28021978021978</v>
      </c>
      <c r="T12" s="16">
        <v>0.22115384615384601</v>
      </c>
      <c r="U12" s="16"/>
      <c r="V12" s="16">
        <v>0.26183844011142099</v>
      </c>
      <c r="W12" s="16">
        <v>0.33513513513513499</v>
      </c>
      <c r="X12" s="16">
        <v>0.25352112676056299</v>
      </c>
      <c r="Y12" s="16">
        <v>0.27346938775510199</v>
      </c>
      <c r="Z12" s="16"/>
      <c r="AA12" s="16">
        <v>0.33858267716535401</v>
      </c>
      <c r="AB12" s="16">
        <v>0.26829268292682901</v>
      </c>
      <c r="AC12" s="16">
        <v>0.23214285714285701</v>
      </c>
      <c r="AD12" s="16">
        <v>0.24806201550387599</v>
      </c>
      <c r="AE12" s="16">
        <v>0.24369747899159699</v>
      </c>
      <c r="AF12" s="16">
        <v>0.25531914893617003</v>
      </c>
      <c r="AG12" s="16">
        <v>0.22916666666666699</v>
      </c>
      <c r="AH12" s="16">
        <v>0.353658536585366</v>
      </c>
      <c r="AI12" s="16">
        <v>0.26415094339622602</v>
      </c>
      <c r="AJ12" s="16"/>
      <c r="AK12" s="16">
        <v>0.31979695431472099</v>
      </c>
      <c r="AL12" s="16">
        <v>0.26213592233009703</v>
      </c>
      <c r="AM12" s="16">
        <v>0.287128712871287</v>
      </c>
      <c r="AN12" s="16">
        <v>0.24914675767918101</v>
      </c>
      <c r="AO12" s="16">
        <v>0.28191489361702099</v>
      </c>
      <c r="AP12" s="16">
        <v>0.29032258064516098</v>
      </c>
      <c r="AQ12" s="16">
        <v>0.24</v>
      </c>
      <c r="AR12" s="16"/>
      <c r="AS12" s="16">
        <v>0.30319148936170198</v>
      </c>
      <c r="AT12" s="16">
        <v>0.26991150442477901</v>
      </c>
      <c r="AU12" s="16"/>
      <c r="AV12" s="16">
        <v>0.29535864978902998</v>
      </c>
      <c r="AW12" s="16">
        <v>0.26303317535545001</v>
      </c>
      <c r="AX12" s="16"/>
      <c r="AY12" s="16">
        <v>0.27536231884057999</v>
      </c>
      <c r="AZ12" s="16">
        <v>0.27346938775510199</v>
      </c>
      <c r="BA12" s="16"/>
      <c r="BB12" s="16">
        <v>0.28355957767722501</v>
      </c>
      <c r="BC12" s="16">
        <v>0.26564885496183199</v>
      </c>
      <c r="BD12" s="16"/>
      <c r="BE12" s="16">
        <v>0.15151515151515199</v>
      </c>
      <c r="BF12" s="16">
        <v>0.27810650887574001</v>
      </c>
      <c r="BG12" s="16">
        <v>0.29584775086505199</v>
      </c>
      <c r="BH12" s="16">
        <v>0.30638297872340398</v>
      </c>
    </row>
    <row r="13" spans="2:60" ht="30" x14ac:dyDescent="0.25">
      <c r="B13" s="17" t="s">
        <v>545</v>
      </c>
      <c r="C13" s="16">
        <v>0.19954476479514399</v>
      </c>
      <c r="D13" s="16">
        <v>0.170542635658915</v>
      </c>
      <c r="E13" s="16">
        <v>0.15384615384615399</v>
      </c>
      <c r="F13" s="16">
        <v>0.13684210526315799</v>
      </c>
      <c r="G13" s="16">
        <v>0.18965517241379301</v>
      </c>
      <c r="H13" s="16">
        <v>0.266666666666667</v>
      </c>
      <c r="I13" s="16">
        <v>0.14285714285714299</v>
      </c>
      <c r="J13" s="16">
        <v>0.157894736842105</v>
      </c>
      <c r="K13" s="16">
        <v>0.123287671232877</v>
      </c>
      <c r="L13" s="16">
        <v>0.1</v>
      </c>
      <c r="M13" s="16">
        <v>0.18181818181818199</v>
      </c>
      <c r="N13" s="16">
        <v>0.18627450980392199</v>
      </c>
      <c r="O13" s="16">
        <v>0.16666666666666699</v>
      </c>
      <c r="P13" s="16">
        <v>0.266666666666667</v>
      </c>
      <c r="Q13" s="16">
        <v>0.209302325581395</v>
      </c>
      <c r="R13" s="16">
        <v>0</v>
      </c>
      <c r="S13" s="16">
        <v>0.28021978021978</v>
      </c>
      <c r="T13" s="16">
        <v>0.394230769230769</v>
      </c>
      <c r="U13" s="16"/>
      <c r="V13" s="16">
        <v>5.2924791086351002E-2</v>
      </c>
      <c r="W13" s="16">
        <v>0.18918918918918901</v>
      </c>
      <c r="X13" s="16">
        <v>0.22887323943662</v>
      </c>
      <c r="Y13" s="16">
        <v>0.29387755102040802</v>
      </c>
      <c r="Z13" s="16"/>
      <c r="AA13" s="16">
        <v>0.13123359580052499</v>
      </c>
      <c r="AB13" s="16">
        <v>0.15853658536585399</v>
      </c>
      <c r="AC13" s="16">
        <v>0.28571428571428598</v>
      </c>
      <c r="AD13" s="16">
        <v>0.13953488372093001</v>
      </c>
      <c r="AE13" s="16">
        <v>0.22689075630252101</v>
      </c>
      <c r="AF13" s="16">
        <v>0.329787234042553</v>
      </c>
      <c r="AG13" s="16">
        <v>0.1875</v>
      </c>
      <c r="AH13" s="16">
        <v>0.24390243902438999</v>
      </c>
      <c r="AI13" s="16">
        <v>0.320754716981132</v>
      </c>
      <c r="AJ13" s="16"/>
      <c r="AK13" s="16">
        <v>0.111675126903553</v>
      </c>
      <c r="AL13" s="16">
        <v>0.17475728155339801</v>
      </c>
      <c r="AM13" s="16">
        <v>0.18811881188118801</v>
      </c>
      <c r="AN13" s="16">
        <v>0.136518771331058</v>
      </c>
      <c r="AO13" s="16">
        <v>0.29787234042553201</v>
      </c>
      <c r="AP13" s="16">
        <v>0.28110599078340998</v>
      </c>
      <c r="AQ13" s="16">
        <v>0.266666666666667</v>
      </c>
      <c r="AR13" s="16"/>
      <c r="AS13" s="16">
        <v>0.41489361702127697</v>
      </c>
      <c r="AT13" s="16">
        <v>0.16371681415929201</v>
      </c>
      <c r="AU13" s="16"/>
      <c r="AV13" s="16">
        <v>0.139240506329114</v>
      </c>
      <c r="AW13" s="16">
        <v>0.23341232227488201</v>
      </c>
      <c r="AX13" s="16"/>
      <c r="AY13" s="16">
        <v>0.143719806763285</v>
      </c>
      <c r="AZ13" s="16">
        <v>0.29387755102040802</v>
      </c>
      <c r="BA13" s="16"/>
      <c r="BB13" s="16">
        <v>0.27903469079939702</v>
      </c>
      <c r="BC13" s="16">
        <v>0.119083969465649</v>
      </c>
      <c r="BD13" s="16"/>
      <c r="BE13" s="16">
        <v>3.6363636363636397E-2</v>
      </c>
      <c r="BF13" s="16">
        <v>7.9881656804733706E-2</v>
      </c>
      <c r="BG13" s="16">
        <v>0.25605536332179901</v>
      </c>
      <c r="BH13" s="16">
        <v>0.34893617021276602</v>
      </c>
    </row>
    <row r="14" spans="2:60" x14ac:dyDescent="0.25">
      <c r="B14" s="17" t="s">
        <v>546</v>
      </c>
      <c r="C14" s="16">
        <v>0.19347496206373299</v>
      </c>
      <c r="D14" s="16">
        <v>0.162790697674419</v>
      </c>
      <c r="E14" s="16">
        <v>0.24475524475524499</v>
      </c>
      <c r="F14" s="16">
        <v>0.2</v>
      </c>
      <c r="G14" s="16">
        <v>0.20689655172413801</v>
      </c>
      <c r="H14" s="16">
        <v>0.1</v>
      </c>
      <c r="I14" s="16">
        <v>0.12380952380952399</v>
      </c>
      <c r="J14" s="16">
        <v>0.157894736842105</v>
      </c>
      <c r="K14" s="16">
        <v>0.27397260273972601</v>
      </c>
      <c r="L14" s="16">
        <v>0.1</v>
      </c>
      <c r="M14" s="16">
        <v>0.13636363636363599</v>
      </c>
      <c r="N14" s="16">
        <v>0.21568627450980399</v>
      </c>
      <c r="O14" s="16">
        <v>0.233333333333333</v>
      </c>
      <c r="P14" s="16">
        <v>0.16666666666666699</v>
      </c>
      <c r="Q14" s="16">
        <v>0.209302325581395</v>
      </c>
      <c r="R14" s="16">
        <v>0.11111111111111099</v>
      </c>
      <c r="S14" s="16">
        <v>0.164835164835165</v>
      </c>
      <c r="T14" s="16">
        <v>0.31730769230769201</v>
      </c>
      <c r="U14" s="16"/>
      <c r="V14" s="16">
        <v>0.22562674094707499</v>
      </c>
      <c r="W14" s="16">
        <v>0.18918918918918901</v>
      </c>
      <c r="X14" s="16">
        <v>0.20774647887323899</v>
      </c>
      <c r="Y14" s="16">
        <v>0.16326530612244899</v>
      </c>
      <c r="Z14" s="16"/>
      <c r="AA14" s="16">
        <v>0.23622047244094499</v>
      </c>
      <c r="AB14" s="16">
        <v>0.18292682926829301</v>
      </c>
      <c r="AC14" s="16">
        <v>0.16964285714285701</v>
      </c>
      <c r="AD14" s="16">
        <v>0.217054263565891</v>
      </c>
      <c r="AE14" s="16">
        <v>0.17647058823529399</v>
      </c>
      <c r="AF14" s="16">
        <v>0.14893617021276601</v>
      </c>
      <c r="AG14" s="16">
        <v>0.1875</v>
      </c>
      <c r="AH14" s="16">
        <v>0.17073170731707299</v>
      </c>
      <c r="AI14" s="16">
        <v>0.21698113207547201</v>
      </c>
      <c r="AJ14" s="16"/>
      <c r="AK14" s="16">
        <v>0.19289340101522801</v>
      </c>
      <c r="AL14" s="16">
        <v>0.242718446601942</v>
      </c>
      <c r="AM14" s="16">
        <v>0.18811881188118801</v>
      </c>
      <c r="AN14" s="16">
        <v>0.136518771331058</v>
      </c>
      <c r="AO14" s="16">
        <v>0.21808510638297901</v>
      </c>
      <c r="AP14" s="16">
        <v>0.25345622119815697</v>
      </c>
      <c r="AQ14" s="16">
        <v>0.18</v>
      </c>
      <c r="AR14" s="16"/>
      <c r="AS14" s="16">
        <v>0.29255319148936199</v>
      </c>
      <c r="AT14" s="16">
        <v>0.17699115044247801</v>
      </c>
      <c r="AU14" s="16"/>
      <c r="AV14" s="16">
        <v>0.16877637130801701</v>
      </c>
      <c r="AW14" s="16">
        <v>0.20734597156398099</v>
      </c>
      <c r="AX14" s="16"/>
      <c r="AY14" s="16">
        <v>0.211352657004831</v>
      </c>
      <c r="AZ14" s="16">
        <v>0.16326530612244899</v>
      </c>
      <c r="BA14" s="16"/>
      <c r="BB14" s="16">
        <v>0.22171945701357501</v>
      </c>
      <c r="BC14" s="16">
        <v>0.164885496183206</v>
      </c>
      <c r="BD14" s="16"/>
      <c r="BE14" s="16">
        <v>0.18181818181818199</v>
      </c>
      <c r="BF14" s="16">
        <v>0.18047337278106501</v>
      </c>
      <c r="BG14" s="16">
        <v>0.17474048442906601</v>
      </c>
      <c r="BH14" s="16">
        <v>0.268085106382979</v>
      </c>
    </row>
    <row r="15" spans="2:60" x14ac:dyDescent="0.25">
      <c r="B15" s="17" t="s">
        <v>99</v>
      </c>
      <c r="C15" s="16">
        <v>6.8285280728376304E-3</v>
      </c>
      <c r="D15" s="16">
        <v>7.7519379844961196E-3</v>
      </c>
      <c r="E15" s="16">
        <v>1.3986013986014E-2</v>
      </c>
      <c r="F15" s="16">
        <v>2.1052631578947399E-2</v>
      </c>
      <c r="G15" s="16">
        <v>0</v>
      </c>
      <c r="H15" s="16">
        <v>0</v>
      </c>
      <c r="I15" s="16">
        <v>9.5238095238095195E-3</v>
      </c>
      <c r="J15" s="16">
        <v>0</v>
      </c>
      <c r="K15" s="16">
        <v>2.7397260273972601E-2</v>
      </c>
      <c r="L15" s="16">
        <v>0</v>
      </c>
      <c r="M15" s="16">
        <v>0</v>
      </c>
      <c r="N15" s="16">
        <v>0</v>
      </c>
      <c r="O15" s="16">
        <v>0</v>
      </c>
      <c r="P15" s="16">
        <v>1.6666666666666701E-2</v>
      </c>
      <c r="Q15" s="16">
        <v>0</v>
      </c>
      <c r="R15" s="16">
        <v>0</v>
      </c>
      <c r="S15" s="16">
        <v>0</v>
      </c>
      <c r="T15" s="16">
        <v>0</v>
      </c>
      <c r="U15" s="16"/>
      <c r="V15" s="16">
        <v>1.39275766016713E-2</v>
      </c>
      <c r="W15" s="16">
        <v>5.40540540540541E-3</v>
      </c>
      <c r="X15" s="16">
        <v>3.5211267605633799E-3</v>
      </c>
      <c r="Y15" s="16">
        <v>4.0816326530612197E-3</v>
      </c>
      <c r="Z15" s="16"/>
      <c r="AA15" s="16">
        <v>1.31233595800525E-2</v>
      </c>
      <c r="AB15" s="16">
        <v>0</v>
      </c>
      <c r="AC15" s="16">
        <v>8.9285714285714298E-3</v>
      </c>
      <c r="AD15" s="16">
        <v>1.5503875968992199E-2</v>
      </c>
      <c r="AE15" s="16">
        <v>0</v>
      </c>
      <c r="AF15" s="16">
        <v>0</v>
      </c>
      <c r="AG15" s="16">
        <v>1.0416666666666701E-2</v>
      </c>
      <c r="AH15" s="16">
        <v>0</v>
      </c>
      <c r="AI15" s="16">
        <v>0</v>
      </c>
      <c r="AJ15" s="16"/>
      <c r="AK15" s="16">
        <v>2.0304568527918801E-2</v>
      </c>
      <c r="AL15" s="16">
        <v>2.9126213592233E-2</v>
      </c>
      <c r="AM15" s="16">
        <v>0</v>
      </c>
      <c r="AN15" s="16">
        <v>3.4129692832764501E-3</v>
      </c>
      <c r="AO15" s="16">
        <v>0</v>
      </c>
      <c r="AP15" s="16">
        <v>0</v>
      </c>
      <c r="AQ15" s="16">
        <v>6.6666666666666697E-3</v>
      </c>
      <c r="AR15" s="16"/>
      <c r="AS15" s="16">
        <v>0</v>
      </c>
      <c r="AT15" s="16">
        <v>7.9646017699115008E-3</v>
      </c>
      <c r="AU15" s="16"/>
      <c r="AV15" s="16">
        <v>4.2194092827004199E-3</v>
      </c>
      <c r="AW15" s="16">
        <v>8.2938388625592406E-3</v>
      </c>
      <c r="AX15" s="16"/>
      <c r="AY15" s="16">
        <v>8.4541062801932396E-3</v>
      </c>
      <c r="AZ15" s="16">
        <v>4.0816326530612197E-3</v>
      </c>
      <c r="BA15" s="16"/>
      <c r="BB15" s="16">
        <v>6.0331825037707402E-3</v>
      </c>
      <c r="BC15" s="16">
        <v>7.63358778625954E-3</v>
      </c>
      <c r="BD15" s="16"/>
      <c r="BE15" s="16">
        <v>6.0606060606060597E-3</v>
      </c>
      <c r="BF15" s="16">
        <v>2.07100591715976E-2</v>
      </c>
      <c r="BG15" s="16">
        <v>1.7301038062283701E-3</v>
      </c>
      <c r="BH15" s="16">
        <v>0</v>
      </c>
    </row>
    <row r="16" spans="2:60" x14ac:dyDescent="0.25">
      <c r="B16" s="17" t="s">
        <v>103</v>
      </c>
      <c r="C16" s="18">
        <v>3.5660091047041001E-2</v>
      </c>
      <c r="D16" s="18">
        <v>4.6511627906976702E-2</v>
      </c>
      <c r="E16" s="18">
        <v>1.3986013986014E-2</v>
      </c>
      <c r="F16" s="18">
        <v>3.1578947368421102E-2</v>
      </c>
      <c r="G16" s="18">
        <v>6.8965517241379296E-2</v>
      </c>
      <c r="H16" s="18">
        <v>6.6666666666666693E-2</v>
      </c>
      <c r="I16" s="18">
        <v>4.7619047619047603E-2</v>
      </c>
      <c r="J16" s="18">
        <v>5.2631578947368397E-2</v>
      </c>
      <c r="K16" s="18">
        <v>5.4794520547945202E-2</v>
      </c>
      <c r="L16" s="18">
        <v>0</v>
      </c>
      <c r="M16" s="18">
        <v>3.4090909090909102E-2</v>
      </c>
      <c r="N16" s="18">
        <v>3.9215686274509803E-2</v>
      </c>
      <c r="O16" s="18">
        <v>6.6666666666666693E-2</v>
      </c>
      <c r="P16" s="18">
        <v>6.6666666666666693E-2</v>
      </c>
      <c r="Q16" s="18">
        <v>2.32558139534884E-2</v>
      </c>
      <c r="R16" s="18">
        <v>7.4074074074074098E-2</v>
      </c>
      <c r="S16" s="18">
        <v>1.0989010989011E-2</v>
      </c>
      <c r="T16" s="18">
        <v>1.9230769230769201E-2</v>
      </c>
      <c r="U16" s="18"/>
      <c r="V16" s="18">
        <v>8.9136490250696407E-2</v>
      </c>
      <c r="W16" s="18">
        <v>1.62162162162162E-2</v>
      </c>
      <c r="X16" s="18">
        <v>1.4084507042253501E-2</v>
      </c>
      <c r="Y16" s="18">
        <v>1.6326530612244899E-2</v>
      </c>
      <c r="Z16" s="18"/>
      <c r="AA16" s="18">
        <v>6.5616797900262494E-2</v>
      </c>
      <c r="AB16" s="18">
        <v>0</v>
      </c>
      <c r="AC16" s="18">
        <v>2.6785714285714302E-2</v>
      </c>
      <c r="AD16" s="18">
        <v>7.7519379844961196E-3</v>
      </c>
      <c r="AE16" s="18">
        <v>8.4033613445378096E-3</v>
      </c>
      <c r="AF16" s="18">
        <v>0</v>
      </c>
      <c r="AG16" s="18">
        <v>1.0416666666666701E-2</v>
      </c>
      <c r="AH16" s="18">
        <v>1.21951219512195E-2</v>
      </c>
      <c r="AI16" s="18">
        <v>1.88679245283019E-2</v>
      </c>
      <c r="AJ16" s="18"/>
      <c r="AK16" s="18">
        <v>5.0761421319797002E-2</v>
      </c>
      <c r="AL16" s="18">
        <v>1.94174757281553E-2</v>
      </c>
      <c r="AM16" s="18">
        <v>3.9603960396039598E-2</v>
      </c>
      <c r="AN16" s="18">
        <v>4.4368600682593899E-2</v>
      </c>
      <c r="AO16" s="18">
        <v>5.31914893617021E-3</v>
      </c>
      <c r="AP16" s="18">
        <v>1.8433179723502301E-2</v>
      </c>
      <c r="AQ16" s="18">
        <v>1.3333333333333299E-2</v>
      </c>
      <c r="AR16" s="18"/>
      <c r="AS16" s="18">
        <v>5.31914893617021E-3</v>
      </c>
      <c r="AT16" s="18">
        <v>4.0707964601769897E-2</v>
      </c>
      <c r="AU16" s="18"/>
      <c r="AV16" s="18">
        <v>4.2194092827004197E-2</v>
      </c>
      <c r="AW16" s="18">
        <v>3.1990521327014201E-2</v>
      </c>
      <c r="AX16" s="18"/>
      <c r="AY16" s="18">
        <v>4.7101449275362299E-2</v>
      </c>
      <c r="AZ16" s="18">
        <v>1.6326530612244899E-2</v>
      </c>
      <c r="BA16" s="18"/>
      <c r="BB16" s="18">
        <v>2.4132730015082999E-2</v>
      </c>
      <c r="BC16" s="18">
        <v>4.7328244274809202E-2</v>
      </c>
      <c r="BD16" s="18"/>
      <c r="BE16" s="18">
        <v>0.2</v>
      </c>
      <c r="BF16" s="18">
        <v>2.6627218934911202E-2</v>
      </c>
      <c r="BG16" s="18">
        <v>6.9204152249135002E-3</v>
      </c>
      <c r="BH16" s="18">
        <v>4.2553191489361703E-3</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481</v>
      </c>
      <c r="C8" s="16">
        <v>7.8907435508346002E-2</v>
      </c>
      <c r="D8" s="16">
        <v>3.8759689922480599E-2</v>
      </c>
      <c r="E8" s="16">
        <v>9.0909090909090898E-2</v>
      </c>
      <c r="F8" s="16">
        <v>0.12631578947368399</v>
      </c>
      <c r="G8" s="16">
        <v>6.8965517241379296E-2</v>
      </c>
      <c r="H8" s="16">
        <v>0.1</v>
      </c>
      <c r="I8" s="16">
        <v>8.5714285714285701E-2</v>
      </c>
      <c r="J8" s="16">
        <v>0.105263157894737</v>
      </c>
      <c r="K8" s="16">
        <v>0.10958904109589</v>
      </c>
      <c r="L8" s="16">
        <v>6.6666666666666693E-2</v>
      </c>
      <c r="M8" s="16">
        <v>0.11363636363636399</v>
      </c>
      <c r="N8" s="16">
        <v>4.9019607843137303E-2</v>
      </c>
      <c r="O8" s="16">
        <v>6.6666666666666693E-2</v>
      </c>
      <c r="P8" s="16">
        <v>0.05</v>
      </c>
      <c r="Q8" s="16">
        <v>0.13953488372093001</v>
      </c>
      <c r="R8" s="16">
        <v>0.11111111111111099</v>
      </c>
      <c r="S8" s="16">
        <v>7.69230769230769E-2</v>
      </c>
      <c r="T8" s="16">
        <v>2.8846153846153799E-2</v>
      </c>
      <c r="U8" s="16"/>
      <c r="V8" s="16">
        <v>7.52089136490251E-2</v>
      </c>
      <c r="W8" s="16">
        <v>8.6486486486486505E-2</v>
      </c>
      <c r="X8" s="16">
        <v>8.0985915492957694E-2</v>
      </c>
      <c r="Y8" s="16">
        <v>7.7551020408163293E-2</v>
      </c>
      <c r="Z8" s="16"/>
      <c r="AA8" s="16">
        <v>8.3989501312335998E-2</v>
      </c>
      <c r="AB8" s="16">
        <v>4.8780487804878099E-2</v>
      </c>
      <c r="AC8" s="16">
        <v>6.25E-2</v>
      </c>
      <c r="AD8" s="16">
        <v>7.7519379844961198E-2</v>
      </c>
      <c r="AE8" s="16">
        <v>5.8823529411764698E-2</v>
      </c>
      <c r="AF8" s="16">
        <v>7.4468085106383003E-2</v>
      </c>
      <c r="AG8" s="16">
        <v>0.104166666666667</v>
      </c>
      <c r="AH8" s="16">
        <v>0.134146341463415</v>
      </c>
      <c r="AI8" s="16">
        <v>9.4339622641509399E-2</v>
      </c>
      <c r="AJ8" s="16"/>
      <c r="AK8" s="16">
        <v>9.6446700507614197E-2</v>
      </c>
      <c r="AL8" s="16">
        <v>7.7669902912621394E-2</v>
      </c>
      <c r="AM8" s="16">
        <v>0.16831683168316799</v>
      </c>
      <c r="AN8" s="16">
        <v>4.7781569965870303E-2</v>
      </c>
      <c r="AO8" s="16">
        <v>6.3829787234042507E-2</v>
      </c>
      <c r="AP8" s="16">
        <v>7.83410138248848E-2</v>
      </c>
      <c r="AQ8" s="16">
        <v>8.6666666666666697E-2</v>
      </c>
      <c r="AR8" s="16"/>
      <c r="AS8" s="16">
        <v>0.111702127659574</v>
      </c>
      <c r="AT8" s="16">
        <v>7.3451327433628297E-2</v>
      </c>
      <c r="AU8" s="16"/>
      <c r="AV8" s="16">
        <v>6.3291139240506306E-2</v>
      </c>
      <c r="AW8" s="16">
        <v>8.7677725118483402E-2</v>
      </c>
      <c r="AX8" s="16"/>
      <c r="AY8" s="16">
        <v>7.9710144927536197E-2</v>
      </c>
      <c r="AZ8" s="16">
        <v>7.7551020408163293E-2</v>
      </c>
      <c r="BA8" s="16"/>
      <c r="BB8" s="16">
        <v>8.4464555052790394E-2</v>
      </c>
      <c r="BC8" s="16">
        <v>7.3282442748091606E-2</v>
      </c>
      <c r="BD8" s="16"/>
      <c r="BE8" s="16">
        <v>6.0606060606060601E-2</v>
      </c>
      <c r="BF8" s="16">
        <v>5.9171597633136098E-2</v>
      </c>
      <c r="BG8" s="16">
        <v>8.3044982698961906E-2</v>
      </c>
      <c r="BH8" s="16">
        <v>0.11063829787234</v>
      </c>
    </row>
    <row r="9" spans="2:60" x14ac:dyDescent="0.25">
      <c r="B9" s="17" t="s">
        <v>482</v>
      </c>
      <c r="C9" s="16">
        <v>0.39908952959028798</v>
      </c>
      <c r="D9" s="16">
        <v>0.51162790697674398</v>
      </c>
      <c r="E9" s="16">
        <v>0.34265734265734299</v>
      </c>
      <c r="F9" s="16">
        <v>0.30526315789473701</v>
      </c>
      <c r="G9" s="16">
        <v>0.48275862068965503</v>
      </c>
      <c r="H9" s="16">
        <v>0.33333333333333298</v>
      </c>
      <c r="I9" s="16">
        <v>0.38095238095238099</v>
      </c>
      <c r="J9" s="16">
        <v>0.21052631578947401</v>
      </c>
      <c r="K9" s="16">
        <v>0.31506849315068503</v>
      </c>
      <c r="L9" s="16">
        <v>0.43333333333333302</v>
      </c>
      <c r="M9" s="16">
        <v>0.48863636363636398</v>
      </c>
      <c r="N9" s="16">
        <v>0.47058823529411797</v>
      </c>
      <c r="O9" s="16">
        <v>0.36666666666666697</v>
      </c>
      <c r="P9" s="16">
        <v>0.36666666666666697</v>
      </c>
      <c r="Q9" s="16">
        <v>0.372093023255814</v>
      </c>
      <c r="R9" s="16">
        <v>0.33333333333333298</v>
      </c>
      <c r="S9" s="16">
        <v>0.39010989010989</v>
      </c>
      <c r="T9" s="16">
        <v>0.42307692307692302</v>
      </c>
      <c r="U9" s="16"/>
      <c r="V9" s="16">
        <v>0.32033426183843999</v>
      </c>
      <c r="W9" s="16">
        <v>0.4</v>
      </c>
      <c r="X9" s="16">
        <v>0.45774647887323899</v>
      </c>
      <c r="Y9" s="16">
        <v>0.42244897959183703</v>
      </c>
      <c r="Z9" s="16"/>
      <c r="AA9" s="16">
        <v>0.34120734908136502</v>
      </c>
      <c r="AB9" s="16">
        <v>0.40243902439024398</v>
      </c>
      <c r="AC9" s="16">
        <v>0.41071428571428598</v>
      </c>
      <c r="AD9" s="16">
        <v>0.34108527131782901</v>
      </c>
      <c r="AE9" s="16">
        <v>0.40336134453781503</v>
      </c>
      <c r="AF9" s="16">
        <v>0.51063829787234005</v>
      </c>
      <c r="AG9" s="16">
        <v>0.4375</v>
      </c>
      <c r="AH9" s="16">
        <v>0.45121951219512202</v>
      </c>
      <c r="AI9" s="16">
        <v>0.54716981132075504</v>
      </c>
      <c r="AJ9" s="16"/>
      <c r="AK9" s="16">
        <v>0.40101522842639598</v>
      </c>
      <c r="AL9" s="16">
        <v>0.40776699029126201</v>
      </c>
      <c r="AM9" s="16">
        <v>0.34653465346534701</v>
      </c>
      <c r="AN9" s="16">
        <v>0.33788395904436902</v>
      </c>
      <c r="AO9" s="16">
        <v>0.43617021276595702</v>
      </c>
      <c r="AP9" s="16">
        <v>0.43778801843317999</v>
      </c>
      <c r="AQ9" s="16">
        <v>0.42</v>
      </c>
      <c r="AR9" s="16"/>
      <c r="AS9" s="16">
        <v>0.41489361702127697</v>
      </c>
      <c r="AT9" s="16">
        <v>0.39646017699114999</v>
      </c>
      <c r="AU9" s="16"/>
      <c r="AV9" s="16">
        <v>0.36286919831223602</v>
      </c>
      <c r="AW9" s="16">
        <v>0.41943127962085303</v>
      </c>
      <c r="AX9" s="16"/>
      <c r="AY9" s="16">
        <v>0.385265700483092</v>
      </c>
      <c r="AZ9" s="16">
        <v>0.42244897959183703</v>
      </c>
      <c r="BA9" s="16"/>
      <c r="BB9" s="16">
        <v>0.43137254901960798</v>
      </c>
      <c r="BC9" s="16">
        <v>0.36641221374045801</v>
      </c>
      <c r="BD9" s="16"/>
      <c r="BE9" s="16">
        <v>0.266666666666667</v>
      </c>
      <c r="BF9" s="16">
        <v>0.34023668639053301</v>
      </c>
      <c r="BG9" s="16">
        <v>0.449826989619377</v>
      </c>
      <c r="BH9" s="16">
        <v>0.45531914893616998</v>
      </c>
    </row>
    <row r="10" spans="2:60" x14ac:dyDescent="0.25">
      <c r="B10" s="17" t="s">
        <v>483</v>
      </c>
      <c r="C10" s="16">
        <v>0.29135053110773901</v>
      </c>
      <c r="D10" s="16">
        <v>0.24031007751937999</v>
      </c>
      <c r="E10" s="16">
        <v>0.30069930069930101</v>
      </c>
      <c r="F10" s="16">
        <v>0.336842105263158</v>
      </c>
      <c r="G10" s="16">
        <v>0.25862068965517199</v>
      </c>
      <c r="H10" s="16">
        <v>0.16666666666666699</v>
      </c>
      <c r="I10" s="16">
        <v>0.33333333333333298</v>
      </c>
      <c r="J10" s="16">
        <v>0.21052631578947401</v>
      </c>
      <c r="K10" s="16">
        <v>0.38356164383561597</v>
      </c>
      <c r="L10" s="16">
        <v>0.36666666666666697</v>
      </c>
      <c r="M10" s="16">
        <v>0.23863636363636401</v>
      </c>
      <c r="N10" s="16">
        <v>0.24509803921568599</v>
      </c>
      <c r="O10" s="16">
        <v>0.3</v>
      </c>
      <c r="P10" s="16">
        <v>0.31666666666666698</v>
      </c>
      <c r="Q10" s="16">
        <v>0.30232558139534899</v>
      </c>
      <c r="R10" s="16">
        <v>0.22222222222222199</v>
      </c>
      <c r="S10" s="16">
        <v>0.31318681318681302</v>
      </c>
      <c r="T10" s="16">
        <v>0.28846153846153799</v>
      </c>
      <c r="U10" s="16"/>
      <c r="V10" s="16">
        <v>0.33426183844011098</v>
      </c>
      <c r="W10" s="16">
        <v>0.31351351351351398</v>
      </c>
      <c r="X10" s="16">
        <v>0.26056338028169002</v>
      </c>
      <c r="Y10" s="16">
        <v>0.26938775510204099</v>
      </c>
      <c r="Z10" s="16"/>
      <c r="AA10" s="16">
        <v>0.325459317585302</v>
      </c>
      <c r="AB10" s="16">
        <v>0.32926829268292701</v>
      </c>
      <c r="AC10" s="16">
        <v>0.25892857142857101</v>
      </c>
      <c r="AD10" s="16">
        <v>0.31782945736434098</v>
      </c>
      <c r="AE10" s="16">
        <v>0.26890756302521002</v>
      </c>
      <c r="AF10" s="16">
        <v>0.24468085106383</v>
      </c>
      <c r="AG10" s="16">
        <v>0.23958333333333301</v>
      </c>
      <c r="AH10" s="16">
        <v>0.25609756097560998</v>
      </c>
      <c r="AI10" s="16">
        <v>0.22641509433962301</v>
      </c>
      <c r="AJ10" s="16"/>
      <c r="AK10" s="16">
        <v>0.28426395939086302</v>
      </c>
      <c r="AL10" s="16">
        <v>0.33009708737864102</v>
      </c>
      <c r="AM10" s="16">
        <v>0.26732673267326701</v>
      </c>
      <c r="AN10" s="16">
        <v>0.38907849829351498</v>
      </c>
      <c r="AO10" s="16">
        <v>0.29255319148936199</v>
      </c>
      <c r="AP10" s="16">
        <v>0.244239631336406</v>
      </c>
      <c r="AQ10" s="16">
        <v>0.193333333333333</v>
      </c>
      <c r="AR10" s="16"/>
      <c r="AS10" s="16">
        <v>0.22872340425531901</v>
      </c>
      <c r="AT10" s="16">
        <v>0.301769911504425</v>
      </c>
      <c r="AU10" s="16"/>
      <c r="AV10" s="16">
        <v>0.29324894514767902</v>
      </c>
      <c r="AW10" s="16">
        <v>0.29028436018957299</v>
      </c>
      <c r="AX10" s="16"/>
      <c r="AY10" s="16">
        <v>0.30434782608695699</v>
      </c>
      <c r="AZ10" s="16">
        <v>0.26938775510204099</v>
      </c>
      <c r="BA10" s="16"/>
      <c r="BB10" s="16">
        <v>0.256410256410256</v>
      </c>
      <c r="BC10" s="16">
        <v>0.32671755725190799</v>
      </c>
      <c r="BD10" s="16"/>
      <c r="BE10" s="16">
        <v>0.35757575757575799</v>
      </c>
      <c r="BF10" s="16">
        <v>0.34319526627218899</v>
      </c>
      <c r="BG10" s="16">
        <v>0.26989619377162599</v>
      </c>
      <c r="BH10" s="16">
        <v>0.22553191489361701</v>
      </c>
    </row>
    <row r="11" spans="2:60" x14ac:dyDescent="0.25">
      <c r="B11" s="17" t="s">
        <v>484</v>
      </c>
      <c r="C11" s="16">
        <v>0.15705614567526599</v>
      </c>
      <c r="D11" s="16">
        <v>0.124031007751938</v>
      </c>
      <c r="E11" s="16">
        <v>0.13986013986014001</v>
      </c>
      <c r="F11" s="16">
        <v>0.18947368421052599</v>
      </c>
      <c r="G11" s="16">
        <v>0.10344827586206901</v>
      </c>
      <c r="H11" s="16">
        <v>0.4</v>
      </c>
      <c r="I11" s="16">
        <v>0.114285714285714</v>
      </c>
      <c r="J11" s="16">
        <v>0.21052631578947401</v>
      </c>
      <c r="K11" s="16">
        <v>0.10958904109589</v>
      </c>
      <c r="L11" s="16">
        <v>6.6666666666666693E-2</v>
      </c>
      <c r="M11" s="16">
        <v>0.125</v>
      </c>
      <c r="N11" s="16">
        <v>0.20588235294117599</v>
      </c>
      <c r="O11" s="16">
        <v>0.2</v>
      </c>
      <c r="P11" s="16">
        <v>0.15</v>
      </c>
      <c r="Q11" s="16">
        <v>0.116279069767442</v>
      </c>
      <c r="R11" s="16">
        <v>0.33333333333333298</v>
      </c>
      <c r="S11" s="16">
        <v>0.17032967032967</v>
      </c>
      <c r="T11" s="16">
        <v>0.16346153846153799</v>
      </c>
      <c r="U11" s="16"/>
      <c r="V11" s="16">
        <v>0.11142061281337</v>
      </c>
      <c r="W11" s="16">
        <v>0.151351351351351</v>
      </c>
      <c r="X11" s="16">
        <v>0.18661971830985899</v>
      </c>
      <c r="Y11" s="16">
        <v>0.17551020408163301</v>
      </c>
      <c r="Z11" s="16"/>
      <c r="AA11" s="16">
        <v>0.102362204724409</v>
      </c>
      <c r="AB11" s="16">
        <v>0.207317073170732</v>
      </c>
      <c r="AC11" s="16">
        <v>0.23214285714285701</v>
      </c>
      <c r="AD11" s="16">
        <v>0.224806201550388</v>
      </c>
      <c r="AE11" s="16">
        <v>0.22689075630252101</v>
      </c>
      <c r="AF11" s="16">
        <v>0.14893617021276601</v>
      </c>
      <c r="AG11" s="16">
        <v>0.15625</v>
      </c>
      <c r="AH11" s="16">
        <v>0.12195121951219499</v>
      </c>
      <c r="AI11" s="16">
        <v>0.113207547169811</v>
      </c>
      <c r="AJ11" s="16"/>
      <c r="AK11" s="16">
        <v>0.101522842639594</v>
      </c>
      <c r="AL11" s="16">
        <v>0.14563106796116501</v>
      </c>
      <c r="AM11" s="16">
        <v>0.18811881188118801</v>
      </c>
      <c r="AN11" s="16">
        <v>0.136518771331058</v>
      </c>
      <c r="AO11" s="16">
        <v>0.175531914893617</v>
      </c>
      <c r="AP11" s="16">
        <v>0.19354838709677399</v>
      </c>
      <c r="AQ11" s="16">
        <v>0.18</v>
      </c>
      <c r="AR11" s="16"/>
      <c r="AS11" s="16">
        <v>0.18617021276595699</v>
      </c>
      <c r="AT11" s="16">
        <v>0.152212389380531</v>
      </c>
      <c r="AU11" s="16"/>
      <c r="AV11" s="16">
        <v>0.18143459915611801</v>
      </c>
      <c r="AW11" s="16">
        <v>0.143364928909953</v>
      </c>
      <c r="AX11" s="16"/>
      <c r="AY11" s="16">
        <v>0.14613526570048299</v>
      </c>
      <c r="AZ11" s="16">
        <v>0.17551020408163301</v>
      </c>
      <c r="BA11" s="16"/>
      <c r="BB11" s="16">
        <v>0.17496229260935101</v>
      </c>
      <c r="BC11" s="16">
        <v>0.13893129770992399</v>
      </c>
      <c r="BD11" s="16"/>
      <c r="BE11" s="16">
        <v>7.8787878787878796E-2</v>
      </c>
      <c r="BF11" s="16">
        <v>0.171597633136095</v>
      </c>
      <c r="BG11" s="16">
        <v>0.16608996539792401</v>
      </c>
      <c r="BH11" s="16">
        <v>0.16170212765957401</v>
      </c>
    </row>
    <row r="12" spans="2:60" x14ac:dyDescent="0.25">
      <c r="B12" s="17" t="s">
        <v>485</v>
      </c>
      <c r="C12" s="16">
        <v>2.42792109256449E-2</v>
      </c>
      <c r="D12" s="16">
        <v>3.8759689922480599E-2</v>
      </c>
      <c r="E12" s="16">
        <v>2.7972027972028E-2</v>
      </c>
      <c r="F12" s="16">
        <v>0</v>
      </c>
      <c r="G12" s="16">
        <v>3.4482758620689703E-2</v>
      </c>
      <c r="H12" s="16">
        <v>0</v>
      </c>
      <c r="I12" s="16">
        <v>4.7619047619047603E-2</v>
      </c>
      <c r="J12" s="16">
        <v>0.157894736842105</v>
      </c>
      <c r="K12" s="16">
        <v>1.3698630136986301E-2</v>
      </c>
      <c r="L12" s="16">
        <v>3.3333333333333298E-2</v>
      </c>
      <c r="M12" s="16">
        <v>0</v>
      </c>
      <c r="N12" s="16">
        <v>9.8039215686274508E-3</v>
      </c>
      <c r="O12" s="16">
        <v>0</v>
      </c>
      <c r="P12" s="16">
        <v>3.3333333333333298E-2</v>
      </c>
      <c r="Q12" s="16">
        <v>0</v>
      </c>
      <c r="R12" s="16">
        <v>0</v>
      </c>
      <c r="S12" s="16">
        <v>1.6483516483516501E-2</v>
      </c>
      <c r="T12" s="16">
        <v>4.80769230769231E-2</v>
      </c>
      <c r="U12" s="16"/>
      <c r="V12" s="16">
        <v>1.1142061281337001E-2</v>
      </c>
      <c r="W12" s="16">
        <v>3.24324324324324E-2</v>
      </c>
      <c r="X12" s="16">
        <v>0</v>
      </c>
      <c r="Y12" s="16">
        <v>4.4897959183673501E-2</v>
      </c>
      <c r="Z12" s="16"/>
      <c r="AA12" s="16">
        <v>1.5748031496062999E-2</v>
      </c>
      <c r="AB12" s="16">
        <v>0</v>
      </c>
      <c r="AC12" s="16">
        <v>3.5714285714285698E-2</v>
      </c>
      <c r="AD12" s="16">
        <v>3.1007751937984499E-2</v>
      </c>
      <c r="AE12" s="16">
        <v>3.3613445378151301E-2</v>
      </c>
      <c r="AF12" s="16">
        <v>2.1276595744680899E-2</v>
      </c>
      <c r="AG12" s="16">
        <v>5.2083333333333301E-2</v>
      </c>
      <c r="AH12" s="16">
        <v>3.65853658536585E-2</v>
      </c>
      <c r="AI12" s="16">
        <v>9.4339622641509396E-3</v>
      </c>
      <c r="AJ12" s="16"/>
      <c r="AK12" s="16">
        <v>2.5380710659898501E-2</v>
      </c>
      <c r="AL12" s="16">
        <v>0</v>
      </c>
      <c r="AM12" s="16">
        <v>1.9801980198019799E-2</v>
      </c>
      <c r="AN12" s="16">
        <v>1.02389078498294E-2</v>
      </c>
      <c r="AO12" s="16">
        <v>1.0638297872340399E-2</v>
      </c>
      <c r="AP12" s="16">
        <v>2.76497695852535E-2</v>
      </c>
      <c r="AQ12" s="16">
        <v>9.3333333333333296E-2</v>
      </c>
      <c r="AR12" s="16"/>
      <c r="AS12" s="16">
        <v>4.2553191489361701E-2</v>
      </c>
      <c r="AT12" s="16">
        <v>2.12389380530973E-2</v>
      </c>
      <c r="AU12" s="16"/>
      <c r="AV12" s="16">
        <v>2.9535864978902999E-2</v>
      </c>
      <c r="AW12" s="16">
        <v>2.1327014218009501E-2</v>
      </c>
      <c r="AX12" s="16"/>
      <c r="AY12" s="16">
        <v>1.20772946859903E-2</v>
      </c>
      <c r="AZ12" s="16">
        <v>4.4897959183673501E-2</v>
      </c>
      <c r="BA12" s="16"/>
      <c r="BB12" s="16">
        <v>2.8657616892910999E-2</v>
      </c>
      <c r="BC12" s="16">
        <v>1.9847328244274799E-2</v>
      </c>
      <c r="BD12" s="16"/>
      <c r="BE12" s="16">
        <v>6.0606060606060597E-3</v>
      </c>
      <c r="BF12" s="16">
        <v>2.3668639053254399E-2</v>
      </c>
      <c r="BG12" s="16">
        <v>2.42214532871972E-2</v>
      </c>
      <c r="BH12" s="16">
        <v>3.8297872340425497E-2</v>
      </c>
    </row>
    <row r="13" spans="2:60" x14ac:dyDescent="0.25">
      <c r="B13" s="17" t="s">
        <v>77</v>
      </c>
      <c r="C13" s="18">
        <v>4.9317147192716203E-2</v>
      </c>
      <c r="D13" s="18">
        <v>4.6511627906976702E-2</v>
      </c>
      <c r="E13" s="18">
        <v>9.7902097902097904E-2</v>
      </c>
      <c r="F13" s="18">
        <v>4.2105263157894701E-2</v>
      </c>
      <c r="G13" s="18">
        <v>5.1724137931034503E-2</v>
      </c>
      <c r="H13" s="18">
        <v>0</v>
      </c>
      <c r="I13" s="18">
        <v>3.8095238095238099E-2</v>
      </c>
      <c r="J13" s="18">
        <v>0.105263157894737</v>
      </c>
      <c r="K13" s="18">
        <v>6.8493150684931503E-2</v>
      </c>
      <c r="L13" s="18">
        <v>3.3333333333333298E-2</v>
      </c>
      <c r="M13" s="18">
        <v>3.4090909090909102E-2</v>
      </c>
      <c r="N13" s="18">
        <v>1.9607843137254902E-2</v>
      </c>
      <c r="O13" s="18">
        <v>6.6666666666666693E-2</v>
      </c>
      <c r="P13" s="18">
        <v>8.3333333333333301E-2</v>
      </c>
      <c r="Q13" s="18">
        <v>6.9767441860465101E-2</v>
      </c>
      <c r="R13" s="18">
        <v>0</v>
      </c>
      <c r="S13" s="18">
        <v>3.2967032967033003E-2</v>
      </c>
      <c r="T13" s="18">
        <v>4.80769230769231E-2</v>
      </c>
      <c r="U13" s="18"/>
      <c r="V13" s="18">
        <v>0.14763231197771601</v>
      </c>
      <c r="W13" s="18">
        <v>1.62162162162162E-2</v>
      </c>
      <c r="X13" s="18">
        <v>1.4084507042253501E-2</v>
      </c>
      <c r="Y13" s="18">
        <v>1.02040816326531E-2</v>
      </c>
      <c r="Z13" s="18"/>
      <c r="AA13" s="18">
        <v>0.13123359580052499</v>
      </c>
      <c r="AB13" s="18">
        <v>1.21951219512195E-2</v>
      </c>
      <c r="AC13" s="18">
        <v>0</v>
      </c>
      <c r="AD13" s="18">
        <v>7.7519379844961196E-3</v>
      </c>
      <c r="AE13" s="18">
        <v>8.4033613445378096E-3</v>
      </c>
      <c r="AF13" s="18">
        <v>0</v>
      </c>
      <c r="AG13" s="18">
        <v>1.0416666666666701E-2</v>
      </c>
      <c r="AH13" s="18">
        <v>0</v>
      </c>
      <c r="AI13" s="18">
        <v>9.4339622641509396E-3</v>
      </c>
      <c r="AJ13" s="18"/>
      <c r="AK13" s="18">
        <v>9.13705583756345E-2</v>
      </c>
      <c r="AL13" s="18">
        <v>3.8834951456310697E-2</v>
      </c>
      <c r="AM13" s="18">
        <v>9.9009900990098994E-3</v>
      </c>
      <c r="AN13" s="18">
        <v>7.8498293515358405E-2</v>
      </c>
      <c r="AO13" s="18">
        <v>2.1276595744680899E-2</v>
      </c>
      <c r="AP13" s="18">
        <v>1.8433179723502301E-2</v>
      </c>
      <c r="AQ13" s="18">
        <v>2.66666666666667E-2</v>
      </c>
      <c r="AR13" s="18"/>
      <c r="AS13" s="18">
        <v>1.5957446808510599E-2</v>
      </c>
      <c r="AT13" s="18">
        <v>5.4867256637168099E-2</v>
      </c>
      <c r="AU13" s="18"/>
      <c r="AV13" s="18">
        <v>6.9620253164557E-2</v>
      </c>
      <c r="AW13" s="18">
        <v>3.7914691943128E-2</v>
      </c>
      <c r="AX13" s="18"/>
      <c r="AY13" s="18">
        <v>7.2463768115942004E-2</v>
      </c>
      <c r="AZ13" s="18">
        <v>1.02040816326531E-2</v>
      </c>
      <c r="BA13" s="18"/>
      <c r="BB13" s="18">
        <v>2.4132730015082999E-2</v>
      </c>
      <c r="BC13" s="18">
        <v>7.48091603053435E-2</v>
      </c>
      <c r="BD13" s="18"/>
      <c r="BE13" s="18">
        <v>0.23030303030303001</v>
      </c>
      <c r="BF13" s="18">
        <v>6.2130177514792898E-2</v>
      </c>
      <c r="BG13" s="18">
        <v>6.9204152249135002E-3</v>
      </c>
      <c r="BH13" s="18">
        <v>8.5106382978723406E-3</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H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630</v>
      </c>
      <c r="D7" s="10">
        <v>71</v>
      </c>
      <c r="E7" s="10">
        <v>62</v>
      </c>
      <c r="F7" s="10">
        <v>41</v>
      </c>
      <c r="G7" s="10">
        <v>32</v>
      </c>
      <c r="H7" s="10">
        <v>13</v>
      </c>
      <c r="I7" s="10">
        <v>49</v>
      </c>
      <c r="J7" s="10">
        <v>6</v>
      </c>
      <c r="K7" s="10">
        <v>31</v>
      </c>
      <c r="L7" s="10">
        <v>15</v>
      </c>
      <c r="M7" s="10">
        <v>53</v>
      </c>
      <c r="N7" s="10">
        <v>53</v>
      </c>
      <c r="O7" s="10">
        <v>13</v>
      </c>
      <c r="P7" s="10">
        <v>25</v>
      </c>
      <c r="Q7" s="10">
        <v>22</v>
      </c>
      <c r="R7" s="10">
        <v>12</v>
      </c>
      <c r="S7" s="10">
        <v>85</v>
      </c>
      <c r="T7" s="10">
        <v>47</v>
      </c>
      <c r="U7" s="10"/>
      <c r="V7" s="10">
        <v>142</v>
      </c>
      <c r="W7" s="10">
        <v>90</v>
      </c>
      <c r="X7" s="10">
        <v>153</v>
      </c>
      <c r="Y7" s="10">
        <v>245</v>
      </c>
      <c r="Z7" s="10"/>
      <c r="AA7" s="10">
        <v>162</v>
      </c>
      <c r="AB7" s="10">
        <v>37</v>
      </c>
      <c r="AC7" s="10">
        <v>53</v>
      </c>
      <c r="AD7" s="10">
        <v>54</v>
      </c>
      <c r="AE7" s="10">
        <v>55</v>
      </c>
      <c r="AF7" s="10">
        <v>55</v>
      </c>
      <c r="AG7" s="10">
        <v>52</v>
      </c>
      <c r="AH7" s="10">
        <v>48</v>
      </c>
      <c r="AI7" s="10">
        <v>68</v>
      </c>
      <c r="AJ7" s="10"/>
      <c r="AK7" s="10">
        <v>98</v>
      </c>
      <c r="AL7" s="10">
        <v>50</v>
      </c>
      <c r="AM7" s="10">
        <v>52</v>
      </c>
      <c r="AN7" s="10">
        <v>113</v>
      </c>
      <c r="AO7" s="10">
        <v>94</v>
      </c>
      <c r="AP7" s="10">
        <v>112</v>
      </c>
      <c r="AQ7" s="10">
        <v>76</v>
      </c>
      <c r="AR7" s="10"/>
      <c r="AS7" s="10">
        <v>99</v>
      </c>
      <c r="AT7" s="10">
        <v>531</v>
      </c>
      <c r="AU7" s="10"/>
      <c r="AV7" s="10">
        <v>202</v>
      </c>
      <c r="AW7" s="10">
        <v>428</v>
      </c>
      <c r="AX7" s="10"/>
      <c r="AY7" s="10">
        <v>385</v>
      </c>
      <c r="AZ7" s="10">
        <v>245</v>
      </c>
      <c r="BA7" s="10"/>
      <c r="BB7" s="10">
        <v>342</v>
      </c>
      <c r="BC7" s="10">
        <v>288</v>
      </c>
      <c r="BD7" s="10"/>
      <c r="BE7" s="10">
        <v>54</v>
      </c>
      <c r="BF7" s="10">
        <v>135</v>
      </c>
      <c r="BG7" s="10">
        <v>308</v>
      </c>
      <c r="BH7" s="10">
        <v>133</v>
      </c>
    </row>
    <row r="8" spans="2:60" ht="30" x14ac:dyDescent="0.25">
      <c r="B8" s="17" t="s">
        <v>549</v>
      </c>
      <c r="C8" s="16">
        <v>0.41428571428571398</v>
      </c>
      <c r="D8" s="16">
        <v>0.45070422535211302</v>
      </c>
      <c r="E8" s="16">
        <v>0.40322580645161299</v>
      </c>
      <c r="F8" s="16">
        <v>0.41463414634146301</v>
      </c>
      <c r="G8" s="16">
        <v>0.5625</v>
      </c>
      <c r="H8" s="16">
        <v>0.38461538461538503</v>
      </c>
      <c r="I8" s="16">
        <v>0.44897959183673503</v>
      </c>
      <c r="J8" s="16">
        <v>0.33333333333333298</v>
      </c>
      <c r="K8" s="16">
        <v>0.35483870967741898</v>
      </c>
      <c r="L8" s="16">
        <v>0.133333333333333</v>
      </c>
      <c r="M8" s="16">
        <v>0.45283018867924502</v>
      </c>
      <c r="N8" s="16">
        <v>0.39622641509433998</v>
      </c>
      <c r="O8" s="16">
        <v>0.46153846153846201</v>
      </c>
      <c r="P8" s="16">
        <v>0.28000000000000003</v>
      </c>
      <c r="Q8" s="16">
        <v>0.54545454545454497</v>
      </c>
      <c r="R8" s="16">
        <v>0.16666666666666699</v>
      </c>
      <c r="S8" s="16">
        <v>0.41176470588235298</v>
      </c>
      <c r="T8" s="16">
        <v>0.42553191489361702</v>
      </c>
      <c r="U8" s="16"/>
      <c r="V8" s="16">
        <v>0.20422535211267601</v>
      </c>
      <c r="W8" s="16">
        <v>0.3</v>
      </c>
      <c r="X8" s="16">
        <v>0.53594771241830097</v>
      </c>
      <c r="Y8" s="16">
        <v>0.50204081632653097</v>
      </c>
      <c r="Z8" s="16"/>
      <c r="AA8" s="16">
        <v>0.265432098765432</v>
      </c>
      <c r="AB8" s="16">
        <v>0.37837837837837801</v>
      </c>
      <c r="AC8" s="16">
        <v>0.47169811320754701</v>
      </c>
      <c r="AD8" s="16">
        <v>0.51851851851851805</v>
      </c>
      <c r="AE8" s="16">
        <v>0.41818181818181799</v>
      </c>
      <c r="AF8" s="16">
        <v>0.472727272727273</v>
      </c>
      <c r="AG8" s="16">
        <v>0.53846153846153799</v>
      </c>
      <c r="AH8" s="16">
        <v>0.39583333333333298</v>
      </c>
      <c r="AI8" s="16">
        <v>0.55882352941176505</v>
      </c>
      <c r="AJ8" s="16"/>
      <c r="AK8" s="16">
        <v>0.32653061224489799</v>
      </c>
      <c r="AL8" s="16">
        <v>0.4</v>
      </c>
      <c r="AM8" s="16">
        <v>0.40384615384615402</v>
      </c>
      <c r="AN8" s="16">
        <v>0.36283185840707999</v>
      </c>
      <c r="AO8" s="16">
        <v>0.52127659574468099</v>
      </c>
      <c r="AP8" s="16">
        <v>0.39285714285714302</v>
      </c>
      <c r="AQ8" s="16">
        <v>0.52631578947368396</v>
      </c>
      <c r="AR8" s="16"/>
      <c r="AS8" s="16">
        <v>0.62626262626262597</v>
      </c>
      <c r="AT8" s="16">
        <v>0.37476459510357801</v>
      </c>
      <c r="AU8" s="16"/>
      <c r="AV8" s="16">
        <v>0.396039603960396</v>
      </c>
      <c r="AW8" s="16">
        <v>0.42289719626168198</v>
      </c>
      <c r="AX8" s="16"/>
      <c r="AY8" s="16">
        <v>0.35844155844155801</v>
      </c>
      <c r="AZ8" s="16">
        <v>0.50204081632653097</v>
      </c>
      <c r="BA8" s="16"/>
      <c r="BB8" s="16">
        <v>0.44152046783625698</v>
      </c>
      <c r="BC8" s="16">
        <v>0.38194444444444398</v>
      </c>
      <c r="BD8" s="16"/>
      <c r="BE8" s="16">
        <v>9.2592592592592601E-2</v>
      </c>
      <c r="BF8" s="16">
        <v>0.31851851851851898</v>
      </c>
      <c r="BG8" s="16">
        <v>0.43831168831168799</v>
      </c>
      <c r="BH8" s="16">
        <v>0.58646616541353402</v>
      </c>
    </row>
    <row r="9" spans="2:60" x14ac:dyDescent="0.25">
      <c r="B9" s="17" t="s">
        <v>550</v>
      </c>
      <c r="C9" s="16">
        <v>0.39365079365079397</v>
      </c>
      <c r="D9" s="16">
        <v>0.40845070422535201</v>
      </c>
      <c r="E9" s="16">
        <v>0.41935483870967699</v>
      </c>
      <c r="F9" s="16">
        <v>0.39024390243902402</v>
      </c>
      <c r="G9" s="16">
        <v>0.375</v>
      </c>
      <c r="H9" s="16">
        <v>0.230769230769231</v>
      </c>
      <c r="I9" s="16">
        <v>0.48979591836734698</v>
      </c>
      <c r="J9" s="16">
        <v>0.33333333333333298</v>
      </c>
      <c r="K9" s="16">
        <v>0.51612903225806495</v>
      </c>
      <c r="L9" s="16">
        <v>0.266666666666667</v>
      </c>
      <c r="M9" s="16">
        <v>0.50943396226415105</v>
      </c>
      <c r="N9" s="16">
        <v>0.245283018867925</v>
      </c>
      <c r="O9" s="16">
        <v>0.30769230769230799</v>
      </c>
      <c r="P9" s="16">
        <v>0.36</v>
      </c>
      <c r="Q9" s="16">
        <v>0.36363636363636398</v>
      </c>
      <c r="R9" s="16">
        <v>0.41666666666666702</v>
      </c>
      <c r="S9" s="16">
        <v>0.41176470588235298</v>
      </c>
      <c r="T9" s="16">
        <v>0.319148936170213</v>
      </c>
      <c r="U9" s="16"/>
      <c r="V9" s="16">
        <v>0.28169014084506999</v>
      </c>
      <c r="W9" s="16">
        <v>0.46666666666666701</v>
      </c>
      <c r="X9" s="16">
        <v>0.34640522875816998</v>
      </c>
      <c r="Y9" s="16">
        <v>0.46122448979591801</v>
      </c>
      <c r="Z9" s="16"/>
      <c r="AA9" s="16">
        <v>0.33950617283950602</v>
      </c>
      <c r="AB9" s="16">
        <v>0.43243243243243201</v>
      </c>
      <c r="AC9" s="16">
        <v>0.339622641509434</v>
      </c>
      <c r="AD9" s="16">
        <v>0.37037037037037002</v>
      </c>
      <c r="AE9" s="16">
        <v>0.49090909090909102</v>
      </c>
      <c r="AF9" s="16">
        <v>0.381818181818182</v>
      </c>
      <c r="AG9" s="16">
        <v>0.5</v>
      </c>
      <c r="AH9" s="16">
        <v>0.41666666666666702</v>
      </c>
      <c r="AI9" s="16">
        <v>0.5</v>
      </c>
      <c r="AJ9" s="16"/>
      <c r="AK9" s="16">
        <v>0.37755102040816302</v>
      </c>
      <c r="AL9" s="16">
        <v>0.26</v>
      </c>
      <c r="AM9" s="16">
        <v>0.44230769230769201</v>
      </c>
      <c r="AN9" s="16">
        <v>0.41592920353982299</v>
      </c>
      <c r="AO9" s="16">
        <v>0.45744680851063801</v>
      </c>
      <c r="AP9" s="16">
        <v>0.41071428571428598</v>
      </c>
      <c r="AQ9" s="16">
        <v>0.42105263157894701</v>
      </c>
      <c r="AR9" s="16"/>
      <c r="AS9" s="16">
        <v>0.59595959595959602</v>
      </c>
      <c r="AT9" s="16">
        <v>0.355932203389831</v>
      </c>
      <c r="AU9" s="16"/>
      <c r="AV9" s="16">
        <v>0.41089108910891098</v>
      </c>
      <c r="AW9" s="16">
        <v>0.38551401869158902</v>
      </c>
      <c r="AX9" s="16"/>
      <c r="AY9" s="16">
        <v>0.35064935064935099</v>
      </c>
      <c r="AZ9" s="16">
        <v>0.46122448979591801</v>
      </c>
      <c r="BA9" s="16"/>
      <c r="BB9" s="16">
        <v>0.41812865497076002</v>
      </c>
      <c r="BC9" s="16">
        <v>0.36458333333333298</v>
      </c>
      <c r="BD9" s="16"/>
      <c r="BE9" s="16">
        <v>0.25925925925925902</v>
      </c>
      <c r="BF9" s="16">
        <v>0.32592592592592601</v>
      </c>
      <c r="BG9" s="16">
        <v>0.39610389610389601</v>
      </c>
      <c r="BH9" s="16">
        <v>0.511278195488722</v>
      </c>
    </row>
    <row r="10" spans="2:60" x14ac:dyDescent="0.25">
      <c r="B10" s="17" t="s">
        <v>551</v>
      </c>
      <c r="C10" s="16">
        <v>0.38095238095238099</v>
      </c>
      <c r="D10" s="16">
        <v>0.42253521126760601</v>
      </c>
      <c r="E10" s="16">
        <v>0.32258064516128998</v>
      </c>
      <c r="F10" s="16">
        <v>0.41463414634146301</v>
      </c>
      <c r="G10" s="16">
        <v>0.53125</v>
      </c>
      <c r="H10" s="16">
        <v>0.38461538461538503</v>
      </c>
      <c r="I10" s="16">
        <v>0.40816326530612201</v>
      </c>
      <c r="J10" s="16">
        <v>0.33333333333333298</v>
      </c>
      <c r="K10" s="16">
        <v>0.29032258064516098</v>
      </c>
      <c r="L10" s="16">
        <v>0.46666666666666701</v>
      </c>
      <c r="M10" s="16">
        <v>0.45283018867924502</v>
      </c>
      <c r="N10" s="16">
        <v>0.339622641509434</v>
      </c>
      <c r="O10" s="16">
        <v>0.30769230769230799</v>
      </c>
      <c r="P10" s="16">
        <v>0.36</v>
      </c>
      <c r="Q10" s="16">
        <v>0.22727272727272699</v>
      </c>
      <c r="R10" s="16">
        <v>0.41666666666666702</v>
      </c>
      <c r="S10" s="16">
        <v>0.376470588235294</v>
      </c>
      <c r="T10" s="16">
        <v>0.340425531914894</v>
      </c>
      <c r="U10" s="16"/>
      <c r="V10" s="16">
        <v>0.25352112676056299</v>
      </c>
      <c r="W10" s="16">
        <v>0.38888888888888901</v>
      </c>
      <c r="X10" s="16">
        <v>0.37254901960784298</v>
      </c>
      <c r="Y10" s="16">
        <v>0.45714285714285702</v>
      </c>
      <c r="Z10" s="16"/>
      <c r="AA10" s="16">
        <v>0.27777777777777801</v>
      </c>
      <c r="AB10" s="16">
        <v>0.43243243243243201</v>
      </c>
      <c r="AC10" s="16">
        <v>0.45283018867924502</v>
      </c>
      <c r="AD10" s="16">
        <v>0.37037037037037002</v>
      </c>
      <c r="AE10" s="16">
        <v>0.4</v>
      </c>
      <c r="AF10" s="16">
        <v>0.472727272727273</v>
      </c>
      <c r="AG10" s="16">
        <v>0.40384615384615402</v>
      </c>
      <c r="AH10" s="16">
        <v>0.27083333333333298</v>
      </c>
      <c r="AI10" s="16">
        <v>0.57352941176470595</v>
      </c>
      <c r="AJ10" s="16"/>
      <c r="AK10" s="16">
        <v>0.41836734693877597</v>
      </c>
      <c r="AL10" s="16">
        <v>0.5</v>
      </c>
      <c r="AM10" s="16">
        <v>0.30769230769230799</v>
      </c>
      <c r="AN10" s="16">
        <v>0.27433628318584102</v>
      </c>
      <c r="AO10" s="16">
        <v>0.42553191489361702</v>
      </c>
      <c r="AP10" s="16">
        <v>0.45535714285714302</v>
      </c>
      <c r="AQ10" s="16">
        <v>0.355263157894737</v>
      </c>
      <c r="AR10" s="16"/>
      <c r="AS10" s="16">
        <v>0.53535353535353503</v>
      </c>
      <c r="AT10" s="16">
        <v>0.35216572504708099</v>
      </c>
      <c r="AU10" s="16"/>
      <c r="AV10" s="16">
        <v>0.32673267326732702</v>
      </c>
      <c r="AW10" s="16">
        <v>0.40654205607476601</v>
      </c>
      <c r="AX10" s="16"/>
      <c r="AY10" s="16">
        <v>0.33246753246753202</v>
      </c>
      <c r="AZ10" s="16">
        <v>0.45714285714285702</v>
      </c>
      <c r="BA10" s="16"/>
      <c r="BB10" s="16">
        <v>0.40058479532163699</v>
      </c>
      <c r="BC10" s="16">
        <v>0.35763888888888901</v>
      </c>
      <c r="BD10" s="16"/>
      <c r="BE10" s="16">
        <v>0.18518518518518501</v>
      </c>
      <c r="BF10" s="16">
        <v>0.31851851851851898</v>
      </c>
      <c r="BG10" s="16">
        <v>0.42857142857142899</v>
      </c>
      <c r="BH10" s="16">
        <v>0.41353383458646598</v>
      </c>
    </row>
    <row r="11" spans="2:60" ht="30" x14ac:dyDescent="0.25">
      <c r="B11" s="17" t="s">
        <v>552</v>
      </c>
      <c r="C11" s="16">
        <v>0.29523809523809502</v>
      </c>
      <c r="D11" s="16">
        <v>0.36619718309859201</v>
      </c>
      <c r="E11" s="16">
        <v>0.241935483870968</v>
      </c>
      <c r="F11" s="16">
        <v>0.24390243902438999</v>
      </c>
      <c r="G11" s="16">
        <v>0.21875</v>
      </c>
      <c r="H11" s="16">
        <v>0.46153846153846201</v>
      </c>
      <c r="I11" s="16">
        <v>0.32653061224489799</v>
      </c>
      <c r="J11" s="16">
        <v>0.5</v>
      </c>
      <c r="K11" s="16">
        <v>0.19354838709677399</v>
      </c>
      <c r="L11" s="16">
        <v>0.33333333333333298</v>
      </c>
      <c r="M11" s="16">
        <v>0.28301886792452802</v>
      </c>
      <c r="N11" s="16">
        <v>0.35849056603773599</v>
      </c>
      <c r="O11" s="16">
        <v>0.30769230769230799</v>
      </c>
      <c r="P11" s="16">
        <v>0.16</v>
      </c>
      <c r="Q11" s="16">
        <v>0.36363636363636398</v>
      </c>
      <c r="R11" s="16">
        <v>0.16666666666666699</v>
      </c>
      <c r="S11" s="16">
        <v>0.30588235294117599</v>
      </c>
      <c r="T11" s="16">
        <v>0.29787234042553201</v>
      </c>
      <c r="U11" s="16"/>
      <c r="V11" s="16">
        <v>0.147887323943662</v>
      </c>
      <c r="W11" s="16">
        <v>0.233333333333333</v>
      </c>
      <c r="X11" s="16">
        <v>0.36601307189542498</v>
      </c>
      <c r="Y11" s="16">
        <v>0.35918367346938801</v>
      </c>
      <c r="Z11" s="16"/>
      <c r="AA11" s="16">
        <v>0.22222222222222199</v>
      </c>
      <c r="AB11" s="16">
        <v>0.29729729729729698</v>
      </c>
      <c r="AC11" s="16">
        <v>0.30188679245283001</v>
      </c>
      <c r="AD11" s="16">
        <v>0.37037037037037002</v>
      </c>
      <c r="AE11" s="16">
        <v>0.25454545454545502</v>
      </c>
      <c r="AF11" s="16">
        <v>0.32727272727272699</v>
      </c>
      <c r="AG11" s="16">
        <v>0.36538461538461497</v>
      </c>
      <c r="AH11" s="16">
        <v>0.22916666666666699</v>
      </c>
      <c r="AI11" s="16">
        <v>0.41176470588235298</v>
      </c>
      <c r="AJ11" s="16"/>
      <c r="AK11" s="16">
        <v>0.23469387755102</v>
      </c>
      <c r="AL11" s="16">
        <v>0.32</v>
      </c>
      <c r="AM11" s="16">
        <v>0.30769230769230799</v>
      </c>
      <c r="AN11" s="16">
        <v>0.28318584070796499</v>
      </c>
      <c r="AO11" s="16">
        <v>0.35106382978723399</v>
      </c>
      <c r="AP11" s="16">
        <v>0.375</v>
      </c>
      <c r="AQ11" s="16">
        <v>0.18421052631578899</v>
      </c>
      <c r="AR11" s="16"/>
      <c r="AS11" s="16">
        <v>0.37373737373737398</v>
      </c>
      <c r="AT11" s="16">
        <v>0.28060263653484002</v>
      </c>
      <c r="AU11" s="16"/>
      <c r="AV11" s="16">
        <v>0.29702970297029702</v>
      </c>
      <c r="AW11" s="16">
        <v>0.29439252336448601</v>
      </c>
      <c r="AX11" s="16"/>
      <c r="AY11" s="16">
        <v>0.25454545454545502</v>
      </c>
      <c r="AZ11" s="16">
        <v>0.35918367346938801</v>
      </c>
      <c r="BA11" s="16"/>
      <c r="BB11" s="16">
        <v>0.30994152046783602</v>
      </c>
      <c r="BC11" s="16">
        <v>0.27777777777777801</v>
      </c>
      <c r="BD11" s="16"/>
      <c r="BE11" s="16">
        <v>0.11111111111111099</v>
      </c>
      <c r="BF11" s="16">
        <v>0.22222222222222199</v>
      </c>
      <c r="BG11" s="16">
        <v>0.29870129870129902</v>
      </c>
      <c r="BH11" s="16">
        <v>0.43609022556390997</v>
      </c>
    </row>
    <row r="12" spans="2:60" ht="30" x14ac:dyDescent="0.25">
      <c r="B12" s="17" t="s">
        <v>553</v>
      </c>
      <c r="C12" s="16">
        <v>0.103174603174603</v>
      </c>
      <c r="D12" s="16">
        <v>8.4507042253521097E-2</v>
      </c>
      <c r="E12" s="16">
        <v>0.19354838709677399</v>
      </c>
      <c r="F12" s="16">
        <v>0.146341463414634</v>
      </c>
      <c r="G12" s="16">
        <v>0.125</v>
      </c>
      <c r="H12" s="16">
        <v>0.15384615384615399</v>
      </c>
      <c r="I12" s="16">
        <v>6.1224489795918401E-2</v>
      </c>
      <c r="J12" s="16">
        <v>0.16666666666666699</v>
      </c>
      <c r="K12" s="16">
        <v>9.6774193548387094E-2</v>
      </c>
      <c r="L12" s="16">
        <v>6.6666666666666693E-2</v>
      </c>
      <c r="M12" s="16">
        <v>9.4339622641509399E-2</v>
      </c>
      <c r="N12" s="16">
        <v>0.13207547169811301</v>
      </c>
      <c r="O12" s="16">
        <v>7.69230769230769E-2</v>
      </c>
      <c r="P12" s="16">
        <v>0.16</v>
      </c>
      <c r="Q12" s="16">
        <v>0</v>
      </c>
      <c r="R12" s="16">
        <v>0.16666666666666699</v>
      </c>
      <c r="S12" s="16">
        <v>5.8823529411764698E-2</v>
      </c>
      <c r="T12" s="16">
        <v>6.3829787234042507E-2</v>
      </c>
      <c r="U12" s="16"/>
      <c r="V12" s="16">
        <v>0.33098591549295803</v>
      </c>
      <c r="W12" s="16">
        <v>4.4444444444444398E-2</v>
      </c>
      <c r="X12" s="16">
        <v>7.1895424836601302E-2</v>
      </c>
      <c r="Y12" s="16">
        <v>1.2244897959183701E-2</v>
      </c>
      <c r="Z12" s="16"/>
      <c r="AA12" s="16">
        <v>0.234567901234568</v>
      </c>
      <c r="AB12" s="16">
        <v>0.135135135135135</v>
      </c>
      <c r="AC12" s="16">
        <v>0.113207547169811</v>
      </c>
      <c r="AD12" s="16">
        <v>5.5555555555555601E-2</v>
      </c>
      <c r="AE12" s="16">
        <v>0</v>
      </c>
      <c r="AF12" s="16">
        <v>3.6363636363636397E-2</v>
      </c>
      <c r="AG12" s="16">
        <v>1.9230769230769201E-2</v>
      </c>
      <c r="AH12" s="16">
        <v>8.3333333333333301E-2</v>
      </c>
      <c r="AI12" s="16">
        <v>0</v>
      </c>
      <c r="AJ12" s="16"/>
      <c r="AK12" s="16">
        <v>0.183673469387755</v>
      </c>
      <c r="AL12" s="16">
        <v>0.1</v>
      </c>
      <c r="AM12" s="16">
        <v>9.6153846153846201E-2</v>
      </c>
      <c r="AN12" s="16">
        <v>0.17699115044247801</v>
      </c>
      <c r="AO12" s="16">
        <v>2.1276595744680899E-2</v>
      </c>
      <c r="AP12" s="16">
        <v>2.6785714285714302E-2</v>
      </c>
      <c r="AQ12" s="16">
        <v>5.2631578947368397E-2</v>
      </c>
      <c r="AR12" s="16"/>
      <c r="AS12" s="16">
        <v>2.02020202020202E-2</v>
      </c>
      <c r="AT12" s="16">
        <v>0.11864406779661001</v>
      </c>
      <c r="AU12" s="16"/>
      <c r="AV12" s="16">
        <v>0.118811881188119</v>
      </c>
      <c r="AW12" s="16">
        <v>9.5794392523364497E-2</v>
      </c>
      <c r="AX12" s="16"/>
      <c r="AY12" s="16">
        <v>0.16103896103896101</v>
      </c>
      <c r="AZ12" s="16">
        <v>1.2244897959183701E-2</v>
      </c>
      <c r="BA12" s="16"/>
      <c r="BB12" s="16">
        <v>0.105263157894737</v>
      </c>
      <c r="BC12" s="16">
        <v>0.100694444444444</v>
      </c>
      <c r="BD12" s="16"/>
      <c r="BE12" s="16">
        <v>0.44444444444444398</v>
      </c>
      <c r="BF12" s="16">
        <v>0.17037037037037001</v>
      </c>
      <c r="BG12" s="16">
        <v>5.5194805194805199E-2</v>
      </c>
      <c r="BH12" s="16">
        <v>7.5187969924812E-3</v>
      </c>
    </row>
    <row r="13" spans="2:60" x14ac:dyDescent="0.25">
      <c r="B13" s="17" t="s">
        <v>99</v>
      </c>
      <c r="C13" s="18">
        <v>6.3492063492063501E-3</v>
      </c>
      <c r="D13" s="18">
        <v>1.4084507042253501E-2</v>
      </c>
      <c r="E13" s="18">
        <v>1.6129032258064498E-2</v>
      </c>
      <c r="F13" s="18">
        <v>0</v>
      </c>
      <c r="G13" s="18">
        <v>0</v>
      </c>
      <c r="H13" s="18">
        <v>0</v>
      </c>
      <c r="I13" s="18">
        <v>0</v>
      </c>
      <c r="J13" s="18">
        <v>0</v>
      </c>
      <c r="K13" s="18">
        <v>3.2258064516128997E-2</v>
      </c>
      <c r="L13" s="18">
        <v>0</v>
      </c>
      <c r="M13" s="18">
        <v>0</v>
      </c>
      <c r="N13" s="18">
        <v>0</v>
      </c>
      <c r="O13" s="18">
        <v>0</v>
      </c>
      <c r="P13" s="18">
        <v>0</v>
      </c>
      <c r="Q13" s="18">
        <v>0</v>
      </c>
      <c r="R13" s="18">
        <v>0</v>
      </c>
      <c r="S13" s="18">
        <v>1.1764705882352899E-2</v>
      </c>
      <c r="T13" s="18">
        <v>0</v>
      </c>
      <c r="U13" s="18"/>
      <c r="V13" s="18">
        <v>7.0422535211267599E-3</v>
      </c>
      <c r="W13" s="18">
        <v>0</v>
      </c>
      <c r="X13" s="18">
        <v>1.30718954248366E-2</v>
      </c>
      <c r="Y13" s="18">
        <v>4.0816326530612197E-3</v>
      </c>
      <c r="Z13" s="18"/>
      <c r="AA13" s="18">
        <v>6.17283950617284E-3</v>
      </c>
      <c r="AB13" s="18">
        <v>0</v>
      </c>
      <c r="AC13" s="18">
        <v>0</v>
      </c>
      <c r="AD13" s="18">
        <v>0</v>
      </c>
      <c r="AE13" s="18">
        <v>0</v>
      </c>
      <c r="AF13" s="18">
        <v>0</v>
      </c>
      <c r="AG13" s="18">
        <v>1.9230769230769201E-2</v>
      </c>
      <c r="AH13" s="18">
        <v>0</v>
      </c>
      <c r="AI13" s="18">
        <v>1.4705882352941201E-2</v>
      </c>
      <c r="AJ13" s="18"/>
      <c r="AK13" s="18">
        <v>1.02040816326531E-2</v>
      </c>
      <c r="AL13" s="18">
        <v>0</v>
      </c>
      <c r="AM13" s="18">
        <v>1.9230769230769201E-2</v>
      </c>
      <c r="AN13" s="18">
        <v>0</v>
      </c>
      <c r="AO13" s="18">
        <v>0</v>
      </c>
      <c r="AP13" s="18">
        <v>8.9285714285714298E-3</v>
      </c>
      <c r="AQ13" s="18">
        <v>0</v>
      </c>
      <c r="AR13" s="18"/>
      <c r="AS13" s="18">
        <v>0</v>
      </c>
      <c r="AT13" s="18">
        <v>7.5329566854990598E-3</v>
      </c>
      <c r="AU13" s="18"/>
      <c r="AV13" s="18">
        <v>4.9504950495049497E-3</v>
      </c>
      <c r="AW13" s="18">
        <v>7.0093457943925198E-3</v>
      </c>
      <c r="AX13" s="18"/>
      <c r="AY13" s="18">
        <v>7.7922077922077896E-3</v>
      </c>
      <c r="AZ13" s="18">
        <v>4.0816326530612197E-3</v>
      </c>
      <c r="BA13" s="18"/>
      <c r="BB13" s="18">
        <v>5.8479532163742704E-3</v>
      </c>
      <c r="BC13" s="18">
        <v>6.9444444444444397E-3</v>
      </c>
      <c r="BD13" s="18"/>
      <c r="BE13" s="18">
        <v>1.85185185185185E-2</v>
      </c>
      <c r="BF13" s="18">
        <v>2.2222222222222199E-2</v>
      </c>
      <c r="BG13" s="18">
        <v>0</v>
      </c>
      <c r="BH13" s="18">
        <v>0</v>
      </c>
    </row>
    <row r="14" spans="2:60" x14ac:dyDescent="0.25">
      <c r="B14" s="15" t="s">
        <v>714</v>
      </c>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555</v>
      </c>
      <c r="C8" s="16">
        <v>0.49013657056145699</v>
      </c>
      <c r="D8" s="16">
        <v>0.55813953488372103</v>
      </c>
      <c r="E8" s="16">
        <v>0.42657342657342701</v>
      </c>
      <c r="F8" s="16">
        <v>0.41052631578947402</v>
      </c>
      <c r="G8" s="16">
        <v>0.46551724137931</v>
      </c>
      <c r="H8" s="16">
        <v>0.36666666666666697</v>
      </c>
      <c r="I8" s="16">
        <v>0.43809523809523798</v>
      </c>
      <c r="J8" s="16">
        <v>0.52631578947368396</v>
      </c>
      <c r="K8" s="16">
        <v>0.41095890410958902</v>
      </c>
      <c r="L8" s="16">
        <v>0.46666666666666701</v>
      </c>
      <c r="M8" s="16">
        <v>0.45454545454545497</v>
      </c>
      <c r="N8" s="16">
        <v>0.51960784313725505</v>
      </c>
      <c r="O8" s="16">
        <v>0.43333333333333302</v>
      </c>
      <c r="P8" s="16">
        <v>0.51666666666666705</v>
      </c>
      <c r="Q8" s="16">
        <v>0.44186046511627902</v>
      </c>
      <c r="R8" s="16">
        <v>0.296296296296296</v>
      </c>
      <c r="S8" s="16">
        <v>0.63186813186813195</v>
      </c>
      <c r="T8" s="16">
        <v>0.54807692307692302</v>
      </c>
      <c r="U8" s="16"/>
      <c r="V8" s="16">
        <v>8.6350974930362104E-2</v>
      </c>
      <c r="W8" s="16">
        <v>0.427027027027027</v>
      </c>
      <c r="X8" s="16">
        <v>0.60915492957746498</v>
      </c>
      <c r="Y8" s="16">
        <v>0.74081632653061202</v>
      </c>
      <c r="Z8" s="16"/>
      <c r="AA8" s="16">
        <v>0.19947506561679801</v>
      </c>
      <c r="AB8" s="16">
        <v>0.46341463414634099</v>
      </c>
      <c r="AC8" s="16">
        <v>0.58035714285714302</v>
      </c>
      <c r="AD8" s="16">
        <v>0.54263565891472898</v>
      </c>
      <c r="AE8" s="16">
        <v>0.58823529411764697</v>
      </c>
      <c r="AF8" s="16">
        <v>0.71276595744680804</v>
      </c>
      <c r="AG8" s="16">
        <v>0.69791666666666696</v>
      </c>
      <c r="AH8" s="16">
        <v>0.75609756097560998</v>
      </c>
      <c r="AI8" s="16">
        <v>0.87735849056603799</v>
      </c>
      <c r="AJ8" s="16"/>
      <c r="AK8" s="16">
        <v>0.25888324873096402</v>
      </c>
      <c r="AL8" s="16">
        <v>0.485436893203884</v>
      </c>
      <c r="AM8" s="16">
        <v>0.48514851485148502</v>
      </c>
      <c r="AN8" s="16">
        <v>0.37542662116040998</v>
      </c>
      <c r="AO8" s="16">
        <v>0.70212765957446799</v>
      </c>
      <c r="AP8" s="16">
        <v>0.64516129032258096</v>
      </c>
      <c r="AQ8" s="16">
        <v>0.6</v>
      </c>
      <c r="AR8" s="16"/>
      <c r="AS8" s="16">
        <v>0.840425531914894</v>
      </c>
      <c r="AT8" s="16">
        <v>0.43185840707964601</v>
      </c>
      <c r="AU8" s="16"/>
      <c r="AV8" s="16">
        <v>0.40717299578059102</v>
      </c>
      <c r="AW8" s="16">
        <v>0.53672985781990501</v>
      </c>
      <c r="AX8" s="16"/>
      <c r="AY8" s="16">
        <v>0.34178743961352698</v>
      </c>
      <c r="AZ8" s="16">
        <v>0.74081632653061202</v>
      </c>
      <c r="BA8" s="16"/>
      <c r="BB8" s="16">
        <v>0.59577677224736003</v>
      </c>
      <c r="BC8" s="16">
        <v>0.38320610687022899</v>
      </c>
      <c r="BD8" s="16"/>
      <c r="BE8" s="16">
        <v>4.8484848484848499E-2</v>
      </c>
      <c r="BF8" s="16">
        <v>0.25739644970414199</v>
      </c>
      <c r="BG8" s="16">
        <v>0.61591695501730104</v>
      </c>
      <c r="BH8" s="16">
        <v>0.82553191489361699</v>
      </c>
    </row>
    <row r="9" spans="2:60" ht="30" x14ac:dyDescent="0.25">
      <c r="B9" s="17" t="s">
        <v>556</v>
      </c>
      <c r="C9" s="16">
        <v>0.45371775417298899</v>
      </c>
      <c r="D9" s="16">
        <v>0.51937984496124001</v>
      </c>
      <c r="E9" s="16">
        <v>0.36363636363636398</v>
      </c>
      <c r="F9" s="16">
        <v>0.4</v>
      </c>
      <c r="G9" s="16">
        <v>0.431034482758621</v>
      </c>
      <c r="H9" s="16">
        <v>0.5</v>
      </c>
      <c r="I9" s="16">
        <v>0.476190476190476</v>
      </c>
      <c r="J9" s="16">
        <v>0.42105263157894701</v>
      </c>
      <c r="K9" s="16">
        <v>0.36986301369863001</v>
      </c>
      <c r="L9" s="16">
        <v>0.43333333333333302</v>
      </c>
      <c r="M9" s="16">
        <v>0.44318181818181801</v>
      </c>
      <c r="N9" s="16">
        <v>0.42156862745098</v>
      </c>
      <c r="O9" s="16">
        <v>0.4</v>
      </c>
      <c r="P9" s="16">
        <v>0.41666666666666702</v>
      </c>
      <c r="Q9" s="16">
        <v>0.48837209302325602</v>
      </c>
      <c r="R9" s="16">
        <v>0.18518518518518501</v>
      </c>
      <c r="S9" s="16">
        <v>0.53846153846153799</v>
      </c>
      <c r="T9" s="16">
        <v>0.57692307692307698</v>
      </c>
      <c r="U9" s="16"/>
      <c r="V9" s="16">
        <v>0.108635097493036</v>
      </c>
      <c r="W9" s="16">
        <v>0.45945945945945899</v>
      </c>
      <c r="X9" s="16">
        <v>0.528169014084507</v>
      </c>
      <c r="Y9" s="16">
        <v>0.66122448979591797</v>
      </c>
      <c r="Z9" s="16"/>
      <c r="AA9" s="16">
        <v>0.22834645669291301</v>
      </c>
      <c r="AB9" s="16">
        <v>0.47560975609756101</v>
      </c>
      <c r="AC9" s="16">
        <v>0.53571428571428603</v>
      </c>
      <c r="AD9" s="16">
        <v>0.48062015503875999</v>
      </c>
      <c r="AE9" s="16">
        <v>0.53781512605042003</v>
      </c>
      <c r="AF9" s="16">
        <v>0.54255319148936199</v>
      </c>
      <c r="AG9" s="16">
        <v>0.66666666666666696</v>
      </c>
      <c r="AH9" s="16">
        <v>0.59756097560975596</v>
      </c>
      <c r="AI9" s="16">
        <v>0.69811320754716999</v>
      </c>
      <c r="AJ9" s="16"/>
      <c r="AK9" s="16">
        <v>0.269035532994924</v>
      </c>
      <c r="AL9" s="16">
        <v>0.475728155339806</v>
      </c>
      <c r="AM9" s="16">
        <v>0.40594059405940602</v>
      </c>
      <c r="AN9" s="16">
        <v>0.35153583617747403</v>
      </c>
      <c r="AO9" s="16">
        <v>0.62765957446808496</v>
      </c>
      <c r="AP9" s="16">
        <v>0.58064516129032295</v>
      </c>
      <c r="AQ9" s="16">
        <v>0.55333333333333301</v>
      </c>
      <c r="AR9" s="16"/>
      <c r="AS9" s="16">
        <v>0.79255319148936199</v>
      </c>
      <c r="AT9" s="16">
        <v>0.39734513274336303</v>
      </c>
      <c r="AU9" s="16"/>
      <c r="AV9" s="16">
        <v>0.35864978902953598</v>
      </c>
      <c r="AW9" s="16">
        <v>0.50710900473933695</v>
      </c>
      <c r="AX9" s="16"/>
      <c r="AY9" s="16">
        <v>0.33091787439613501</v>
      </c>
      <c r="AZ9" s="16">
        <v>0.66122448979591797</v>
      </c>
      <c r="BA9" s="16"/>
      <c r="BB9" s="16">
        <v>0.59577677224736003</v>
      </c>
      <c r="BC9" s="16">
        <v>0.30992366412213701</v>
      </c>
      <c r="BD9" s="16"/>
      <c r="BE9" s="16">
        <v>5.4545454545454501E-2</v>
      </c>
      <c r="BF9" s="16">
        <v>0.26331360946745602</v>
      </c>
      <c r="BG9" s="16">
        <v>0.55709342560553599</v>
      </c>
      <c r="BH9" s="16">
        <v>0.75744680851063795</v>
      </c>
    </row>
    <row r="10" spans="2:60" x14ac:dyDescent="0.25">
      <c r="B10" s="17" t="s">
        <v>115</v>
      </c>
      <c r="C10" s="18">
        <v>0.35584218512898302</v>
      </c>
      <c r="D10" s="18">
        <v>0.26356589147286802</v>
      </c>
      <c r="E10" s="18">
        <v>0.47552447552447602</v>
      </c>
      <c r="F10" s="18">
        <v>0.442105263157895</v>
      </c>
      <c r="G10" s="18">
        <v>0.36206896551724099</v>
      </c>
      <c r="H10" s="18">
        <v>0.43333333333333302</v>
      </c>
      <c r="I10" s="18">
        <v>0.371428571428571</v>
      </c>
      <c r="J10" s="18">
        <v>0.36842105263157898</v>
      </c>
      <c r="K10" s="18">
        <v>0.41095890410958902</v>
      </c>
      <c r="L10" s="18">
        <v>0.36666666666666697</v>
      </c>
      <c r="M10" s="18">
        <v>0.34090909090909099</v>
      </c>
      <c r="N10" s="18">
        <v>0.33333333333333298</v>
      </c>
      <c r="O10" s="18">
        <v>0.4</v>
      </c>
      <c r="P10" s="18">
        <v>0.38333333333333303</v>
      </c>
      <c r="Q10" s="18">
        <v>0.372093023255814</v>
      </c>
      <c r="R10" s="18">
        <v>0.62962962962962998</v>
      </c>
      <c r="S10" s="18">
        <v>0.23626373626373601</v>
      </c>
      <c r="T10" s="18">
        <v>0.27884615384615402</v>
      </c>
      <c r="U10" s="18"/>
      <c r="V10" s="18">
        <v>0.83565459610027903</v>
      </c>
      <c r="W10" s="18">
        <v>0.37297297297297299</v>
      </c>
      <c r="X10" s="18">
        <v>0.20422535211267601</v>
      </c>
      <c r="Y10" s="18">
        <v>8.5714285714285701E-2</v>
      </c>
      <c r="Z10" s="18"/>
      <c r="AA10" s="18">
        <v>0.68503937007874005</v>
      </c>
      <c r="AB10" s="18">
        <v>0.31707317073170699</v>
      </c>
      <c r="AC10" s="18">
        <v>0.25</v>
      </c>
      <c r="AD10" s="18">
        <v>0.29457364341085301</v>
      </c>
      <c r="AE10" s="18">
        <v>0.218487394957983</v>
      </c>
      <c r="AF10" s="18">
        <v>0.159574468085106</v>
      </c>
      <c r="AG10" s="18">
        <v>8.3333333333333301E-2</v>
      </c>
      <c r="AH10" s="18">
        <v>6.0975609756097601E-2</v>
      </c>
      <c r="AI10" s="18">
        <v>3.77358490566038E-2</v>
      </c>
      <c r="AJ10" s="18"/>
      <c r="AK10" s="18">
        <v>0.59390862944162404</v>
      </c>
      <c r="AL10" s="18">
        <v>0.33009708737864102</v>
      </c>
      <c r="AM10" s="18">
        <v>0.35643564356435598</v>
      </c>
      <c r="AN10" s="18">
        <v>0.48464163822525602</v>
      </c>
      <c r="AO10" s="18">
        <v>0.13829787234042601</v>
      </c>
      <c r="AP10" s="18">
        <v>0.19354838709677399</v>
      </c>
      <c r="AQ10" s="18">
        <v>0.24</v>
      </c>
      <c r="AR10" s="18"/>
      <c r="AS10" s="18">
        <v>3.1914893617021302E-2</v>
      </c>
      <c r="AT10" s="18">
        <v>0.40973451327433602</v>
      </c>
      <c r="AU10" s="18"/>
      <c r="AV10" s="18">
        <v>0.468354430379747</v>
      </c>
      <c r="AW10" s="18">
        <v>0.29265402843601901</v>
      </c>
      <c r="AX10" s="18"/>
      <c r="AY10" s="18">
        <v>0.51570048309178695</v>
      </c>
      <c r="AZ10" s="18">
        <v>8.5714285714285701E-2</v>
      </c>
      <c r="BA10" s="18"/>
      <c r="BB10" s="18">
        <v>0.236802413273001</v>
      </c>
      <c r="BC10" s="18">
        <v>0.47633587786259501</v>
      </c>
      <c r="BD10" s="18"/>
      <c r="BE10" s="18">
        <v>0.92121212121212104</v>
      </c>
      <c r="BF10" s="18">
        <v>0.59171597633136097</v>
      </c>
      <c r="BG10" s="18">
        <v>0.18512110726643599</v>
      </c>
      <c r="BH10" s="18">
        <v>3.8297872340425497E-2</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29" t="s">
        <v>569</v>
      </c>
      <c r="E2" s="25"/>
      <c r="F2" s="25"/>
      <c r="G2" s="25"/>
      <c r="H2" s="25"/>
      <c r="I2" s="25"/>
    </row>
    <row r="6" spans="2:9" ht="50.1" customHeight="1" x14ac:dyDescent="0.25">
      <c r="B6" s="22" t="s">
        <v>15</v>
      </c>
      <c r="C6" s="22" t="s">
        <v>558</v>
      </c>
      <c r="D6" s="22" t="s">
        <v>559</v>
      </c>
      <c r="E6" s="22" t="s">
        <v>560</v>
      </c>
      <c r="F6" s="22" t="s">
        <v>561</v>
      </c>
      <c r="G6" s="22" t="s">
        <v>562</v>
      </c>
      <c r="H6" s="22" t="s">
        <v>563</v>
      </c>
    </row>
    <row r="7" spans="2:9" x14ac:dyDescent="0.25">
      <c r="B7" s="17" t="s">
        <v>564</v>
      </c>
      <c r="C7" s="16">
        <v>0.26327769347496199</v>
      </c>
      <c r="D7" s="16">
        <v>0.52731411229135094</v>
      </c>
      <c r="E7" s="16">
        <v>0.33004552352048599</v>
      </c>
      <c r="F7" s="16">
        <v>0.24658573596358099</v>
      </c>
      <c r="G7" s="16">
        <v>0.26555386949924098</v>
      </c>
      <c r="H7" s="16">
        <v>0.496965098634294</v>
      </c>
    </row>
    <row r="8" spans="2:9" x14ac:dyDescent="0.25">
      <c r="B8" s="17" t="s">
        <v>565</v>
      </c>
      <c r="C8" s="16">
        <v>0.22306525037936301</v>
      </c>
      <c r="D8" s="16">
        <v>0.22458270106221501</v>
      </c>
      <c r="E8" s="16">
        <v>0.24279210925644901</v>
      </c>
      <c r="F8" s="16">
        <v>0.18740515933232199</v>
      </c>
      <c r="G8" s="16">
        <v>0.22761760242792101</v>
      </c>
      <c r="H8" s="16">
        <v>0.24886191198786001</v>
      </c>
    </row>
    <row r="9" spans="2:9" x14ac:dyDescent="0.25">
      <c r="B9" s="17" t="s">
        <v>566</v>
      </c>
      <c r="C9" s="16">
        <v>0.22230652503793599</v>
      </c>
      <c r="D9" s="16">
        <v>0.130500758725341</v>
      </c>
      <c r="E9" s="16">
        <v>0.20182094081942301</v>
      </c>
      <c r="F9" s="16">
        <v>0.20940819423368701</v>
      </c>
      <c r="G9" s="16">
        <v>0.24962063732928699</v>
      </c>
      <c r="H9" s="16">
        <v>0.14188163884673699</v>
      </c>
    </row>
    <row r="10" spans="2:9" x14ac:dyDescent="0.25">
      <c r="B10" s="17" t="s">
        <v>567</v>
      </c>
      <c r="C10" s="16">
        <v>0.154779969650986</v>
      </c>
      <c r="D10" s="16">
        <v>7.4355083459787599E-2</v>
      </c>
      <c r="E10" s="16">
        <v>0.12974203338391499</v>
      </c>
      <c r="F10" s="16">
        <v>0.14946889226100199</v>
      </c>
      <c r="G10" s="16">
        <v>0.13277693474962099</v>
      </c>
      <c r="H10" s="16">
        <v>8.4977238239757197E-2</v>
      </c>
    </row>
    <row r="11" spans="2:9" x14ac:dyDescent="0.25">
      <c r="B11" s="17" t="s">
        <v>568</v>
      </c>
      <c r="C11" s="16">
        <v>0.136570561456753</v>
      </c>
      <c r="D11" s="16">
        <v>4.3247344461305001E-2</v>
      </c>
      <c r="E11" s="16">
        <v>9.5599393019726905E-2</v>
      </c>
      <c r="F11" s="16">
        <v>0.20713201820940799</v>
      </c>
      <c r="G11" s="16">
        <v>0.12443095599393</v>
      </c>
      <c r="H11" s="16">
        <v>2.7314112291350501E-2</v>
      </c>
    </row>
    <row r="12" spans="2:9" x14ac:dyDescent="0.25">
      <c r="B12" s="15"/>
      <c r="C12" s="15"/>
      <c r="D12" s="15"/>
      <c r="E12" s="15"/>
      <c r="F12" s="15"/>
      <c r="G12" s="15"/>
      <c r="H12" s="15"/>
    </row>
    <row r="13" spans="2:9" x14ac:dyDescent="0.25">
      <c r="B13" t="s">
        <v>80</v>
      </c>
    </row>
    <row r="14" spans="2:9" x14ac:dyDescent="0.25">
      <c r="B14" t="s">
        <v>81</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564</v>
      </c>
      <c r="C8" s="16">
        <v>0.26327769347496199</v>
      </c>
      <c r="D8" s="16">
        <v>0.24031007751937999</v>
      </c>
      <c r="E8" s="16">
        <v>0.20979020979021001</v>
      </c>
      <c r="F8" s="16">
        <v>0.26315789473684198</v>
      </c>
      <c r="G8" s="16">
        <v>0.32758620689655199</v>
      </c>
      <c r="H8" s="16">
        <v>0.1</v>
      </c>
      <c r="I8" s="16">
        <v>0.25714285714285701</v>
      </c>
      <c r="J8" s="16">
        <v>0.42105263157894701</v>
      </c>
      <c r="K8" s="16">
        <v>0.27397260273972601</v>
      </c>
      <c r="L8" s="16">
        <v>0.2</v>
      </c>
      <c r="M8" s="16">
        <v>0.25</v>
      </c>
      <c r="N8" s="16">
        <v>0.34313725490196101</v>
      </c>
      <c r="O8" s="16">
        <v>0.4</v>
      </c>
      <c r="P8" s="16">
        <v>0.266666666666667</v>
      </c>
      <c r="Q8" s="16">
        <v>0.34883720930232598</v>
      </c>
      <c r="R8" s="16">
        <v>0</v>
      </c>
      <c r="S8" s="16">
        <v>0.29670329670329698</v>
      </c>
      <c r="T8" s="16">
        <v>0.230769230769231</v>
      </c>
      <c r="U8" s="16"/>
      <c r="V8" s="16">
        <v>0.186629526462396</v>
      </c>
      <c r="W8" s="16">
        <v>0.27027027027027001</v>
      </c>
      <c r="X8" s="16">
        <v>0.26760563380281699</v>
      </c>
      <c r="Y8" s="16">
        <v>0.314285714285714</v>
      </c>
      <c r="Z8" s="16"/>
      <c r="AA8" s="16">
        <v>0.23359580052493401</v>
      </c>
      <c r="AB8" s="16">
        <v>0.17073170731707299</v>
      </c>
      <c r="AC8" s="16">
        <v>0.27678571428571402</v>
      </c>
      <c r="AD8" s="16">
        <v>0.31782945736434098</v>
      </c>
      <c r="AE8" s="16">
        <v>0.29411764705882398</v>
      </c>
      <c r="AF8" s="16">
        <v>0.20212765957446799</v>
      </c>
      <c r="AG8" s="16">
        <v>0.23958333333333301</v>
      </c>
      <c r="AH8" s="16">
        <v>0.32926829268292701</v>
      </c>
      <c r="AI8" s="16">
        <v>0.37735849056603799</v>
      </c>
      <c r="AJ8" s="16"/>
      <c r="AK8" s="16">
        <v>0.25888324873096402</v>
      </c>
      <c r="AL8" s="16">
        <v>0.242718446601942</v>
      </c>
      <c r="AM8" s="16">
        <v>0.22772277227722801</v>
      </c>
      <c r="AN8" s="16">
        <v>0.279863481228669</v>
      </c>
      <c r="AO8" s="16">
        <v>0.29255319148936199</v>
      </c>
      <c r="AP8" s="16">
        <v>0.28110599078340998</v>
      </c>
      <c r="AQ8" s="16">
        <v>0.24</v>
      </c>
      <c r="AR8" s="16"/>
      <c r="AS8" s="16">
        <v>0.24468085106383</v>
      </c>
      <c r="AT8" s="16">
        <v>0.26637168141592898</v>
      </c>
      <c r="AU8" s="16"/>
      <c r="AV8" s="16">
        <v>0.29746835443038</v>
      </c>
      <c r="AW8" s="16">
        <v>0.244075829383886</v>
      </c>
      <c r="AX8" s="16"/>
      <c r="AY8" s="16">
        <v>0.23309178743961401</v>
      </c>
      <c r="AZ8" s="16">
        <v>0.314285714285714</v>
      </c>
      <c r="BA8" s="16"/>
      <c r="BB8" s="16">
        <v>0.27450980392156898</v>
      </c>
      <c r="BC8" s="16">
        <v>0.25190839694656503</v>
      </c>
      <c r="BD8" s="16"/>
      <c r="BE8" s="16">
        <v>0.15757575757575801</v>
      </c>
      <c r="BF8" s="16">
        <v>0.26035502958579898</v>
      </c>
      <c r="BG8" s="16">
        <v>0.280276816608997</v>
      </c>
      <c r="BH8" s="16">
        <v>0.30212765957446802</v>
      </c>
    </row>
    <row r="9" spans="2:60" x14ac:dyDescent="0.25">
      <c r="B9" s="17" t="s">
        <v>565</v>
      </c>
      <c r="C9" s="16">
        <v>0.22306525037936301</v>
      </c>
      <c r="D9" s="16">
        <v>0.27906976744186002</v>
      </c>
      <c r="E9" s="16">
        <v>0.16783216783216801</v>
      </c>
      <c r="F9" s="16">
        <v>0.231578947368421</v>
      </c>
      <c r="G9" s="16">
        <v>0.27586206896551702</v>
      </c>
      <c r="H9" s="16">
        <v>0.133333333333333</v>
      </c>
      <c r="I9" s="16">
        <v>0.114285714285714</v>
      </c>
      <c r="J9" s="16">
        <v>0.157894736842105</v>
      </c>
      <c r="K9" s="16">
        <v>0.20547945205479501</v>
      </c>
      <c r="L9" s="16">
        <v>0.2</v>
      </c>
      <c r="M9" s="16">
        <v>0.22727272727272699</v>
      </c>
      <c r="N9" s="16">
        <v>0.24509803921568599</v>
      </c>
      <c r="O9" s="16">
        <v>0.2</v>
      </c>
      <c r="P9" s="16">
        <v>0.28333333333333299</v>
      </c>
      <c r="Q9" s="16">
        <v>0.27906976744186002</v>
      </c>
      <c r="R9" s="16">
        <v>0.22222222222222199</v>
      </c>
      <c r="S9" s="16">
        <v>0.269230769230769</v>
      </c>
      <c r="T9" s="16">
        <v>0.20192307692307701</v>
      </c>
      <c r="U9" s="16"/>
      <c r="V9" s="16">
        <v>0.128133704735376</v>
      </c>
      <c r="W9" s="16">
        <v>0.2</v>
      </c>
      <c r="X9" s="16">
        <v>0.26760563380281699</v>
      </c>
      <c r="Y9" s="16">
        <v>0.27551020408163301</v>
      </c>
      <c r="Z9" s="16"/>
      <c r="AA9" s="16">
        <v>0.15748031496063</v>
      </c>
      <c r="AB9" s="16">
        <v>0.31707317073170699</v>
      </c>
      <c r="AC9" s="16">
        <v>0.24107142857142899</v>
      </c>
      <c r="AD9" s="16">
        <v>0.24031007751937999</v>
      </c>
      <c r="AE9" s="16">
        <v>0.17647058823529399</v>
      </c>
      <c r="AF9" s="16">
        <v>0.29787234042553201</v>
      </c>
      <c r="AG9" s="16">
        <v>0.22916666666666699</v>
      </c>
      <c r="AH9" s="16">
        <v>0.25609756097560998</v>
      </c>
      <c r="AI9" s="16">
        <v>0.330188679245283</v>
      </c>
      <c r="AJ9" s="16"/>
      <c r="AK9" s="16">
        <v>0.157360406091371</v>
      </c>
      <c r="AL9" s="16">
        <v>0.29126213592233002</v>
      </c>
      <c r="AM9" s="16">
        <v>0.287128712871287</v>
      </c>
      <c r="AN9" s="16">
        <v>0.225255972696246</v>
      </c>
      <c r="AO9" s="16">
        <v>0.27659574468085102</v>
      </c>
      <c r="AP9" s="16">
        <v>0.216589861751152</v>
      </c>
      <c r="AQ9" s="16">
        <v>0.2</v>
      </c>
      <c r="AR9" s="16"/>
      <c r="AS9" s="16">
        <v>0.30851063829787201</v>
      </c>
      <c r="AT9" s="16">
        <v>0.208849557522124</v>
      </c>
      <c r="AU9" s="16"/>
      <c r="AV9" s="16">
        <v>0.20042194092827001</v>
      </c>
      <c r="AW9" s="16">
        <v>0.23578199052132701</v>
      </c>
      <c r="AX9" s="16"/>
      <c r="AY9" s="16">
        <v>0.19202898550724601</v>
      </c>
      <c r="AZ9" s="16">
        <v>0.27551020408163301</v>
      </c>
      <c r="BA9" s="16"/>
      <c r="BB9" s="16">
        <v>0.236802413273001</v>
      </c>
      <c r="BC9" s="16">
        <v>0.20916030534351099</v>
      </c>
      <c r="BD9" s="16"/>
      <c r="BE9" s="16">
        <v>0.103030303030303</v>
      </c>
      <c r="BF9" s="16">
        <v>0.171597633136095</v>
      </c>
      <c r="BG9" s="16">
        <v>0.242214532871972</v>
      </c>
      <c r="BH9" s="16">
        <v>0.33191489361702098</v>
      </c>
    </row>
    <row r="10" spans="2:60" x14ac:dyDescent="0.25">
      <c r="B10" s="17" t="s">
        <v>566</v>
      </c>
      <c r="C10" s="16">
        <v>0.22230652503793599</v>
      </c>
      <c r="D10" s="16">
        <v>0.224806201550388</v>
      </c>
      <c r="E10" s="16">
        <v>0.286713286713287</v>
      </c>
      <c r="F10" s="16">
        <v>0.21052631578947401</v>
      </c>
      <c r="G10" s="16">
        <v>0.20689655172413801</v>
      </c>
      <c r="H10" s="16">
        <v>0.233333333333333</v>
      </c>
      <c r="I10" s="16">
        <v>0.20952380952381</v>
      </c>
      <c r="J10" s="16">
        <v>0.21052631578947401</v>
      </c>
      <c r="K10" s="16">
        <v>0.219178082191781</v>
      </c>
      <c r="L10" s="16">
        <v>0.233333333333333</v>
      </c>
      <c r="M10" s="16">
        <v>0.28409090909090901</v>
      </c>
      <c r="N10" s="16">
        <v>0.16666666666666699</v>
      </c>
      <c r="O10" s="16">
        <v>0.2</v>
      </c>
      <c r="P10" s="16">
        <v>0.133333333333333</v>
      </c>
      <c r="Q10" s="16">
        <v>0.186046511627907</v>
      </c>
      <c r="R10" s="16">
        <v>0.33333333333333298</v>
      </c>
      <c r="S10" s="16">
        <v>0.23626373626373601</v>
      </c>
      <c r="T10" s="16">
        <v>0.18269230769230799</v>
      </c>
      <c r="U10" s="16"/>
      <c r="V10" s="16">
        <v>0.23676880222841201</v>
      </c>
      <c r="W10" s="16">
        <v>0.286486486486487</v>
      </c>
      <c r="X10" s="16">
        <v>0.20422535211267601</v>
      </c>
      <c r="Y10" s="16">
        <v>0.19795918367346901</v>
      </c>
      <c r="Z10" s="16"/>
      <c r="AA10" s="16">
        <v>0.23097112860892399</v>
      </c>
      <c r="AB10" s="16">
        <v>0.24390243902438999</v>
      </c>
      <c r="AC10" s="16">
        <v>0.25</v>
      </c>
      <c r="AD10" s="16">
        <v>0.162790697674419</v>
      </c>
      <c r="AE10" s="16">
        <v>0.28571428571428598</v>
      </c>
      <c r="AF10" s="16">
        <v>0.27659574468085102</v>
      </c>
      <c r="AG10" s="16">
        <v>0.1875</v>
      </c>
      <c r="AH10" s="16">
        <v>0.17073170731707299</v>
      </c>
      <c r="AI10" s="16">
        <v>0.13207547169811301</v>
      </c>
      <c r="AJ10" s="16"/>
      <c r="AK10" s="16">
        <v>0.28934010152284301</v>
      </c>
      <c r="AL10" s="16">
        <v>0.14563106796116501</v>
      </c>
      <c r="AM10" s="16">
        <v>0.24752475247524799</v>
      </c>
      <c r="AN10" s="16">
        <v>0.204778156996587</v>
      </c>
      <c r="AO10" s="16">
        <v>0.170212765957447</v>
      </c>
      <c r="AP10" s="16">
        <v>0.248847926267281</v>
      </c>
      <c r="AQ10" s="16">
        <v>0.17333333333333301</v>
      </c>
      <c r="AR10" s="16"/>
      <c r="AS10" s="16">
        <v>0.175531914893617</v>
      </c>
      <c r="AT10" s="16">
        <v>0.23008849557522101</v>
      </c>
      <c r="AU10" s="16"/>
      <c r="AV10" s="16">
        <v>0.221518987341772</v>
      </c>
      <c r="AW10" s="16">
        <v>0.222748815165877</v>
      </c>
      <c r="AX10" s="16"/>
      <c r="AY10" s="16">
        <v>0.23671497584541101</v>
      </c>
      <c r="AZ10" s="16">
        <v>0.19795918367346901</v>
      </c>
      <c r="BA10" s="16"/>
      <c r="BB10" s="16">
        <v>0.21568627450980399</v>
      </c>
      <c r="BC10" s="16">
        <v>0.229007633587786</v>
      </c>
      <c r="BD10" s="16"/>
      <c r="BE10" s="16">
        <v>0.24242424242424199</v>
      </c>
      <c r="BF10" s="16">
        <v>0.23372781065088799</v>
      </c>
      <c r="BG10" s="16">
        <v>0.228373702422145</v>
      </c>
      <c r="BH10" s="16">
        <v>0.17872340425531899</v>
      </c>
    </row>
    <row r="11" spans="2:60" x14ac:dyDescent="0.25">
      <c r="B11" s="17" t="s">
        <v>567</v>
      </c>
      <c r="C11" s="16">
        <v>0.154779969650986</v>
      </c>
      <c r="D11" s="16">
        <v>0.116279069767442</v>
      </c>
      <c r="E11" s="16">
        <v>0.195804195804196</v>
      </c>
      <c r="F11" s="16">
        <v>0.168421052631579</v>
      </c>
      <c r="G11" s="16">
        <v>0.10344827586206901</v>
      </c>
      <c r="H11" s="16">
        <v>0.16666666666666699</v>
      </c>
      <c r="I11" s="16">
        <v>0.180952380952381</v>
      </c>
      <c r="J11" s="16">
        <v>0.21052631578947401</v>
      </c>
      <c r="K11" s="16">
        <v>0.19178082191780799</v>
      </c>
      <c r="L11" s="16">
        <v>6.6666666666666693E-2</v>
      </c>
      <c r="M11" s="16">
        <v>0.102272727272727</v>
      </c>
      <c r="N11" s="16">
        <v>0.17647058823529399</v>
      </c>
      <c r="O11" s="16">
        <v>0.133333333333333</v>
      </c>
      <c r="P11" s="16">
        <v>8.3333333333333301E-2</v>
      </c>
      <c r="Q11" s="16">
        <v>6.9767441860465101E-2</v>
      </c>
      <c r="R11" s="16">
        <v>0.25925925925925902</v>
      </c>
      <c r="S11" s="16">
        <v>0.13186813186813201</v>
      </c>
      <c r="T11" s="16">
        <v>0.240384615384615</v>
      </c>
      <c r="U11" s="16"/>
      <c r="V11" s="16">
        <v>0.16434540389972099</v>
      </c>
      <c r="W11" s="16">
        <v>0.135135135135135</v>
      </c>
      <c r="X11" s="16">
        <v>0.190140845070423</v>
      </c>
      <c r="Y11" s="16">
        <v>0.13469387755102</v>
      </c>
      <c r="Z11" s="16"/>
      <c r="AA11" s="16">
        <v>0.14960629921259799</v>
      </c>
      <c r="AB11" s="16">
        <v>0.146341463414634</v>
      </c>
      <c r="AC11" s="16">
        <v>0.14285714285714299</v>
      </c>
      <c r="AD11" s="16">
        <v>0.15503875968992201</v>
      </c>
      <c r="AE11" s="16">
        <v>0.21008403361344499</v>
      </c>
      <c r="AF11" s="16">
        <v>0.14893617021276601</v>
      </c>
      <c r="AG11" s="16">
        <v>0.19791666666666699</v>
      </c>
      <c r="AH11" s="16">
        <v>0.18292682926829301</v>
      </c>
      <c r="AI11" s="16">
        <v>0.113207547169811</v>
      </c>
      <c r="AJ11" s="16"/>
      <c r="AK11" s="16">
        <v>0.111675126903553</v>
      </c>
      <c r="AL11" s="16">
        <v>0.18446601941747601</v>
      </c>
      <c r="AM11" s="16">
        <v>0.17821782178217799</v>
      </c>
      <c r="AN11" s="16">
        <v>0.119453924914676</v>
      </c>
      <c r="AO11" s="16">
        <v>0.170212765957447</v>
      </c>
      <c r="AP11" s="16">
        <v>0.18433179723502299</v>
      </c>
      <c r="AQ11" s="16">
        <v>0.206666666666667</v>
      </c>
      <c r="AR11" s="16"/>
      <c r="AS11" s="16">
        <v>0.170212765957447</v>
      </c>
      <c r="AT11" s="16">
        <v>0.152212389380531</v>
      </c>
      <c r="AU11" s="16"/>
      <c r="AV11" s="16">
        <v>0.13713080168776401</v>
      </c>
      <c r="AW11" s="16">
        <v>0.16469194312796201</v>
      </c>
      <c r="AX11" s="16"/>
      <c r="AY11" s="16">
        <v>0.16666666666666699</v>
      </c>
      <c r="AZ11" s="16">
        <v>0.13469387755102</v>
      </c>
      <c r="BA11" s="16"/>
      <c r="BB11" s="16">
        <v>0.15686274509803899</v>
      </c>
      <c r="BC11" s="16">
        <v>0.15267175572519101</v>
      </c>
      <c r="BD11" s="16"/>
      <c r="BE11" s="16">
        <v>0.133333333333333</v>
      </c>
      <c r="BF11" s="16">
        <v>0.177514792899408</v>
      </c>
      <c r="BG11" s="16">
        <v>0.15397923875432501</v>
      </c>
      <c r="BH11" s="16">
        <v>0.136170212765957</v>
      </c>
    </row>
    <row r="12" spans="2:60" x14ac:dyDescent="0.25">
      <c r="B12" s="17" t="s">
        <v>568</v>
      </c>
      <c r="C12" s="18">
        <v>0.136570561456753</v>
      </c>
      <c r="D12" s="18">
        <v>0.13953488372093001</v>
      </c>
      <c r="E12" s="18">
        <v>0.13986013986014001</v>
      </c>
      <c r="F12" s="18">
        <v>0.12631578947368399</v>
      </c>
      <c r="G12" s="18">
        <v>8.6206896551724102E-2</v>
      </c>
      <c r="H12" s="18">
        <v>0.36666666666666697</v>
      </c>
      <c r="I12" s="18">
        <v>0.238095238095238</v>
      </c>
      <c r="J12" s="18">
        <v>0</v>
      </c>
      <c r="K12" s="18">
        <v>0.10958904109589</v>
      </c>
      <c r="L12" s="18">
        <v>0.3</v>
      </c>
      <c r="M12" s="18">
        <v>0.13636363636363599</v>
      </c>
      <c r="N12" s="18">
        <v>6.8627450980392204E-2</v>
      </c>
      <c r="O12" s="18">
        <v>6.6666666666666693E-2</v>
      </c>
      <c r="P12" s="18">
        <v>0.233333333333333</v>
      </c>
      <c r="Q12" s="18">
        <v>0.116279069767442</v>
      </c>
      <c r="R12" s="18">
        <v>0.18518518518518501</v>
      </c>
      <c r="S12" s="18">
        <v>6.5934065934065894E-2</v>
      </c>
      <c r="T12" s="18">
        <v>0.144230769230769</v>
      </c>
      <c r="U12" s="18"/>
      <c r="V12" s="18">
        <v>0.28412256267409502</v>
      </c>
      <c r="W12" s="18">
        <v>0.108108108108108</v>
      </c>
      <c r="X12" s="18">
        <v>7.0422535211267595E-2</v>
      </c>
      <c r="Y12" s="18">
        <v>7.7551020408163293E-2</v>
      </c>
      <c r="Z12" s="18"/>
      <c r="AA12" s="18">
        <v>0.22834645669291301</v>
      </c>
      <c r="AB12" s="18">
        <v>0.12195121951219499</v>
      </c>
      <c r="AC12" s="18">
        <v>8.9285714285714302E-2</v>
      </c>
      <c r="AD12" s="18">
        <v>0.124031007751938</v>
      </c>
      <c r="AE12" s="18">
        <v>3.3613445378151301E-2</v>
      </c>
      <c r="AF12" s="18">
        <v>7.4468085106383003E-2</v>
      </c>
      <c r="AG12" s="18">
        <v>0.14583333333333301</v>
      </c>
      <c r="AH12" s="18">
        <v>6.0975609756097601E-2</v>
      </c>
      <c r="AI12" s="18">
        <v>4.71698113207547E-2</v>
      </c>
      <c r="AJ12" s="18"/>
      <c r="AK12" s="18">
        <v>0.182741116751269</v>
      </c>
      <c r="AL12" s="18">
        <v>0.13592233009708701</v>
      </c>
      <c r="AM12" s="18">
        <v>5.9405940594059403E-2</v>
      </c>
      <c r="AN12" s="18">
        <v>0.17064846416382301</v>
      </c>
      <c r="AO12" s="18">
        <v>9.0425531914893595E-2</v>
      </c>
      <c r="AP12" s="18">
        <v>6.9124423963133605E-2</v>
      </c>
      <c r="AQ12" s="18">
        <v>0.18</v>
      </c>
      <c r="AR12" s="18"/>
      <c r="AS12" s="18">
        <v>0.10106382978723399</v>
      </c>
      <c r="AT12" s="18">
        <v>0.142477876106195</v>
      </c>
      <c r="AU12" s="18"/>
      <c r="AV12" s="18">
        <v>0.14345991561181401</v>
      </c>
      <c r="AW12" s="18">
        <v>0.13270142180094799</v>
      </c>
      <c r="AX12" s="18"/>
      <c r="AY12" s="18">
        <v>0.17149758454106301</v>
      </c>
      <c r="AZ12" s="18">
        <v>7.7551020408163293E-2</v>
      </c>
      <c r="BA12" s="18"/>
      <c r="BB12" s="18">
        <v>0.11613876319758699</v>
      </c>
      <c r="BC12" s="18">
        <v>0.157251908396947</v>
      </c>
      <c r="BD12" s="18"/>
      <c r="BE12" s="18">
        <v>0.36363636363636398</v>
      </c>
      <c r="BF12" s="18">
        <v>0.15680473372781101</v>
      </c>
      <c r="BG12" s="18">
        <v>9.5155709342560596E-2</v>
      </c>
      <c r="BH12" s="18">
        <v>5.1063829787233998E-2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564</v>
      </c>
      <c r="C8" s="16">
        <v>0.52731411229135094</v>
      </c>
      <c r="D8" s="16">
        <v>0.62790697674418605</v>
      </c>
      <c r="E8" s="16">
        <v>0.41258741258741299</v>
      </c>
      <c r="F8" s="16">
        <v>0.53684210526315801</v>
      </c>
      <c r="G8" s="16">
        <v>0.48275862068965503</v>
      </c>
      <c r="H8" s="16">
        <v>0.33333333333333298</v>
      </c>
      <c r="I8" s="16">
        <v>0.60952380952381002</v>
      </c>
      <c r="J8" s="16">
        <v>0.42105263157894701</v>
      </c>
      <c r="K8" s="16">
        <v>0.47945205479452102</v>
      </c>
      <c r="L8" s="16">
        <v>0.53333333333333299</v>
      </c>
      <c r="M8" s="16">
        <v>0.55681818181818199</v>
      </c>
      <c r="N8" s="16">
        <v>0.60784313725490202</v>
      </c>
      <c r="O8" s="16">
        <v>0.43333333333333302</v>
      </c>
      <c r="P8" s="16">
        <v>0.45</v>
      </c>
      <c r="Q8" s="16">
        <v>0.55813953488372103</v>
      </c>
      <c r="R8" s="16">
        <v>0.55555555555555602</v>
      </c>
      <c r="S8" s="16">
        <v>0.58241758241758201</v>
      </c>
      <c r="T8" s="16">
        <v>0.45192307692307698</v>
      </c>
      <c r="U8" s="16"/>
      <c r="V8" s="16">
        <v>0.41782729805013902</v>
      </c>
      <c r="W8" s="16">
        <v>0.59459459459459496</v>
      </c>
      <c r="X8" s="16">
        <v>0.528169014084507</v>
      </c>
      <c r="Y8" s="16">
        <v>0.58163265306122403</v>
      </c>
      <c r="Z8" s="16"/>
      <c r="AA8" s="16">
        <v>0.454068241469816</v>
      </c>
      <c r="AB8" s="16">
        <v>0.48780487804877998</v>
      </c>
      <c r="AC8" s="16">
        <v>0.50892857142857095</v>
      </c>
      <c r="AD8" s="16">
        <v>0.53488372093023295</v>
      </c>
      <c r="AE8" s="16">
        <v>0.58823529411764697</v>
      </c>
      <c r="AF8" s="16">
        <v>0.54255319148936199</v>
      </c>
      <c r="AG8" s="16">
        <v>0.48958333333333298</v>
      </c>
      <c r="AH8" s="16">
        <v>0.60975609756097604</v>
      </c>
      <c r="AI8" s="16">
        <v>0.69811320754716999</v>
      </c>
      <c r="AJ8" s="16"/>
      <c r="AK8" s="16">
        <v>0.54314720812182704</v>
      </c>
      <c r="AL8" s="16">
        <v>0.44660194174757301</v>
      </c>
      <c r="AM8" s="16">
        <v>0.41584158415841599</v>
      </c>
      <c r="AN8" s="16">
        <v>0.51194539249146798</v>
      </c>
      <c r="AO8" s="16">
        <v>0.54787234042553201</v>
      </c>
      <c r="AP8" s="16">
        <v>0.59907834101382496</v>
      </c>
      <c r="AQ8" s="16">
        <v>0.53333333333333299</v>
      </c>
      <c r="AR8" s="16"/>
      <c r="AS8" s="16">
        <v>0.54787234042553201</v>
      </c>
      <c r="AT8" s="16">
        <v>0.52389380530973495</v>
      </c>
      <c r="AU8" s="16"/>
      <c r="AV8" s="16">
        <v>0.556962025316456</v>
      </c>
      <c r="AW8" s="16">
        <v>0.51066350710900499</v>
      </c>
      <c r="AX8" s="16"/>
      <c r="AY8" s="16">
        <v>0.49516908212560401</v>
      </c>
      <c r="AZ8" s="16">
        <v>0.58163265306122403</v>
      </c>
      <c r="BA8" s="16"/>
      <c r="BB8" s="16">
        <v>0.58220211161387603</v>
      </c>
      <c r="BC8" s="16">
        <v>0.47175572519084003</v>
      </c>
      <c r="BD8" s="16"/>
      <c r="BE8" s="16">
        <v>0.351515151515152</v>
      </c>
      <c r="BF8" s="16">
        <v>0.48520710059171601</v>
      </c>
      <c r="BG8" s="16">
        <v>0.57266435986159203</v>
      </c>
      <c r="BH8" s="16">
        <v>0.6</v>
      </c>
    </row>
    <row r="9" spans="2:60" x14ac:dyDescent="0.25">
      <c r="B9" s="17" t="s">
        <v>565</v>
      </c>
      <c r="C9" s="16">
        <v>0.22458270106221501</v>
      </c>
      <c r="D9" s="16">
        <v>0.13178294573643401</v>
      </c>
      <c r="E9" s="16">
        <v>0.25174825174825199</v>
      </c>
      <c r="F9" s="16">
        <v>0.25263157894736799</v>
      </c>
      <c r="G9" s="16">
        <v>0.22413793103448301</v>
      </c>
      <c r="H9" s="16">
        <v>0.4</v>
      </c>
      <c r="I9" s="16">
        <v>0.19047619047618999</v>
      </c>
      <c r="J9" s="16">
        <v>0.21052631578947401</v>
      </c>
      <c r="K9" s="16">
        <v>0.164383561643836</v>
      </c>
      <c r="L9" s="16">
        <v>0.3</v>
      </c>
      <c r="M9" s="16">
        <v>0.25</v>
      </c>
      <c r="N9" s="16">
        <v>0.27450980392156898</v>
      </c>
      <c r="O9" s="16">
        <v>0.266666666666667</v>
      </c>
      <c r="P9" s="16">
        <v>0.18333333333333299</v>
      </c>
      <c r="Q9" s="16">
        <v>0.232558139534884</v>
      </c>
      <c r="R9" s="16">
        <v>0.18518518518518501</v>
      </c>
      <c r="S9" s="16">
        <v>0.23626373626373601</v>
      </c>
      <c r="T9" s="16">
        <v>0.21153846153846201</v>
      </c>
      <c r="U9" s="16"/>
      <c r="V9" s="16">
        <v>0.245125348189415</v>
      </c>
      <c r="W9" s="16">
        <v>0.19459459459459499</v>
      </c>
      <c r="X9" s="16">
        <v>0.24647887323943701</v>
      </c>
      <c r="Y9" s="16">
        <v>0.208163265306122</v>
      </c>
      <c r="Z9" s="16"/>
      <c r="AA9" s="16">
        <v>0.215223097112861</v>
      </c>
      <c r="AB9" s="16">
        <v>0.28048780487804897</v>
      </c>
      <c r="AC9" s="16">
        <v>0.25</v>
      </c>
      <c r="AD9" s="16">
        <v>0.27906976744186002</v>
      </c>
      <c r="AE9" s="16">
        <v>0.184873949579832</v>
      </c>
      <c r="AF9" s="16">
        <v>0.19148936170212799</v>
      </c>
      <c r="AG9" s="16">
        <v>0.27083333333333298</v>
      </c>
      <c r="AH9" s="16">
        <v>0.19512195121951201</v>
      </c>
      <c r="AI9" s="16">
        <v>0.169811320754717</v>
      </c>
      <c r="AJ9" s="16"/>
      <c r="AK9" s="16">
        <v>0.18781725888324899</v>
      </c>
      <c r="AL9" s="16">
        <v>0.242718446601942</v>
      </c>
      <c r="AM9" s="16">
        <v>0.29702970297029702</v>
      </c>
      <c r="AN9" s="16">
        <v>0.23890784982935201</v>
      </c>
      <c r="AO9" s="16">
        <v>0.26595744680851102</v>
      </c>
      <c r="AP9" s="16">
        <v>0.18894009216589899</v>
      </c>
      <c r="AQ9" s="16">
        <v>0.193333333333333</v>
      </c>
      <c r="AR9" s="16"/>
      <c r="AS9" s="16">
        <v>0.19680851063829799</v>
      </c>
      <c r="AT9" s="16">
        <v>0.22920353982300901</v>
      </c>
      <c r="AU9" s="16"/>
      <c r="AV9" s="16">
        <v>0.20253164556962</v>
      </c>
      <c r="AW9" s="16">
        <v>0.23696682464454999</v>
      </c>
      <c r="AX9" s="16"/>
      <c r="AY9" s="16">
        <v>0.23429951690821299</v>
      </c>
      <c r="AZ9" s="16">
        <v>0.208163265306122</v>
      </c>
      <c r="BA9" s="16"/>
      <c r="BB9" s="16">
        <v>0.18853695324283601</v>
      </c>
      <c r="BC9" s="16">
        <v>0.261068702290076</v>
      </c>
      <c r="BD9" s="16"/>
      <c r="BE9" s="16">
        <v>0.18181818181818199</v>
      </c>
      <c r="BF9" s="16">
        <v>0.269230769230769</v>
      </c>
      <c r="BG9" s="16">
        <v>0.22664359861591701</v>
      </c>
      <c r="BH9" s="16">
        <v>0.18723404255319101</v>
      </c>
    </row>
    <row r="10" spans="2:60" x14ac:dyDescent="0.25">
      <c r="B10" s="17" t="s">
        <v>566</v>
      </c>
      <c r="C10" s="16">
        <v>0.130500758725341</v>
      </c>
      <c r="D10" s="16">
        <v>0.13178294573643401</v>
      </c>
      <c r="E10" s="16">
        <v>0.18181818181818199</v>
      </c>
      <c r="F10" s="16">
        <v>0.12631578947368399</v>
      </c>
      <c r="G10" s="16">
        <v>0.18965517241379301</v>
      </c>
      <c r="H10" s="16">
        <v>0.16666666666666699</v>
      </c>
      <c r="I10" s="16">
        <v>6.6666666666666693E-2</v>
      </c>
      <c r="J10" s="16">
        <v>0.21052631578947401</v>
      </c>
      <c r="K10" s="16">
        <v>0.164383561643836</v>
      </c>
      <c r="L10" s="16">
        <v>0.16666666666666699</v>
      </c>
      <c r="M10" s="16">
        <v>0.11363636363636399</v>
      </c>
      <c r="N10" s="16">
        <v>7.8431372549019607E-2</v>
      </c>
      <c r="O10" s="16">
        <v>0.266666666666667</v>
      </c>
      <c r="P10" s="16">
        <v>0.18333333333333299</v>
      </c>
      <c r="Q10" s="16">
        <v>0.116279069767442</v>
      </c>
      <c r="R10" s="16">
        <v>0.11111111111111099</v>
      </c>
      <c r="S10" s="16">
        <v>6.0439560439560398E-2</v>
      </c>
      <c r="T10" s="16">
        <v>0.16346153846153799</v>
      </c>
      <c r="U10" s="16"/>
      <c r="V10" s="16">
        <v>0.19498607242339799</v>
      </c>
      <c r="W10" s="16">
        <v>0.124324324324324</v>
      </c>
      <c r="X10" s="16">
        <v>0.154929577464789</v>
      </c>
      <c r="Y10" s="16">
        <v>7.1428571428571397E-2</v>
      </c>
      <c r="Z10" s="16"/>
      <c r="AA10" s="16">
        <v>0.19422572178477701</v>
      </c>
      <c r="AB10" s="16">
        <v>8.5365853658536606E-2</v>
      </c>
      <c r="AC10" s="16">
        <v>0.151785714285714</v>
      </c>
      <c r="AD10" s="16">
        <v>6.9767441860465101E-2</v>
      </c>
      <c r="AE10" s="16">
        <v>0.126050420168067</v>
      </c>
      <c r="AF10" s="16">
        <v>0.14893617021276601</v>
      </c>
      <c r="AG10" s="16">
        <v>5.2083333333333301E-2</v>
      </c>
      <c r="AH10" s="16">
        <v>9.7560975609756101E-2</v>
      </c>
      <c r="AI10" s="16">
        <v>3.77358490566038E-2</v>
      </c>
      <c r="AJ10" s="16"/>
      <c r="AK10" s="16">
        <v>0.157360406091371</v>
      </c>
      <c r="AL10" s="16">
        <v>0.15533980582524301</v>
      </c>
      <c r="AM10" s="16">
        <v>9.9009900990099001E-2</v>
      </c>
      <c r="AN10" s="16">
        <v>0.146757679180887</v>
      </c>
      <c r="AO10" s="16">
        <v>0.10638297872340401</v>
      </c>
      <c r="AP10" s="16">
        <v>0.105990783410138</v>
      </c>
      <c r="AQ10" s="16">
        <v>0.11333333333333299</v>
      </c>
      <c r="AR10" s="16"/>
      <c r="AS10" s="16">
        <v>0.10638297872340401</v>
      </c>
      <c r="AT10" s="16">
        <v>0.13451327433628299</v>
      </c>
      <c r="AU10" s="16"/>
      <c r="AV10" s="16">
        <v>0.145569620253165</v>
      </c>
      <c r="AW10" s="16">
        <v>0.122037914691943</v>
      </c>
      <c r="AX10" s="16"/>
      <c r="AY10" s="16">
        <v>0.16545893719806801</v>
      </c>
      <c r="AZ10" s="16">
        <v>7.1428571428571397E-2</v>
      </c>
      <c r="BA10" s="16"/>
      <c r="BB10" s="16">
        <v>0.111613876319759</v>
      </c>
      <c r="BC10" s="16">
        <v>0.149618320610687</v>
      </c>
      <c r="BD10" s="16"/>
      <c r="BE10" s="16">
        <v>0.26060606060606101</v>
      </c>
      <c r="BF10" s="16">
        <v>0.13609467455621299</v>
      </c>
      <c r="BG10" s="16">
        <v>0.10899653979238801</v>
      </c>
      <c r="BH10" s="16">
        <v>8.0851063829787198E-2</v>
      </c>
    </row>
    <row r="11" spans="2:60" x14ac:dyDescent="0.25">
      <c r="B11" s="17" t="s">
        <v>567</v>
      </c>
      <c r="C11" s="16">
        <v>7.4355083459787599E-2</v>
      </c>
      <c r="D11" s="16">
        <v>5.4263565891472902E-2</v>
      </c>
      <c r="E11" s="16">
        <v>9.7902097902097904E-2</v>
      </c>
      <c r="F11" s="16">
        <v>6.3157894736842093E-2</v>
      </c>
      <c r="G11" s="16">
        <v>6.8965517241379296E-2</v>
      </c>
      <c r="H11" s="16">
        <v>6.6666666666666693E-2</v>
      </c>
      <c r="I11" s="16">
        <v>6.6666666666666693E-2</v>
      </c>
      <c r="J11" s="16">
        <v>5.2631578947368397E-2</v>
      </c>
      <c r="K11" s="16">
        <v>0.13698630136986301</v>
      </c>
      <c r="L11" s="16">
        <v>0</v>
      </c>
      <c r="M11" s="16">
        <v>4.5454545454545497E-2</v>
      </c>
      <c r="N11" s="16">
        <v>1.9607843137254902E-2</v>
      </c>
      <c r="O11" s="16">
        <v>3.3333333333333298E-2</v>
      </c>
      <c r="P11" s="16">
        <v>0.116666666666667</v>
      </c>
      <c r="Q11" s="16">
        <v>4.6511627906976702E-2</v>
      </c>
      <c r="R11" s="16">
        <v>7.4074074074074098E-2</v>
      </c>
      <c r="S11" s="16">
        <v>9.8901098901098897E-2</v>
      </c>
      <c r="T11" s="16">
        <v>0.105769230769231</v>
      </c>
      <c r="U11" s="16"/>
      <c r="V11" s="16">
        <v>6.12813370473538E-2</v>
      </c>
      <c r="W11" s="16">
        <v>8.1081081081081099E-2</v>
      </c>
      <c r="X11" s="16">
        <v>4.5774647887323897E-2</v>
      </c>
      <c r="Y11" s="16">
        <v>9.7959183673469397E-2</v>
      </c>
      <c r="Z11" s="16"/>
      <c r="AA11" s="16">
        <v>6.8241469816273007E-2</v>
      </c>
      <c r="AB11" s="16">
        <v>0.12195121951219499</v>
      </c>
      <c r="AC11" s="16">
        <v>7.1428571428571397E-2</v>
      </c>
      <c r="AD11" s="16">
        <v>9.3023255813953501E-2</v>
      </c>
      <c r="AE11" s="16">
        <v>5.8823529411764698E-2</v>
      </c>
      <c r="AF11" s="16">
        <v>8.5106382978723402E-2</v>
      </c>
      <c r="AG11" s="16">
        <v>0.125</v>
      </c>
      <c r="AH11" s="16">
        <v>6.0975609756097601E-2</v>
      </c>
      <c r="AI11" s="16">
        <v>5.6603773584905703E-2</v>
      </c>
      <c r="AJ11" s="16"/>
      <c r="AK11" s="16">
        <v>6.0913705583756299E-2</v>
      </c>
      <c r="AL11" s="16">
        <v>8.7378640776699004E-2</v>
      </c>
      <c r="AM11" s="16">
        <v>0.12871287128712899</v>
      </c>
      <c r="AN11" s="16">
        <v>6.14334470989761E-2</v>
      </c>
      <c r="AO11" s="16">
        <v>5.85106382978723E-2</v>
      </c>
      <c r="AP11" s="16">
        <v>7.3732718894009203E-2</v>
      </c>
      <c r="AQ11" s="16">
        <v>0.1</v>
      </c>
      <c r="AR11" s="16"/>
      <c r="AS11" s="16">
        <v>8.5106382978723402E-2</v>
      </c>
      <c r="AT11" s="16">
        <v>7.25663716814159E-2</v>
      </c>
      <c r="AU11" s="16"/>
      <c r="AV11" s="16">
        <v>4.8523206751054801E-2</v>
      </c>
      <c r="AW11" s="16">
        <v>8.8862559241706204E-2</v>
      </c>
      <c r="AX11" s="16"/>
      <c r="AY11" s="16">
        <v>6.0386473429951702E-2</v>
      </c>
      <c r="AZ11" s="16">
        <v>9.7959183673469397E-2</v>
      </c>
      <c r="BA11" s="16"/>
      <c r="BB11" s="16">
        <v>7.99396681749623E-2</v>
      </c>
      <c r="BC11" s="16">
        <v>6.8702290076335895E-2</v>
      </c>
      <c r="BD11" s="16"/>
      <c r="BE11" s="16">
        <v>8.4848484848484895E-2</v>
      </c>
      <c r="BF11" s="16">
        <v>7.1005917159763302E-2</v>
      </c>
      <c r="BG11" s="16">
        <v>6.9204152249134995E-2</v>
      </c>
      <c r="BH11" s="16">
        <v>8.5106382978723402E-2</v>
      </c>
    </row>
    <row r="12" spans="2:60" x14ac:dyDescent="0.25">
      <c r="B12" s="17" t="s">
        <v>568</v>
      </c>
      <c r="C12" s="18">
        <v>4.3247344461305001E-2</v>
      </c>
      <c r="D12" s="18">
        <v>5.4263565891472902E-2</v>
      </c>
      <c r="E12" s="18">
        <v>5.5944055944055902E-2</v>
      </c>
      <c r="F12" s="18">
        <v>2.1052631578947399E-2</v>
      </c>
      <c r="G12" s="18">
        <v>3.4482758620689703E-2</v>
      </c>
      <c r="H12" s="18">
        <v>3.3333333333333298E-2</v>
      </c>
      <c r="I12" s="18">
        <v>6.6666666666666693E-2</v>
      </c>
      <c r="J12" s="18">
        <v>0.105263157894737</v>
      </c>
      <c r="K12" s="18">
        <v>5.4794520547945202E-2</v>
      </c>
      <c r="L12" s="18">
        <v>0</v>
      </c>
      <c r="M12" s="18">
        <v>3.4090909090909102E-2</v>
      </c>
      <c r="N12" s="18">
        <v>1.9607843137254902E-2</v>
      </c>
      <c r="O12" s="18">
        <v>0</v>
      </c>
      <c r="P12" s="18">
        <v>6.6666666666666693E-2</v>
      </c>
      <c r="Q12" s="18">
        <v>4.6511627906976702E-2</v>
      </c>
      <c r="R12" s="18">
        <v>7.4074074074074098E-2</v>
      </c>
      <c r="S12" s="18">
        <v>2.1978021978022001E-2</v>
      </c>
      <c r="T12" s="18">
        <v>6.7307692307692304E-2</v>
      </c>
      <c r="U12" s="18"/>
      <c r="V12" s="18">
        <v>8.0779944289693595E-2</v>
      </c>
      <c r="W12" s="18">
        <v>5.40540540540541E-3</v>
      </c>
      <c r="X12" s="18">
        <v>2.4647887323943699E-2</v>
      </c>
      <c r="Y12" s="18">
        <v>4.08163265306122E-2</v>
      </c>
      <c r="Z12" s="18"/>
      <c r="AA12" s="18">
        <v>6.8241469816273007E-2</v>
      </c>
      <c r="AB12" s="18">
        <v>2.4390243902439001E-2</v>
      </c>
      <c r="AC12" s="18">
        <v>1.7857142857142901E-2</v>
      </c>
      <c r="AD12" s="18">
        <v>2.32558139534884E-2</v>
      </c>
      <c r="AE12" s="18">
        <v>4.20168067226891E-2</v>
      </c>
      <c r="AF12" s="18">
        <v>3.1914893617021302E-2</v>
      </c>
      <c r="AG12" s="18">
        <v>6.25E-2</v>
      </c>
      <c r="AH12" s="18">
        <v>3.65853658536585E-2</v>
      </c>
      <c r="AI12" s="18">
        <v>3.77358490566038E-2</v>
      </c>
      <c r="AJ12" s="18"/>
      <c r="AK12" s="18">
        <v>5.0761421319797002E-2</v>
      </c>
      <c r="AL12" s="18">
        <v>6.7961165048543701E-2</v>
      </c>
      <c r="AM12" s="18">
        <v>5.9405940594059403E-2</v>
      </c>
      <c r="AN12" s="18">
        <v>4.0955631399317398E-2</v>
      </c>
      <c r="AO12" s="18">
        <v>2.1276595744680899E-2</v>
      </c>
      <c r="AP12" s="18">
        <v>3.2258064516128997E-2</v>
      </c>
      <c r="AQ12" s="18">
        <v>0.06</v>
      </c>
      <c r="AR12" s="18"/>
      <c r="AS12" s="18">
        <v>6.3829787234042507E-2</v>
      </c>
      <c r="AT12" s="18">
        <v>3.9823008849557501E-2</v>
      </c>
      <c r="AU12" s="18"/>
      <c r="AV12" s="18">
        <v>4.6413502109704602E-2</v>
      </c>
      <c r="AW12" s="18">
        <v>4.14691943127962E-2</v>
      </c>
      <c r="AX12" s="18"/>
      <c r="AY12" s="18">
        <v>4.46859903381642E-2</v>
      </c>
      <c r="AZ12" s="18">
        <v>4.08163265306122E-2</v>
      </c>
      <c r="BA12" s="18"/>
      <c r="BB12" s="18">
        <v>3.7707390648567103E-2</v>
      </c>
      <c r="BC12" s="18">
        <v>4.8854961832061103E-2</v>
      </c>
      <c r="BD12" s="18"/>
      <c r="BE12" s="18">
        <v>0.12121212121212099</v>
      </c>
      <c r="BF12" s="18">
        <v>3.8461538461538498E-2</v>
      </c>
      <c r="BG12" s="18">
        <v>2.2491349480968901E-2</v>
      </c>
      <c r="BH12" s="18">
        <v>4.6808510638297898E-2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564</v>
      </c>
      <c r="C8" s="16">
        <v>0.33004552352048599</v>
      </c>
      <c r="D8" s="16">
        <v>0.30232558139534899</v>
      </c>
      <c r="E8" s="16">
        <v>0.24475524475524499</v>
      </c>
      <c r="F8" s="16">
        <v>0.326315789473684</v>
      </c>
      <c r="G8" s="16">
        <v>0.22413793103448301</v>
      </c>
      <c r="H8" s="16">
        <v>0.266666666666667</v>
      </c>
      <c r="I8" s="16">
        <v>0.36190476190476201</v>
      </c>
      <c r="J8" s="16">
        <v>0.26315789473684198</v>
      </c>
      <c r="K8" s="16">
        <v>0.36986301369863001</v>
      </c>
      <c r="L8" s="16">
        <v>0.33333333333333298</v>
      </c>
      <c r="M8" s="16">
        <v>0.40909090909090901</v>
      </c>
      <c r="N8" s="16">
        <v>0.35294117647058798</v>
      </c>
      <c r="O8" s="16">
        <v>0.43333333333333302</v>
      </c>
      <c r="P8" s="16">
        <v>0.31666666666666698</v>
      </c>
      <c r="Q8" s="16">
        <v>0.32558139534883701</v>
      </c>
      <c r="R8" s="16">
        <v>0.25925925925925902</v>
      </c>
      <c r="S8" s="16">
        <v>0.41758241758241799</v>
      </c>
      <c r="T8" s="16">
        <v>0.269230769230769</v>
      </c>
      <c r="U8" s="16"/>
      <c r="V8" s="16">
        <v>0.19498607242339799</v>
      </c>
      <c r="W8" s="16">
        <v>0.31891891891891899</v>
      </c>
      <c r="X8" s="16">
        <v>0.35915492957746498</v>
      </c>
      <c r="Y8" s="16">
        <v>0.416326530612245</v>
      </c>
      <c r="Z8" s="16"/>
      <c r="AA8" s="16">
        <v>0.24671916010498701</v>
      </c>
      <c r="AB8" s="16">
        <v>0.353658536585366</v>
      </c>
      <c r="AC8" s="16">
        <v>0.33035714285714302</v>
      </c>
      <c r="AD8" s="16">
        <v>0.36434108527131798</v>
      </c>
      <c r="AE8" s="16">
        <v>0.34453781512604997</v>
      </c>
      <c r="AF8" s="16">
        <v>0.35106382978723399</v>
      </c>
      <c r="AG8" s="16">
        <v>0.36458333333333298</v>
      </c>
      <c r="AH8" s="16">
        <v>0.46341463414634099</v>
      </c>
      <c r="AI8" s="16">
        <v>0.53773584905660399</v>
      </c>
      <c r="AJ8" s="16"/>
      <c r="AK8" s="16">
        <v>0.26395939086294401</v>
      </c>
      <c r="AL8" s="16">
        <v>0.27184466019417503</v>
      </c>
      <c r="AM8" s="16">
        <v>0.316831683168317</v>
      </c>
      <c r="AN8" s="16">
        <v>0.276450511945392</v>
      </c>
      <c r="AO8" s="16">
        <v>0.44148936170212799</v>
      </c>
      <c r="AP8" s="16">
        <v>0.41013824884792599</v>
      </c>
      <c r="AQ8" s="16">
        <v>0.38666666666666699</v>
      </c>
      <c r="AR8" s="16"/>
      <c r="AS8" s="16">
        <v>0.50531914893617003</v>
      </c>
      <c r="AT8" s="16">
        <v>0.30088495575221202</v>
      </c>
      <c r="AU8" s="16"/>
      <c r="AV8" s="16">
        <v>0.33122362869198302</v>
      </c>
      <c r="AW8" s="16">
        <v>0.32938388625592402</v>
      </c>
      <c r="AX8" s="16"/>
      <c r="AY8" s="16">
        <v>0.278985507246377</v>
      </c>
      <c r="AZ8" s="16">
        <v>0.416326530612245</v>
      </c>
      <c r="BA8" s="16"/>
      <c r="BB8" s="16">
        <v>0.40573152337858198</v>
      </c>
      <c r="BC8" s="16">
        <v>0.25343511450381701</v>
      </c>
      <c r="BD8" s="16"/>
      <c r="BE8" s="16">
        <v>0.12727272727272701</v>
      </c>
      <c r="BF8" s="16">
        <v>0.18047337278106501</v>
      </c>
      <c r="BG8" s="16">
        <v>0.37370242214532901</v>
      </c>
      <c r="BH8" s="16">
        <v>0.58297872340425505</v>
      </c>
    </row>
    <row r="9" spans="2:60" x14ac:dyDescent="0.25">
      <c r="B9" s="17" t="s">
        <v>565</v>
      </c>
      <c r="C9" s="16">
        <v>0.24279210925644901</v>
      </c>
      <c r="D9" s="16">
        <v>0.27131782945736399</v>
      </c>
      <c r="E9" s="16">
        <v>0.21678321678321699</v>
      </c>
      <c r="F9" s="16">
        <v>0.18947368421052599</v>
      </c>
      <c r="G9" s="16">
        <v>0.32758620689655199</v>
      </c>
      <c r="H9" s="16">
        <v>0.33333333333333298</v>
      </c>
      <c r="I9" s="16">
        <v>0.180952380952381</v>
      </c>
      <c r="J9" s="16">
        <v>0.31578947368421101</v>
      </c>
      <c r="K9" s="16">
        <v>0.10958904109589</v>
      </c>
      <c r="L9" s="16">
        <v>0.36666666666666697</v>
      </c>
      <c r="M9" s="16">
        <v>0.29545454545454503</v>
      </c>
      <c r="N9" s="16">
        <v>0.29411764705882398</v>
      </c>
      <c r="O9" s="16">
        <v>0.133333333333333</v>
      </c>
      <c r="P9" s="16">
        <v>0.266666666666667</v>
      </c>
      <c r="Q9" s="16">
        <v>0.32558139534883701</v>
      </c>
      <c r="R9" s="16">
        <v>0.22222222222222199</v>
      </c>
      <c r="S9" s="16">
        <v>0.21978021978022</v>
      </c>
      <c r="T9" s="16">
        <v>0.25961538461538503</v>
      </c>
      <c r="U9" s="16"/>
      <c r="V9" s="16">
        <v>0.23398328690807799</v>
      </c>
      <c r="W9" s="16">
        <v>0.26486486486486499</v>
      </c>
      <c r="X9" s="16">
        <v>0.26760563380281699</v>
      </c>
      <c r="Y9" s="16">
        <v>0.22653061224489801</v>
      </c>
      <c r="Z9" s="16"/>
      <c r="AA9" s="16">
        <v>0.22309711286089201</v>
      </c>
      <c r="AB9" s="16">
        <v>0.24390243902438999</v>
      </c>
      <c r="AC9" s="16">
        <v>0.26785714285714302</v>
      </c>
      <c r="AD9" s="16">
        <v>0.25581395348837199</v>
      </c>
      <c r="AE9" s="16">
        <v>0.26890756302521002</v>
      </c>
      <c r="AF9" s="16">
        <v>0.30851063829787201</v>
      </c>
      <c r="AG9" s="16">
        <v>0.25</v>
      </c>
      <c r="AH9" s="16">
        <v>0.30487804878048802</v>
      </c>
      <c r="AI9" s="16">
        <v>0.113207547169811</v>
      </c>
      <c r="AJ9" s="16"/>
      <c r="AK9" s="16">
        <v>0.25380710659898498</v>
      </c>
      <c r="AL9" s="16">
        <v>0.25242718446601897</v>
      </c>
      <c r="AM9" s="16">
        <v>0.237623762376238</v>
      </c>
      <c r="AN9" s="16">
        <v>0.290102389078498</v>
      </c>
      <c r="AO9" s="16">
        <v>0.26063829787234</v>
      </c>
      <c r="AP9" s="16">
        <v>0.216589861751152</v>
      </c>
      <c r="AQ9" s="16">
        <v>0.193333333333333</v>
      </c>
      <c r="AR9" s="16"/>
      <c r="AS9" s="16">
        <v>0.23404255319148901</v>
      </c>
      <c r="AT9" s="16">
        <v>0.24424778761061899</v>
      </c>
      <c r="AU9" s="16"/>
      <c r="AV9" s="16">
        <v>0.22573839662447301</v>
      </c>
      <c r="AW9" s="16">
        <v>0.25236966824644602</v>
      </c>
      <c r="AX9" s="16"/>
      <c r="AY9" s="16">
        <v>0.25241545893719802</v>
      </c>
      <c r="AZ9" s="16">
        <v>0.22653061224489801</v>
      </c>
      <c r="BA9" s="16"/>
      <c r="BB9" s="16">
        <v>0.22624434389140299</v>
      </c>
      <c r="BC9" s="16">
        <v>0.25954198473282403</v>
      </c>
      <c r="BD9" s="16"/>
      <c r="BE9" s="16">
        <v>0.133333333333333</v>
      </c>
      <c r="BF9" s="16">
        <v>0.26627218934911201</v>
      </c>
      <c r="BG9" s="16">
        <v>0.28546712802768198</v>
      </c>
      <c r="BH9" s="16">
        <v>0.17872340425531899</v>
      </c>
    </row>
    <row r="10" spans="2:60" x14ac:dyDescent="0.25">
      <c r="B10" s="17" t="s">
        <v>566</v>
      </c>
      <c r="C10" s="16">
        <v>0.20182094081942301</v>
      </c>
      <c r="D10" s="16">
        <v>0.232558139534884</v>
      </c>
      <c r="E10" s="16">
        <v>0.27272727272727298</v>
      </c>
      <c r="F10" s="16">
        <v>0.18947368421052599</v>
      </c>
      <c r="G10" s="16">
        <v>0.17241379310344801</v>
      </c>
      <c r="H10" s="16">
        <v>0.233333333333333</v>
      </c>
      <c r="I10" s="16">
        <v>0.20952380952381</v>
      </c>
      <c r="J10" s="16">
        <v>0.21052631578947401</v>
      </c>
      <c r="K10" s="16">
        <v>0.232876712328767</v>
      </c>
      <c r="L10" s="16">
        <v>0.16666666666666699</v>
      </c>
      <c r="M10" s="16">
        <v>0.125</v>
      </c>
      <c r="N10" s="16">
        <v>0.15686274509803899</v>
      </c>
      <c r="O10" s="16">
        <v>0.266666666666667</v>
      </c>
      <c r="P10" s="16">
        <v>0.18333333333333299</v>
      </c>
      <c r="Q10" s="16">
        <v>0.27906976744186002</v>
      </c>
      <c r="R10" s="16">
        <v>0.296296296296296</v>
      </c>
      <c r="S10" s="16">
        <v>0.13186813186813201</v>
      </c>
      <c r="T10" s="16">
        <v>0.230769230769231</v>
      </c>
      <c r="U10" s="16"/>
      <c r="V10" s="16">
        <v>0.253481894150418</v>
      </c>
      <c r="W10" s="16">
        <v>0.232432432432432</v>
      </c>
      <c r="X10" s="16">
        <v>0.19718309859154901</v>
      </c>
      <c r="Y10" s="16">
        <v>0.155102040816327</v>
      </c>
      <c r="Z10" s="16"/>
      <c r="AA10" s="16">
        <v>0.24671916010498701</v>
      </c>
      <c r="AB10" s="16">
        <v>0.23170731707317099</v>
      </c>
      <c r="AC10" s="16">
        <v>0.1875</v>
      </c>
      <c r="AD10" s="16">
        <v>0.170542635658915</v>
      </c>
      <c r="AE10" s="16">
        <v>0.17647058823529399</v>
      </c>
      <c r="AF10" s="16">
        <v>0.12765957446808501</v>
      </c>
      <c r="AG10" s="16">
        <v>0.25</v>
      </c>
      <c r="AH10" s="16">
        <v>0.109756097560976</v>
      </c>
      <c r="AI10" s="16">
        <v>0.113207547169811</v>
      </c>
      <c r="AJ10" s="16"/>
      <c r="AK10" s="16">
        <v>0.23857868020304601</v>
      </c>
      <c r="AL10" s="16">
        <v>0.223300970873786</v>
      </c>
      <c r="AM10" s="16">
        <v>0.17821782178217799</v>
      </c>
      <c r="AN10" s="16">
        <v>0.23208191126279901</v>
      </c>
      <c r="AO10" s="16">
        <v>0.159574468085106</v>
      </c>
      <c r="AP10" s="16">
        <v>0.17050691244239599</v>
      </c>
      <c r="AQ10" s="16">
        <v>0.15333333333333299</v>
      </c>
      <c r="AR10" s="16"/>
      <c r="AS10" s="16">
        <v>7.9787234042553196E-2</v>
      </c>
      <c r="AT10" s="16">
        <v>0.22212389380531</v>
      </c>
      <c r="AU10" s="16"/>
      <c r="AV10" s="16">
        <v>0.23839662447257401</v>
      </c>
      <c r="AW10" s="16">
        <v>0.181279620853081</v>
      </c>
      <c r="AX10" s="16"/>
      <c r="AY10" s="16">
        <v>0.229468599033816</v>
      </c>
      <c r="AZ10" s="16">
        <v>0.155102040816327</v>
      </c>
      <c r="BA10" s="16"/>
      <c r="BB10" s="16">
        <v>0.158371040723982</v>
      </c>
      <c r="BC10" s="16">
        <v>0.24580152671755701</v>
      </c>
      <c r="BD10" s="16"/>
      <c r="BE10" s="16">
        <v>0.321212121212121</v>
      </c>
      <c r="BF10" s="16">
        <v>0.23668639053254401</v>
      </c>
      <c r="BG10" s="16">
        <v>0.18858131487889301</v>
      </c>
      <c r="BH10" s="16">
        <v>0.102127659574468</v>
      </c>
    </row>
    <row r="11" spans="2:60" x14ac:dyDescent="0.25">
      <c r="B11" s="17" t="s">
        <v>567</v>
      </c>
      <c r="C11" s="16">
        <v>0.12974203338391499</v>
      </c>
      <c r="D11" s="16">
        <v>0.13953488372093001</v>
      </c>
      <c r="E11" s="16">
        <v>0.14685314685314699</v>
      </c>
      <c r="F11" s="16">
        <v>0.168421052631579</v>
      </c>
      <c r="G11" s="16">
        <v>0.15517241379310301</v>
      </c>
      <c r="H11" s="16">
        <v>6.6666666666666693E-2</v>
      </c>
      <c r="I11" s="16">
        <v>0.12380952380952399</v>
      </c>
      <c r="J11" s="16">
        <v>0.157894736842105</v>
      </c>
      <c r="K11" s="16">
        <v>0.13698630136986301</v>
      </c>
      <c r="L11" s="16">
        <v>6.6666666666666693E-2</v>
      </c>
      <c r="M11" s="16">
        <v>0.102272727272727</v>
      </c>
      <c r="N11" s="16">
        <v>0.10784313725490199</v>
      </c>
      <c r="O11" s="16">
        <v>0.1</v>
      </c>
      <c r="P11" s="16">
        <v>0.1</v>
      </c>
      <c r="Q11" s="16">
        <v>2.32558139534884E-2</v>
      </c>
      <c r="R11" s="16">
        <v>3.7037037037037E-2</v>
      </c>
      <c r="S11" s="16">
        <v>0.164835164835165</v>
      </c>
      <c r="T11" s="16">
        <v>0.15384615384615399</v>
      </c>
      <c r="U11" s="16"/>
      <c r="V11" s="16">
        <v>0.14206128133704701</v>
      </c>
      <c r="W11" s="16">
        <v>0.11351351351351401</v>
      </c>
      <c r="X11" s="16">
        <v>0.11971830985915501</v>
      </c>
      <c r="Y11" s="16">
        <v>0.13265306122449</v>
      </c>
      <c r="Z11" s="16"/>
      <c r="AA11" s="16">
        <v>0.139107611548556</v>
      </c>
      <c r="AB11" s="16">
        <v>9.7560975609756101E-2</v>
      </c>
      <c r="AC11" s="16">
        <v>0.13392857142857101</v>
      </c>
      <c r="AD11" s="16">
        <v>0.14728682170542601</v>
      </c>
      <c r="AE11" s="16">
        <v>0.11764705882352899</v>
      </c>
      <c r="AF11" s="16">
        <v>0.170212765957447</v>
      </c>
      <c r="AG11" s="16">
        <v>7.2916666666666699E-2</v>
      </c>
      <c r="AH11" s="16">
        <v>9.7560975609756101E-2</v>
      </c>
      <c r="AI11" s="16">
        <v>0.160377358490566</v>
      </c>
      <c r="AJ11" s="16"/>
      <c r="AK11" s="16">
        <v>0.10659898477157401</v>
      </c>
      <c r="AL11" s="16">
        <v>0.14563106796116501</v>
      </c>
      <c r="AM11" s="16">
        <v>0.16831683168316799</v>
      </c>
      <c r="AN11" s="16">
        <v>0.12286689419795201</v>
      </c>
      <c r="AO11" s="16">
        <v>0.10638297872340401</v>
      </c>
      <c r="AP11" s="16">
        <v>0.12903225806451599</v>
      </c>
      <c r="AQ11" s="16">
        <v>0.14000000000000001</v>
      </c>
      <c r="AR11" s="16"/>
      <c r="AS11" s="16">
        <v>0.111702127659574</v>
      </c>
      <c r="AT11" s="16">
        <v>0.132743362831858</v>
      </c>
      <c r="AU11" s="16"/>
      <c r="AV11" s="16">
        <v>0.116033755274262</v>
      </c>
      <c r="AW11" s="16">
        <v>0.137440758293839</v>
      </c>
      <c r="AX11" s="16"/>
      <c r="AY11" s="16">
        <v>0.12801932367149799</v>
      </c>
      <c r="AZ11" s="16">
        <v>0.13265306122449</v>
      </c>
      <c r="BA11" s="16"/>
      <c r="BB11" s="16">
        <v>0.128205128205128</v>
      </c>
      <c r="BC11" s="16">
        <v>0.13129770992366399</v>
      </c>
      <c r="BD11" s="16"/>
      <c r="BE11" s="16">
        <v>0.133333333333333</v>
      </c>
      <c r="BF11" s="16">
        <v>0.17455621301775101</v>
      </c>
      <c r="BG11" s="16">
        <v>0.110726643598616</v>
      </c>
      <c r="BH11" s="16">
        <v>0.11063829787234</v>
      </c>
    </row>
    <row r="12" spans="2:60" x14ac:dyDescent="0.25">
      <c r="B12" s="17" t="s">
        <v>568</v>
      </c>
      <c r="C12" s="18">
        <v>9.5599393019726905E-2</v>
      </c>
      <c r="D12" s="18">
        <v>5.4263565891472902E-2</v>
      </c>
      <c r="E12" s="18">
        <v>0.11888111888111901</v>
      </c>
      <c r="F12" s="18">
        <v>0.12631578947368399</v>
      </c>
      <c r="G12" s="18">
        <v>0.12068965517241401</v>
      </c>
      <c r="H12" s="18">
        <v>0.1</v>
      </c>
      <c r="I12" s="18">
        <v>0.12380952380952399</v>
      </c>
      <c r="J12" s="18">
        <v>5.2631578947368397E-2</v>
      </c>
      <c r="K12" s="18">
        <v>0.150684931506849</v>
      </c>
      <c r="L12" s="18">
        <v>6.6666666666666693E-2</v>
      </c>
      <c r="M12" s="18">
        <v>6.8181818181818205E-2</v>
      </c>
      <c r="N12" s="18">
        <v>8.8235294117647106E-2</v>
      </c>
      <c r="O12" s="18">
        <v>6.6666666666666693E-2</v>
      </c>
      <c r="P12" s="18">
        <v>0.133333333333333</v>
      </c>
      <c r="Q12" s="18">
        <v>4.6511627906976702E-2</v>
      </c>
      <c r="R12" s="18">
        <v>0.18518518518518501</v>
      </c>
      <c r="S12" s="18">
        <v>6.5934065934065894E-2</v>
      </c>
      <c r="T12" s="18">
        <v>8.6538461538461495E-2</v>
      </c>
      <c r="U12" s="18"/>
      <c r="V12" s="18">
        <v>0.17548746518105801</v>
      </c>
      <c r="W12" s="18">
        <v>7.0270270270270302E-2</v>
      </c>
      <c r="X12" s="18">
        <v>5.63380281690141E-2</v>
      </c>
      <c r="Y12" s="18">
        <v>6.9387755102040802E-2</v>
      </c>
      <c r="Z12" s="18"/>
      <c r="AA12" s="18">
        <v>0.144356955380577</v>
      </c>
      <c r="AB12" s="18">
        <v>7.3170731707317097E-2</v>
      </c>
      <c r="AC12" s="18">
        <v>8.0357142857142905E-2</v>
      </c>
      <c r="AD12" s="18">
        <v>6.2015503875968998E-2</v>
      </c>
      <c r="AE12" s="18">
        <v>9.2436974789915999E-2</v>
      </c>
      <c r="AF12" s="18">
        <v>4.2553191489361701E-2</v>
      </c>
      <c r="AG12" s="18">
        <v>6.25E-2</v>
      </c>
      <c r="AH12" s="18">
        <v>2.4390243902439001E-2</v>
      </c>
      <c r="AI12" s="18">
        <v>7.5471698113207503E-2</v>
      </c>
      <c r="AJ12" s="18"/>
      <c r="AK12" s="18">
        <v>0.13705583756345199</v>
      </c>
      <c r="AL12" s="18">
        <v>0.106796116504854</v>
      </c>
      <c r="AM12" s="18">
        <v>9.9009900990099001E-2</v>
      </c>
      <c r="AN12" s="18">
        <v>7.8498293515358405E-2</v>
      </c>
      <c r="AO12" s="18">
        <v>3.1914893617021302E-2</v>
      </c>
      <c r="AP12" s="18">
        <v>7.3732718894009203E-2</v>
      </c>
      <c r="AQ12" s="18">
        <v>0.12666666666666701</v>
      </c>
      <c r="AR12" s="18"/>
      <c r="AS12" s="18">
        <v>6.9148936170212796E-2</v>
      </c>
      <c r="AT12" s="18">
        <v>0.1</v>
      </c>
      <c r="AU12" s="18"/>
      <c r="AV12" s="18">
        <v>8.8607594936708903E-2</v>
      </c>
      <c r="AW12" s="18">
        <v>9.9526066350710901E-2</v>
      </c>
      <c r="AX12" s="18"/>
      <c r="AY12" s="18">
        <v>0.11111111111111099</v>
      </c>
      <c r="AZ12" s="18">
        <v>6.9387755102040802E-2</v>
      </c>
      <c r="BA12" s="18"/>
      <c r="BB12" s="18">
        <v>8.1447963800904993E-2</v>
      </c>
      <c r="BC12" s="18">
        <v>0.109923664122137</v>
      </c>
      <c r="BD12" s="18"/>
      <c r="BE12" s="18">
        <v>0.28484848484848502</v>
      </c>
      <c r="BF12" s="18">
        <v>0.14201183431952699</v>
      </c>
      <c r="BG12" s="18">
        <v>4.1522491349481001E-2</v>
      </c>
      <c r="BH12" s="18">
        <v>2.5531914893616999E-2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564</v>
      </c>
      <c r="C8" s="16">
        <v>0.24658573596358099</v>
      </c>
      <c r="D8" s="16">
        <v>0.26356589147286802</v>
      </c>
      <c r="E8" s="16">
        <v>0.23776223776223801</v>
      </c>
      <c r="F8" s="16">
        <v>0.26315789473684198</v>
      </c>
      <c r="G8" s="16">
        <v>0.22413793103448301</v>
      </c>
      <c r="H8" s="16">
        <v>0.16666666666666699</v>
      </c>
      <c r="I8" s="16">
        <v>0.30476190476190501</v>
      </c>
      <c r="J8" s="16">
        <v>0.105263157894737</v>
      </c>
      <c r="K8" s="16">
        <v>0.123287671232877</v>
      </c>
      <c r="L8" s="16">
        <v>0.16666666666666699</v>
      </c>
      <c r="M8" s="16">
        <v>0.38636363636363602</v>
      </c>
      <c r="N8" s="16">
        <v>0.26470588235294101</v>
      </c>
      <c r="O8" s="16">
        <v>0.36666666666666697</v>
      </c>
      <c r="P8" s="16">
        <v>0.266666666666667</v>
      </c>
      <c r="Q8" s="16">
        <v>0.186046511627907</v>
      </c>
      <c r="R8" s="16">
        <v>0.148148148148148</v>
      </c>
      <c r="S8" s="16">
        <v>0.25274725274725302</v>
      </c>
      <c r="T8" s="16">
        <v>0.19230769230769201</v>
      </c>
      <c r="U8" s="16"/>
      <c r="V8" s="16">
        <v>0.11699164345403899</v>
      </c>
      <c r="W8" s="16">
        <v>0.286486486486487</v>
      </c>
      <c r="X8" s="16">
        <v>0.27112676056337998</v>
      </c>
      <c r="Y8" s="16">
        <v>0.31224489795918398</v>
      </c>
      <c r="Z8" s="16"/>
      <c r="AA8" s="16">
        <v>0.167979002624672</v>
      </c>
      <c r="AB8" s="16">
        <v>0.26829268292682901</v>
      </c>
      <c r="AC8" s="16">
        <v>0.26785714285714302</v>
      </c>
      <c r="AD8" s="16">
        <v>0.24806201550387599</v>
      </c>
      <c r="AE8" s="16">
        <v>0.27731092436974802</v>
      </c>
      <c r="AF8" s="16">
        <v>0.30851063829787201</v>
      </c>
      <c r="AG8" s="16">
        <v>0.33333333333333298</v>
      </c>
      <c r="AH8" s="16">
        <v>0.32926829268292701</v>
      </c>
      <c r="AI8" s="16">
        <v>0.38679245283018898</v>
      </c>
      <c r="AJ8" s="16"/>
      <c r="AK8" s="16">
        <v>0.19796954314720799</v>
      </c>
      <c r="AL8" s="16">
        <v>0.242718446601942</v>
      </c>
      <c r="AM8" s="16">
        <v>0.198019801980198</v>
      </c>
      <c r="AN8" s="16">
        <v>0.16723549488054601</v>
      </c>
      <c r="AO8" s="16">
        <v>0.35106382978723399</v>
      </c>
      <c r="AP8" s="16">
        <v>0.30414746543778798</v>
      </c>
      <c r="AQ8" s="16">
        <v>0.32666666666666699</v>
      </c>
      <c r="AR8" s="16"/>
      <c r="AS8" s="16">
        <v>0.46276595744680799</v>
      </c>
      <c r="AT8" s="16">
        <v>0.21061946902654899</v>
      </c>
      <c r="AU8" s="16"/>
      <c r="AV8" s="16">
        <v>0.20253164556962</v>
      </c>
      <c r="AW8" s="16">
        <v>0.27132701421800898</v>
      </c>
      <c r="AX8" s="16"/>
      <c r="AY8" s="16">
        <v>0.20772946859903399</v>
      </c>
      <c r="AZ8" s="16">
        <v>0.31224489795918398</v>
      </c>
      <c r="BA8" s="16"/>
      <c r="BB8" s="16">
        <v>0.33785822021116102</v>
      </c>
      <c r="BC8" s="16">
        <v>0.15419847328244299</v>
      </c>
      <c r="BD8" s="16"/>
      <c r="BE8" s="16">
        <v>6.0606060606060601E-2</v>
      </c>
      <c r="BF8" s="16">
        <v>0.133136094674556</v>
      </c>
      <c r="BG8" s="16">
        <v>0.26989619377162599</v>
      </c>
      <c r="BH8" s="16">
        <v>0.48510638297872299</v>
      </c>
    </row>
    <row r="9" spans="2:60" x14ac:dyDescent="0.25">
      <c r="B9" s="17" t="s">
        <v>565</v>
      </c>
      <c r="C9" s="16">
        <v>0.18740515933232199</v>
      </c>
      <c r="D9" s="16">
        <v>0.178294573643411</v>
      </c>
      <c r="E9" s="16">
        <v>0.15384615384615399</v>
      </c>
      <c r="F9" s="16">
        <v>9.4736842105263203E-2</v>
      </c>
      <c r="G9" s="16">
        <v>0.20689655172413801</v>
      </c>
      <c r="H9" s="16">
        <v>0.33333333333333298</v>
      </c>
      <c r="I9" s="16">
        <v>0.114285714285714</v>
      </c>
      <c r="J9" s="16">
        <v>0.36842105263157898</v>
      </c>
      <c r="K9" s="16">
        <v>0.19178082191780799</v>
      </c>
      <c r="L9" s="16">
        <v>0.266666666666667</v>
      </c>
      <c r="M9" s="16">
        <v>0.102272727272727</v>
      </c>
      <c r="N9" s="16">
        <v>0.26470588235294101</v>
      </c>
      <c r="O9" s="16">
        <v>0.16666666666666699</v>
      </c>
      <c r="P9" s="16">
        <v>0.16666666666666699</v>
      </c>
      <c r="Q9" s="16">
        <v>0.186046511627907</v>
      </c>
      <c r="R9" s="16">
        <v>0.296296296296296</v>
      </c>
      <c r="S9" s="16">
        <v>0.23626373626373601</v>
      </c>
      <c r="T9" s="16">
        <v>0.19230769230769201</v>
      </c>
      <c r="U9" s="16"/>
      <c r="V9" s="16">
        <v>0.11699164345403899</v>
      </c>
      <c r="W9" s="16">
        <v>0.15675675675675699</v>
      </c>
      <c r="X9" s="16">
        <v>0.21126760563380301</v>
      </c>
      <c r="Y9" s="16">
        <v>0.236734693877551</v>
      </c>
      <c r="Z9" s="16"/>
      <c r="AA9" s="16">
        <v>0.13648293963254601</v>
      </c>
      <c r="AB9" s="16">
        <v>0.24390243902438999</v>
      </c>
      <c r="AC9" s="16">
        <v>0.16964285714285701</v>
      </c>
      <c r="AD9" s="16">
        <v>0.209302325581395</v>
      </c>
      <c r="AE9" s="16">
        <v>0.21008403361344499</v>
      </c>
      <c r="AF9" s="16">
        <v>0.22340425531914901</v>
      </c>
      <c r="AG9" s="16">
        <v>0.23958333333333301</v>
      </c>
      <c r="AH9" s="16">
        <v>0.219512195121951</v>
      </c>
      <c r="AI9" s="16">
        <v>0.26415094339622602</v>
      </c>
      <c r="AJ9" s="16"/>
      <c r="AK9" s="16">
        <v>0.17258883248731</v>
      </c>
      <c r="AL9" s="16">
        <v>0.15533980582524301</v>
      </c>
      <c r="AM9" s="16">
        <v>0.18811881188118801</v>
      </c>
      <c r="AN9" s="16">
        <v>0.20136518771331099</v>
      </c>
      <c r="AO9" s="16">
        <v>0.23936170212766</v>
      </c>
      <c r="AP9" s="16">
        <v>0.221198156682028</v>
      </c>
      <c r="AQ9" s="16">
        <v>0.14000000000000001</v>
      </c>
      <c r="AR9" s="16"/>
      <c r="AS9" s="16">
        <v>0.22872340425531901</v>
      </c>
      <c r="AT9" s="16">
        <v>0.18053097345132699</v>
      </c>
      <c r="AU9" s="16"/>
      <c r="AV9" s="16">
        <v>0.17510548523206801</v>
      </c>
      <c r="AW9" s="16">
        <v>0.19431279620853101</v>
      </c>
      <c r="AX9" s="16"/>
      <c r="AY9" s="16">
        <v>0.15821256038647299</v>
      </c>
      <c r="AZ9" s="16">
        <v>0.236734693877551</v>
      </c>
      <c r="BA9" s="16"/>
      <c r="BB9" s="16">
        <v>0.194570135746606</v>
      </c>
      <c r="BC9" s="16">
        <v>0.180152671755725</v>
      </c>
      <c r="BD9" s="16"/>
      <c r="BE9" s="16">
        <v>7.8787878787878796E-2</v>
      </c>
      <c r="BF9" s="16">
        <v>0.133136094674556</v>
      </c>
      <c r="BG9" s="16">
        <v>0.23010380622837401</v>
      </c>
      <c r="BH9" s="16">
        <v>0.23829787234042599</v>
      </c>
    </row>
    <row r="10" spans="2:60" x14ac:dyDescent="0.25">
      <c r="B10" s="17" t="s">
        <v>566</v>
      </c>
      <c r="C10" s="16">
        <v>0.20940819423368701</v>
      </c>
      <c r="D10" s="16">
        <v>0.224806201550388</v>
      </c>
      <c r="E10" s="16">
        <v>0.20279720279720301</v>
      </c>
      <c r="F10" s="16">
        <v>0.2</v>
      </c>
      <c r="G10" s="16">
        <v>0.27586206896551702</v>
      </c>
      <c r="H10" s="16">
        <v>0.2</v>
      </c>
      <c r="I10" s="16">
        <v>0.161904761904762</v>
      </c>
      <c r="J10" s="16">
        <v>0.157894736842105</v>
      </c>
      <c r="K10" s="16">
        <v>0.232876712328767</v>
      </c>
      <c r="L10" s="16">
        <v>0.33333333333333298</v>
      </c>
      <c r="M10" s="16">
        <v>0.26136363636363602</v>
      </c>
      <c r="N10" s="16">
        <v>0.13725490196078399</v>
      </c>
      <c r="O10" s="16">
        <v>0.16666666666666699</v>
      </c>
      <c r="P10" s="16">
        <v>0.15</v>
      </c>
      <c r="Q10" s="16">
        <v>0.27906976744186002</v>
      </c>
      <c r="R10" s="16">
        <v>7.4074074074074098E-2</v>
      </c>
      <c r="S10" s="16">
        <v>0.24175824175824201</v>
      </c>
      <c r="T10" s="16">
        <v>0.20192307692307701</v>
      </c>
      <c r="U10" s="16"/>
      <c r="V10" s="16">
        <v>0.17548746518105801</v>
      </c>
      <c r="W10" s="16">
        <v>0.22702702702702701</v>
      </c>
      <c r="X10" s="16">
        <v>0.25352112676056299</v>
      </c>
      <c r="Y10" s="16">
        <v>0.20204081632653101</v>
      </c>
      <c r="Z10" s="16"/>
      <c r="AA10" s="16">
        <v>0.17585301837270301</v>
      </c>
      <c r="AB10" s="16">
        <v>0.219512195121951</v>
      </c>
      <c r="AC10" s="16">
        <v>0.20535714285714299</v>
      </c>
      <c r="AD10" s="16">
        <v>0.232558139534884</v>
      </c>
      <c r="AE10" s="16">
        <v>0.252100840336134</v>
      </c>
      <c r="AF10" s="16">
        <v>0.27659574468085102</v>
      </c>
      <c r="AG10" s="16">
        <v>0.22916666666666699</v>
      </c>
      <c r="AH10" s="16">
        <v>0.219512195121951</v>
      </c>
      <c r="AI10" s="16">
        <v>0.10377358490565999</v>
      </c>
      <c r="AJ10" s="16"/>
      <c r="AK10" s="16">
        <v>0.19796954314720799</v>
      </c>
      <c r="AL10" s="16">
        <v>0.29126213592233002</v>
      </c>
      <c r="AM10" s="16">
        <v>0.25742574257425699</v>
      </c>
      <c r="AN10" s="16">
        <v>0.19453924914675799</v>
      </c>
      <c r="AO10" s="16">
        <v>0.175531914893617</v>
      </c>
      <c r="AP10" s="16">
        <v>0.225806451612903</v>
      </c>
      <c r="AQ10" s="16">
        <v>0.15333333333333299</v>
      </c>
      <c r="AR10" s="16"/>
      <c r="AS10" s="16">
        <v>0.14893617021276601</v>
      </c>
      <c r="AT10" s="16">
        <v>0.21946902654867301</v>
      </c>
      <c r="AU10" s="16"/>
      <c r="AV10" s="16">
        <v>0.20675105485232101</v>
      </c>
      <c r="AW10" s="16">
        <v>0.210900473933649</v>
      </c>
      <c r="AX10" s="16"/>
      <c r="AY10" s="16">
        <v>0.21376811594202899</v>
      </c>
      <c r="AZ10" s="16">
        <v>0.20204081632653101</v>
      </c>
      <c r="BA10" s="16"/>
      <c r="BB10" s="16">
        <v>0.18552036199095001</v>
      </c>
      <c r="BC10" s="16">
        <v>0.23358778625954199</v>
      </c>
      <c r="BD10" s="16"/>
      <c r="BE10" s="16">
        <v>0.19393939393939399</v>
      </c>
      <c r="BF10" s="16">
        <v>0.201183431952663</v>
      </c>
      <c r="BG10" s="16">
        <v>0.23356401384083</v>
      </c>
      <c r="BH10" s="16">
        <v>0.170212765957447</v>
      </c>
    </row>
    <row r="11" spans="2:60" x14ac:dyDescent="0.25">
      <c r="B11" s="17" t="s">
        <v>567</v>
      </c>
      <c r="C11" s="16">
        <v>0.14946889226100199</v>
      </c>
      <c r="D11" s="16">
        <v>0.170542635658915</v>
      </c>
      <c r="E11" s="16">
        <v>0.20279720279720301</v>
      </c>
      <c r="F11" s="16">
        <v>0.17894736842105299</v>
      </c>
      <c r="G11" s="16">
        <v>0.13793103448275901</v>
      </c>
      <c r="H11" s="16">
        <v>0.1</v>
      </c>
      <c r="I11" s="16">
        <v>0.14285714285714299</v>
      </c>
      <c r="J11" s="16">
        <v>0.157894736842105</v>
      </c>
      <c r="K11" s="16">
        <v>0.27397260273972601</v>
      </c>
      <c r="L11" s="16">
        <v>0.133333333333333</v>
      </c>
      <c r="M11" s="16">
        <v>7.9545454545454503E-2</v>
      </c>
      <c r="N11" s="16">
        <v>8.8235294117647106E-2</v>
      </c>
      <c r="O11" s="16">
        <v>0.2</v>
      </c>
      <c r="P11" s="16">
        <v>0.15</v>
      </c>
      <c r="Q11" s="16">
        <v>0.13953488372093001</v>
      </c>
      <c r="R11" s="16">
        <v>0.148148148148148</v>
      </c>
      <c r="S11" s="16">
        <v>8.7912087912087905E-2</v>
      </c>
      <c r="T11" s="16">
        <v>0.18269230769230799</v>
      </c>
      <c r="U11" s="16"/>
      <c r="V11" s="16">
        <v>0.17548746518105801</v>
      </c>
      <c r="W11" s="16">
        <v>0.151351351351351</v>
      </c>
      <c r="X11" s="16">
        <v>0.14436619718309901</v>
      </c>
      <c r="Y11" s="16">
        <v>0.13265306122449</v>
      </c>
      <c r="Z11" s="16"/>
      <c r="AA11" s="16">
        <v>0.18897637795275599</v>
      </c>
      <c r="AB11" s="16">
        <v>8.5365853658536606E-2</v>
      </c>
      <c r="AC11" s="16">
        <v>0.16964285714285701</v>
      </c>
      <c r="AD11" s="16">
        <v>0.124031007751938</v>
      </c>
      <c r="AE11" s="16">
        <v>0.10084033613445401</v>
      </c>
      <c r="AF11" s="16">
        <v>0.14893617021276601</v>
      </c>
      <c r="AG11" s="16">
        <v>0.114583333333333</v>
      </c>
      <c r="AH11" s="16">
        <v>0.17073170731707299</v>
      </c>
      <c r="AI11" s="16">
        <v>0.13207547169811301</v>
      </c>
      <c r="AJ11" s="16"/>
      <c r="AK11" s="16">
        <v>0.131979695431472</v>
      </c>
      <c r="AL11" s="16">
        <v>0.15533980582524301</v>
      </c>
      <c r="AM11" s="16">
        <v>0.25742574257425699</v>
      </c>
      <c r="AN11" s="16">
        <v>0.150170648464164</v>
      </c>
      <c r="AO11" s="16">
        <v>0.154255319148936</v>
      </c>
      <c r="AP11" s="16">
        <v>0.119815668202765</v>
      </c>
      <c r="AQ11" s="16">
        <v>0.133333333333333</v>
      </c>
      <c r="AR11" s="16"/>
      <c r="AS11" s="16">
        <v>0.10106382978723399</v>
      </c>
      <c r="AT11" s="16">
        <v>0.15752212389380499</v>
      </c>
      <c r="AU11" s="16"/>
      <c r="AV11" s="16">
        <v>0.170886075949367</v>
      </c>
      <c r="AW11" s="16">
        <v>0.137440758293839</v>
      </c>
      <c r="AX11" s="16"/>
      <c r="AY11" s="16">
        <v>0.15942028985507201</v>
      </c>
      <c r="AZ11" s="16">
        <v>0.13265306122449</v>
      </c>
      <c r="BA11" s="16"/>
      <c r="BB11" s="16">
        <v>0.13423831070889899</v>
      </c>
      <c r="BC11" s="16">
        <v>0.164885496183206</v>
      </c>
      <c r="BD11" s="16"/>
      <c r="BE11" s="16">
        <v>0.175757575757576</v>
      </c>
      <c r="BF11" s="16">
        <v>0.165680473372781</v>
      </c>
      <c r="BG11" s="16">
        <v>0.16608996539792401</v>
      </c>
      <c r="BH11" s="16">
        <v>6.8085106382978697E-2</v>
      </c>
    </row>
    <row r="12" spans="2:60" x14ac:dyDescent="0.25">
      <c r="B12" s="17" t="s">
        <v>568</v>
      </c>
      <c r="C12" s="18">
        <v>0.20713201820940799</v>
      </c>
      <c r="D12" s="18">
        <v>0.162790697674419</v>
      </c>
      <c r="E12" s="18">
        <v>0.20279720279720301</v>
      </c>
      <c r="F12" s="18">
        <v>0.26315789473684198</v>
      </c>
      <c r="G12" s="18">
        <v>0.15517241379310301</v>
      </c>
      <c r="H12" s="18">
        <v>0.2</v>
      </c>
      <c r="I12" s="18">
        <v>0.27619047619047599</v>
      </c>
      <c r="J12" s="18">
        <v>0.21052631578947401</v>
      </c>
      <c r="K12" s="18">
        <v>0.17808219178082199</v>
      </c>
      <c r="L12" s="18">
        <v>0.1</v>
      </c>
      <c r="M12" s="18">
        <v>0.170454545454545</v>
      </c>
      <c r="N12" s="18">
        <v>0.24509803921568599</v>
      </c>
      <c r="O12" s="18">
        <v>0.1</v>
      </c>
      <c r="P12" s="18">
        <v>0.266666666666667</v>
      </c>
      <c r="Q12" s="18">
        <v>0.209302325581395</v>
      </c>
      <c r="R12" s="18">
        <v>0.33333333333333298</v>
      </c>
      <c r="S12" s="18">
        <v>0.18131868131868101</v>
      </c>
      <c r="T12" s="18">
        <v>0.230769230769231</v>
      </c>
      <c r="U12" s="18"/>
      <c r="V12" s="18">
        <v>0.41504178272980502</v>
      </c>
      <c r="W12" s="18">
        <v>0.178378378378378</v>
      </c>
      <c r="X12" s="18">
        <v>0.11971830985915501</v>
      </c>
      <c r="Y12" s="18">
        <v>0.116326530612245</v>
      </c>
      <c r="Z12" s="18"/>
      <c r="AA12" s="18">
        <v>0.33070866141732302</v>
      </c>
      <c r="AB12" s="18">
        <v>0.18292682926829301</v>
      </c>
      <c r="AC12" s="18">
        <v>0.1875</v>
      </c>
      <c r="AD12" s="18">
        <v>0.186046511627907</v>
      </c>
      <c r="AE12" s="18">
        <v>0.159663865546218</v>
      </c>
      <c r="AF12" s="18">
        <v>4.2553191489361701E-2</v>
      </c>
      <c r="AG12" s="18">
        <v>8.3333333333333301E-2</v>
      </c>
      <c r="AH12" s="18">
        <v>6.0975609756097601E-2</v>
      </c>
      <c r="AI12" s="18">
        <v>0.113207547169811</v>
      </c>
      <c r="AJ12" s="18"/>
      <c r="AK12" s="18">
        <v>0.29949238578680198</v>
      </c>
      <c r="AL12" s="18">
        <v>0.15533980582524301</v>
      </c>
      <c r="AM12" s="18">
        <v>9.9009900990099001E-2</v>
      </c>
      <c r="AN12" s="18">
        <v>0.286689419795222</v>
      </c>
      <c r="AO12" s="18">
        <v>7.9787234042553196E-2</v>
      </c>
      <c r="AP12" s="18">
        <v>0.12903225806451599</v>
      </c>
      <c r="AQ12" s="18">
        <v>0.24666666666666701</v>
      </c>
      <c r="AR12" s="18"/>
      <c r="AS12" s="18">
        <v>5.85106382978723E-2</v>
      </c>
      <c r="AT12" s="18">
        <v>0.231858407079646</v>
      </c>
      <c r="AU12" s="18"/>
      <c r="AV12" s="18">
        <v>0.24472573839662401</v>
      </c>
      <c r="AW12" s="18">
        <v>0.18601895734597201</v>
      </c>
      <c r="AX12" s="18"/>
      <c r="AY12" s="18">
        <v>0.26086956521739102</v>
      </c>
      <c r="AZ12" s="18">
        <v>0.116326530612245</v>
      </c>
      <c r="BA12" s="18"/>
      <c r="BB12" s="18">
        <v>0.147812971342383</v>
      </c>
      <c r="BC12" s="18">
        <v>0.26717557251908403</v>
      </c>
      <c r="BD12" s="18"/>
      <c r="BE12" s="18">
        <v>0.49090909090909102</v>
      </c>
      <c r="BF12" s="18">
        <v>0.366863905325444</v>
      </c>
      <c r="BG12" s="18">
        <v>0.100346020761246</v>
      </c>
      <c r="BH12" s="18">
        <v>3.8297872340425497E-2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564</v>
      </c>
      <c r="C8" s="16">
        <v>0.26555386949924098</v>
      </c>
      <c r="D8" s="16">
        <v>0.33333333333333298</v>
      </c>
      <c r="E8" s="16">
        <v>0.20979020979021001</v>
      </c>
      <c r="F8" s="16">
        <v>0.24210526315789499</v>
      </c>
      <c r="G8" s="16">
        <v>0.15517241379310301</v>
      </c>
      <c r="H8" s="16">
        <v>0.16666666666666699</v>
      </c>
      <c r="I8" s="16">
        <v>0.238095238095238</v>
      </c>
      <c r="J8" s="16">
        <v>0.31578947368421101</v>
      </c>
      <c r="K8" s="16">
        <v>0.24657534246575299</v>
      </c>
      <c r="L8" s="16">
        <v>0.3</v>
      </c>
      <c r="M8" s="16">
        <v>0.32954545454545497</v>
      </c>
      <c r="N8" s="16">
        <v>0.26470588235294101</v>
      </c>
      <c r="O8" s="16">
        <v>0.3</v>
      </c>
      <c r="P8" s="16">
        <v>0.28333333333333299</v>
      </c>
      <c r="Q8" s="16">
        <v>0.418604651162791</v>
      </c>
      <c r="R8" s="16">
        <v>0.33333333333333298</v>
      </c>
      <c r="S8" s="16">
        <v>0.25824175824175799</v>
      </c>
      <c r="T8" s="16">
        <v>0.25</v>
      </c>
      <c r="U8" s="16"/>
      <c r="V8" s="16">
        <v>0.28690807799442902</v>
      </c>
      <c r="W8" s="16">
        <v>0.27567567567567602</v>
      </c>
      <c r="X8" s="16">
        <v>0.24647887323943701</v>
      </c>
      <c r="Y8" s="16">
        <v>0.25714285714285701</v>
      </c>
      <c r="Z8" s="16"/>
      <c r="AA8" s="16">
        <v>0.291338582677165</v>
      </c>
      <c r="AB8" s="16">
        <v>0.292682926829268</v>
      </c>
      <c r="AC8" s="16">
        <v>0.214285714285714</v>
      </c>
      <c r="AD8" s="16">
        <v>0.34883720930232598</v>
      </c>
      <c r="AE8" s="16">
        <v>0.218487394957983</v>
      </c>
      <c r="AF8" s="16">
        <v>0.25531914893617003</v>
      </c>
      <c r="AG8" s="16">
        <v>0.28125</v>
      </c>
      <c r="AH8" s="16">
        <v>0.25609756097560998</v>
      </c>
      <c r="AI8" s="16">
        <v>0.22641509433962301</v>
      </c>
      <c r="AJ8" s="16"/>
      <c r="AK8" s="16">
        <v>0.28934010152284301</v>
      </c>
      <c r="AL8" s="16">
        <v>0.26213592233009703</v>
      </c>
      <c r="AM8" s="16">
        <v>0.287128712871287</v>
      </c>
      <c r="AN8" s="16">
        <v>0.25255972696245699</v>
      </c>
      <c r="AO8" s="16">
        <v>0.27659574468085102</v>
      </c>
      <c r="AP8" s="16">
        <v>0.248847926267281</v>
      </c>
      <c r="AQ8" s="16">
        <v>0.3</v>
      </c>
      <c r="AR8" s="16"/>
      <c r="AS8" s="16">
        <v>0.27127659574468099</v>
      </c>
      <c r="AT8" s="16">
        <v>0.26460176991150403</v>
      </c>
      <c r="AU8" s="16"/>
      <c r="AV8" s="16">
        <v>0.30590717299578102</v>
      </c>
      <c r="AW8" s="16">
        <v>0.24289099526066399</v>
      </c>
      <c r="AX8" s="16"/>
      <c r="AY8" s="16">
        <v>0.270531400966184</v>
      </c>
      <c r="AZ8" s="16">
        <v>0.25714285714285701</v>
      </c>
      <c r="BA8" s="16"/>
      <c r="BB8" s="16">
        <v>0.29260935143288103</v>
      </c>
      <c r="BC8" s="16">
        <v>0.23816793893129801</v>
      </c>
      <c r="BD8" s="16"/>
      <c r="BE8" s="16">
        <v>0.163636363636364</v>
      </c>
      <c r="BF8" s="16">
        <v>0.25147928994082802</v>
      </c>
      <c r="BG8" s="16">
        <v>0.26643598615917002</v>
      </c>
      <c r="BH8" s="16">
        <v>0.35319148936170203</v>
      </c>
    </row>
    <row r="9" spans="2:60" x14ac:dyDescent="0.25">
      <c r="B9" s="17" t="s">
        <v>565</v>
      </c>
      <c r="C9" s="16">
        <v>0.22761760242792101</v>
      </c>
      <c r="D9" s="16">
        <v>0.162790697674419</v>
      </c>
      <c r="E9" s="16">
        <v>0.26573426573426601</v>
      </c>
      <c r="F9" s="16">
        <v>0.231578947368421</v>
      </c>
      <c r="G9" s="16">
        <v>0.25862068965517199</v>
      </c>
      <c r="H9" s="16">
        <v>0.266666666666667</v>
      </c>
      <c r="I9" s="16">
        <v>0.20952380952381</v>
      </c>
      <c r="J9" s="16">
        <v>0.21052631578947401</v>
      </c>
      <c r="K9" s="16">
        <v>0.26027397260273999</v>
      </c>
      <c r="L9" s="16">
        <v>0.2</v>
      </c>
      <c r="M9" s="16">
        <v>0.22727272727272699</v>
      </c>
      <c r="N9" s="16">
        <v>0.26470588235294101</v>
      </c>
      <c r="O9" s="16">
        <v>0.133333333333333</v>
      </c>
      <c r="P9" s="16">
        <v>0.116666666666667</v>
      </c>
      <c r="Q9" s="16">
        <v>0.25581395348837199</v>
      </c>
      <c r="R9" s="16">
        <v>0.22222222222222199</v>
      </c>
      <c r="S9" s="16">
        <v>0.25274725274725302</v>
      </c>
      <c r="T9" s="16">
        <v>0.230769230769231</v>
      </c>
      <c r="U9" s="16"/>
      <c r="V9" s="16">
        <v>0.217270194986072</v>
      </c>
      <c r="W9" s="16">
        <v>0.21081081081081099</v>
      </c>
      <c r="X9" s="16">
        <v>0.24647887323943701</v>
      </c>
      <c r="Y9" s="16">
        <v>0.23061224489795901</v>
      </c>
      <c r="Z9" s="16"/>
      <c r="AA9" s="16">
        <v>0.23622047244094499</v>
      </c>
      <c r="AB9" s="16">
        <v>0.18292682926829301</v>
      </c>
      <c r="AC9" s="16">
        <v>0.25892857142857101</v>
      </c>
      <c r="AD9" s="16">
        <v>0.25581395348837199</v>
      </c>
      <c r="AE9" s="16">
        <v>0.22689075630252101</v>
      </c>
      <c r="AF9" s="16">
        <v>0.28723404255319201</v>
      </c>
      <c r="AG9" s="16">
        <v>0.16666666666666699</v>
      </c>
      <c r="AH9" s="16">
        <v>0.23170731707317099</v>
      </c>
      <c r="AI9" s="16">
        <v>0.25471698113207503</v>
      </c>
      <c r="AJ9" s="16"/>
      <c r="AK9" s="16">
        <v>0.22842639593908601</v>
      </c>
      <c r="AL9" s="16">
        <v>0.25242718446601897</v>
      </c>
      <c r="AM9" s="16">
        <v>0.17821782178217799</v>
      </c>
      <c r="AN9" s="16">
        <v>0.24914675767918101</v>
      </c>
      <c r="AO9" s="16">
        <v>0.22872340425531901</v>
      </c>
      <c r="AP9" s="16">
        <v>0.26728110599078297</v>
      </c>
      <c r="AQ9" s="16">
        <v>0.15333333333333299</v>
      </c>
      <c r="AR9" s="16"/>
      <c r="AS9" s="16">
        <v>0.21808510638297901</v>
      </c>
      <c r="AT9" s="16">
        <v>0.22920353982300901</v>
      </c>
      <c r="AU9" s="16"/>
      <c r="AV9" s="16">
        <v>0.24261603375527399</v>
      </c>
      <c r="AW9" s="16">
        <v>0.21919431279620899</v>
      </c>
      <c r="AX9" s="16"/>
      <c r="AY9" s="16">
        <v>0.22584541062801899</v>
      </c>
      <c r="AZ9" s="16">
        <v>0.23061224489795901</v>
      </c>
      <c r="BA9" s="16"/>
      <c r="BB9" s="16">
        <v>0.233785822021116</v>
      </c>
      <c r="BC9" s="16">
        <v>0.221374045801527</v>
      </c>
      <c r="BD9" s="16"/>
      <c r="BE9" s="16">
        <v>0.18787878787878801</v>
      </c>
      <c r="BF9" s="16">
        <v>0.21597633136094699</v>
      </c>
      <c r="BG9" s="16">
        <v>0.245674740484429</v>
      </c>
      <c r="BH9" s="16">
        <v>0.229787234042553</v>
      </c>
    </row>
    <row r="10" spans="2:60" x14ac:dyDescent="0.25">
      <c r="B10" s="17" t="s">
        <v>566</v>
      </c>
      <c r="C10" s="16">
        <v>0.24962063732928699</v>
      </c>
      <c r="D10" s="16">
        <v>0.31782945736434098</v>
      </c>
      <c r="E10" s="16">
        <v>0.29370629370629397</v>
      </c>
      <c r="F10" s="16">
        <v>0.221052631578947</v>
      </c>
      <c r="G10" s="16">
        <v>0.27586206896551702</v>
      </c>
      <c r="H10" s="16">
        <v>0.266666666666667</v>
      </c>
      <c r="I10" s="16">
        <v>0.28571428571428598</v>
      </c>
      <c r="J10" s="16">
        <v>0.105263157894737</v>
      </c>
      <c r="K10" s="16">
        <v>0.26027397260273999</v>
      </c>
      <c r="L10" s="16">
        <v>0.3</v>
      </c>
      <c r="M10" s="16">
        <v>0.204545454545455</v>
      </c>
      <c r="N10" s="16">
        <v>0.18627450980392199</v>
      </c>
      <c r="O10" s="16">
        <v>0.36666666666666697</v>
      </c>
      <c r="P10" s="16">
        <v>0.266666666666667</v>
      </c>
      <c r="Q10" s="16">
        <v>0.209302325581395</v>
      </c>
      <c r="R10" s="16">
        <v>0.22222222222222199</v>
      </c>
      <c r="S10" s="16">
        <v>0.225274725274725</v>
      </c>
      <c r="T10" s="16">
        <v>0.20192307692307701</v>
      </c>
      <c r="U10" s="16"/>
      <c r="V10" s="16">
        <v>0.192200557103064</v>
      </c>
      <c r="W10" s="16">
        <v>0.26486486486486499</v>
      </c>
      <c r="X10" s="16">
        <v>0.28873239436619702</v>
      </c>
      <c r="Y10" s="16">
        <v>0.26326530612244903</v>
      </c>
      <c r="Z10" s="16"/>
      <c r="AA10" s="16">
        <v>0.220472440944882</v>
      </c>
      <c r="AB10" s="16">
        <v>0.25609756097560998</v>
      </c>
      <c r="AC10" s="16">
        <v>0.27678571428571402</v>
      </c>
      <c r="AD10" s="16">
        <v>0.186046511627907</v>
      </c>
      <c r="AE10" s="16">
        <v>0.30252100840336099</v>
      </c>
      <c r="AF10" s="16">
        <v>0.21276595744680901</v>
      </c>
      <c r="AG10" s="16">
        <v>0.34375</v>
      </c>
      <c r="AH10" s="16">
        <v>0.28048780487804897</v>
      </c>
      <c r="AI10" s="16">
        <v>0.245283018867925</v>
      </c>
      <c r="AJ10" s="16"/>
      <c r="AK10" s="16">
        <v>0.19796954314720799</v>
      </c>
      <c r="AL10" s="16">
        <v>0.242718446601942</v>
      </c>
      <c r="AM10" s="16">
        <v>0.287128712871287</v>
      </c>
      <c r="AN10" s="16">
        <v>0.26962457337883999</v>
      </c>
      <c r="AO10" s="16">
        <v>0.21276595744680901</v>
      </c>
      <c r="AP10" s="16">
        <v>0.29493087557603698</v>
      </c>
      <c r="AQ10" s="16">
        <v>0.25333333333333302</v>
      </c>
      <c r="AR10" s="16"/>
      <c r="AS10" s="16">
        <v>0.28723404255319201</v>
      </c>
      <c r="AT10" s="16">
        <v>0.24336283185840701</v>
      </c>
      <c r="AU10" s="16"/>
      <c r="AV10" s="16">
        <v>0.221518987341772</v>
      </c>
      <c r="AW10" s="16">
        <v>0.26540284360189598</v>
      </c>
      <c r="AX10" s="16"/>
      <c r="AY10" s="16">
        <v>0.241545893719807</v>
      </c>
      <c r="AZ10" s="16">
        <v>0.26326530612244903</v>
      </c>
      <c r="BA10" s="16"/>
      <c r="BB10" s="16">
        <v>0.24434389140271501</v>
      </c>
      <c r="BC10" s="16">
        <v>0.25496183206106898</v>
      </c>
      <c r="BD10" s="16"/>
      <c r="BE10" s="16">
        <v>0.248484848484848</v>
      </c>
      <c r="BF10" s="16">
        <v>0.23964497041420099</v>
      </c>
      <c r="BG10" s="16">
        <v>0.25605536332179901</v>
      </c>
      <c r="BH10" s="16">
        <v>0.24680851063829801</v>
      </c>
    </row>
    <row r="11" spans="2:60" x14ac:dyDescent="0.25">
      <c r="B11" s="17" t="s">
        <v>567</v>
      </c>
      <c r="C11" s="16">
        <v>0.13277693474962099</v>
      </c>
      <c r="D11" s="16">
        <v>0.10077519379845</v>
      </c>
      <c r="E11" s="16">
        <v>0.11888111888111901</v>
      </c>
      <c r="F11" s="16">
        <v>0.18947368421052599</v>
      </c>
      <c r="G11" s="16">
        <v>0.18965517241379301</v>
      </c>
      <c r="H11" s="16">
        <v>0.133333333333333</v>
      </c>
      <c r="I11" s="16">
        <v>0.133333333333333</v>
      </c>
      <c r="J11" s="16">
        <v>0.21052631578947401</v>
      </c>
      <c r="K11" s="16">
        <v>0.13698630136986301</v>
      </c>
      <c r="L11" s="16">
        <v>6.6666666666666693E-2</v>
      </c>
      <c r="M11" s="16">
        <v>0.102272727272727</v>
      </c>
      <c r="N11" s="16">
        <v>0.12745098039215699</v>
      </c>
      <c r="O11" s="16">
        <v>0.133333333333333</v>
      </c>
      <c r="P11" s="16">
        <v>0.16666666666666699</v>
      </c>
      <c r="Q11" s="16">
        <v>9.3023255813953501E-2</v>
      </c>
      <c r="R11" s="16">
        <v>7.4074074074074098E-2</v>
      </c>
      <c r="S11" s="16">
        <v>0.104395604395604</v>
      </c>
      <c r="T11" s="16">
        <v>0.20192307692307701</v>
      </c>
      <c r="U11" s="16"/>
      <c r="V11" s="16">
        <v>0.13370473537604499</v>
      </c>
      <c r="W11" s="16">
        <v>0.108108108108108</v>
      </c>
      <c r="X11" s="16">
        <v>0.12323943661971801</v>
      </c>
      <c r="Y11" s="16">
        <v>0.14693877551020401</v>
      </c>
      <c r="Z11" s="16"/>
      <c r="AA11" s="16">
        <v>0.110236220472441</v>
      </c>
      <c r="AB11" s="16">
        <v>0.15853658536585399</v>
      </c>
      <c r="AC11" s="16">
        <v>0.151785714285714</v>
      </c>
      <c r="AD11" s="16">
        <v>9.3023255813953501E-2</v>
      </c>
      <c r="AE11" s="16">
        <v>0.126050420168067</v>
      </c>
      <c r="AF11" s="16">
        <v>0.13829787234042601</v>
      </c>
      <c r="AG11" s="16">
        <v>0.17708333333333301</v>
      </c>
      <c r="AH11" s="16">
        <v>0.134146341463415</v>
      </c>
      <c r="AI11" s="16">
        <v>0.15094339622641501</v>
      </c>
      <c r="AJ11" s="16"/>
      <c r="AK11" s="16">
        <v>0.131979695431472</v>
      </c>
      <c r="AL11" s="16">
        <v>0.16504854368932001</v>
      </c>
      <c r="AM11" s="16">
        <v>0.158415841584158</v>
      </c>
      <c r="AN11" s="16">
        <v>9.8976109215017094E-2</v>
      </c>
      <c r="AO11" s="16">
        <v>0.111702127659574</v>
      </c>
      <c r="AP11" s="16">
        <v>0.13824884792626699</v>
      </c>
      <c r="AQ11" s="16">
        <v>0.15333333333333299</v>
      </c>
      <c r="AR11" s="16"/>
      <c r="AS11" s="16">
        <v>0.13297872340425501</v>
      </c>
      <c r="AT11" s="16">
        <v>0.132743362831858</v>
      </c>
      <c r="AU11" s="16"/>
      <c r="AV11" s="16">
        <v>0.109704641350211</v>
      </c>
      <c r="AW11" s="16">
        <v>0.145734597156398</v>
      </c>
      <c r="AX11" s="16"/>
      <c r="AY11" s="16">
        <v>0.12439613526569999</v>
      </c>
      <c r="AZ11" s="16">
        <v>0.14693877551020401</v>
      </c>
      <c r="BA11" s="16"/>
      <c r="BB11" s="16">
        <v>0.131221719457014</v>
      </c>
      <c r="BC11" s="16">
        <v>0.134351145038168</v>
      </c>
      <c r="BD11" s="16"/>
      <c r="BE11" s="16">
        <v>0.115151515151515</v>
      </c>
      <c r="BF11" s="16">
        <v>0.14792899408283999</v>
      </c>
      <c r="BG11" s="16">
        <v>0.13840830449826999</v>
      </c>
      <c r="BH11" s="16">
        <v>0.11063829787234</v>
      </c>
    </row>
    <row r="12" spans="2:60" x14ac:dyDescent="0.25">
      <c r="B12" s="17" t="s">
        <v>568</v>
      </c>
      <c r="C12" s="18">
        <v>0.12443095599393</v>
      </c>
      <c r="D12" s="18">
        <v>8.5271317829457405E-2</v>
      </c>
      <c r="E12" s="18">
        <v>0.111888111888112</v>
      </c>
      <c r="F12" s="18">
        <v>0.115789473684211</v>
      </c>
      <c r="G12" s="18">
        <v>0.12068965517241401</v>
      </c>
      <c r="H12" s="18">
        <v>0.16666666666666699</v>
      </c>
      <c r="I12" s="18">
        <v>0.133333333333333</v>
      </c>
      <c r="J12" s="18">
        <v>0.157894736842105</v>
      </c>
      <c r="K12" s="18">
        <v>9.5890410958904104E-2</v>
      </c>
      <c r="L12" s="18">
        <v>0.133333333333333</v>
      </c>
      <c r="M12" s="18">
        <v>0.13636363636363599</v>
      </c>
      <c r="N12" s="18">
        <v>0.15686274509803899</v>
      </c>
      <c r="O12" s="18">
        <v>6.6666666666666693E-2</v>
      </c>
      <c r="P12" s="18">
        <v>0.16666666666666699</v>
      </c>
      <c r="Q12" s="18">
        <v>2.32558139534884E-2</v>
      </c>
      <c r="R12" s="18">
        <v>0.148148148148148</v>
      </c>
      <c r="S12" s="18">
        <v>0.159340659340659</v>
      </c>
      <c r="T12" s="18">
        <v>0.115384615384615</v>
      </c>
      <c r="U12" s="18"/>
      <c r="V12" s="18">
        <v>0.16991643454038999</v>
      </c>
      <c r="W12" s="18">
        <v>0.14054054054054099</v>
      </c>
      <c r="X12" s="18">
        <v>9.5070422535211294E-2</v>
      </c>
      <c r="Y12" s="18">
        <v>0.102040816326531</v>
      </c>
      <c r="Z12" s="18"/>
      <c r="AA12" s="18">
        <v>0.14173228346456701</v>
      </c>
      <c r="AB12" s="18">
        <v>0.109756097560976</v>
      </c>
      <c r="AC12" s="18">
        <v>9.8214285714285698E-2</v>
      </c>
      <c r="AD12" s="18">
        <v>0.116279069767442</v>
      </c>
      <c r="AE12" s="18">
        <v>0.126050420168067</v>
      </c>
      <c r="AF12" s="18">
        <v>0.10638297872340401</v>
      </c>
      <c r="AG12" s="18">
        <v>3.125E-2</v>
      </c>
      <c r="AH12" s="18">
        <v>9.7560975609756101E-2</v>
      </c>
      <c r="AI12" s="18">
        <v>0.122641509433962</v>
      </c>
      <c r="AJ12" s="18"/>
      <c r="AK12" s="18">
        <v>0.15228426395939099</v>
      </c>
      <c r="AL12" s="18">
        <v>7.7669902912621394E-2</v>
      </c>
      <c r="AM12" s="18">
        <v>8.9108910891089105E-2</v>
      </c>
      <c r="AN12" s="18">
        <v>0.12969283276450499</v>
      </c>
      <c r="AO12" s="18">
        <v>0.170212765957447</v>
      </c>
      <c r="AP12" s="18">
        <v>5.0691244239631297E-2</v>
      </c>
      <c r="AQ12" s="18">
        <v>0.14000000000000001</v>
      </c>
      <c r="AR12" s="18"/>
      <c r="AS12" s="18">
        <v>9.0425531914893595E-2</v>
      </c>
      <c r="AT12" s="18">
        <v>0.13008849557522101</v>
      </c>
      <c r="AU12" s="18"/>
      <c r="AV12" s="18">
        <v>0.120253164556962</v>
      </c>
      <c r="AW12" s="18">
        <v>0.12677725118483399</v>
      </c>
      <c r="AX12" s="18"/>
      <c r="AY12" s="18">
        <v>0.13768115942028999</v>
      </c>
      <c r="AZ12" s="18">
        <v>0.102040816326531</v>
      </c>
      <c r="BA12" s="18"/>
      <c r="BB12" s="18">
        <v>9.8039215686274495E-2</v>
      </c>
      <c r="BC12" s="18">
        <v>0.15114503816793901</v>
      </c>
      <c r="BD12" s="18"/>
      <c r="BE12" s="18">
        <v>0.28484848484848502</v>
      </c>
      <c r="BF12" s="18">
        <v>0.14497041420118301</v>
      </c>
      <c r="BG12" s="18">
        <v>9.3425605536332196E-2</v>
      </c>
      <c r="BH12" s="18">
        <v>5.95744680851064E-2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564</v>
      </c>
      <c r="C8" s="16">
        <v>0.496965098634294</v>
      </c>
      <c r="D8" s="16">
        <v>0.54263565891472898</v>
      </c>
      <c r="E8" s="16">
        <v>0.51048951048951097</v>
      </c>
      <c r="F8" s="16">
        <v>0.54736842105263195</v>
      </c>
      <c r="G8" s="16">
        <v>0.48275862068965503</v>
      </c>
      <c r="H8" s="16">
        <v>0.36666666666666697</v>
      </c>
      <c r="I8" s="16">
        <v>0.49523809523809498</v>
      </c>
      <c r="J8" s="16">
        <v>0.47368421052631599</v>
      </c>
      <c r="K8" s="16">
        <v>0.465753424657534</v>
      </c>
      <c r="L8" s="16">
        <v>0.5</v>
      </c>
      <c r="M8" s="16">
        <v>0.48863636363636398</v>
      </c>
      <c r="N8" s="16">
        <v>0.54901960784313697</v>
      </c>
      <c r="O8" s="16">
        <v>0.36666666666666697</v>
      </c>
      <c r="P8" s="16">
        <v>0.46666666666666701</v>
      </c>
      <c r="Q8" s="16">
        <v>0.581395348837209</v>
      </c>
      <c r="R8" s="16">
        <v>0.55555555555555602</v>
      </c>
      <c r="S8" s="16">
        <v>0.46153846153846201</v>
      </c>
      <c r="T8" s="16">
        <v>0.47115384615384598</v>
      </c>
      <c r="U8" s="16"/>
      <c r="V8" s="16">
        <v>0.56545961002785505</v>
      </c>
      <c r="W8" s="16">
        <v>0.49189189189189197</v>
      </c>
      <c r="X8" s="16">
        <v>0.47887323943662002</v>
      </c>
      <c r="Y8" s="16">
        <v>0.45918367346938799</v>
      </c>
      <c r="Z8" s="16"/>
      <c r="AA8" s="16">
        <v>0.53280839895013099</v>
      </c>
      <c r="AB8" s="16">
        <v>0.52439024390243905</v>
      </c>
      <c r="AC8" s="16">
        <v>0.45535714285714302</v>
      </c>
      <c r="AD8" s="16">
        <v>0.52713178294573604</v>
      </c>
      <c r="AE8" s="16">
        <v>0.45378151260504201</v>
      </c>
      <c r="AF8" s="16">
        <v>0.41489361702127697</v>
      </c>
      <c r="AG8" s="16">
        <v>0.48958333333333298</v>
      </c>
      <c r="AH8" s="16">
        <v>0.47560975609756101</v>
      </c>
      <c r="AI8" s="16">
        <v>0.50943396226415105</v>
      </c>
      <c r="AJ8" s="16"/>
      <c r="AK8" s="16">
        <v>0.54314720812182704</v>
      </c>
      <c r="AL8" s="16">
        <v>0.54368932038834905</v>
      </c>
      <c r="AM8" s="16">
        <v>0.46534653465346498</v>
      </c>
      <c r="AN8" s="16">
        <v>0.50511945392491497</v>
      </c>
      <c r="AO8" s="16">
        <v>0.40425531914893598</v>
      </c>
      <c r="AP8" s="16">
        <v>0.465437788018433</v>
      </c>
      <c r="AQ8" s="16">
        <v>0.53333333333333299</v>
      </c>
      <c r="AR8" s="16"/>
      <c r="AS8" s="16">
        <v>0.409574468085106</v>
      </c>
      <c r="AT8" s="16">
        <v>0.51150442477876101</v>
      </c>
      <c r="AU8" s="16"/>
      <c r="AV8" s="16">
        <v>0.58016877637130804</v>
      </c>
      <c r="AW8" s="16">
        <v>0.45023696682464498</v>
      </c>
      <c r="AX8" s="16"/>
      <c r="AY8" s="16">
        <v>0.51932367149758496</v>
      </c>
      <c r="AZ8" s="16">
        <v>0.45918367346938799</v>
      </c>
      <c r="BA8" s="16"/>
      <c r="BB8" s="16">
        <v>0.512820512820513</v>
      </c>
      <c r="BC8" s="16">
        <v>0.480916030534351</v>
      </c>
      <c r="BD8" s="16"/>
      <c r="BE8" s="16">
        <v>0.52121212121212102</v>
      </c>
      <c r="BF8" s="16">
        <v>0.54733727810650901</v>
      </c>
      <c r="BG8" s="16">
        <v>0.45674740484429099</v>
      </c>
      <c r="BH8" s="16">
        <v>0.50638297872340399</v>
      </c>
    </row>
    <row r="9" spans="2:60" x14ac:dyDescent="0.25">
      <c r="B9" s="17" t="s">
        <v>565</v>
      </c>
      <c r="C9" s="16">
        <v>0.24886191198786001</v>
      </c>
      <c r="D9" s="16">
        <v>0.201550387596899</v>
      </c>
      <c r="E9" s="16">
        <v>0.25174825174825199</v>
      </c>
      <c r="F9" s="16">
        <v>0.28421052631578902</v>
      </c>
      <c r="G9" s="16">
        <v>0.25862068965517199</v>
      </c>
      <c r="H9" s="16">
        <v>0.33333333333333298</v>
      </c>
      <c r="I9" s="16">
        <v>0.24761904761904799</v>
      </c>
      <c r="J9" s="16">
        <v>0.21052631578947401</v>
      </c>
      <c r="K9" s="16">
        <v>0.31506849315068503</v>
      </c>
      <c r="L9" s="16">
        <v>0.3</v>
      </c>
      <c r="M9" s="16">
        <v>0.32954545454545497</v>
      </c>
      <c r="N9" s="16">
        <v>0.27450980392156898</v>
      </c>
      <c r="O9" s="16">
        <v>0.33333333333333298</v>
      </c>
      <c r="P9" s="16">
        <v>0.15</v>
      </c>
      <c r="Q9" s="16">
        <v>0.25581395348837199</v>
      </c>
      <c r="R9" s="16">
        <v>0.25925925925925902</v>
      </c>
      <c r="S9" s="16">
        <v>0.225274725274725</v>
      </c>
      <c r="T9" s="16">
        <v>0.16346153846153799</v>
      </c>
      <c r="U9" s="16"/>
      <c r="V9" s="16">
        <v>0.23119777158774399</v>
      </c>
      <c r="W9" s="16">
        <v>0.24324324324324301</v>
      </c>
      <c r="X9" s="16">
        <v>0.264084507042254</v>
      </c>
      <c r="Y9" s="16">
        <v>0.25510204081632698</v>
      </c>
      <c r="Z9" s="16"/>
      <c r="AA9" s="16">
        <v>0.23622047244094499</v>
      </c>
      <c r="AB9" s="16">
        <v>0.207317073170732</v>
      </c>
      <c r="AC9" s="16">
        <v>0.24107142857142899</v>
      </c>
      <c r="AD9" s="16">
        <v>0.27131782945736399</v>
      </c>
      <c r="AE9" s="16">
        <v>0.26050420168067201</v>
      </c>
      <c r="AF9" s="16">
        <v>0.25531914893617003</v>
      </c>
      <c r="AG9" s="16">
        <v>0.20833333333333301</v>
      </c>
      <c r="AH9" s="16">
        <v>0.24390243902438999</v>
      </c>
      <c r="AI9" s="16">
        <v>0.30188679245283001</v>
      </c>
      <c r="AJ9" s="16"/>
      <c r="AK9" s="16">
        <v>0.22335025380710699</v>
      </c>
      <c r="AL9" s="16">
        <v>0.233009708737864</v>
      </c>
      <c r="AM9" s="16">
        <v>0.27722772277227697</v>
      </c>
      <c r="AN9" s="16">
        <v>0.26279863481228699</v>
      </c>
      <c r="AO9" s="16">
        <v>0.28723404255319201</v>
      </c>
      <c r="AP9" s="16">
        <v>0.244239631336406</v>
      </c>
      <c r="AQ9" s="16">
        <v>0.22666666666666699</v>
      </c>
      <c r="AR9" s="16"/>
      <c r="AS9" s="16">
        <v>0.22872340425531901</v>
      </c>
      <c r="AT9" s="16">
        <v>0.25221238938053098</v>
      </c>
      <c r="AU9" s="16"/>
      <c r="AV9" s="16">
        <v>0.215189873417722</v>
      </c>
      <c r="AW9" s="16">
        <v>0.267772511848341</v>
      </c>
      <c r="AX9" s="16"/>
      <c r="AY9" s="16">
        <v>0.24516908212560401</v>
      </c>
      <c r="AZ9" s="16">
        <v>0.25510204081632698</v>
      </c>
      <c r="BA9" s="16"/>
      <c r="BB9" s="16">
        <v>0.233785822021116</v>
      </c>
      <c r="BC9" s="16">
        <v>0.26412213740458002</v>
      </c>
      <c r="BD9" s="16"/>
      <c r="BE9" s="16">
        <v>0.23030303030303001</v>
      </c>
      <c r="BF9" s="16">
        <v>0.22189349112425999</v>
      </c>
      <c r="BG9" s="16">
        <v>0.280276816608997</v>
      </c>
      <c r="BH9" s="16">
        <v>0.22553191489361701</v>
      </c>
    </row>
    <row r="10" spans="2:60" x14ac:dyDescent="0.25">
      <c r="B10" s="17" t="s">
        <v>566</v>
      </c>
      <c r="C10" s="16">
        <v>0.14188163884673699</v>
      </c>
      <c r="D10" s="16">
        <v>0.14728682170542601</v>
      </c>
      <c r="E10" s="16">
        <v>0.125874125874126</v>
      </c>
      <c r="F10" s="16">
        <v>0.115789473684211</v>
      </c>
      <c r="G10" s="16">
        <v>0.13793103448275901</v>
      </c>
      <c r="H10" s="16">
        <v>0.133333333333333</v>
      </c>
      <c r="I10" s="16">
        <v>0.114285714285714</v>
      </c>
      <c r="J10" s="16">
        <v>0.21052631578947401</v>
      </c>
      <c r="K10" s="16">
        <v>8.2191780821917804E-2</v>
      </c>
      <c r="L10" s="16">
        <v>3.3333333333333298E-2</v>
      </c>
      <c r="M10" s="16">
        <v>7.9545454545454503E-2</v>
      </c>
      <c r="N10" s="16">
        <v>0.10784313725490199</v>
      </c>
      <c r="O10" s="16">
        <v>0.2</v>
      </c>
      <c r="P10" s="16">
        <v>0.31666666666666698</v>
      </c>
      <c r="Q10" s="16">
        <v>6.9767441860465101E-2</v>
      </c>
      <c r="R10" s="16">
        <v>0.11111111111111099</v>
      </c>
      <c r="S10" s="16">
        <v>0.18131868131868101</v>
      </c>
      <c r="T10" s="16">
        <v>0.21153846153846201</v>
      </c>
      <c r="U10" s="16"/>
      <c r="V10" s="16">
        <v>0.10306406685236801</v>
      </c>
      <c r="W10" s="16">
        <v>0.15675675675675699</v>
      </c>
      <c r="X10" s="16">
        <v>0.15845070422535201</v>
      </c>
      <c r="Y10" s="16">
        <v>0.155102040816327</v>
      </c>
      <c r="Z10" s="16"/>
      <c r="AA10" s="16">
        <v>0.12598425196850399</v>
      </c>
      <c r="AB10" s="16">
        <v>0.17073170731707299</v>
      </c>
      <c r="AC10" s="16">
        <v>0.1875</v>
      </c>
      <c r="AD10" s="16">
        <v>6.9767441860465101E-2</v>
      </c>
      <c r="AE10" s="16">
        <v>0.19327731092437</v>
      </c>
      <c r="AF10" s="16">
        <v>0.24468085106383</v>
      </c>
      <c r="AG10" s="16">
        <v>0.13541666666666699</v>
      </c>
      <c r="AH10" s="16">
        <v>0.109756097560976</v>
      </c>
      <c r="AI10" s="16">
        <v>8.4905660377358499E-2</v>
      </c>
      <c r="AJ10" s="16"/>
      <c r="AK10" s="16">
        <v>0.131979695431472</v>
      </c>
      <c r="AL10" s="16">
        <v>0.116504854368932</v>
      </c>
      <c r="AM10" s="16">
        <v>0.118811881188119</v>
      </c>
      <c r="AN10" s="16">
        <v>0.16040955631399301</v>
      </c>
      <c r="AO10" s="16">
        <v>0.170212765957447</v>
      </c>
      <c r="AP10" s="16">
        <v>0.15668202764976999</v>
      </c>
      <c r="AQ10" s="16">
        <v>0.10666666666666701</v>
      </c>
      <c r="AR10" s="16"/>
      <c r="AS10" s="16">
        <v>0.18617021276595699</v>
      </c>
      <c r="AT10" s="16">
        <v>0.13451327433628299</v>
      </c>
      <c r="AU10" s="16"/>
      <c r="AV10" s="16">
        <v>0.124472573839662</v>
      </c>
      <c r="AW10" s="16">
        <v>0.151658767772512</v>
      </c>
      <c r="AX10" s="16"/>
      <c r="AY10" s="16">
        <v>0.13405797101449299</v>
      </c>
      <c r="AZ10" s="16">
        <v>0.155102040816327</v>
      </c>
      <c r="BA10" s="16"/>
      <c r="BB10" s="16">
        <v>0.13725490196078399</v>
      </c>
      <c r="BC10" s="16">
        <v>0.14656488549618299</v>
      </c>
      <c r="BD10" s="16"/>
      <c r="BE10" s="16">
        <v>0.145454545454545</v>
      </c>
      <c r="BF10" s="16">
        <v>0.133136094674556</v>
      </c>
      <c r="BG10" s="16">
        <v>0.14532871972318301</v>
      </c>
      <c r="BH10" s="16">
        <v>0.14042553191489399</v>
      </c>
    </row>
    <row r="11" spans="2:60" x14ac:dyDescent="0.25">
      <c r="B11" s="17" t="s">
        <v>567</v>
      </c>
      <c r="C11" s="16">
        <v>8.4977238239757197E-2</v>
      </c>
      <c r="D11" s="16">
        <v>7.7519379844961198E-2</v>
      </c>
      <c r="E11" s="16">
        <v>8.3916083916083906E-2</v>
      </c>
      <c r="F11" s="16">
        <v>4.2105263157894701E-2</v>
      </c>
      <c r="G11" s="16">
        <v>0.10344827586206901</v>
      </c>
      <c r="H11" s="16">
        <v>0.1</v>
      </c>
      <c r="I11" s="16">
        <v>8.5714285714285701E-2</v>
      </c>
      <c r="J11" s="16">
        <v>0.105263157894737</v>
      </c>
      <c r="K11" s="16">
        <v>0.13698630136986301</v>
      </c>
      <c r="L11" s="16">
        <v>0.1</v>
      </c>
      <c r="M11" s="16">
        <v>5.6818181818181802E-2</v>
      </c>
      <c r="N11" s="16">
        <v>4.9019607843137303E-2</v>
      </c>
      <c r="O11" s="16">
        <v>6.6666666666666693E-2</v>
      </c>
      <c r="P11" s="16">
        <v>0.05</v>
      </c>
      <c r="Q11" s="16">
        <v>2.32558139534884E-2</v>
      </c>
      <c r="R11" s="16">
        <v>7.4074074074074098E-2</v>
      </c>
      <c r="S11" s="16">
        <v>0.12637362637362601</v>
      </c>
      <c r="T11" s="16">
        <v>0.115384615384615</v>
      </c>
      <c r="U11" s="16"/>
      <c r="V11" s="16">
        <v>6.9637883008356494E-2</v>
      </c>
      <c r="W11" s="16">
        <v>8.6486486486486505E-2</v>
      </c>
      <c r="X11" s="16">
        <v>7.3943661971830998E-2</v>
      </c>
      <c r="Y11" s="16">
        <v>0.102040816326531</v>
      </c>
      <c r="Z11" s="16"/>
      <c r="AA11" s="16">
        <v>7.3490813648294004E-2</v>
      </c>
      <c r="AB11" s="16">
        <v>6.0975609756097601E-2</v>
      </c>
      <c r="AC11" s="16">
        <v>8.9285714285714302E-2</v>
      </c>
      <c r="AD11" s="16">
        <v>0.108527131782946</v>
      </c>
      <c r="AE11" s="16">
        <v>8.40336134453782E-2</v>
      </c>
      <c r="AF11" s="16">
        <v>6.3829787234042507E-2</v>
      </c>
      <c r="AG11" s="16">
        <v>0.13541666666666699</v>
      </c>
      <c r="AH11" s="16">
        <v>0.109756097560976</v>
      </c>
      <c r="AI11" s="16">
        <v>9.4339622641509399E-2</v>
      </c>
      <c r="AJ11" s="16"/>
      <c r="AK11" s="16">
        <v>7.1065989847715699E-2</v>
      </c>
      <c r="AL11" s="16">
        <v>5.8252427184466E-2</v>
      </c>
      <c r="AM11" s="16">
        <v>0.10891089108910899</v>
      </c>
      <c r="AN11" s="16">
        <v>4.4368600682593899E-2</v>
      </c>
      <c r="AO11" s="16">
        <v>0.117021276595745</v>
      </c>
      <c r="AP11" s="16">
        <v>0.115207373271889</v>
      </c>
      <c r="AQ11" s="16">
        <v>0.10666666666666701</v>
      </c>
      <c r="AR11" s="16"/>
      <c r="AS11" s="16">
        <v>0.13297872340425501</v>
      </c>
      <c r="AT11" s="16">
        <v>7.6991150442477896E-2</v>
      </c>
      <c r="AU11" s="16"/>
      <c r="AV11" s="16">
        <v>5.6962025316455701E-2</v>
      </c>
      <c r="AW11" s="16">
        <v>0.100710900473934</v>
      </c>
      <c r="AX11" s="16"/>
      <c r="AY11" s="16">
        <v>7.4879227053140096E-2</v>
      </c>
      <c r="AZ11" s="16">
        <v>0.102040816326531</v>
      </c>
      <c r="BA11" s="16"/>
      <c r="BB11" s="16">
        <v>8.5972850678733004E-2</v>
      </c>
      <c r="BC11" s="16">
        <v>8.3969465648855005E-2</v>
      </c>
      <c r="BD11" s="16"/>
      <c r="BE11" s="16">
        <v>5.4545454545454501E-2</v>
      </c>
      <c r="BF11" s="16">
        <v>7.69230769230769E-2</v>
      </c>
      <c r="BG11" s="16">
        <v>9.3425605536332196E-2</v>
      </c>
      <c r="BH11" s="16">
        <v>9.7872340425531903E-2</v>
      </c>
    </row>
    <row r="12" spans="2:60" x14ac:dyDescent="0.25">
      <c r="B12" s="17" t="s">
        <v>568</v>
      </c>
      <c r="C12" s="18">
        <v>2.7314112291350501E-2</v>
      </c>
      <c r="D12" s="18">
        <v>3.1007751937984499E-2</v>
      </c>
      <c r="E12" s="18">
        <v>2.7972027972028E-2</v>
      </c>
      <c r="F12" s="18">
        <v>1.05263157894737E-2</v>
      </c>
      <c r="G12" s="18">
        <v>1.72413793103448E-2</v>
      </c>
      <c r="H12" s="18">
        <v>6.6666666666666693E-2</v>
      </c>
      <c r="I12" s="18">
        <v>5.7142857142857099E-2</v>
      </c>
      <c r="J12" s="18">
        <v>0</v>
      </c>
      <c r="K12" s="18">
        <v>0</v>
      </c>
      <c r="L12" s="18">
        <v>6.6666666666666693E-2</v>
      </c>
      <c r="M12" s="18">
        <v>4.5454545454545497E-2</v>
      </c>
      <c r="N12" s="18">
        <v>1.9607843137254902E-2</v>
      </c>
      <c r="O12" s="18">
        <v>3.3333333333333298E-2</v>
      </c>
      <c r="P12" s="18">
        <v>1.6666666666666701E-2</v>
      </c>
      <c r="Q12" s="18">
        <v>6.9767441860465101E-2</v>
      </c>
      <c r="R12" s="18">
        <v>0</v>
      </c>
      <c r="S12" s="18">
        <v>5.4945054945054897E-3</v>
      </c>
      <c r="T12" s="18">
        <v>3.8461538461538498E-2</v>
      </c>
      <c r="U12" s="18"/>
      <c r="V12" s="18">
        <v>3.06406685236769E-2</v>
      </c>
      <c r="W12" s="18">
        <v>2.1621621621621599E-2</v>
      </c>
      <c r="X12" s="18">
        <v>2.4647887323943699E-2</v>
      </c>
      <c r="Y12" s="18">
        <v>2.8571428571428598E-2</v>
      </c>
      <c r="Z12" s="18"/>
      <c r="AA12" s="18">
        <v>3.1496062992125998E-2</v>
      </c>
      <c r="AB12" s="18">
        <v>3.65853658536585E-2</v>
      </c>
      <c r="AC12" s="18">
        <v>2.6785714285714302E-2</v>
      </c>
      <c r="AD12" s="18">
        <v>2.32558139534884E-2</v>
      </c>
      <c r="AE12" s="18">
        <v>8.4033613445378096E-3</v>
      </c>
      <c r="AF12" s="18">
        <v>2.1276595744680899E-2</v>
      </c>
      <c r="AG12" s="18">
        <v>3.125E-2</v>
      </c>
      <c r="AH12" s="18">
        <v>6.0975609756097601E-2</v>
      </c>
      <c r="AI12" s="18">
        <v>9.4339622641509396E-3</v>
      </c>
      <c r="AJ12" s="18"/>
      <c r="AK12" s="18">
        <v>3.0456852791878201E-2</v>
      </c>
      <c r="AL12" s="18">
        <v>4.85436893203883E-2</v>
      </c>
      <c r="AM12" s="18">
        <v>2.9702970297029702E-2</v>
      </c>
      <c r="AN12" s="18">
        <v>2.7303754266211601E-2</v>
      </c>
      <c r="AO12" s="18">
        <v>2.1276595744680899E-2</v>
      </c>
      <c r="AP12" s="18">
        <v>1.8433179723502301E-2</v>
      </c>
      <c r="AQ12" s="18">
        <v>2.66666666666667E-2</v>
      </c>
      <c r="AR12" s="18"/>
      <c r="AS12" s="18">
        <v>4.2553191489361701E-2</v>
      </c>
      <c r="AT12" s="18">
        <v>2.4778761061946899E-2</v>
      </c>
      <c r="AU12" s="18"/>
      <c r="AV12" s="18">
        <v>2.3206751054852301E-2</v>
      </c>
      <c r="AW12" s="18">
        <v>2.96208530805687E-2</v>
      </c>
      <c r="AX12" s="18"/>
      <c r="AY12" s="18">
        <v>2.6570048309178699E-2</v>
      </c>
      <c r="AZ12" s="18">
        <v>2.8571428571428598E-2</v>
      </c>
      <c r="BA12" s="18"/>
      <c r="BB12" s="18">
        <v>3.0165912518853699E-2</v>
      </c>
      <c r="BC12" s="18">
        <v>2.4427480916030499E-2</v>
      </c>
      <c r="BD12" s="18"/>
      <c r="BE12" s="18">
        <v>4.8484848484848499E-2</v>
      </c>
      <c r="BF12" s="18">
        <v>2.07100591715976E-2</v>
      </c>
      <c r="BG12" s="18">
        <v>2.42214532871972E-2</v>
      </c>
      <c r="BH12" s="18">
        <v>2.97872340425532E-2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H15"/>
  <sheetViews>
    <sheetView showGridLines="0" workbookViewId="0">
      <pane xSplit="2" topLeftCell="C1" activePane="topRight" state="frozen"/>
      <selection pane="topRight" activeCell="B11" sqref="B1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336</v>
      </c>
      <c r="D7" s="10">
        <v>38</v>
      </c>
      <c r="E7" s="10">
        <v>15</v>
      </c>
      <c r="F7" s="10">
        <v>20</v>
      </c>
      <c r="G7" s="10">
        <v>12</v>
      </c>
      <c r="H7" s="10">
        <v>10</v>
      </c>
      <c r="I7" s="10">
        <v>19</v>
      </c>
      <c r="J7" s="10">
        <v>2</v>
      </c>
      <c r="K7" s="10">
        <v>17</v>
      </c>
      <c r="L7" s="10">
        <v>5</v>
      </c>
      <c r="M7" s="10">
        <v>22</v>
      </c>
      <c r="N7" s="10">
        <v>32</v>
      </c>
      <c r="O7" s="10">
        <v>7</v>
      </c>
      <c r="P7" s="10">
        <v>17</v>
      </c>
      <c r="Q7" s="10">
        <v>8</v>
      </c>
      <c r="R7" s="10">
        <v>5</v>
      </c>
      <c r="S7" s="10">
        <v>73</v>
      </c>
      <c r="T7" s="10">
        <v>34</v>
      </c>
      <c r="U7" s="10"/>
      <c r="V7" s="10">
        <v>32</v>
      </c>
      <c r="W7" s="10">
        <v>50</v>
      </c>
      <c r="X7" s="10">
        <v>92</v>
      </c>
      <c r="Y7" s="10">
        <v>162</v>
      </c>
      <c r="Z7" s="10"/>
      <c r="AA7" s="10">
        <v>56</v>
      </c>
      <c r="AB7" s="10">
        <v>23</v>
      </c>
      <c r="AC7" s="10">
        <v>28</v>
      </c>
      <c r="AD7" s="10">
        <v>36</v>
      </c>
      <c r="AE7" s="10">
        <v>43</v>
      </c>
      <c r="AF7" s="10">
        <v>32</v>
      </c>
      <c r="AG7" s="10">
        <v>40</v>
      </c>
      <c r="AH7" s="10">
        <v>22</v>
      </c>
      <c r="AI7" s="10">
        <v>35</v>
      </c>
      <c r="AJ7" s="10"/>
      <c r="AK7" s="10">
        <v>28</v>
      </c>
      <c r="AL7" s="10">
        <v>18</v>
      </c>
      <c r="AM7" s="10">
        <v>24</v>
      </c>
      <c r="AN7" s="10">
        <v>45</v>
      </c>
      <c r="AO7" s="10">
        <v>77</v>
      </c>
      <c r="AP7" s="10">
        <v>76</v>
      </c>
      <c r="AQ7" s="10">
        <v>56</v>
      </c>
      <c r="AR7" s="10"/>
      <c r="AS7" s="10">
        <v>95</v>
      </c>
      <c r="AT7" s="10">
        <v>241</v>
      </c>
      <c r="AU7" s="10"/>
      <c r="AV7" s="10">
        <v>55</v>
      </c>
      <c r="AW7" s="10">
        <v>281</v>
      </c>
      <c r="AX7" s="10"/>
      <c r="AY7" s="10">
        <v>174</v>
      </c>
      <c r="AZ7" s="10">
        <v>162</v>
      </c>
      <c r="BA7" s="10"/>
      <c r="BB7" s="10">
        <v>212</v>
      </c>
      <c r="BC7" s="10">
        <v>124</v>
      </c>
      <c r="BD7" s="10"/>
      <c r="BE7" s="10">
        <v>11</v>
      </c>
      <c r="BF7" s="10">
        <v>42</v>
      </c>
      <c r="BG7" s="10">
        <v>189</v>
      </c>
      <c r="BH7" s="10">
        <v>92</v>
      </c>
    </row>
    <row r="8" spans="2:60" ht="30" x14ac:dyDescent="0.25">
      <c r="B8" s="17" t="s">
        <v>576</v>
      </c>
      <c r="C8" s="16">
        <v>0.69345238095238104</v>
      </c>
      <c r="D8" s="16">
        <v>0.81578947368421095</v>
      </c>
      <c r="E8" s="16">
        <v>0.6</v>
      </c>
      <c r="F8" s="16">
        <v>0.85</v>
      </c>
      <c r="G8" s="16">
        <v>0.83333333333333304</v>
      </c>
      <c r="H8" s="16">
        <v>0.6</v>
      </c>
      <c r="I8" s="16">
        <v>0.68421052631578905</v>
      </c>
      <c r="J8" s="16">
        <v>1</v>
      </c>
      <c r="K8" s="16">
        <v>0.58823529411764697</v>
      </c>
      <c r="L8" s="16">
        <v>0.8</v>
      </c>
      <c r="M8" s="16">
        <v>0.63636363636363602</v>
      </c>
      <c r="N8" s="16">
        <v>0.53125</v>
      </c>
      <c r="O8" s="16">
        <v>0.57142857142857095</v>
      </c>
      <c r="P8" s="16">
        <v>0.70588235294117696</v>
      </c>
      <c r="Q8" s="16">
        <v>0.375</v>
      </c>
      <c r="R8" s="16">
        <v>0.6</v>
      </c>
      <c r="S8" s="16">
        <v>0.76712328767123295</v>
      </c>
      <c r="T8" s="16">
        <v>0.64705882352941202</v>
      </c>
      <c r="U8" s="16"/>
      <c r="V8" s="16">
        <v>0.40625</v>
      </c>
      <c r="W8" s="16">
        <v>0.74</v>
      </c>
      <c r="X8" s="16">
        <v>0.71739130434782605</v>
      </c>
      <c r="Y8" s="16">
        <v>0.72222222222222199</v>
      </c>
      <c r="Z8" s="16"/>
      <c r="AA8" s="16">
        <v>0.69642857142857095</v>
      </c>
      <c r="AB8" s="16">
        <v>0.60869565217391297</v>
      </c>
      <c r="AC8" s="16">
        <v>0.78571428571428603</v>
      </c>
      <c r="AD8" s="16">
        <v>0.61111111111111105</v>
      </c>
      <c r="AE8" s="16">
        <v>0.67441860465116299</v>
      </c>
      <c r="AF8" s="16">
        <v>0.8125</v>
      </c>
      <c r="AG8" s="16">
        <v>0.72499999999999998</v>
      </c>
      <c r="AH8" s="16">
        <v>0.63636363636363602</v>
      </c>
      <c r="AI8" s="16">
        <v>0.68571428571428605</v>
      </c>
      <c r="AJ8" s="16"/>
      <c r="AK8" s="16">
        <v>0.67857142857142905</v>
      </c>
      <c r="AL8" s="16">
        <v>0.77777777777777801</v>
      </c>
      <c r="AM8" s="16">
        <v>0.54166666666666696</v>
      </c>
      <c r="AN8" s="16">
        <v>0.64444444444444404</v>
      </c>
      <c r="AO8" s="16">
        <v>0.79220779220779203</v>
      </c>
      <c r="AP8" s="16">
        <v>0.72368421052631604</v>
      </c>
      <c r="AQ8" s="16">
        <v>0.64285714285714302</v>
      </c>
      <c r="AR8" s="16"/>
      <c r="AS8" s="16">
        <v>0.71578947368421098</v>
      </c>
      <c r="AT8" s="16">
        <v>0.68464730290456399</v>
      </c>
      <c r="AU8" s="16"/>
      <c r="AV8" s="16">
        <v>0.63636363636363602</v>
      </c>
      <c r="AW8" s="16">
        <v>0.70462633451957302</v>
      </c>
      <c r="AX8" s="16"/>
      <c r="AY8" s="16">
        <v>0.66666666666666696</v>
      </c>
      <c r="AZ8" s="16">
        <v>0.72222222222222199</v>
      </c>
      <c r="BA8" s="16"/>
      <c r="BB8" s="16">
        <v>0.76415094339622602</v>
      </c>
      <c r="BC8" s="16">
        <v>0.57258064516129004</v>
      </c>
      <c r="BD8" s="16"/>
      <c r="BE8" s="16">
        <v>0.27272727272727298</v>
      </c>
      <c r="BF8" s="16">
        <v>0.57142857142857095</v>
      </c>
      <c r="BG8" s="16">
        <v>0.68783068783068801</v>
      </c>
      <c r="BH8" s="16">
        <v>0.82608695652173902</v>
      </c>
    </row>
    <row r="9" spans="2:60" ht="30" x14ac:dyDescent="0.25">
      <c r="B9" s="17" t="s">
        <v>577</v>
      </c>
      <c r="C9" s="16">
        <v>0.55059523809523803</v>
      </c>
      <c r="D9" s="16">
        <v>0.52631578947368396</v>
      </c>
      <c r="E9" s="16">
        <v>0.8</v>
      </c>
      <c r="F9" s="16">
        <v>0.4</v>
      </c>
      <c r="G9" s="16">
        <v>0.5</v>
      </c>
      <c r="H9" s="16">
        <v>0.6</v>
      </c>
      <c r="I9" s="16">
        <v>0.52631578947368396</v>
      </c>
      <c r="J9" s="16">
        <v>1</v>
      </c>
      <c r="K9" s="16">
        <v>0.58823529411764697</v>
      </c>
      <c r="L9" s="16">
        <v>0.4</v>
      </c>
      <c r="M9" s="16">
        <v>0.54545454545454497</v>
      </c>
      <c r="N9" s="16">
        <v>0.5</v>
      </c>
      <c r="O9" s="16">
        <v>0.71428571428571397</v>
      </c>
      <c r="P9" s="16">
        <v>0.41176470588235298</v>
      </c>
      <c r="Q9" s="16">
        <v>0.625</v>
      </c>
      <c r="R9" s="16">
        <v>0.2</v>
      </c>
      <c r="S9" s="16">
        <v>0.56164383561643805</v>
      </c>
      <c r="T9" s="16">
        <v>0.64705882352941202</v>
      </c>
      <c r="U9" s="16"/>
      <c r="V9" s="16">
        <v>0.625</v>
      </c>
      <c r="W9" s="16">
        <v>0.48</v>
      </c>
      <c r="X9" s="16">
        <v>0.53260869565217395</v>
      </c>
      <c r="Y9" s="16">
        <v>0.56790123456790098</v>
      </c>
      <c r="Z9" s="16"/>
      <c r="AA9" s="16">
        <v>0.46428571428571402</v>
      </c>
      <c r="AB9" s="16">
        <v>0.565217391304348</v>
      </c>
      <c r="AC9" s="16">
        <v>0.39285714285714302</v>
      </c>
      <c r="AD9" s="16">
        <v>0.66666666666666696</v>
      </c>
      <c r="AE9" s="16">
        <v>0.62790697674418605</v>
      </c>
      <c r="AF9" s="16">
        <v>0.46875</v>
      </c>
      <c r="AG9" s="16">
        <v>0.65</v>
      </c>
      <c r="AH9" s="16">
        <v>0.59090909090909105</v>
      </c>
      <c r="AI9" s="16">
        <v>0.54285714285714304</v>
      </c>
      <c r="AJ9" s="16"/>
      <c r="AK9" s="16">
        <v>0.42857142857142899</v>
      </c>
      <c r="AL9" s="16">
        <v>0.44444444444444398</v>
      </c>
      <c r="AM9" s="16">
        <v>0.70833333333333304</v>
      </c>
      <c r="AN9" s="16">
        <v>0.48888888888888898</v>
      </c>
      <c r="AO9" s="16">
        <v>0.506493506493506</v>
      </c>
      <c r="AP9" s="16">
        <v>0.57894736842105299</v>
      </c>
      <c r="AQ9" s="16">
        <v>0.64285714285714302</v>
      </c>
      <c r="AR9" s="16"/>
      <c r="AS9" s="16">
        <v>0.63157894736842102</v>
      </c>
      <c r="AT9" s="16">
        <v>0.51867219917012497</v>
      </c>
      <c r="AU9" s="16"/>
      <c r="AV9" s="16">
        <v>0.63636363636363602</v>
      </c>
      <c r="AW9" s="16">
        <v>0.53380782918149505</v>
      </c>
      <c r="AX9" s="16"/>
      <c r="AY9" s="16">
        <v>0.53448275862068995</v>
      </c>
      <c r="AZ9" s="16">
        <v>0.56790123456790098</v>
      </c>
      <c r="BA9" s="16"/>
      <c r="BB9" s="16">
        <v>0.54245283018867896</v>
      </c>
      <c r="BC9" s="16">
        <v>0.56451612903225801</v>
      </c>
      <c r="BD9" s="16"/>
      <c r="BE9" s="16">
        <v>0.72727272727272696</v>
      </c>
      <c r="BF9" s="16">
        <v>0.52380952380952395</v>
      </c>
      <c r="BG9" s="16">
        <v>0.544973544973545</v>
      </c>
      <c r="BH9" s="16">
        <v>0.54347826086956497</v>
      </c>
    </row>
    <row r="10" spans="2:60" x14ac:dyDescent="0.25">
      <c r="B10" s="17" t="s">
        <v>578</v>
      </c>
      <c r="C10" s="18">
        <v>1.4880952380952399E-2</v>
      </c>
      <c r="D10" s="18">
        <v>0</v>
      </c>
      <c r="E10" s="18">
        <v>0</v>
      </c>
      <c r="F10" s="18">
        <v>0</v>
      </c>
      <c r="G10" s="18">
        <v>0</v>
      </c>
      <c r="H10" s="18">
        <v>0</v>
      </c>
      <c r="I10" s="18">
        <v>0</v>
      </c>
      <c r="J10" s="18">
        <v>0</v>
      </c>
      <c r="K10" s="18">
        <v>0</v>
      </c>
      <c r="L10" s="18">
        <v>0</v>
      </c>
      <c r="M10" s="18">
        <v>0</v>
      </c>
      <c r="N10" s="18">
        <v>6.25E-2</v>
      </c>
      <c r="O10" s="18">
        <v>0</v>
      </c>
      <c r="P10" s="18">
        <v>0</v>
      </c>
      <c r="Q10" s="18">
        <v>0.125</v>
      </c>
      <c r="R10" s="18">
        <v>0.2</v>
      </c>
      <c r="S10" s="18">
        <v>0</v>
      </c>
      <c r="T10" s="18">
        <v>2.9411764705882401E-2</v>
      </c>
      <c r="U10" s="18"/>
      <c r="V10" s="18">
        <v>3.125E-2</v>
      </c>
      <c r="W10" s="18">
        <v>0.02</v>
      </c>
      <c r="X10" s="18">
        <v>2.1739130434782601E-2</v>
      </c>
      <c r="Y10" s="18">
        <v>6.17283950617284E-3</v>
      </c>
      <c r="Z10" s="18"/>
      <c r="AA10" s="18">
        <v>1.7857142857142901E-2</v>
      </c>
      <c r="AB10" s="18">
        <v>0</v>
      </c>
      <c r="AC10" s="18">
        <v>0</v>
      </c>
      <c r="AD10" s="18">
        <v>2.7777777777777801E-2</v>
      </c>
      <c r="AE10" s="18">
        <v>2.32558139534884E-2</v>
      </c>
      <c r="AF10" s="18">
        <v>3.125E-2</v>
      </c>
      <c r="AG10" s="18">
        <v>2.5000000000000001E-2</v>
      </c>
      <c r="AH10" s="18">
        <v>0</v>
      </c>
      <c r="AI10" s="18">
        <v>0</v>
      </c>
      <c r="AJ10" s="18"/>
      <c r="AK10" s="18">
        <v>3.5714285714285698E-2</v>
      </c>
      <c r="AL10" s="18">
        <v>0</v>
      </c>
      <c r="AM10" s="18">
        <v>0</v>
      </c>
      <c r="AN10" s="18">
        <v>2.2222222222222199E-2</v>
      </c>
      <c r="AO10" s="18">
        <v>1.2987012987013E-2</v>
      </c>
      <c r="AP10" s="18">
        <v>1.3157894736842099E-2</v>
      </c>
      <c r="AQ10" s="18">
        <v>1.7857142857142901E-2</v>
      </c>
      <c r="AR10" s="18"/>
      <c r="AS10" s="18">
        <v>0</v>
      </c>
      <c r="AT10" s="18">
        <v>2.0746887966804999E-2</v>
      </c>
      <c r="AU10" s="18"/>
      <c r="AV10" s="18">
        <v>0</v>
      </c>
      <c r="AW10" s="18">
        <v>1.7793594306049799E-2</v>
      </c>
      <c r="AX10" s="18"/>
      <c r="AY10" s="18">
        <v>2.2988505747126398E-2</v>
      </c>
      <c r="AZ10" s="18">
        <v>6.17283950617284E-3</v>
      </c>
      <c r="BA10" s="18"/>
      <c r="BB10" s="18">
        <v>4.7169811320754698E-3</v>
      </c>
      <c r="BC10" s="18">
        <v>3.2258064516128997E-2</v>
      </c>
      <c r="BD10" s="18"/>
      <c r="BE10" s="18">
        <v>0</v>
      </c>
      <c r="BF10" s="18">
        <v>4.7619047619047603E-2</v>
      </c>
      <c r="BG10" s="18">
        <v>1.58730158730159E-2</v>
      </c>
      <c r="BH10" s="18">
        <v>0</v>
      </c>
    </row>
    <row r="11" spans="2:60" x14ac:dyDescent="0.25">
      <c r="B11" s="15" t="s">
        <v>715</v>
      </c>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H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591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336</v>
      </c>
      <c r="D7" s="10">
        <v>38</v>
      </c>
      <c r="E7" s="10">
        <v>15</v>
      </c>
      <c r="F7" s="10">
        <v>20</v>
      </c>
      <c r="G7" s="10">
        <v>12</v>
      </c>
      <c r="H7" s="10">
        <v>10</v>
      </c>
      <c r="I7" s="10">
        <v>19</v>
      </c>
      <c r="J7" s="10">
        <v>2</v>
      </c>
      <c r="K7" s="10">
        <v>17</v>
      </c>
      <c r="L7" s="10">
        <v>5</v>
      </c>
      <c r="M7" s="10">
        <v>22</v>
      </c>
      <c r="N7" s="10">
        <v>32</v>
      </c>
      <c r="O7" s="10">
        <v>7</v>
      </c>
      <c r="P7" s="10">
        <v>17</v>
      </c>
      <c r="Q7" s="10">
        <v>8</v>
      </c>
      <c r="R7" s="10">
        <v>5</v>
      </c>
      <c r="S7" s="10">
        <v>73</v>
      </c>
      <c r="T7" s="10">
        <v>34</v>
      </c>
      <c r="U7" s="10"/>
      <c r="V7" s="10">
        <v>32</v>
      </c>
      <c r="W7" s="10">
        <v>50</v>
      </c>
      <c r="X7" s="10">
        <v>92</v>
      </c>
      <c r="Y7" s="10">
        <v>162</v>
      </c>
      <c r="Z7" s="10"/>
      <c r="AA7" s="10">
        <v>56</v>
      </c>
      <c r="AB7" s="10">
        <v>23</v>
      </c>
      <c r="AC7" s="10">
        <v>28</v>
      </c>
      <c r="AD7" s="10">
        <v>36</v>
      </c>
      <c r="AE7" s="10">
        <v>43</v>
      </c>
      <c r="AF7" s="10">
        <v>32</v>
      </c>
      <c r="AG7" s="10">
        <v>40</v>
      </c>
      <c r="AH7" s="10">
        <v>22</v>
      </c>
      <c r="AI7" s="10">
        <v>35</v>
      </c>
      <c r="AJ7" s="10"/>
      <c r="AK7" s="10">
        <v>28</v>
      </c>
      <c r="AL7" s="10">
        <v>18</v>
      </c>
      <c r="AM7" s="10">
        <v>24</v>
      </c>
      <c r="AN7" s="10">
        <v>45</v>
      </c>
      <c r="AO7" s="10">
        <v>77</v>
      </c>
      <c r="AP7" s="10">
        <v>76</v>
      </c>
      <c r="AQ7" s="10">
        <v>56</v>
      </c>
      <c r="AR7" s="10"/>
      <c r="AS7" s="10">
        <v>95</v>
      </c>
      <c r="AT7" s="10">
        <v>241</v>
      </c>
      <c r="AU7" s="10"/>
      <c r="AV7" s="10">
        <v>55</v>
      </c>
      <c r="AW7" s="10">
        <v>281</v>
      </c>
      <c r="AX7" s="10"/>
      <c r="AY7" s="10">
        <v>174</v>
      </c>
      <c r="AZ7" s="10">
        <v>162</v>
      </c>
      <c r="BA7" s="10"/>
      <c r="BB7" s="10">
        <v>212</v>
      </c>
      <c r="BC7" s="10">
        <v>124</v>
      </c>
      <c r="BD7" s="10"/>
      <c r="BE7" s="10">
        <v>11</v>
      </c>
      <c r="BF7" s="10">
        <v>42</v>
      </c>
      <c r="BG7" s="10">
        <v>189</v>
      </c>
      <c r="BH7" s="10">
        <v>92</v>
      </c>
    </row>
    <row r="8" spans="2:60" x14ac:dyDescent="0.25">
      <c r="B8" s="17" t="s">
        <v>580</v>
      </c>
      <c r="C8" s="16">
        <v>1.4880952380952399E-2</v>
      </c>
      <c r="D8" s="16">
        <v>2.6315789473684199E-2</v>
      </c>
      <c r="E8" s="16">
        <v>0</v>
      </c>
      <c r="F8" s="16">
        <v>0</v>
      </c>
      <c r="G8" s="16">
        <v>0</v>
      </c>
      <c r="H8" s="16">
        <v>0</v>
      </c>
      <c r="I8" s="16">
        <v>0</v>
      </c>
      <c r="J8" s="16">
        <v>0</v>
      </c>
      <c r="K8" s="16">
        <v>5.8823529411764698E-2</v>
      </c>
      <c r="L8" s="16">
        <v>0</v>
      </c>
      <c r="M8" s="16">
        <v>4.5454545454545497E-2</v>
      </c>
      <c r="N8" s="16">
        <v>3.125E-2</v>
      </c>
      <c r="O8" s="16">
        <v>0</v>
      </c>
      <c r="P8" s="16">
        <v>0</v>
      </c>
      <c r="Q8" s="16">
        <v>0.125</v>
      </c>
      <c r="R8" s="16">
        <v>0</v>
      </c>
      <c r="S8" s="16">
        <v>0</v>
      </c>
      <c r="T8" s="16">
        <v>0</v>
      </c>
      <c r="U8" s="16"/>
      <c r="V8" s="16">
        <v>6.25E-2</v>
      </c>
      <c r="W8" s="16">
        <v>0.02</v>
      </c>
      <c r="X8" s="16">
        <v>0</v>
      </c>
      <c r="Y8" s="16">
        <v>1.2345679012345699E-2</v>
      </c>
      <c r="Z8" s="16"/>
      <c r="AA8" s="16">
        <v>5.3571428571428603E-2</v>
      </c>
      <c r="AB8" s="16">
        <v>0</v>
      </c>
      <c r="AC8" s="16">
        <v>0</v>
      </c>
      <c r="AD8" s="16">
        <v>0</v>
      </c>
      <c r="AE8" s="16">
        <v>0</v>
      </c>
      <c r="AF8" s="16">
        <v>0</v>
      </c>
      <c r="AG8" s="16">
        <v>0</v>
      </c>
      <c r="AH8" s="16">
        <v>0</v>
      </c>
      <c r="AI8" s="16">
        <v>5.7142857142857099E-2</v>
      </c>
      <c r="AJ8" s="16"/>
      <c r="AK8" s="16">
        <v>0.14285714285714299</v>
      </c>
      <c r="AL8" s="16">
        <v>0</v>
      </c>
      <c r="AM8" s="16">
        <v>0</v>
      </c>
      <c r="AN8" s="16">
        <v>0</v>
      </c>
      <c r="AO8" s="16">
        <v>0</v>
      </c>
      <c r="AP8" s="16">
        <v>1.3157894736842099E-2</v>
      </c>
      <c r="AQ8" s="16">
        <v>0</v>
      </c>
      <c r="AR8" s="16"/>
      <c r="AS8" s="16">
        <v>1.05263157894737E-2</v>
      </c>
      <c r="AT8" s="16">
        <v>1.6597510373444001E-2</v>
      </c>
      <c r="AU8" s="16"/>
      <c r="AV8" s="16">
        <v>0</v>
      </c>
      <c r="AW8" s="16">
        <v>1.7793594306049799E-2</v>
      </c>
      <c r="AX8" s="16"/>
      <c r="AY8" s="16">
        <v>1.72413793103448E-2</v>
      </c>
      <c r="AZ8" s="16">
        <v>1.2345679012345699E-2</v>
      </c>
      <c r="BA8" s="16"/>
      <c r="BB8" s="16">
        <v>1.41509433962264E-2</v>
      </c>
      <c r="BC8" s="16">
        <v>1.6129032258064498E-2</v>
      </c>
      <c r="BD8" s="16"/>
      <c r="BE8" s="16">
        <v>0</v>
      </c>
      <c r="BF8" s="16">
        <v>2.3809523809523801E-2</v>
      </c>
      <c r="BG8" s="16">
        <v>1.58730158730159E-2</v>
      </c>
      <c r="BH8" s="16">
        <v>1.0869565217391301E-2</v>
      </c>
    </row>
    <row r="9" spans="2:60" x14ac:dyDescent="0.25">
      <c r="B9" s="17" t="s">
        <v>581</v>
      </c>
      <c r="C9" s="16">
        <v>5.9523809523809503E-3</v>
      </c>
      <c r="D9" s="16">
        <v>2.6315789473684199E-2</v>
      </c>
      <c r="E9" s="16">
        <v>0</v>
      </c>
      <c r="F9" s="16">
        <v>0</v>
      </c>
      <c r="G9" s="16">
        <v>0</v>
      </c>
      <c r="H9" s="16">
        <v>0</v>
      </c>
      <c r="I9" s="16">
        <v>0</v>
      </c>
      <c r="J9" s="16">
        <v>0</v>
      </c>
      <c r="K9" s="16">
        <v>0</v>
      </c>
      <c r="L9" s="16">
        <v>0</v>
      </c>
      <c r="M9" s="16">
        <v>0</v>
      </c>
      <c r="N9" s="16">
        <v>0</v>
      </c>
      <c r="O9" s="16">
        <v>0</v>
      </c>
      <c r="P9" s="16">
        <v>0</v>
      </c>
      <c r="Q9" s="16">
        <v>0</v>
      </c>
      <c r="R9" s="16">
        <v>0</v>
      </c>
      <c r="S9" s="16">
        <v>0</v>
      </c>
      <c r="T9" s="16">
        <v>2.9411764705882401E-2</v>
      </c>
      <c r="U9" s="16"/>
      <c r="V9" s="16">
        <v>0</v>
      </c>
      <c r="W9" s="16">
        <v>0</v>
      </c>
      <c r="X9" s="16">
        <v>1.0869565217391301E-2</v>
      </c>
      <c r="Y9" s="16">
        <v>6.17283950617284E-3</v>
      </c>
      <c r="Z9" s="16"/>
      <c r="AA9" s="16">
        <v>0</v>
      </c>
      <c r="AB9" s="16">
        <v>4.3478260869565202E-2</v>
      </c>
      <c r="AC9" s="16">
        <v>0</v>
      </c>
      <c r="AD9" s="16">
        <v>0</v>
      </c>
      <c r="AE9" s="16">
        <v>0</v>
      </c>
      <c r="AF9" s="16">
        <v>0</v>
      </c>
      <c r="AG9" s="16">
        <v>0</v>
      </c>
      <c r="AH9" s="16">
        <v>0</v>
      </c>
      <c r="AI9" s="16">
        <v>2.8571428571428598E-2</v>
      </c>
      <c r="AJ9" s="16"/>
      <c r="AK9" s="16">
        <v>3.5714285714285698E-2</v>
      </c>
      <c r="AL9" s="16">
        <v>5.5555555555555601E-2</v>
      </c>
      <c r="AM9" s="16">
        <v>0</v>
      </c>
      <c r="AN9" s="16">
        <v>0</v>
      </c>
      <c r="AO9" s="16">
        <v>0</v>
      </c>
      <c r="AP9" s="16">
        <v>0</v>
      </c>
      <c r="AQ9" s="16">
        <v>0</v>
      </c>
      <c r="AR9" s="16"/>
      <c r="AS9" s="16">
        <v>1.05263157894737E-2</v>
      </c>
      <c r="AT9" s="16">
        <v>4.1493775933610002E-3</v>
      </c>
      <c r="AU9" s="16"/>
      <c r="AV9" s="16">
        <v>0</v>
      </c>
      <c r="AW9" s="16">
        <v>7.1174377224199302E-3</v>
      </c>
      <c r="AX9" s="16"/>
      <c r="AY9" s="16">
        <v>5.74712643678161E-3</v>
      </c>
      <c r="AZ9" s="16">
        <v>6.17283950617284E-3</v>
      </c>
      <c r="BA9" s="16"/>
      <c r="BB9" s="16">
        <v>0</v>
      </c>
      <c r="BC9" s="16">
        <v>1.6129032258064498E-2</v>
      </c>
      <c r="BD9" s="16"/>
      <c r="BE9" s="16">
        <v>9.0909090909090898E-2</v>
      </c>
      <c r="BF9" s="16">
        <v>0</v>
      </c>
      <c r="BG9" s="16">
        <v>5.2910052910052898E-3</v>
      </c>
      <c r="BH9" s="16">
        <v>0</v>
      </c>
    </row>
    <row r="10" spans="2:60" x14ac:dyDescent="0.25">
      <c r="B10" s="17" t="s">
        <v>582</v>
      </c>
      <c r="C10" s="16">
        <v>3.5714285714285698E-2</v>
      </c>
      <c r="D10" s="16">
        <v>5.2631578947368397E-2</v>
      </c>
      <c r="E10" s="16">
        <v>6.6666666666666693E-2</v>
      </c>
      <c r="F10" s="16">
        <v>0.05</v>
      </c>
      <c r="G10" s="16">
        <v>0.16666666666666699</v>
      </c>
      <c r="H10" s="16">
        <v>0</v>
      </c>
      <c r="I10" s="16">
        <v>5.2631578947368397E-2</v>
      </c>
      <c r="J10" s="16">
        <v>0</v>
      </c>
      <c r="K10" s="16">
        <v>0</v>
      </c>
      <c r="L10" s="16">
        <v>0</v>
      </c>
      <c r="M10" s="16">
        <v>9.0909090909090898E-2</v>
      </c>
      <c r="N10" s="16">
        <v>3.125E-2</v>
      </c>
      <c r="O10" s="16">
        <v>0</v>
      </c>
      <c r="P10" s="16">
        <v>0</v>
      </c>
      <c r="Q10" s="16">
        <v>0</v>
      </c>
      <c r="R10" s="16">
        <v>0</v>
      </c>
      <c r="S10" s="16">
        <v>1.3698630136986301E-2</v>
      </c>
      <c r="T10" s="16">
        <v>2.9411764705882401E-2</v>
      </c>
      <c r="U10" s="16"/>
      <c r="V10" s="16">
        <v>3.125E-2</v>
      </c>
      <c r="W10" s="16">
        <v>0.04</v>
      </c>
      <c r="X10" s="16">
        <v>4.3478260869565202E-2</v>
      </c>
      <c r="Y10" s="16">
        <v>3.0864197530864199E-2</v>
      </c>
      <c r="Z10" s="16"/>
      <c r="AA10" s="16">
        <v>5.3571428571428603E-2</v>
      </c>
      <c r="AB10" s="16">
        <v>4.3478260869565202E-2</v>
      </c>
      <c r="AC10" s="16">
        <v>0</v>
      </c>
      <c r="AD10" s="16">
        <v>0</v>
      </c>
      <c r="AE10" s="16">
        <v>0.116279069767442</v>
      </c>
      <c r="AF10" s="16">
        <v>3.125E-2</v>
      </c>
      <c r="AG10" s="16">
        <v>2.5000000000000001E-2</v>
      </c>
      <c r="AH10" s="16">
        <v>4.5454545454545497E-2</v>
      </c>
      <c r="AI10" s="16">
        <v>0</v>
      </c>
      <c r="AJ10" s="16"/>
      <c r="AK10" s="16">
        <v>7.1428571428571397E-2</v>
      </c>
      <c r="AL10" s="16">
        <v>0.11111111111111099</v>
      </c>
      <c r="AM10" s="16">
        <v>0.125</v>
      </c>
      <c r="AN10" s="16">
        <v>4.4444444444444398E-2</v>
      </c>
      <c r="AO10" s="16">
        <v>0</v>
      </c>
      <c r="AP10" s="16">
        <v>3.94736842105263E-2</v>
      </c>
      <c r="AQ10" s="16">
        <v>0</v>
      </c>
      <c r="AR10" s="16"/>
      <c r="AS10" s="16">
        <v>4.2105263157894701E-2</v>
      </c>
      <c r="AT10" s="16">
        <v>3.3195020746888002E-2</v>
      </c>
      <c r="AU10" s="16"/>
      <c r="AV10" s="16">
        <v>1.8181818181818198E-2</v>
      </c>
      <c r="AW10" s="16">
        <v>3.91459074733096E-2</v>
      </c>
      <c r="AX10" s="16"/>
      <c r="AY10" s="16">
        <v>4.0229885057471299E-2</v>
      </c>
      <c r="AZ10" s="16">
        <v>3.0864197530864199E-2</v>
      </c>
      <c r="BA10" s="16"/>
      <c r="BB10" s="16">
        <v>3.3018867924528301E-2</v>
      </c>
      <c r="BC10" s="16">
        <v>4.0322580645161303E-2</v>
      </c>
      <c r="BD10" s="16"/>
      <c r="BE10" s="16">
        <v>0</v>
      </c>
      <c r="BF10" s="16">
        <v>4.7619047619047603E-2</v>
      </c>
      <c r="BG10" s="16">
        <v>4.2328042328042298E-2</v>
      </c>
      <c r="BH10" s="16">
        <v>2.1739130434782601E-2</v>
      </c>
    </row>
    <row r="11" spans="2:60" x14ac:dyDescent="0.25">
      <c r="B11" s="17" t="s">
        <v>583</v>
      </c>
      <c r="C11" s="16">
        <v>3.8690476190476199E-2</v>
      </c>
      <c r="D11" s="16">
        <v>7.8947368421052599E-2</v>
      </c>
      <c r="E11" s="16">
        <v>0</v>
      </c>
      <c r="F11" s="16">
        <v>0</v>
      </c>
      <c r="G11" s="16">
        <v>8.3333333333333301E-2</v>
      </c>
      <c r="H11" s="16">
        <v>0</v>
      </c>
      <c r="I11" s="16">
        <v>0.105263157894737</v>
      </c>
      <c r="J11" s="16">
        <v>0.5</v>
      </c>
      <c r="K11" s="16">
        <v>0</v>
      </c>
      <c r="L11" s="16">
        <v>0</v>
      </c>
      <c r="M11" s="16">
        <v>0</v>
      </c>
      <c r="N11" s="16">
        <v>0</v>
      </c>
      <c r="O11" s="16">
        <v>0</v>
      </c>
      <c r="P11" s="16">
        <v>0</v>
      </c>
      <c r="Q11" s="16">
        <v>0.125</v>
      </c>
      <c r="R11" s="16">
        <v>0</v>
      </c>
      <c r="S11" s="16">
        <v>5.4794520547945202E-2</v>
      </c>
      <c r="T11" s="16">
        <v>2.9411764705882401E-2</v>
      </c>
      <c r="U11" s="16"/>
      <c r="V11" s="16">
        <v>3.125E-2</v>
      </c>
      <c r="W11" s="16">
        <v>0.06</v>
      </c>
      <c r="X11" s="16">
        <v>2.1739130434782601E-2</v>
      </c>
      <c r="Y11" s="16">
        <v>4.3209876543209902E-2</v>
      </c>
      <c r="Z11" s="16"/>
      <c r="AA11" s="16">
        <v>3.5714285714285698E-2</v>
      </c>
      <c r="AB11" s="16">
        <v>4.3478260869565202E-2</v>
      </c>
      <c r="AC11" s="16">
        <v>0.107142857142857</v>
      </c>
      <c r="AD11" s="16">
        <v>8.3333333333333301E-2</v>
      </c>
      <c r="AE11" s="16">
        <v>4.6511627906976702E-2</v>
      </c>
      <c r="AF11" s="16">
        <v>3.125E-2</v>
      </c>
      <c r="AG11" s="16">
        <v>2.5000000000000001E-2</v>
      </c>
      <c r="AH11" s="16">
        <v>0</v>
      </c>
      <c r="AI11" s="16">
        <v>0</v>
      </c>
      <c r="AJ11" s="16"/>
      <c r="AK11" s="16">
        <v>3.5714285714285698E-2</v>
      </c>
      <c r="AL11" s="16">
        <v>0.16666666666666699</v>
      </c>
      <c r="AM11" s="16">
        <v>4.1666666666666699E-2</v>
      </c>
      <c r="AN11" s="16">
        <v>2.2222222222222199E-2</v>
      </c>
      <c r="AO11" s="16">
        <v>5.1948051948052E-2</v>
      </c>
      <c r="AP11" s="16">
        <v>2.6315789473684199E-2</v>
      </c>
      <c r="AQ11" s="16">
        <v>1.7857142857142901E-2</v>
      </c>
      <c r="AR11" s="16"/>
      <c r="AS11" s="16">
        <v>2.1052631578947399E-2</v>
      </c>
      <c r="AT11" s="16">
        <v>4.5643153526971E-2</v>
      </c>
      <c r="AU11" s="16"/>
      <c r="AV11" s="16">
        <v>5.4545454545454501E-2</v>
      </c>
      <c r="AW11" s="16">
        <v>3.5587188612099599E-2</v>
      </c>
      <c r="AX11" s="16"/>
      <c r="AY11" s="16">
        <v>3.4482758620689703E-2</v>
      </c>
      <c r="AZ11" s="16">
        <v>4.3209876543209902E-2</v>
      </c>
      <c r="BA11" s="16"/>
      <c r="BB11" s="16">
        <v>2.83018867924528E-2</v>
      </c>
      <c r="BC11" s="16">
        <v>5.6451612903225798E-2</v>
      </c>
      <c r="BD11" s="16"/>
      <c r="BE11" s="16">
        <v>0.18181818181818199</v>
      </c>
      <c r="BF11" s="16">
        <v>7.1428571428571397E-2</v>
      </c>
      <c r="BG11" s="16">
        <v>1.58730158730159E-2</v>
      </c>
      <c r="BH11" s="16">
        <v>5.4347826086956499E-2</v>
      </c>
    </row>
    <row r="12" spans="2:60" x14ac:dyDescent="0.25">
      <c r="B12" s="17" t="s">
        <v>584</v>
      </c>
      <c r="C12" s="16">
        <v>5.0595238095238103E-2</v>
      </c>
      <c r="D12" s="16">
        <v>5.2631578947368397E-2</v>
      </c>
      <c r="E12" s="16">
        <v>6.6666666666666693E-2</v>
      </c>
      <c r="F12" s="16">
        <v>0.05</v>
      </c>
      <c r="G12" s="16">
        <v>0</v>
      </c>
      <c r="H12" s="16">
        <v>0</v>
      </c>
      <c r="I12" s="16">
        <v>0.105263157894737</v>
      </c>
      <c r="J12" s="16">
        <v>0</v>
      </c>
      <c r="K12" s="16">
        <v>5.8823529411764698E-2</v>
      </c>
      <c r="L12" s="16">
        <v>0</v>
      </c>
      <c r="M12" s="16">
        <v>0</v>
      </c>
      <c r="N12" s="16">
        <v>3.125E-2</v>
      </c>
      <c r="O12" s="16">
        <v>0</v>
      </c>
      <c r="P12" s="16">
        <v>0.11764705882352899</v>
      </c>
      <c r="Q12" s="16">
        <v>0</v>
      </c>
      <c r="R12" s="16">
        <v>0.2</v>
      </c>
      <c r="S12" s="16">
        <v>4.1095890410958902E-2</v>
      </c>
      <c r="T12" s="16">
        <v>8.8235294117647106E-2</v>
      </c>
      <c r="U12" s="16"/>
      <c r="V12" s="16">
        <v>3.125E-2</v>
      </c>
      <c r="W12" s="16">
        <v>0.08</v>
      </c>
      <c r="X12" s="16">
        <v>6.5217391304347797E-2</v>
      </c>
      <c r="Y12" s="16">
        <v>3.7037037037037E-2</v>
      </c>
      <c r="Z12" s="16"/>
      <c r="AA12" s="16">
        <v>8.9285714285714302E-2</v>
      </c>
      <c r="AB12" s="16">
        <v>0</v>
      </c>
      <c r="AC12" s="16">
        <v>0</v>
      </c>
      <c r="AD12" s="16">
        <v>8.3333333333333301E-2</v>
      </c>
      <c r="AE12" s="16">
        <v>6.9767441860465101E-2</v>
      </c>
      <c r="AF12" s="16">
        <v>0</v>
      </c>
      <c r="AG12" s="16">
        <v>0.05</v>
      </c>
      <c r="AH12" s="16">
        <v>0</v>
      </c>
      <c r="AI12" s="16">
        <v>8.5714285714285701E-2</v>
      </c>
      <c r="AJ12" s="16"/>
      <c r="AK12" s="16">
        <v>7.1428571428571397E-2</v>
      </c>
      <c r="AL12" s="16">
        <v>0</v>
      </c>
      <c r="AM12" s="16">
        <v>0.25</v>
      </c>
      <c r="AN12" s="16">
        <v>6.6666666666666693E-2</v>
      </c>
      <c r="AO12" s="16">
        <v>3.8961038961039002E-2</v>
      </c>
      <c r="AP12" s="16">
        <v>1.3157894736842099E-2</v>
      </c>
      <c r="AQ12" s="16">
        <v>3.5714285714285698E-2</v>
      </c>
      <c r="AR12" s="16"/>
      <c r="AS12" s="16">
        <v>4.2105263157894701E-2</v>
      </c>
      <c r="AT12" s="16">
        <v>5.39419087136929E-2</v>
      </c>
      <c r="AU12" s="16"/>
      <c r="AV12" s="16">
        <v>9.0909090909090898E-2</v>
      </c>
      <c r="AW12" s="16">
        <v>4.2704626334519602E-2</v>
      </c>
      <c r="AX12" s="16"/>
      <c r="AY12" s="16">
        <v>6.3218390804597693E-2</v>
      </c>
      <c r="AZ12" s="16">
        <v>3.7037037037037E-2</v>
      </c>
      <c r="BA12" s="16"/>
      <c r="BB12" s="16">
        <v>2.3584905660377398E-2</v>
      </c>
      <c r="BC12" s="16">
        <v>9.6774193548387094E-2</v>
      </c>
      <c r="BD12" s="16"/>
      <c r="BE12" s="16">
        <v>0.27272727272727298</v>
      </c>
      <c r="BF12" s="16">
        <v>2.3809523809523801E-2</v>
      </c>
      <c r="BG12" s="16">
        <v>5.29100529100529E-2</v>
      </c>
      <c r="BH12" s="16">
        <v>3.2608695652173898E-2</v>
      </c>
    </row>
    <row r="13" spans="2:60" x14ac:dyDescent="0.25">
      <c r="B13" s="17" t="s">
        <v>585</v>
      </c>
      <c r="C13" s="16">
        <v>0.110119047619048</v>
      </c>
      <c r="D13" s="16">
        <v>5.2631578947368397E-2</v>
      </c>
      <c r="E13" s="16">
        <v>0.266666666666667</v>
      </c>
      <c r="F13" s="16">
        <v>0.15</v>
      </c>
      <c r="G13" s="16">
        <v>0.16666666666666699</v>
      </c>
      <c r="H13" s="16">
        <v>0</v>
      </c>
      <c r="I13" s="16">
        <v>0.105263157894737</v>
      </c>
      <c r="J13" s="16">
        <v>0.5</v>
      </c>
      <c r="K13" s="16">
        <v>0.11764705882352899</v>
      </c>
      <c r="L13" s="16">
        <v>0</v>
      </c>
      <c r="M13" s="16">
        <v>0.18181818181818199</v>
      </c>
      <c r="N13" s="16">
        <v>6.25E-2</v>
      </c>
      <c r="O13" s="16">
        <v>0.42857142857142899</v>
      </c>
      <c r="P13" s="16">
        <v>0</v>
      </c>
      <c r="Q13" s="16">
        <v>0.125</v>
      </c>
      <c r="R13" s="16">
        <v>0.2</v>
      </c>
      <c r="S13" s="16">
        <v>0.10958904109589</v>
      </c>
      <c r="T13" s="16">
        <v>5.8823529411764698E-2</v>
      </c>
      <c r="U13" s="16"/>
      <c r="V13" s="16">
        <v>0.21875</v>
      </c>
      <c r="W13" s="16">
        <v>0.08</v>
      </c>
      <c r="X13" s="16">
        <v>0.141304347826087</v>
      </c>
      <c r="Y13" s="16">
        <v>8.0246913580246895E-2</v>
      </c>
      <c r="Z13" s="16"/>
      <c r="AA13" s="16">
        <v>0.125</v>
      </c>
      <c r="AB13" s="16">
        <v>0.217391304347826</v>
      </c>
      <c r="AC13" s="16">
        <v>0.107142857142857</v>
      </c>
      <c r="AD13" s="16">
        <v>0.22222222222222199</v>
      </c>
      <c r="AE13" s="16">
        <v>4.6511627906976702E-2</v>
      </c>
      <c r="AF13" s="16">
        <v>6.25E-2</v>
      </c>
      <c r="AG13" s="16">
        <v>7.4999999999999997E-2</v>
      </c>
      <c r="AH13" s="16">
        <v>0.13636363636363599</v>
      </c>
      <c r="AI13" s="16">
        <v>5.7142857142857099E-2</v>
      </c>
      <c r="AJ13" s="16"/>
      <c r="AK13" s="16">
        <v>7.1428571428571397E-2</v>
      </c>
      <c r="AL13" s="16">
        <v>0.11111111111111099</v>
      </c>
      <c r="AM13" s="16">
        <v>0.125</v>
      </c>
      <c r="AN13" s="16">
        <v>0.266666666666667</v>
      </c>
      <c r="AO13" s="16">
        <v>7.7922077922077906E-2</v>
      </c>
      <c r="AP13" s="16">
        <v>0.118421052631579</v>
      </c>
      <c r="AQ13" s="16">
        <v>3.5714285714285698E-2</v>
      </c>
      <c r="AR13" s="16"/>
      <c r="AS13" s="16">
        <v>0.105263157894737</v>
      </c>
      <c r="AT13" s="16">
        <v>0.112033195020747</v>
      </c>
      <c r="AU13" s="16"/>
      <c r="AV13" s="16">
        <v>0.109090909090909</v>
      </c>
      <c r="AW13" s="16">
        <v>0.110320284697509</v>
      </c>
      <c r="AX13" s="16"/>
      <c r="AY13" s="16">
        <v>0.13793103448275901</v>
      </c>
      <c r="AZ13" s="16">
        <v>8.0246913580246895E-2</v>
      </c>
      <c r="BA13" s="16"/>
      <c r="BB13" s="16">
        <v>8.4905660377358499E-2</v>
      </c>
      <c r="BC13" s="16">
        <v>0.15322580645161299</v>
      </c>
      <c r="BD13" s="16"/>
      <c r="BE13" s="16">
        <v>0.18181818181818199</v>
      </c>
      <c r="BF13" s="16">
        <v>0.119047619047619</v>
      </c>
      <c r="BG13" s="16">
        <v>0.11111111111111099</v>
      </c>
      <c r="BH13" s="16">
        <v>9.7826086956521702E-2</v>
      </c>
    </row>
    <row r="14" spans="2:60" x14ac:dyDescent="0.25">
      <c r="B14" s="17" t="s">
        <v>586</v>
      </c>
      <c r="C14" s="16">
        <v>0.139880952380952</v>
      </c>
      <c r="D14" s="16">
        <v>0.157894736842105</v>
      </c>
      <c r="E14" s="16">
        <v>6.6666666666666693E-2</v>
      </c>
      <c r="F14" s="16">
        <v>0.25</v>
      </c>
      <c r="G14" s="16">
        <v>0.16666666666666699</v>
      </c>
      <c r="H14" s="16">
        <v>0</v>
      </c>
      <c r="I14" s="16">
        <v>0.157894736842105</v>
      </c>
      <c r="J14" s="16">
        <v>0</v>
      </c>
      <c r="K14" s="16">
        <v>0</v>
      </c>
      <c r="L14" s="16">
        <v>0</v>
      </c>
      <c r="M14" s="16">
        <v>0.18181818181818199</v>
      </c>
      <c r="N14" s="16">
        <v>0.21875</v>
      </c>
      <c r="O14" s="16">
        <v>0</v>
      </c>
      <c r="P14" s="16">
        <v>0.11764705882352899</v>
      </c>
      <c r="Q14" s="16">
        <v>0</v>
      </c>
      <c r="R14" s="16">
        <v>0</v>
      </c>
      <c r="S14" s="16">
        <v>0.150684931506849</v>
      </c>
      <c r="T14" s="16">
        <v>0.17647058823529399</v>
      </c>
      <c r="U14" s="16"/>
      <c r="V14" s="16">
        <v>0.125</v>
      </c>
      <c r="W14" s="16">
        <v>0.14000000000000001</v>
      </c>
      <c r="X14" s="16">
        <v>0.141304347826087</v>
      </c>
      <c r="Y14" s="16">
        <v>0.141975308641975</v>
      </c>
      <c r="Z14" s="16"/>
      <c r="AA14" s="16">
        <v>0.14285714285714299</v>
      </c>
      <c r="AB14" s="16">
        <v>4.3478260869565202E-2</v>
      </c>
      <c r="AC14" s="16">
        <v>0.28571428571428598</v>
      </c>
      <c r="AD14" s="16">
        <v>0.22222222222222199</v>
      </c>
      <c r="AE14" s="16">
        <v>9.3023255813953501E-2</v>
      </c>
      <c r="AF14" s="16">
        <v>0.15625</v>
      </c>
      <c r="AG14" s="16">
        <v>0.15</v>
      </c>
      <c r="AH14" s="16">
        <v>4.5454545454545497E-2</v>
      </c>
      <c r="AI14" s="16">
        <v>0.14285714285714299</v>
      </c>
      <c r="AJ14" s="16"/>
      <c r="AK14" s="16">
        <v>0.25</v>
      </c>
      <c r="AL14" s="16">
        <v>0.27777777777777801</v>
      </c>
      <c r="AM14" s="16">
        <v>0.20833333333333301</v>
      </c>
      <c r="AN14" s="16">
        <v>6.6666666666666693E-2</v>
      </c>
      <c r="AO14" s="16">
        <v>0.19480519480519501</v>
      </c>
      <c r="AP14" s="16">
        <v>0.118421052631579</v>
      </c>
      <c r="AQ14" s="16">
        <v>3.5714285714285698E-2</v>
      </c>
      <c r="AR14" s="16"/>
      <c r="AS14" s="16">
        <v>0.168421052631579</v>
      </c>
      <c r="AT14" s="16">
        <v>0.128630705394191</v>
      </c>
      <c r="AU14" s="16"/>
      <c r="AV14" s="16">
        <v>0.163636363636364</v>
      </c>
      <c r="AW14" s="16">
        <v>0.13523131672597899</v>
      </c>
      <c r="AX14" s="16"/>
      <c r="AY14" s="16">
        <v>0.13793103448275901</v>
      </c>
      <c r="AZ14" s="16">
        <v>0.141975308641975</v>
      </c>
      <c r="BA14" s="16"/>
      <c r="BB14" s="16">
        <v>0.14150943396226401</v>
      </c>
      <c r="BC14" s="16">
        <v>0.13709677419354799</v>
      </c>
      <c r="BD14" s="16"/>
      <c r="BE14" s="16">
        <v>0</v>
      </c>
      <c r="BF14" s="16">
        <v>0.14285714285714299</v>
      </c>
      <c r="BG14" s="16">
        <v>0.148148148148148</v>
      </c>
      <c r="BH14" s="16">
        <v>0.141304347826087</v>
      </c>
    </row>
    <row r="15" spans="2:60" x14ac:dyDescent="0.25">
      <c r="B15" s="17" t="s">
        <v>587</v>
      </c>
      <c r="C15" s="16">
        <v>0.288690476190476</v>
      </c>
      <c r="D15" s="16">
        <v>0.13157894736842099</v>
      </c>
      <c r="E15" s="16">
        <v>0.4</v>
      </c>
      <c r="F15" s="16">
        <v>0.25</v>
      </c>
      <c r="G15" s="16">
        <v>0.16666666666666699</v>
      </c>
      <c r="H15" s="16">
        <v>0.6</v>
      </c>
      <c r="I15" s="16">
        <v>0.157894736842105</v>
      </c>
      <c r="J15" s="16">
        <v>0</v>
      </c>
      <c r="K15" s="16">
        <v>0.35294117647058798</v>
      </c>
      <c r="L15" s="16">
        <v>0.8</v>
      </c>
      <c r="M15" s="16">
        <v>0.27272727272727298</v>
      </c>
      <c r="N15" s="16">
        <v>0.28125</v>
      </c>
      <c r="O15" s="16">
        <v>0.42857142857142899</v>
      </c>
      <c r="P15" s="16">
        <v>0.35294117647058798</v>
      </c>
      <c r="Q15" s="16">
        <v>0.125</v>
      </c>
      <c r="R15" s="16">
        <v>0.6</v>
      </c>
      <c r="S15" s="16">
        <v>0.26027397260273999</v>
      </c>
      <c r="T15" s="16">
        <v>0.38235294117647101</v>
      </c>
      <c r="U15" s="16"/>
      <c r="V15" s="16">
        <v>0.125</v>
      </c>
      <c r="W15" s="16">
        <v>0.26</v>
      </c>
      <c r="X15" s="16">
        <v>0.282608695652174</v>
      </c>
      <c r="Y15" s="16">
        <v>0.33333333333333298</v>
      </c>
      <c r="Z15" s="16"/>
      <c r="AA15" s="16">
        <v>0.25</v>
      </c>
      <c r="AB15" s="16">
        <v>0.30434782608695699</v>
      </c>
      <c r="AC15" s="16">
        <v>0.25</v>
      </c>
      <c r="AD15" s="16">
        <v>0.16666666666666699</v>
      </c>
      <c r="AE15" s="16">
        <v>0.30232558139534899</v>
      </c>
      <c r="AF15" s="16">
        <v>0.375</v>
      </c>
      <c r="AG15" s="16">
        <v>0.35</v>
      </c>
      <c r="AH15" s="16">
        <v>0.36363636363636398</v>
      </c>
      <c r="AI15" s="16">
        <v>0.25714285714285701</v>
      </c>
      <c r="AJ15" s="16"/>
      <c r="AK15" s="16">
        <v>0.107142857142857</v>
      </c>
      <c r="AL15" s="16">
        <v>0.11111111111111099</v>
      </c>
      <c r="AM15" s="16">
        <v>0.125</v>
      </c>
      <c r="AN15" s="16">
        <v>0.37777777777777799</v>
      </c>
      <c r="AO15" s="16">
        <v>0.45454545454545497</v>
      </c>
      <c r="AP15" s="16">
        <v>0.28947368421052599</v>
      </c>
      <c r="AQ15" s="16">
        <v>0.23214285714285701</v>
      </c>
      <c r="AR15" s="16"/>
      <c r="AS15" s="16">
        <v>0.231578947368421</v>
      </c>
      <c r="AT15" s="16">
        <v>0.31120331950207503</v>
      </c>
      <c r="AU15" s="16"/>
      <c r="AV15" s="16">
        <v>0.29090909090909101</v>
      </c>
      <c r="AW15" s="16">
        <v>0.28825622775800702</v>
      </c>
      <c r="AX15" s="16"/>
      <c r="AY15" s="16">
        <v>0.247126436781609</v>
      </c>
      <c r="AZ15" s="16">
        <v>0.33333333333333298</v>
      </c>
      <c r="BA15" s="16"/>
      <c r="BB15" s="16">
        <v>0.31603773584905698</v>
      </c>
      <c r="BC15" s="16">
        <v>0.241935483870968</v>
      </c>
      <c r="BD15" s="16"/>
      <c r="BE15" s="16">
        <v>0.18181818181818199</v>
      </c>
      <c r="BF15" s="16">
        <v>0.28571428571428598</v>
      </c>
      <c r="BG15" s="16">
        <v>0.29100529100529099</v>
      </c>
      <c r="BH15" s="16">
        <v>0.30434782608695699</v>
      </c>
    </row>
    <row r="16" spans="2:60" x14ac:dyDescent="0.25">
      <c r="B16" s="17" t="s">
        <v>588</v>
      </c>
      <c r="C16" s="16">
        <v>0.19345238095238099</v>
      </c>
      <c r="D16" s="16">
        <v>0.26315789473684198</v>
      </c>
      <c r="E16" s="16">
        <v>6.6666666666666693E-2</v>
      </c>
      <c r="F16" s="16">
        <v>0.2</v>
      </c>
      <c r="G16" s="16">
        <v>8.3333333333333301E-2</v>
      </c>
      <c r="H16" s="16">
        <v>0.1</v>
      </c>
      <c r="I16" s="16">
        <v>0.26315789473684198</v>
      </c>
      <c r="J16" s="16">
        <v>0</v>
      </c>
      <c r="K16" s="16">
        <v>0.29411764705882398</v>
      </c>
      <c r="L16" s="16">
        <v>0</v>
      </c>
      <c r="M16" s="16">
        <v>9.0909090909090898E-2</v>
      </c>
      <c r="N16" s="16">
        <v>0.1875</v>
      </c>
      <c r="O16" s="16">
        <v>0.14285714285714299</v>
      </c>
      <c r="P16" s="16">
        <v>0.23529411764705899</v>
      </c>
      <c r="Q16" s="16">
        <v>0.375</v>
      </c>
      <c r="R16" s="16">
        <v>0</v>
      </c>
      <c r="S16" s="16">
        <v>0.26027397260273999</v>
      </c>
      <c r="T16" s="16">
        <v>8.8235294117647106E-2</v>
      </c>
      <c r="U16" s="16"/>
      <c r="V16" s="16">
        <v>0.1875</v>
      </c>
      <c r="W16" s="16">
        <v>0.18</v>
      </c>
      <c r="X16" s="16">
        <v>0.16304347826087001</v>
      </c>
      <c r="Y16" s="16">
        <v>0.21604938271604901</v>
      </c>
      <c r="Z16" s="16"/>
      <c r="AA16" s="16">
        <v>0.160714285714286</v>
      </c>
      <c r="AB16" s="16">
        <v>0.173913043478261</v>
      </c>
      <c r="AC16" s="16">
        <v>0.14285714285714299</v>
      </c>
      <c r="AD16" s="16">
        <v>0.13888888888888901</v>
      </c>
      <c r="AE16" s="16">
        <v>0.162790697674419</v>
      </c>
      <c r="AF16" s="16">
        <v>0.21875</v>
      </c>
      <c r="AG16" s="16">
        <v>0.22500000000000001</v>
      </c>
      <c r="AH16" s="16">
        <v>0.36363636363636398</v>
      </c>
      <c r="AI16" s="16">
        <v>0.25714285714285701</v>
      </c>
      <c r="AJ16" s="16"/>
      <c r="AK16" s="16">
        <v>0.107142857142857</v>
      </c>
      <c r="AL16" s="16">
        <v>0.16666666666666699</v>
      </c>
      <c r="AM16" s="16">
        <v>0.125</v>
      </c>
      <c r="AN16" s="16">
        <v>8.8888888888888906E-2</v>
      </c>
      <c r="AO16" s="16">
        <v>0.14285714285714299</v>
      </c>
      <c r="AP16" s="16">
        <v>0.28947368421052599</v>
      </c>
      <c r="AQ16" s="16">
        <v>0.32142857142857101</v>
      </c>
      <c r="AR16" s="16"/>
      <c r="AS16" s="16">
        <v>0.231578947368421</v>
      </c>
      <c r="AT16" s="16">
        <v>0.17842323651452299</v>
      </c>
      <c r="AU16" s="16"/>
      <c r="AV16" s="16">
        <v>0.2</v>
      </c>
      <c r="AW16" s="16">
        <v>0.19217081850533799</v>
      </c>
      <c r="AX16" s="16"/>
      <c r="AY16" s="16">
        <v>0.17241379310344801</v>
      </c>
      <c r="AZ16" s="16">
        <v>0.21604938271604901</v>
      </c>
      <c r="BA16" s="16"/>
      <c r="BB16" s="16">
        <v>0.245283018867925</v>
      </c>
      <c r="BC16" s="16">
        <v>0.104838709677419</v>
      </c>
      <c r="BD16" s="16"/>
      <c r="BE16" s="16">
        <v>0</v>
      </c>
      <c r="BF16" s="16">
        <v>9.5238095238095205E-2</v>
      </c>
      <c r="BG16" s="16">
        <v>0.20105820105820099</v>
      </c>
      <c r="BH16" s="16">
        <v>0.23913043478260901</v>
      </c>
    </row>
    <row r="17" spans="2:60" x14ac:dyDescent="0.25">
      <c r="B17" s="17" t="s">
        <v>589</v>
      </c>
      <c r="C17" s="16">
        <v>5.95238095238095E-2</v>
      </c>
      <c r="D17" s="16">
        <v>7.8947368421052599E-2</v>
      </c>
      <c r="E17" s="16">
        <v>0</v>
      </c>
      <c r="F17" s="16">
        <v>0</v>
      </c>
      <c r="G17" s="16">
        <v>8.3333333333333301E-2</v>
      </c>
      <c r="H17" s="16">
        <v>0.2</v>
      </c>
      <c r="I17" s="16">
        <v>5.2631578947368397E-2</v>
      </c>
      <c r="J17" s="16">
        <v>0</v>
      </c>
      <c r="K17" s="16">
        <v>5.8823529411764698E-2</v>
      </c>
      <c r="L17" s="16">
        <v>0.2</v>
      </c>
      <c r="M17" s="16">
        <v>9.0909090909090898E-2</v>
      </c>
      <c r="N17" s="16">
        <v>3.125E-2</v>
      </c>
      <c r="O17" s="16">
        <v>0</v>
      </c>
      <c r="P17" s="16">
        <v>5.8823529411764698E-2</v>
      </c>
      <c r="Q17" s="16">
        <v>0</v>
      </c>
      <c r="R17" s="16">
        <v>0</v>
      </c>
      <c r="S17" s="16">
        <v>8.2191780821917804E-2</v>
      </c>
      <c r="T17" s="16">
        <v>2.9411764705882401E-2</v>
      </c>
      <c r="U17" s="16"/>
      <c r="V17" s="16">
        <v>6.25E-2</v>
      </c>
      <c r="W17" s="16">
        <v>0.12</v>
      </c>
      <c r="X17" s="16">
        <v>5.4347826086956499E-2</v>
      </c>
      <c r="Y17" s="16">
        <v>4.3209876543209902E-2</v>
      </c>
      <c r="Z17" s="16"/>
      <c r="AA17" s="16">
        <v>7.1428571428571397E-2</v>
      </c>
      <c r="AB17" s="16">
        <v>8.6956521739130405E-2</v>
      </c>
      <c r="AC17" s="16">
        <v>3.5714285714285698E-2</v>
      </c>
      <c r="AD17" s="16">
        <v>5.5555555555555601E-2</v>
      </c>
      <c r="AE17" s="16">
        <v>6.9767441860465101E-2</v>
      </c>
      <c r="AF17" s="16">
        <v>9.375E-2</v>
      </c>
      <c r="AG17" s="16">
        <v>0.05</v>
      </c>
      <c r="AH17" s="16">
        <v>4.5454545454545497E-2</v>
      </c>
      <c r="AI17" s="16">
        <v>5.7142857142857099E-2</v>
      </c>
      <c r="AJ17" s="16"/>
      <c r="AK17" s="16">
        <v>0.107142857142857</v>
      </c>
      <c r="AL17" s="16">
        <v>0</v>
      </c>
      <c r="AM17" s="16">
        <v>0</v>
      </c>
      <c r="AN17" s="16">
        <v>2.2222222222222199E-2</v>
      </c>
      <c r="AO17" s="16">
        <v>2.5974025974026E-2</v>
      </c>
      <c r="AP17" s="16">
        <v>5.2631578947368397E-2</v>
      </c>
      <c r="AQ17" s="16">
        <v>0.17857142857142899</v>
      </c>
      <c r="AR17" s="16"/>
      <c r="AS17" s="16">
        <v>0.115789473684211</v>
      </c>
      <c r="AT17" s="16">
        <v>3.7344398340249003E-2</v>
      </c>
      <c r="AU17" s="16"/>
      <c r="AV17" s="16">
        <v>3.6363636363636397E-2</v>
      </c>
      <c r="AW17" s="16">
        <v>6.4056939501779403E-2</v>
      </c>
      <c r="AX17" s="16"/>
      <c r="AY17" s="16">
        <v>7.4712643678160898E-2</v>
      </c>
      <c r="AZ17" s="16">
        <v>4.3209876543209902E-2</v>
      </c>
      <c r="BA17" s="16"/>
      <c r="BB17" s="16">
        <v>8.4905660377358499E-2</v>
      </c>
      <c r="BC17" s="16">
        <v>1.6129032258064498E-2</v>
      </c>
      <c r="BD17" s="16"/>
      <c r="BE17" s="16">
        <v>0</v>
      </c>
      <c r="BF17" s="16">
        <v>0</v>
      </c>
      <c r="BG17" s="16">
        <v>6.3492063492063502E-2</v>
      </c>
      <c r="BH17" s="16">
        <v>8.6956521739130405E-2</v>
      </c>
    </row>
    <row r="18" spans="2:60" x14ac:dyDescent="0.25">
      <c r="B18" s="17" t="s">
        <v>590</v>
      </c>
      <c r="C18" s="16">
        <v>2.6785714285714302E-2</v>
      </c>
      <c r="D18" s="16">
        <v>0</v>
      </c>
      <c r="E18" s="16">
        <v>6.6666666666666693E-2</v>
      </c>
      <c r="F18" s="16">
        <v>0.05</v>
      </c>
      <c r="G18" s="16">
        <v>0</v>
      </c>
      <c r="H18" s="16">
        <v>0</v>
      </c>
      <c r="I18" s="16">
        <v>0</v>
      </c>
      <c r="J18" s="16">
        <v>0</v>
      </c>
      <c r="K18" s="16">
        <v>0</v>
      </c>
      <c r="L18" s="16">
        <v>0</v>
      </c>
      <c r="M18" s="16">
        <v>0</v>
      </c>
      <c r="N18" s="16">
        <v>0.125</v>
      </c>
      <c r="O18" s="16">
        <v>0</v>
      </c>
      <c r="P18" s="16">
        <v>5.8823529411764698E-2</v>
      </c>
      <c r="Q18" s="16">
        <v>0</v>
      </c>
      <c r="R18" s="16">
        <v>0</v>
      </c>
      <c r="S18" s="16">
        <v>0</v>
      </c>
      <c r="T18" s="16">
        <v>5.8823529411764698E-2</v>
      </c>
      <c r="U18" s="16"/>
      <c r="V18" s="16">
        <v>6.25E-2</v>
      </c>
      <c r="W18" s="16">
        <v>0</v>
      </c>
      <c r="X18" s="16">
        <v>5.4347826086956499E-2</v>
      </c>
      <c r="Y18" s="16">
        <v>1.2345679012345699E-2</v>
      </c>
      <c r="Z18" s="16"/>
      <c r="AA18" s="16">
        <v>1.7857142857142901E-2</v>
      </c>
      <c r="AB18" s="16">
        <v>0</v>
      </c>
      <c r="AC18" s="16">
        <v>3.5714285714285698E-2</v>
      </c>
      <c r="AD18" s="16">
        <v>0</v>
      </c>
      <c r="AE18" s="16">
        <v>9.3023255813953501E-2</v>
      </c>
      <c r="AF18" s="16">
        <v>3.125E-2</v>
      </c>
      <c r="AG18" s="16">
        <v>0.05</v>
      </c>
      <c r="AH18" s="16">
        <v>0</v>
      </c>
      <c r="AI18" s="16">
        <v>0</v>
      </c>
      <c r="AJ18" s="16"/>
      <c r="AK18" s="16">
        <v>0</v>
      </c>
      <c r="AL18" s="16">
        <v>0</v>
      </c>
      <c r="AM18" s="16">
        <v>0</v>
      </c>
      <c r="AN18" s="16">
        <v>2.2222222222222199E-2</v>
      </c>
      <c r="AO18" s="16">
        <v>0</v>
      </c>
      <c r="AP18" s="16">
        <v>1.3157894736842099E-2</v>
      </c>
      <c r="AQ18" s="16">
        <v>0.125</v>
      </c>
      <c r="AR18" s="16"/>
      <c r="AS18" s="16">
        <v>1.05263157894737E-2</v>
      </c>
      <c r="AT18" s="16">
        <v>3.3195020746888002E-2</v>
      </c>
      <c r="AU18" s="16"/>
      <c r="AV18" s="16">
        <v>1.8181818181818198E-2</v>
      </c>
      <c r="AW18" s="16">
        <v>2.84697508896797E-2</v>
      </c>
      <c r="AX18" s="16"/>
      <c r="AY18" s="16">
        <v>4.0229885057471299E-2</v>
      </c>
      <c r="AZ18" s="16">
        <v>1.2345679012345699E-2</v>
      </c>
      <c r="BA18" s="16"/>
      <c r="BB18" s="16">
        <v>1.41509433962264E-2</v>
      </c>
      <c r="BC18" s="16">
        <v>4.8387096774193498E-2</v>
      </c>
      <c r="BD18" s="16"/>
      <c r="BE18" s="16">
        <v>0</v>
      </c>
      <c r="BF18" s="16">
        <v>9.5238095238095205E-2</v>
      </c>
      <c r="BG18" s="16">
        <v>2.1164021164021201E-2</v>
      </c>
      <c r="BH18" s="16">
        <v>0</v>
      </c>
    </row>
    <row r="19" spans="2:60" x14ac:dyDescent="0.25">
      <c r="B19" s="17" t="s">
        <v>77</v>
      </c>
      <c r="C19" s="18">
        <v>3.5714285714285698E-2</v>
      </c>
      <c r="D19" s="18">
        <v>7.8947368421052599E-2</v>
      </c>
      <c r="E19" s="18">
        <v>0</v>
      </c>
      <c r="F19" s="18">
        <v>0</v>
      </c>
      <c r="G19" s="18">
        <v>8.3333333333333301E-2</v>
      </c>
      <c r="H19" s="18">
        <v>0.1</v>
      </c>
      <c r="I19" s="18">
        <v>0</v>
      </c>
      <c r="J19" s="18">
        <v>0</v>
      </c>
      <c r="K19" s="18">
        <v>5.8823529411764698E-2</v>
      </c>
      <c r="L19" s="18">
        <v>0</v>
      </c>
      <c r="M19" s="18">
        <v>4.5454545454545497E-2</v>
      </c>
      <c r="N19" s="18">
        <v>0</v>
      </c>
      <c r="O19" s="18">
        <v>0</v>
      </c>
      <c r="P19" s="18">
        <v>5.8823529411764698E-2</v>
      </c>
      <c r="Q19" s="18">
        <v>0.125</v>
      </c>
      <c r="R19" s="18">
        <v>0</v>
      </c>
      <c r="S19" s="18">
        <v>2.7397260273972601E-2</v>
      </c>
      <c r="T19" s="18">
        <v>2.9411764705882401E-2</v>
      </c>
      <c r="U19" s="18"/>
      <c r="V19" s="18">
        <v>6.25E-2</v>
      </c>
      <c r="W19" s="18">
        <v>0.02</v>
      </c>
      <c r="X19" s="18">
        <v>2.1739130434782601E-2</v>
      </c>
      <c r="Y19" s="18">
        <v>4.3209876543209902E-2</v>
      </c>
      <c r="Z19" s="18"/>
      <c r="AA19" s="18">
        <v>0</v>
      </c>
      <c r="AB19" s="18">
        <v>4.3478260869565202E-2</v>
      </c>
      <c r="AC19" s="18">
        <v>3.5714285714285698E-2</v>
      </c>
      <c r="AD19" s="18">
        <v>2.7777777777777801E-2</v>
      </c>
      <c r="AE19" s="18">
        <v>0</v>
      </c>
      <c r="AF19" s="18">
        <v>0</v>
      </c>
      <c r="AG19" s="18">
        <v>0</v>
      </c>
      <c r="AH19" s="18">
        <v>0</v>
      </c>
      <c r="AI19" s="18">
        <v>5.7142857142857099E-2</v>
      </c>
      <c r="AJ19" s="18"/>
      <c r="AK19" s="18">
        <v>0</v>
      </c>
      <c r="AL19" s="18">
        <v>0</v>
      </c>
      <c r="AM19" s="18">
        <v>0</v>
      </c>
      <c r="AN19" s="18">
        <v>2.2222222222222199E-2</v>
      </c>
      <c r="AO19" s="18">
        <v>1.2987012987013E-2</v>
      </c>
      <c r="AP19" s="18">
        <v>2.6315789473684199E-2</v>
      </c>
      <c r="AQ19" s="18">
        <v>1.7857142857142901E-2</v>
      </c>
      <c r="AR19" s="18"/>
      <c r="AS19" s="18">
        <v>1.05263157894737E-2</v>
      </c>
      <c r="AT19" s="18">
        <v>4.5643153526971E-2</v>
      </c>
      <c r="AU19" s="18"/>
      <c r="AV19" s="18">
        <v>1.8181818181818198E-2</v>
      </c>
      <c r="AW19" s="18">
        <v>3.91459074733096E-2</v>
      </c>
      <c r="AX19" s="18"/>
      <c r="AY19" s="18">
        <v>2.8735632183908E-2</v>
      </c>
      <c r="AZ19" s="18">
        <v>4.3209876543209902E-2</v>
      </c>
      <c r="BA19" s="18"/>
      <c r="BB19" s="18">
        <v>1.41509433962264E-2</v>
      </c>
      <c r="BC19" s="18">
        <v>7.25806451612903E-2</v>
      </c>
      <c r="BD19" s="18"/>
      <c r="BE19" s="18">
        <v>9.0909090909090898E-2</v>
      </c>
      <c r="BF19" s="18">
        <v>9.5238095238095205E-2</v>
      </c>
      <c r="BG19" s="18">
        <v>3.1746031746031703E-2</v>
      </c>
      <c r="BH19" s="18">
        <v>1.0869565217391301E-2</v>
      </c>
    </row>
    <row r="20" spans="2:60" x14ac:dyDescent="0.25">
      <c r="B20" s="15" t="s">
        <v>715</v>
      </c>
    </row>
    <row r="21" spans="2:60" x14ac:dyDescent="0.25">
      <c r="B21" t="s">
        <v>80</v>
      </c>
    </row>
    <row r="22" spans="2:60" x14ac:dyDescent="0.25">
      <c r="B22" t="s">
        <v>81</v>
      </c>
    </row>
    <row r="24" spans="2:60" x14ac:dyDescent="0.25">
      <c r="B24"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H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336</v>
      </c>
      <c r="D7" s="10">
        <v>38</v>
      </c>
      <c r="E7" s="10">
        <v>15</v>
      </c>
      <c r="F7" s="10">
        <v>20</v>
      </c>
      <c r="G7" s="10">
        <v>12</v>
      </c>
      <c r="H7" s="10">
        <v>10</v>
      </c>
      <c r="I7" s="10">
        <v>19</v>
      </c>
      <c r="J7" s="10">
        <v>2</v>
      </c>
      <c r="K7" s="10">
        <v>17</v>
      </c>
      <c r="L7" s="10">
        <v>5</v>
      </c>
      <c r="M7" s="10">
        <v>22</v>
      </c>
      <c r="N7" s="10">
        <v>32</v>
      </c>
      <c r="O7" s="10">
        <v>7</v>
      </c>
      <c r="P7" s="10">
        <v>17</v>
      </c>
      <c r="Q7" s="10">
        <v>8</v>
      </c>
      <c r="R7" s="10">
        <v>5</v>
      </c>
      <c r="S7" s="10">
        <v>73</v>
      </c>
      <c r="T7" s="10">
        <v>34</v>
      </c>
      <c r="U7" s="10"/>
      <c r="V7" s="10">
        <v>32</v>
      </c>
      <c r="W7" s="10">
        <v>50</v>
      </c>
      <c r="X7" s="10">
        <v>92</v>
      </c>
      <c r="Y7" s="10">
        <v>162</v>
      </c>
      <c r="Z7" s="10"/>
      <c r="AA7" s="10">
        <v>56</v>
      </c>
      <c r="AB7" s="10">
        <v>23</v>
      </c>
      <c r="AC7" s="10">
        <v>28</v>
      </c>
      <c r="AD7" s="10">
        <v>36</v>
      </c>
      <c r="AE7" s="10">
        <v>43</v>
      </c>
      <c r="AF7" s="10">
        <v>32</v>
      </c>
      <c r="AG7" s="10">
        <v>40</v>
      </c>
      <c r="AH7" s="10">
        <v>22</v>
      </c>
      <c r="AI7" s="10">
        <v>35</v>
      </c>
      <c r="AJ7" s="10"/>
      <c r="AK7" s="10">
        <v>28</v>
      </c>
      <c r="AL7" s="10">
        <v>18</v>
      </c>
      <c r="AM7" s="10">
        <v>24</v>
      </c>
      <c r="AN7" s="10">
        <v>45</v>
      </c>
      <c r="AO7" s="10">
        <v>77</v>
      </c>
      <c r="AP7" s="10">
        <v>76</v>
      </c>
      <c r="AQ7" s="10">
        <v>56</v>
      </c>
      <c r="AR7" s="10"/>
      <c r="AS7" s="10">
        <v>95</v>
      </c>
      <c r="AT7" s="10">
        <v>241</v>
      </c>
      <c r="AU7" s="10"/>
      <c r="AV7" s="10">
        <v>55</v>
      </c>
      <c r="AW7" s="10">
        <v>281</v>
      </c>
      <c r="AX7" s="10"/>
      <c r="AY7" s="10">
        <v>174</v>
      </c>
      <c r="AZ7" s="10">
        <v>162</v>
      </c>
      <c r="BA7" s="10"/>
      <c r="BB7" s="10">
        <v>212</v>
      </c>
      <c r="BC7" s="10">
        <v>124</v>
      </c>
      <c r="BD7" s="10"/>
      <c r="BE7" s="10">
        <v>11</v>
      </c>
      <c r="BF7" s="10">
        <v>42</v>
      </c>
      <c r="BG7" s="10">
        <v>189</v>
      </c>
      <c r="BH7" s="10">
        <v>92</v>
      </c>
    </row>
    <row r="8" spans="2:60" ht="30" x14ac:dyDescent="0.25">
      <c r="B8" s="17" t="s">
        <v>592</v>
      </c>
      <c r="C8" s="16">
        <v>0.52976190476190499</v>
      </c>
      <c r="D8" s="16">
        <v>0.47368421052631599</v>
      </c>
      <c r="E8" s="16">
        <v>0.33333333333333298</v>
      </c>
      <c r="F8" s="16">
        <v>0.7</v>
      </c>
      <c r="G8" s="16">
        <v>0.5</v>
      </c>
      <c r="H8" s="16">
        <v>0.7</v>
      </c>
      <c r="I8" s="16">
        <v>0.84210526315789502</v>
      </c>
      <c r="J8" s="16">
        <v>0.5</v>
      </c>
      <c r="K8" s="16">
        <v>0.35294117647058798</v>
      </c>
      <c r="L8" s="16">
        <v>0.4</v>
      </c>
      <c r="M8" s="16">
        <v>0.40909090909090901</v>
      </c>
      <c r="N8" s="16">
        <v>0.75</v>
      </c>
      <c r="O8" s="16">
        <v>0.42857142857142899</v>
      </c>
      <c r="P8" s="16">
        <v>0.29411764705882398</v>
      </c>
      <c r="Q8" s="16">
        <v>0.375</v>
      </c>
      <c r="R8" s="16">
        <v>0.4</v>
      </c>
      <c r="S8" s="16">
        <v>0.50684931506849296</v>
      </c>
      <c r="T8" s="16">
        <v>0.58823529411764697</v>
      </c>
      <c r="U8" s="16"/>
      <c r="V8" s="16">
        <v>0.59375</v>
      </c>
      <c r="W8" s="16">
        <v>0.36</v>
      </c>
      <c r="X8" s="16">
        <v>0.565217391304348</v>
      </c>
      <c r="Y8" s="16">
        <v>0.54938271604938305</v>
      </c>
      <c r="Z8" s="16"/>
      <c r="AA8" s="16">
        <v>0.39285714285714302</v>
      </c>
      <c r="AB8" s="16">
        <v>0.52173913043478304</v>
      </c>
      <c r="AC8" s="16">
        <v>0.57142857142857095</v>
      </c>
      <c r="AD8" s="16">
        <v>0.55555555555555602</v>
      </c>
      <c r="AE8" s="16">
        <v>0.53488372093023295</v>
      </c>
      <c r="AF8" s="16">
        <v>0.625</v>
      </c>
      <c r="AG8" s="16">
        <v>0.52500000000000002</v>
      </c>
      <c r="AH8" s="16">
        <v>0.63636363636363602</v>
      </c>
      <c r="AI8" s="16">
        <v>0.45714285714285702</v>
      </c>
      <c r="AJ8" s="16"/>
      <c r="AK8" s="16">
        <v>0.53571428571428603</v>
      </c>
      <c r="AL8" s="16">
        <v>0.61111111111111105</v>
      </c>
      <c r="AM8" s="16">
        <v>0.45833333333333298</v>
      </c>
      <c r="AN8" s="16">
        <v>0.66666666666666696</v>
      </c>
      <c r="AO8" s="16">
        <v>0.54545454545454497</v>
      </c>
      <c r="AP8" s="16">
        <v>0.40789473684210498</v>
      </c>
      <c r="AQ8" s="16">
        <v>0.55357142857142905</v>
      </c>
      <c r="AR8" s="16"/>
      <c r="AS8" s="16">
        <v>0.62105263157894697</v>
      </c>
      <c r="AT8" s="16">
        <v>0.49377593360995897</v>
      </c>
      <c r="AU8" s="16"/>
      <c r="AV8" s="16">
        <v>0.54545454545454497</v>
      </c>
      <c r="AW8" s="16">
        <v>0.52669039145907504</v>
      </c>
      <c r="AX8" s="16"/>
      <c r="AY8" s="16">
        <v>0.51149425287356298</v>
      </c>
      <c r="AZ8" s="16">
        <v>0.54938271604938305</v>
      </c>
      <c r="BA8" s="16"/>
      <c r="BB8" s="16">
        <v>0.53301886792452802</v>
      </c>
      <c r="BC8" s="16">
        <v>0.52419354838709697</v>
      </c>
      <c r="BD8" s="16"/>
      <c r="BE8" s="16">
        <v>0.36363636363636398</v>
      </c>
      <c r="BF8" s="16">
        <v>0.5</v>
      </c>
      <c r="BG8" s="16">
        <v>0.53439153439153397</v>
      </c>
      <c r="BH8" s="16">
        <v>0.54347826086956497</v>
      </c>
    </row>
    <row r="9" spans="2:60" ht="30" x14ac:dyDescent="0.25">
      <c r="B9" s="17" t="s">
        <v>593</v>
      </c>
      <c r="C9" s="16">
        <v>0.41964285714285698</v>
      </c>
      <c r="D9" s="16">
        <v>0.44736842105263203</v>
      </c>
      <c r="E9" s="16">
        <v>0.33333333333333298</v>
      </c>
      <c r="F9" s="16">
        <v>0.4</v>
      </c>
      <c r="G9" s="16">
        <v>0.5</v>
      </c>
      <c r="H9" s="16">
        <v>0.5</v>
      </c>
      <c r="I9" s="16">
        <v>0.36842105263157898</v>
      </c>
      <c r="J9" s="16">
        <v>0.5</v>
      </c>
      <c r="K9" s="16">
        <v>0.41176470588235298</v>
      </c>
      <c r="L9" s="16">
        <v>0</v>
      </c>
      <c r="M9" s="16">
        <v>0.31818181818181801</v>
      </c>
      <c r="N9" s="16">
        <v>0.5625</v>
      </c>
      <c r="O9" s="16">
        <v>0.14285714285714299</v>
      </c>
      <c r="P9" s="16">
        <v>0.35294117647058798</v>
      </c>
      <c r="Q9" s="16">
        <v>0.625</v>
      </c>
      <c r="R9" s="16">
        <v>0.2</v>
      </c>
      <c r="S9" s="16">
        <v>0.45205479452054798</v>
      </c>
      <c r="T9" s="16">
        <v>0.41176470588235298</v>
      </c>
      <c r="U9" s="16"/>
      <c r="V9" s="16">
        <v>0.53125</v>
      </c>
      <c r="W9" s="16">
        <v>0.24</v>
      </c>
      <c r="X9" s="16">
        <v>0.39130434782608697</v>
      </c>
      <c r="Y9" s="16">
        <v>0.469135802469136</v>
      </c>
      <c r="Z9" s="16"/>
      <c r="AA9" s="16">
        <v>0.32142857142857101</v>
      </c>
      <c r="AB9" s="16">
        <v>0.34782608695652201</v>
      </c>
      <c r="AC9" s="16">
        <v>0.17857142857142899</v>
      </c>
      <c r="AD9" s="16">
        <v>0.47222222222222199</v>
      </c>
      <c r="AE9" s="16">
        <v>0.39534883720930197</v>
      </c>
      <c r="AF9" s="16">
        <v>0.53125</v>
      </c>
      <c r="AG9" s="16">
        <v>0.52500000000000002</v>
      </c>
      <c r="AH9" s="16">
        <v>0.68181818181818199</v>
      </c>
      <c r="AI9" s="16">
        <v>0.45714285714285702</v>
      </c>
      <c r="AJ9" s="16"/>
      <c r="AK9" s="16">
        <v>0.57142857142857095</v>
      </c>
      <c r="AL9" s="16">
        <v>0.27777777777777801</v>
      </c>
      <c r="AM9" s="16">
        <v>0.375</v>
      </c>
      <c r="AN9" s="16">
        <v>0.44444444444444398</v>
      </c>
      <c r="AO9" s="16">
        <v>0.40259740259740301</v>
      </c>
      <c r="AP9" s="16">
        <v>0.30263157894736797</v>
      </c>
      <c r="AQ9" s="16">
        <v>0.60714285714285698</v>
      </c>
      <c r="AR9" s="16"/>
      <c r="AS9" s="16">
        <v>0.48421052631578898</v>
      </c>
      <c r="AT9" s="16">
        <v>0.39419087136929498</v>
      </c>
      <c r="AU9" s="16"/>
      <c r="AV9" s="16">
        <v>0.4</v>
      </c>
      <c r="AW9" s="16">
        <v>0.42348754448398601</v>
      </c>
      <c r="AX9" s="16"/>
      <c r="AY9" s="16">
        <v>0.37356321839080497</v>
      </c>
      <c r="AZ9" s="16">
        <v>0.469135802469136</v>
      </c>
      <c r="BA9" s="16"/>
      <c r="BB9" s="16">
        <v>0.42452830188679203</v>
      </c>
      <c r="BC9" s="16">
        <v>0.41129032258064502</v>
      </c>
      <c r="BD9" s="16"/>
      <c r="BE9" s="16">
        <v>9.0909090909090898E-2</v>
      </c>
      <c r="BF9" s="16">
        <v>0.42857142857142899</v>
      </c>
      <c r="BG9" s="16">
        <v>0.44973544973544999</v>
      </c>
      <c r="BH9" s="16">
        <v>0.39130434782608697</v>
      </c>
    </row>
    <row r="10" spans="2:60" x14ac:dyDescent="0.25">
      <c r="B10" s="17" t="s">
        <v>594</v>
      </c>
      <c r="C10" s="16">
        <v>0.360119047619048</v>
      </c>
      <c r="D10" s="16">
        <v>0.18421052631578899</v>
      </c>
      <c r="E10" s="16">
        <v>0.53333333333333299</v>
      </c>
      <c r="F10" s="16">
        <v>0.3</v>
      </c>
      <c r="G10" s="16">
        <v>0.58333333333333304</v>
      </c>
      <c r="H10" s="16">
        <v>0.4</v>
      </c>
      <c r="I10" s="16">
        <v>0.36842105263157898</v>
      </c>
      <c r="J10" s="16">
        <v>0</v>
      </c>
      <c r="K10" s="16">
        <v>0.35294117647058798</v>
      </c>
      <c r="L10" s="16">
        <v>0.6</v>
      </c>
      <c r="M10" s="16">
        <v>0.45454545454545497</v>
      </c>
      <c r="N10" s="16">
        <v>0.4375</v>
      </c>
      <c r="O10" s="16">
        <v>0.57142857142857095</v>
      </c>
      <c r="P10" s="16">
        <v>0.47058823529411797</v>
      </c>
      <c r="Q10" s="16">
        <v>0.25</v>
      </c>
      <c r="R10" s="16">
        <v>0.4</v>
      </c>
      <c r="S10" s="16">
        <v>0.31506849315068503</v>
      </c>
      <c r="T10" s="16">
        <v>0.29411764705882398</v>
      </c>
      <c r="U10" s="16"/>
      <c r="V10" s="16">
        <v>0.40625</v>
      </c>
      <c r="W10" s="16">
        <v>0.44</v>
      </c>
      <c r="X10" s="16">
        <v>0.41304347826087001</v>
      </c>
      <c r="Y10" s="16">
        <v>0.296296296296296</v>
      </c>
      <c r="Z10" s="16"/>
      <c r="AA10" s="16">
        <v>0.41071428571428598</v>
      </c>
      <c r="AB10" s="16">
        <v>0.39130434782608697</v>
      </c>
      <c r="AC10" s="16">
        <v>0.46428571428571402</v>
      </c>
      <c r="AD10" s="16">
        <v>0.38888888888888901</v>
      </c>
      <c r="AE10" s="16">
        <v>0.39534883720930197</v>
      </c>
      <c r="AF10" s="16">
        <v>0.21875</v>
      </c>
      <c r="AG10" s="16">
        <v>0.27500000000000002</v>
      </c>
      <c r="AH10" s="16">
        <v>0.27272727272727298</v>
      </c>
      <c r="AI10" s="16">
        <v>0.371428571428571</v>
      </c>
      <c r="AJ10" s="16"/>
      <c r="AK10" s="16">
        <v>0.35714285714285698</v>
      </c>
      <c r="AL10" s="16">
        <v>0.38888888888888901</v>
      </c>
      <c r="AM10" s="16">
        <v>0.54166666666666696</v>
      </c>
      <c r="AN10" s="16">
        <v>0.22222222222222199</v>
      </c>
      <c r="AO10" s="16">
        <v>0.337662337662338</v>
      </c>
      <c r="AP10" s="16">
        <v>0.394736842105263</v>
      </c>
      <c r="AQ10" s="16">
        <v>0.35714285714285698</v>
      </c>
      <c r="AR10" s="16"/>
      <c r="AS10" s="16">
        <v>0.31578947368421101</v>
      </c>
      <c r="AT10" s="16">
        <v>0.377593360995851</v>
      </c>
      <c r="AU10" s="16"/>
      <c r="AV10" s="16">
        <v>0.41818181818181799</v>
      </c>
      <c r="AW10" s="16">
        <v>0.348754448398576</v>
      </c>
      <c r="AX10" s="16"/>
      <c r="AY10" s="16">
        <v>0.41954022988505701</v>
      </c>
      <c r="AZ10" s="16">
        <v>0.296296296296296</v>
      </c>
      <c r="BA10" s="16"/>
      <c r="BB10" s="16">
        <v>0.34905660377358499</v>
      </c>
      <c r="BC10" s="16">
        <v>0.37903225806451601</v>
      </c>
      <c r="BD10" s="16"/>
      <c r="BE10" s="16">
        <v>0.45454545454545497</v>
      </c>
      <c r="BF10" s="16">
        <v>0.40476190476190499</v>
      </c>
      <c r="BG10" s="16">
        <v>0.365079365079365</v>
      </c>
      <c r="BH10" s="16">
        <v>0.315217391304348</v>
      </c>
    </row>
    <row r="11" spans="2:60" x14ac:dyDescent="0.25">
      <c r="B11" s="17" t="s">
        <v>595</v>
      </c>
      <c r="C11" s="16">
        <v>0.28273809523809501</v>
      </c>
      <c r="D11" s="16">
        <v>0.23684210526315799</v>
      </c>
      <c r="E11" s="16">
        <v>0.4</v>
      </c>
      <c r="F11" s="16">
        <v>0.35</v>
      </c>
      <c r="G11" s="16">
        <v>0.16666666666666699</v>
      </c>
      <c r="H11" s="16">
        <v>0.3</v>
      </c>
      <c r="I11" s="16">
        <v>0.105263157894737</v>
      </c>
      <c r="J11" s="16">
        <v>0.5</v>
      </c>
      <c r="K11" s="16">
        <v>0.11764705882352899</v>
      </c>
      <c r="L11" s="16">
        <v>0.4</v>
      </c>
      <c r="M11" s="16">
        <v>0.27272727272727298</v>
      </c>
      <c r="N11" s="16">
        <v>0.25</v>
      </c>
      <c r="O11" s="16">
        <v>0.57142857142857095</v>
      </c>
      <c r="P11" s="16">
        <v>0.35294117647058798</v>
      </c>
      <c r="Q11" s="16">
        <v>0.5</v>
      </c>
      <c r="R11" s="16">
        <v>0.4</v>
      </c>
      <c r="S11" s="16">
        <v>0.27397260273972601</v>
      </c>
      <c r="T11" s="16">
        <v>0.32352941176470601</v>
      </c>
      <c r="U11" s="16"/>
      <c r="V11" s="16">
        <v>0.125</v>
      </c>
      <c r="W11" s="16">
        <v>0.4</v>
      </c>
      <c r="X11" s="16">
        <v>0.29347826086956502</v>
      </c>
      <c r="Y11" s="16">
        <v>0.27160493827160498</v>
      </c>
      <c r="Z11" s="16"/>
      <c r="AA11" s="16">
        <v>0.33928571428571402</v>
      </c>
      <c r="AB11" s="16">
        <v>0.173913043478261</v>
      </c>
      <c r="AC11" s="16">
        <v>0.39285714285714302</v>
      </c>
      <c r="AD11" s="16">
        <v>0.30555555555555602</v>
      </c>
      <c r="AE11" s="16">
        <v>0.25581395348837199</v>
      </c>
      <c r="AF11" s="16">
        <v>0.1875</v>
      </c>
      <c r="AG11" s="16">
        <v>0.25</v>
      </c>
      <c r="AH11" s="16">
        <v>0.45454545454545497</v>
      </c>
      <c r="AI11" s="16">
        <v>0.314285714285714</v>
      </c>
      <c r="AJ11" s="16"/>
      <c r="AK11" s="16">
        <v>0.14285714285714299</v>
      </c>
      <c r="AL11" s="16">
        <v>0.22222222222222199</v>
      </c>
      <c r="AM11" s="16">
        <v>0.375</v>
      </c>
      <c r="AN11" s="16">
        <v>0.22222222222222199</v>
      </c>
      <c r="AO11" s="16">
        <v>0.29870129870129902</v>
      </c>
      <c r="AP11" s="16">
        <v>0.32894736842105299</v>
      </c>
      <c r="AQ11" s="16">
        <v>0.30357142857142899</v>
      </c>
      <c r="AR11" s="16"/>
      <c r="AS11" s="16">
        <v>0.336842105263158</v>
      </c>
      <c r="AT11" s="16">
        <v>0.26141078838174298</v>
      </c>
      <c r="AU11" s="16"/>
      <c r="AV11" s="16">
        <v>0.30909090909090903</v>
      </c>
      <c r="AW11" s="16">
        <v>0.277580071174377</v>
      </c>
      <c r="AX11" s="16"/>
      <c r="AY11" s="16">
        <v>0.29310344827586199</v>
      </c>
      <c r="AZ11" s="16">
        <v>0.27160493827160498</v>
      </c>
      <c r="BA11" s="16"/>
      <c r="BB11" s="16">
        <v>0.29716981132075498</v>
      </c>
      <c r="BC11" s="16">
        <v>0.25806451612903197</v>
      </c>
      <c r="BD11" s="16"/>
      <c r="BE11" s="16">
        <v>0.36363636363636398</v>
      </c>
      <c r="BF11" s="16">
        <v>0.238095238095238</v>
      </c>
      <c r="BG11" s="16">
        <v>0.26455026455026498</v>
      </c>
      <c r="BH11" s="16">
        <v>0.33695652173912999</v>
      </c>
    </row>
    <row r="12" spans="2:60" x14ac:dyDescent="0.25">
      <c r="B12" s="17" t="s">
        <v>596</v>
      </c>
      <c r="C12" s="16">
        <v>0.226190476190476</v>
      </c>
      <c r="D12" s="16">
        <v>0.23684210526315799</v>
      </c>
      <c r="E12" s="16">
        <v>0.133333333333333</v>
      </c>
      <c r="F12" s="16">
        <v>0.2</v>
      </c>
      <c r="G12" s="16">
        <v>0.25</v>
      </c>
      <c r="H12" s="16">
        <v>0.2</v>
      </c>
      <c r="I12" s="16">
        <v>0.21052631578947401</v>
      </c>
      <c r="J12" s="16">
        <v>0</v>
      </c>
      <c r="K12" s="16">
        <v>0.35294117647058798</v>
      </c>
      <c r="L12" s="16">
        <v>0</v>
      </c>
      <c r="M12" s="16">
        <v>0.22727272727272699</v>
      </c>
      <c r="N12" s="16">
        <v>0.125</v>
      </c>
      <c r="O12" s="16">
        <v>0.42857142857142899</v>
      </c>
      <c r="P12" s="16">
        <v>0.23529411764705899</v>
      </c>
      <c r="Q12" s="16">
        <v>0.375</v>
      </c>
      <c r="R12" s="16">
        <v>0</v>
      </c>
      <c r="S12" s="16">
        <v>0.20547945205479501</v>
      </c>
      <c r="T12" s="16">
        <v>0.35294117647058798</v>
      </c>
      <c r="U12" s="16"/>
      <c r="V12" s="16">
        <v>0.15625</v>
      </c>
      <c r="W12" s="16">
        <v>0.16</v>
      </c>
      <c r="X12" s="16">
        <v>0.30434782608695699</v>
      </c>
      <c r="Y12" s="16">
        <v>0.21604938271604901</v>
      </c>
      <c r="Z12" s="16"/>
      <c r="AA12" s="16">
        <v>0.214285714285714</v>
      </c>
      <c r="AB12" s="16">
        <v>0.26086956521739102</v>
      </c>
      <c r="AC12" s="16">
        <v>0.25</v>
      </c>
      <c r="AD12" s="16">
        <v>0.27777777777777801</v>
      </c>
      <c r="AE12" s="16">
        <v>0.30232558139534899</v>
      </c>
      <c r="AF12" s="16">
        <v>0.25</v>
      </c>
      <c r="AG12" s="16">
        <v>0.22500000000000001</v>
      </c>
      <c r="AH12" s="16">
        <v>0.13636363636363599</v>
      </c>
      <c r="AI12" s="16">
        <v>0.14285714285714299</v>
      </c>
      <c r="AJ12" s="16"/>
      <c r="AK12" s="16">
        <v>0.17857142857142899</v>
      </c>
      <c r="AL12" s="16">
        <v>0.22222222222222199</v>
      </c>
      <c r="AM12" s="16">
        <v>0.25</v>
      </c>
      <c r="AN12" s="16">
        <v>0.155555555555556</v>
      </c>
      <c r="AO12" s="16">
        <v>0.28571428571428598</v>
      </c>
      <c r="AP12" s="16">
        <v>0.25</v>
      </c>
      <c r="AQ12" s="16">
        <v>0.17857142857142899</v>
      </c>
      <c r="AR12" s="16"/>
      <c r="AS12" s="16">
        <v>0.231578947368421</v>
      </c>
      <c r="AT12" s="16">
        <v>0.22406639004149401</v>
      </c>
      <c r="AU12" s="16"/>
      <c r="AV12" s="16">
        <v>0.236363636363636</v>
      </c>
      <c r="AW12" s="16">
        <v>0.22419928825622801</v>
      </c>
      <c r="AX12" s="16"/>
      <c r="AY12" s="16">
        <v>0.23563218390804599</v>
      </c>
      <c r="AZ12" s="16">
        <v>0.21604938271604901</v>
      </c>
      <c r="BA12" s="16"/>
      <c r="BB12" s="16">
        <v>0.20283018867924499</v>
      </c>
      <c r="BC12" s="16">
        <v>0.266129032258065</v>
      </c>
      <c r="BD12" s="16"/>
      <c r="BE12" s="16">
        <v>0.45454545454545497</v>
      </c>
      <c r="BF12" s="16">
        <v>0.214285714285714</v>
      </c>
      <c r="BG12" s="16">
        <v>0.206349206349206</v>
      </c>
      <c r="BH12" s="16">
        <v>0.25</v>
      </c>
    </row>
    <row r="13" spans="2:60" ht="30" x14ac:dyDescent="0.25">
      <c r="B13" s="17" t="s">
        <v>597</v>
      </c>
      <c r="C13" s="16">
        <v>0.20535714285714299</v>
      </c>
      <c r="D13" s="16">
        <v>0.18421052631578899</v>
      </c>
      <c r="E13" s="16">
        <v>0.133333333333333</v>
      </c>
      <c r="F13" s="16">
        <v>0.3</v>
      </c>
      <c r="G13" s="16">
        <v>0.16666666666666699</v>
      </c>
      <c r="H13" s="16">
        <v>0.1</v>
      </c>
      <c r="I13" s="16">
        <v>0.21052631578947401</v>
      </c>
      <c r="J13" s="16">
        <v>0.5</v>
      </c>
      <c r="K13" s="16">
        <v>0.23529411764705899</v>
      </c>
      <c r="L13" s="16">
        <v>0.4</v>
      </c>
      <c r="M13" s="16">
        <v>0.22727272727272699</v>
      </c>
      <c r="N13" s="16">
        <v>0.125</v>
      </c>
      <c r="O13" s="16">
        <v>0</v>
      </c>
      <c r="P13" s="16">
        <v>0.11764705882352899</v>
      </c>
      <c r="Q13" s="16">
        <v>0</v>
      </c>
      <c r="R13" s="16">
        <v>0</v>
      </c>
      <c r="S13" s="16">
        <v>0.301369863013699</v>
      </c>
      <c r="T13" s="16">
        <v>0.20588235294117599</v>
      </c>
      <c r="U13" s="16"/>
      <c r="V13" s="16">
        <v>6.25E-2</v>
      </c>
      <c r="W13" s="16">
        <v>0.24</v>
      </c>
      <c r="X13" s="16">
        <v>0.22826086956521699</v>
      </c>
      <c r="Y13" s="16">
        <v>0.209876543209877</v>
      </c>
      <c r="Z13" s="16"/>
      <c r="AA13" s="16">
        <v>0.25</v>
      </c>
      <c r="AB13" s="16">
        <v>0.26086956521739102</v>
      </c>
      <c r="AC13" s="16">
        <v>0.214285714285714</v>
      </c>
      <c r="AD13" s="16">
        <v>0.16666666666666699</v>
      </c>
      <c r="AE13" s="16">
        <v>0.13953488372093001</v>
      </c>
      <c r="AF13" s="16">
        <v>0.25</v>
      </c>
      <c r="AG13" s="16">
        <v>0.17499999999999999</v>
      </c>
      <c r="AH13" s="16">
        <v>0.18181818181818199</v>
      </c>
      <c r="AI13" s="16">
        <v>0.28571428571428598</v>
      </c>
      <c r="AJ13" s="16"/>
      <c r="AK13" s="16">
        <v>0.28571428571428598</v>
      </c>
      <c r="AL13" s="16">
        <v>0.27777777777777801</v>
      </c>
      <c r="AM13" s="16">
        <v>0.20833333333333301</v>
      </c>
      <c r="AN13" s="16">
        <v>0.17777777777777801</v>
      </c>
      <c r="AO13" s="16">
        <v>0.23376623376623401</v>
      </c>
      <c r="AP13" s="16">
        <v>0.21052631578947401</v>
      </c>
      <c r="AQ13" s="16">
        <v>0.160714285714286</v>
      </c>
      <c r="AR13" s="16"/>
      <c r="AS13" s="16">
        <v>0.2</v>
      </c>
      <c r="AT13" s="16">
        <v>0.20746887966805</v>
      </c>
      <c r="AU13" s="16"/>
      <c r="AV13" s="16">
        <v>0.27272727272727298</v>
      </c>
      <c r="AW13" s="16">
        <v>0.19217081850533799</v>
      </c>
      <c r="AX13" s="16"/>
      <c r="AY13" s="16">
        <v>0.20114942528735599</v>
      </c>
      <c r="AZ13" s="16">
        <v>0.209876543209877</v>
      </c>
      <c r="BA13" s="16"/>
      <c r="BB13" s="16">
        <v>0.18396226415094299</v>
      </c>
      <c r="BC13" s="16">
        <v>0.241935483870968</v>
      </c>
      <c r="BD13" s="16"/>
      <c r="BE13" s="16">
        <v>0.18181818181818199</v>
      </c>
      <c r="BF13" s="16">
        <v>0.119047619047619</v>
      </c>
      <c r="BG13" s="16">
        <v>0.238095238095238</v>
      </c>
      <c r="BH13" s="16">
        <v>0.184782608695652</v>
      </c>
    </row>
    <row r="14" spans="2:60" x14ac:dyDescent="0.25">
      <c r="B14" s="17" t="s">
        <v>598</v>
      </c>
      <c r="C14" s="16">
        <v>0.19047619047618999</v>
      </c>
      <c r="D14" s="16">
        <v>0.28947368421052599</v>
      </c>
      <c r="E14" s="16">
        <v>0.133333333333333</v>
      </c>
      <c r="F14" s="16">
        <v>0.2</v>
      </c>
      <c r="G14" s="16">
        <v>0.41666666666666702</v>
      </c>
      <c r="H14" s="16">
        <v>0.3</v>
      </c>
      <c r="I14" s="16">
        <v>0.31578947368421101</v>
      </c>
      <c r="J14" s="16">
        <v>0.5</v>
      </c>
      <c r="K14" s="16">
        <v>0.29411764705882398</v>
      </c>
      <c r="L14" s="16">
        <v>0</v>
      </c>
      <c r="M14" s="16">
        <v>9.0909090909090898E-2</v>
      </c>
      <c r="N14" s="16">
        <v>0.125</v>
      </c>
      <c r="O14" s="16">
        <v>0</v>
      </c>
      <c r="P14" s="16">
        <v>0.35294117647058798</v>
      </c>
      <c r="Q14" s="16">
        <v>0.25</v>
      </c>
      <c r="R14" s="16">
        <v>0</v>
      </c>
      <c r="S14" s="16">
        <v>0.13698630136986301</v>
      </c>
      <c r="T14" s="16">
        <v>8.8235294117647106E-2</v>
      </c>
      <c r="U14" s="16"/>
      <c r="V14" s="16">
        <v>6.25E-2</v>
      </c>
      <c r="W14" s="16">
        <v>0.26</v>
      </c>
      <c r="X14" s="16">
        <v>0.16304347826087001</v>
      </c>
      <c r="Y14" s="16">
        <v>0.209876543209877</v>
      </c>
      <c r="Z14" s="16"/>
      <c r="AA14" s="16">
        <v>0.14285714285714299</v>
      </c>
      <c r="AB14" s="16">
        <v>0.173913043478261</v>
      </c>
      <c r="AC14" s="16">
        <v>0.14285714285714299</v>
      </c>
      <c r="AD14" s="16">
        <v>0.13888888888888901</v>
      </c>
      <c r="AE14" s="16">
        <v>0.25581395348837199</v>
      </c>
      <c r="AF14" s="16">
        <v>0.25</v>
      </c>
      <c r="AG14" s="16">
        <v>0.25</v>
      </c>
      <c r="AH14" s="16">
        <v>0.27272727272727298</v>
      </c>
      <c r="AI14" s="16">
        <v>0.17142857142857101</v>
      </c>
      <c r="AJ14" s="16"/>
      <c r="AK14" s="16">
        <v>0.107142857142857</v>
      </c>
      <c r="AL14" s="16">
        <v>0.27777777777777801</v>
      </c>
      <c r="AM14" s="16">
        <v>0.16666666666666699</v>
      </c>
      <c r="AN14" s="16">
        <v>0.17777777777777801</v>
      </c>
      <c r="AO14" s="16">
        <v>0.18181818181818199</v>
      </c>
      <c r="AP14" s="16">
        <v>0.22368421052631601</v>
      </c>
      <c r="AQ14" s="16">
        <v>0.23214285714285701</v>
      </c>
      <c r="AR14" s="16"/>
      <c r="AS14" s="16">
        <v>0.26315789473684198</v>
      </c>
      <c r="AT14" s="16">
        <v>0.16182572614107901</v>
      </c>
      <c r="AU14" s="16"/>
      <c r="AV14" s="16">
        <v>0.109090909090909</v>
      </c>
      <c r="AW14" s="16">
        <v>0.20640569395017799</v>
      </c>
      <c r="AX14" s="16"/>
      <c r="AY14" s="16">
        <v>0.17241379310344801</v>
      </c>
      <c r="AZ14" s="16">
        <v>0.209876543209877</v>
      </c>
      <c r="BA14" s="16"/>
      <c r="BB14" s="16">
        <v>0.21226415094339601</v>
      </c>
      <c r="BC14" s="16">
        <v>0.15322580645161299</v>
      </c>
      <c r="BD14" s="16"/>
      <c r="BE14" s="16">
        <v>0.18181818181818199</v>
      </c>
      <c r="BF14" s="16">
        <v>0.19047619047618999</v>
      </c>
      <c r="BG14" s="16">
        <v>0.17460317460317501</v>
      </c>
      <c r="BH14" s="16">
        <v>0.22826086956521699</v>
      </c>
    </row>
    <row r="15" spans="2:60" x14ac:dyDescent="0.25">
      <c r="B15" s="17" t="s">
        <v>599</v>
      </c>
      <c r="C15" s="16">
        <v>0.1875</v>
      </c>
      <c r="D15" s="16">
        <v>0.28947368421052599</v>
      </c>
      <c r="E15" s="16">
        <v>6.6666666666666693E-2</v>
      </c>
      <c r="F15" s="16">
        <v>0.1</v>
      </c>
      <c r="G15" s="16">
        <v>0.16666666666666699</v>
      </c>
      <c r="H15" s="16">
        <v>0.1</v>
      </c>
      <c r="I15" s="16">
        <v>0.105263157894737</v>
      </c>
      <c r="J15" s="16">
        <v>0</v>
      </c>
      <c r="K15" s="16">
        <v>0.29411764705882398</v>
      </c>
      <c r="L15" s="16">
        <v>0.2</v>
      </c>
      <c r="M15" s="16">
        <v>0.22727272727272699</v>
      </c>
      <c r="N15" s="16">
        <v>0.15625</v>
      </c>
      <c r="O15" s="16">
        <v>0.14285714285714299</v>
      </c>
      <c r="P15" s="16">
        <v>5.8823529411764698E-2</v>
      </c>
      <c r="Q15" s="16">
        <v>0.25</v>
      </c>
      <c r="R15" s="16">
        <v>0</v>
      </c>
      <c r="S15" s="16">
        <v>0.219178082191781</v>
      </c>
      <c r="T15" s="16">
        <v>0.23529411764705899</v>
      </c>
      <c r="U15" s="16"/>
      <c r="V15" s="16">
        <v>6.25E-2</v>
      </c>
      <c r="W15" s="16">
        <v>0.18</v>
      </c>
      <c r="X15" s="16">
        <v>0.108695652173913</v>
      </c>
      <c r="Y15" s="16">
        <v>0.25925925925925902</v>
      </c>
      <c r="Z15" s="16"/>
      <c r="AA15" s="16">
        <v>3.5714285714285698E-2</v>
      </c>
      <c r="AB15" s="16">
        <v>0.173913043478261</v>
      </c>
      <c r="AC15" s="16">
        <v>0.14285714285714299</v>
      </c>
      <c r="AD15" s="16">
        <v>0.22222222222222199</v>
      </c>
      <c r="AE15" s="16">
        <v>0.13953488372093001</v>
      </c>
      <c r="AF15" s="16">
        <v>0.21875</v>
      </c>
      <c r="AG15" s="16">
        <v>0.4</v>
      </c>
      <c r="AH15" s="16">
        <v>9.0909090909090898E-2</v>
      </c>
      <c r="AI15" s="16">
        <v>0.28571428571428598</v>
      </c>
      <c r="AJ15" s="16"/>
      <c r="AK15" s="16">
        <v>0.107142857142857</v>
      </c>
      <c r="AL15" s="16">
        <v>0.16666666666666699</v>
      </c>
      <c r="AM15" s="16">
        <v>0.25</v>
      </c>
      <c r="AN15" s="16">
        <v>0.155555555555556</v>
      </c>
      <c r="AO15" s="16">
        <v>0.19480519480519501</v>
      </c>
      <c r="AP15" s="16">
        <v>0.18421052631578899</v>
      </c>
      <c r="AQ15" s="16">
        <v>0.23214285714285701</v>
      </c>
      <c r="AR15" s="16"/>
      <c r="AS15" s="16">
        <v>0.17894736842105299</v>
      </c>
      <c r="AT15" s="16">
        <v>0.19087136929460599</v>
      </c>
      <c r="AU15" s="16"/>
      <c r="AV15" s="16">
        <v>0.163636363636364</v>
      </c>
      <c r="AW15" s="16">
        <v>0.19217081850533799</v>
      </c>
      <c r="AX15" s="16"/>
      <c r="AY15" s="16">
        <v>0.12068965517241401</v>
      </c>
      <c r="AZ15" s="16">
        <v>0.25925925925925902</v>
      </c>
      <c r="BA15" s="16"/>
      <c r="BB15" s="16">
        <v>0.20754716981132099</v>
      </c>
      <c r="BC15" s="16">
        <v>0.15322580645161299</v>
      </c>
      <c r="BD15" s="16"/>
      <c r="BE15" s="16">
        <v>9.0909090909090898E-2</v>
      </c>
      <c r="BF15" s="16">
        <v>0.19047619047618999</v>
      </c>
      <c r="BG15" s="16">
        <v>0.20105820105820099</v>
      </c>
      <c r="BH15" s="16">
        <v>0.173913043478261</v>
      </c>
    </row>
    <row r="16" spans="2:60" x14ac:dyDescent="0.25">
      <c r="B16" s="17" t="s">
        <v>98</v>
      </c>
      <c r="C16" s="16">
        <v>2.0833333333333301E-2</v>
      </c>
      <c r="D16" s="16">
        <v>0.105263157894737</v>
      </c>
      <c r="E16" s="16">
        <v>6.6666666666666693E-2</v>
      </c>
      <c r="F16" s="16">
        <v>0</v>
      </c>
      <c r="G16" s="16">
        <v>0</v>
      </c>
      <c r="H16" s="16">
        <v>0</v>
      </c>
      <c r="I16" s="16">
        <v>0</v>
      </c>
      <c r="J16" s="16">
        <v>0</v>
      </c>
      <c r="K16" s="16">
        <v>0</v>
      </c>
      <c r="L16" s="16">
        <v>0</v>
      </c>
      <c r="M16" s="16">
        <v>0</v>
      </c>
      <c r="N16" s="16">
        <v>0</v>
      </c>
      <c r="O16" s="16">
        <v>0</v>
      </c>
      <c r="P16" s="16">
        <v>0</v>
      </c>
      <c r="Q16" s="16">
        <v>0</v>
      </c>
      <c r="R16" s="16">
        <v>0</v>
      </c>
      <c r="S16" s="16">
        <v>2.7397260273972601E-2</v>
      </c>
      <c r="T16" s="16">
        <v>0</v>
      </c>
      <c r="U16" s="16"/>
      <c r="V16" s="16">
        <v>0</v>
      </c>
      <c r="W16" s="16">
        <v>0.02</v>
      </c>
      <c r="X16" s="16">
        <v>1.0869565217391301E-2</v>
      </c>
      <c r="Y16" s="16">
        <v>3.0864197530864199E-2</v>
      </c>
      <c r="Z16" s="16"/>
      <c r="AA16" s="16">
        <v>3.5714285714285698E-2</v>
      </c>
      <c r="AB16" s="16">
        <v>4.3478260869565202E-2</v>
      </c>
      <c r="AC16" s="16">
        <v>0</v>
      </c>
      <c r="AD16" s="16">
        <v>0</v>
      </c>
      <c r="AE16" s="16">
        <v>0</v>
      </c>
      <c r="AF16" s="16">
        <v>0</v>
      </c>
      <c r="AG16" s="16">
        <v>0</v>
      </c>
      <c r="AH16" s="16">
        <v>0</v>
      </c>
      <c r="AI16" s="16">
        <v>8.5714285714285701E-2</v>
      </c>
      <c r="AJ16" s="16"/>
      <c r="AK16" s="16">
        <v>0</v>
      </c>
      <c r="AL16" s="16">
        <v>0</v>
      </c>
      <c r="AM16" s="16">
        <v>0</v>
      </c>
      <c r="AN16" s="16">
        <v>8.8888888888888906E-2</v>
      </c>
      <c r="AO16" s="16">
        <v>1.2987012987013E-2</v>
      </c>
      <c r="AP16" s="16">
        <v>0</v>
      </c>
      <c r="AQ16" s="16">
        <v>0</v>
      </c>
      <c r="AR16" s="16"/>
      <c r="AS16" s="16">
        <v>1.05263157894737E-2</v>
      </c>
      <c r="AT16" s="16">
        <v>2.4896265560166001E-2</v>
      </c>
      <c r="AU16" s="16"/>
      <c r="AV16" s="16">
        <v>0</v>
      </c>
      <c r="AW16" s="16">
        <v>2.4911032028469799E-2</v>
      </c>
      <c r="AX16" s="16"/>
      <c r="AY16" s="16">
        <v>1.1494252873563199E-2</v>
      </c>
      <c r="AZ16" s="16">
        <v>3.0864197530864199E-2</v>
      </c>
      <c r="BA16" s="16"/>
      <c r="BB16" s="16">
        <v>1.41509433962264E-2</v>
      </c>
      <c r="BC16" s="16">
        <v>3.2258064516128997E-2</v>
      </c>
      <c r="BD16" s="16"/>
      <c r="BE16" s="16">
        <v>0</v>
      </c>
      <c r="BF16" s="16">
        <v>2.3809523809523801E-2</v>
      </c>
      <c r="BG16" s="16">
        <v>2.6455026455026499E-2</v>
      </c>
      <c r="BH16" s="16">
        <v>1.0869565217391301E-2</v>
      </c>
    </row>
    <row r="17" spans="2:60" ht="30" x14ac:dyDescent="0.25">
      <c r="B17" s="17" t="s">
        <v>600</v>
      </c>
      <c r="C17" s="16">
        <v>2.9761904761904799E-3</v>
      </c>
      <c r="D17" s="16">
        <v>0</v>
      </c>
      <c r="E17" s="16">
        <v>0</v>
      </c>
      <c r="F17" s="16">
        <v>0</v>
      </c>
      <c r="G17" s="16">
        <v>0</v>
      </c>
      <c r="H17" s="16">
        <v>0</v>
      </c>
      <c r="I17" s="16">
        <v>0</v>
      </c>
      <c r="J17" s="16">
        <v>0</v>
      </c>
      <c r="K17" s="16">
        <v>5.8823529411764698E-2</v>
      </c>
      <c r="L17" s="16">
        <v>0</v>
      </c>
      <c r="M17" s="16">
        <v>0</v>
      </c>
      <c r="N17" s="16">
        <v>0</v>
      </c>
      <c r="O17" s="16">
        <v>0</v>
      </c>
      <c r="P17" s="16">
        <v>0</v>
      </c>
      <c r="Q17" s="16">
        <v>0</v>
      </c>
      <c r="R17" s="16">
        <v>0</v>
      </c>
      <c r="S17" s="16">
        <v>0</v>
      </c>
      <c r="T17" s="16">
        <v>0</v>
      </c>
      <c r="U17" s="16"/>
      <c r="V17" s="16">
        <v>3.125E-2</v>
      </c>
      <c r="W17" s="16">
        <v>0</v>
      </c>
      <c r="X17" s="16">
        <v>0</v>
      </c>
      <c r="Y17" s="16">
        <v>0</v>
      </c>
      <c r="Z17" s="16"/>
      <c r="AA17" s="16">
        <v>1.7857142857142901E-2</v>
      </c>
      <c r="AB17" s="16">
        <v>0</v>
      </c>
      <c r="AC17" s="16">
        <v>0</v>
      </c>
      <c r="AD17" s="16">
        <v>0</v>
      </c>
      <c r="AE17" s="16">
        <v>0</v>
      </c>
      <c r="AF17" s="16">
        <v>0</v>
      </c>
      <c r="AG17" s="16">
        <v>0</v>
      </c>
      <c r="AH17" s="16">
        <v>0</v>
      </c>
      <c r="AI17" s="16">
        <v>0</v>
      </c>
      <c r="AJ17" s="16"/>
      <c r="AK17" s="16">
        <v>0</v>
      </c>
      <c r="AL17" s="16">
        <v>0</v>
      </c>
      <c r="AM17" s="16">
        <v>0</v>
      </c>
      <c r="AN17" s="16">
        <v>0</v>
      </c>
      <c r="AO17" s="16">
        <v>0</v>
      </c>
      <c r="AP17" s="16">
        <v>1.3157894736842099E-2</v>
      </c>
      <c r="AQ17" s="16">
        <v>0</v>
      </c>
      <c r="AR17" s="16"/>
      <c r="AS17" s="16">
        <v>0</v>
      </c>
      <c r="AT17" s="16">
        <v>4.1493775933610002E-3</v>
      </c>
      <c r="AU17" s="16"/>
      <c r="AV17" s="16">
        <v>0</v>
      </c>
      <c r="AW17" s="16">
        <v>3.5587188612099599E-3</v>
      </c>
      <c r="AX17" s="16"/>
      <c r="AY17" s="16">
        <v>5.74712643678161E-3</v>
      </c>
      <c r="AZ17" s="16">
        <v>0</v>
      </c>
      <c r="BA17" s="16"/>
      <c r="BB17" s="16">
        <v>0</v>
      </c>
      <c r="BC17" s="16">
        <v>8.0645161290322596E-3</v>
      </c>
      <c r="BD17" s="16"/>
      <c r="BE17" s="16">
        <v>9.0909090909090898E-2</v>
      </c>
      <c r="BF17" s="16">
        <v>0</v>
      </c>
      <c r="BG17" s="16">
        <v>0</v>
      </c>
      <c r="BH17" s="16">
        <v>0</v>
      </c>
    </row>
    <row r="18" spans="2:60" x14ac:dyDescent="0.25">
      <c r="B18" s="17" t="s">
        <v>99</v>
      </c>
      <c r="C18" s="18">
        <v>2.9761904761904799E-3</v>
      </c>
      <c r="D18" s="18">
        <v>2.6315789473684199E-2</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c r="V18" s="18">
        <v>0</v>
      </c>
      <c r="W18" s="18">
        <v>0</v>
      </c>
      <c r="X18" s="18">
        <v>1.0869565217391301E-2</v>
      </c>
      <c r="Y18" s="18">
        <v>0</v>
      </c>
      <c r="Z18" s="18"/>
      <c r="AA18" s="18">
        <v>0</v>
      </c>
      <c r="AB18" s="18">
        <v>0</v>
      </c>
      <c r="AC18" s="18">
        <v>0</v>
      </c>
      <c r="AD18" s="18">
        <v>0</v>
      </c>
      <c r="AE18" s="18">
        <v>0</v>
      </c>
      <c r="AF18" s="18">
        <v>0</v>
      </c>
      <c r="AG18" s="18">
        <v>0</v>
      </c>
      <c r="AH18" s="18">
        <v>0</v>
      </c>
      <c r="AI18" s="18">
        <v>0</v>
      </c>
      <c r="AJ18" s="18"/>
      <c r="AK18" s="18">
        <v>0</v>
      </c>
      <c r="AL18" s="18">
        <v>0</v>
      </c>
      <c r="AM18" s="18">
        <v>0</v>
      </c>
      <c r="AN18" s="18">
        <v>0</v>
      </c>
      <c r="AO18" s="18">
        <v>0</v>
      </c>
      <c r="AP18" s="18">
        <v>1.3157894736842099E-2</v>
      </c>
      <c r="AQ18" s="18">
        <v>0</v>
      </c>
      <c r="AR18" s="18"/>
      <c r="AS18" s="18">
        <v>0</v>
      </c>
      <c r="AT18" s="18">
        <v>4.1493775933610002E-3</v>
      </c>
      <c r="AU18" s="18"/>
      <c r="AV18" s="18">
        <v>0</v>
      </c>
      <c r="AW18" s="18">
        <v>3.5587188612099599E-3</v>
      </c>
      <c r="AX18" s="18"/>
      <c r="AY18" s="18">
        <v>5.74712643678161E-3</v>
      </c>
      <c r="AZ18" s="18">
        <v>0</v>
      </c>
      <c r="BA18" s="18"/>
      <c r="BB18" s="18">
        <v>4.7169811320754698E-3</v>
      </c>
      <c r="BC18" s="18">
        <v>0</v>
      </c>
      <c r="BD18" s="18"/>
      <c r="BE18" s="18">
        <v>0</v>
      </c>
      <c r="BF18" s="18">
        <v>2.3809523809523801E-2</v>
      </c>
      <c r="BG18" s="18">
        <v>0</v>
      </c>
      <c r="BH18" s="18">
        <v>0</v>
      </c>
    </row>
    <row r="19" spans="2:60" x14ac:dyDescent="0.25">
      <c r="B19" s="15" t="s">
        <v>715</v>
      </c>
    </row>
    <row r="20" spans="2:60" x14ac:dyDescent="0.25">
      <c r="B20" t="s">
        <v>80</v>
      </c>
    </row>
    <row r="21" spans="2:60" x14ac:dyDescent="0.25">
      <c r="B21" t="s">
        <v>81</v>
      </c>
    </row>
    <row r="23" spans="2:60" x14ac:dyDescent="0.25">
      <c r="B23"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29" t="s">
        <v>614</v>
      </c>
      <c r="E2" s="25"/>
      <c r="F2" s="25"/>
      <c r="G2" s="25"/>
      <c r="H2" s="25"/>
    </row>
    <row r="6" spans="2:8" ht="50.1" customHeight="1" x14ac:dyDescent="0.25">
      <c r="B6" s="22" t="s">
        <v>15</v>
      </c>
      <c r="C6" s="22" t="s">
        <v>602</v>
      </c>
      <c r="D6" s="22" t="s">
        <v>603</v>
      </c>
      <c r="E6" s="22" t="s">
        <v>604</v>
      </c>
      <c r="F6" s="22" t="s">
        <v>605</v>
      </c>
      <c r="G6" s="22" t="s">
        <v>606</v>
      </c>
    </row>
    <row r="7" spans="2:8" x14ac:dyDescent="0.25">
      <c r="B7" s="17" t="s">
        <v>607</v>
      </c>
      <c r="C7" s="16">
        <v>0.41047040971168403</v>
      </c>
      <c r="D7" s="16">
        <v>0.142640364188164</v>
      </c>
      <c r="E7" s="16">
        <v>0.22761760242792101</v>
      </c>
      <c r="F7" s="16">
        <v>0.23766135155656801</v>
      </c>
      <c r="G7" s="16">
        <v>0.18057663125948401</v>
      </c>
    </row>
    <row r="8" spans="2:8" x14ac:dyDescent="0.25">
      <c r="B8" s="17" t="s">
        <v>608</v>
      </c>
      <c r="C8" s="16">
        <v>0.38088012139605498</v>
      </c>
      <c r="D8" s="16">
        <v>0.31335356600910502</v>
      </c>
      <c r="E8" s="16">
        <v>0.33763277693475002</v>
      </c>
      <c r="F8" s="16">
        <v>0.32194381169324199</v>
      </c>
      <c r="G8" s="16">
        <v>0.39908952959028798</v>
      </c>
    </row>
    <row r="9" spans="2:8" x14ac:dyDescent="0.25">
      <c r="B9" s="17" t="s">
        <v>609</v>
      </c>
      <c r="C9" s="16">
        <v>0.119119878603945</v>
      </c>
      <c r="D9" s="16">
        <v>0.29286798179059198</v>
      </c>
      <c r="E9" s="16">
        <v>0.20030349013657101</v>
      </c>
      <c r="F9" s="16">
        <v>0.201214882308276</v>
      </c>
      <c r="G9" s="16">
        <v>0.20333839150227601</v>
      </c>
    </row>
    <row r="10" spans="2:8" x14ac:dyDescent="0.25">
      <c r="B10" s="17" t="s">
        <v>610</v>
      </c>
      <c r="C10" s="16">
        <v>4.6282245827010599E-2</v>
      </c>
      <c r="D10" s="16">
        <v>9.0288315629742003E-2</v>
      </c>
      <c r="E10" s="16">
        <v>8.2701062215478002E-2</v>
      </c>
      <c r="F10" s="16">
        <v>8.2004555808655996E-2</v>
      </c>
      <c r="G10" s="16">
        <v>0.142640364188164</v>
      </c>
    </row>
    <row r="11" spans="2:8" x14ac:dyDescent="0.25">
      <c r="B11" s="17" t="s">
        <v>611</v>
      </c>
      <c r="C11" s="16">
        <v>2.80728376327769E-2</v>
      </c>
      <c r="D11" s="16">
        <v>6.2215477996965099E-2</v>
      </c>
      <c r="E11" s="16">
        <v>7.5113808801214002E-2</v>
      </c>
      <c r="F11" s="16">
        <v>8.8078967350038007E-2</v>
      </c>
      <c r="G11" s="16">
        <v>6.5250379362670696E-2</v>
      </c>
    </row>
    <row r="12" spans="2:8" x14ac:dyDescent="0.25">
      <c r="B12" s="17" t="s">
        <v>103</v>
      </c>
      <c r="C12" s="16">
        <v>1.5174506828528099E-2</v>
      </c>
      <c r="D12" s="16">
        <v>9.8634294385432503E-2</v>
      </c>
      <c r="E12" s="16">
        <v>7.6631259484066794E-2</v>
      </c>
      <c r="F12" s="16">
        <v>6.9096431283219406E-2</v>
      </c>
      <c r="G12" s="16">
        <v>9.1047040971168405E-3</v>
      </c>
    </row>
    <row r="13" spans="2:8" x14ac:dyDescent="0.25">
      <c r="B13" s="21" t="s">
        <v>612</v>
      </c>
      <c r="C13" s="19">
        <v>0.79135053110773901</v>
      </c>
      <c r="D13" s="19">
        <v>0.45599393019726903</v>
      </c>
      <c r="E13" s="19">
        <v>0.56525037936267097</v>
      </c>
      <c r="F13" s="19">
        <v>0.55960516324981002</v>
      </c>
      <c r="G13" s="19">
        <v>0.57966616084977196</v>
      </c>
    </row>
    <row r="14" spans="2:8" x14ac:dyDescent="0.25">
      <c r="B14" s="21" t="s">
        <v>613</v>
      </c>
      <c r="C14" s="19">
        <v>7.4355083459787599E-2</v>
      </c>
      <c r="D14" s="19">
        <v>0.15250379362670699</v>
      </c>
      <c r="E14" s="19">
        <v>0.157814871016692</v>
      </c>
      <c r="F14" s="19">
        <v>0.17008352315869399</v>
      </c>
      <c r="G14" s="19">
        <v>0.20789074355083501</v>
      </c>
    </row>
    <row r="15" spans="2:8" x14ac:dyDescent="0.25">
      <c r="B15" s="21" t="s">
        <v>171</v>
      </c>
      <c r="C15" s="20">
        <v>0.71699544764795098</v>
      </c>
      <c r="D15" s="20">
        <v>0.30349013657056101</v>
      </c>
      <c r="E15" s="20">
        <v>0.40743550834597902</v>
      </c>
      <c r="F15" s="20">
        <v>0.38952164009111601</v>
      </c>
      <c r="G15" s="20">
        <v>0.37177541729893798</v>
      </c>
    </row>
    <row r="16" spans="2:8" x14ac:dyDescent="0.25">
      <c r="B16" s="15"/>
      <c r="C16" s="15"/>
      <c r="D16" s="15"/>
      <c r="E16" s="15"/>
      <c r="F16" s="15"/>
      <c r="G16" s="15"/>
    </row>
    <row r="17" spans="2:2" x14ac:dyDescent="0.25">
      <c r="B17" t="s">
        <v>80</v>
      </c>
    </row>
    <row r="18" spans="2:2" x14ac:dyDescent="0.25">
      <c r="B18" t="s">
        <v>81</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607</v>
      </c>
      <c r="C8" s="16">
        <v>0.41047040971168403</v>
      </c>
      <c r="D8" s="16">
        <v>0.35658914728682201</v>
      </c>
      <c r="E8" s="16">
        <v>0.391608391608392</v>
      </c>
      <c r="F8" s="16">
        <v>0.34736842105263199</v>
      </c>
      <c r="G8" s="16">
        <v>0.27586206896551702</v>
      </c>
      <c r="H8" s="16">
        <v>0.33333333333333298</v>
      </c>
      <c r="I8" s="16">
        <v>0.48571428571428599</v>
      </c>
      <c r="J8" s="16">
        <v>0.47368421052631599</v>
      </c>
      <c r="K8" s="16">
        <v>0.465753424657534</v>
      </c>
      <c r="L8" s="16">
        <v>0.36666666666666697</v>
      </c>
      <c r="M8" s="16">
        <v>0.51136363636363602</v>
      </c>
      <c r="N8" s="16">
        <v>0.40196078431372601</v>
      </c>
      <c r="O8" s="16">
        <v>0.4</v>
      </c>
      <c r="P8" s="16">
        <v>0.35</v>
      </c>
      <c r="Q8" s="16">
        <v>0.39534883720930197</v>
      </c>
      <c r="R8" s="16">
        <v>0.33333333333333298</v>
      </c>
      <c r="S8" s="16">
        <v>0.52747252747252704</v>
      </c>
      <c r="T8" s="16">
        <v>0.32692307692307698</v>
      </c>
      <c r="U8" s="16"/>
      <c r="V8" s="16">
        <v>0.25905292479108599</v>
      </c>
      <c r="W8" s="16">
        <v>0.340540540540541</v>
      </c>
      <c r="X8" s="16">
        <v>0.440140845070423</v>
      </c>
      <c r="Y8" s="16">
        <v>0.530612244897959</v>
      </c>
      <c r="Z8" s="16"/>
      <c r="AA8" s="16">
        <v>0.29658792650918597</v>
      </c>
      <c r="AB8" s="16">
        <v>0.36585365853658502</v>
      </c>
      <c r="AC8" s="16">
        <v>0.40178571428571402</v>
      </c>
      <c r="AD8" s="16">
        <v>0.51937984496124001</v>
      </c>
      <c r="AE8" s="16">
        <v>0.436974789915966</v>
      </c>
      <c r="AF8" s="16">
        <v>0.57446808510638303</v>
      </c>
      <c r="AG8" s="16">
        <v>0.45833333333333298</v>
      </c>
      <c r="AH8" s="16">
        <v>0.46341463414634099</v>
      </c>
      <c r="AI8" s="16">
        <v>0.61320754716981096</v>
      </c>
      <c r="AJ8" s="16"/>
      <c r="AK8" s="16">
        <v>0.32487309644669998</v>
      </c>
      <c r="AL8" s="16">
        <v>0.37864077669902901</v>
      </c>
      <c r="AM8" s="16">
        <v>0.38613861386138598</v>
      </c>
      <c r="AN8" s="16">
        <v>0.36518771331057998</v>
      </c>
      <c r="AO8" s="16">
        <v>0.47340425531914898</v>
      </c>
      <c r="AP8" s="16">
        <v>0.50230414746543794</v>
      </c>
      <c r="AQ8" s="16">
        <v>0.48666666666666702</v>
      </c>
      <c r="AR8" s="16"/>
      <c r="AS8" s="16">
        <v>0.57978723404255295</v>
      </c>
      <c r="AT8" s="16">
        <v>0.38230088495575199</v>
      </c>
      <c r="AU8" s="16"/>
      <c r="AV8" s="16">
        <v>0.37763713080168798</v>
      </c>
      <c r="AW8" s="16">
        <v>0.428909952606635</v>
      </c>
      <c r="AX8" s="16"/>
      <c r="AY8" s="16">
        <v>0.33937198067632901</v>
      </c>
      <c r="AZ8" s="16">
        <v>0.530612244897959</v>
      </c>
      <c r="BA8" s="16"/>
      <c r="BB8" s="16">
        <v>0.51885369532428405</v>
      </c>
      <c r="BC8" s="16">
        <v>0.30076335877862598</v>
      </c>
      <c r="BD8" s="16"/>
      <c r="BE8" s="16">
        <v>0.13939393939393899</v>
      </c>
      <c r="BF8" s="16">
        <v>0.25739644970414199</v>
      </c>
      <c r="BG8" s="16">
        <v>0.50692041522491305</v>
      </c>
      <c r="BH8" s="16">
        <v>0.58297872340425505</v>
      </c>
    </row>
    <row r="9" spans="2:60" x14ac:dyDescent="0.25">
      <c r="B9" s="17" t="s">
        <v>608</v>
      </c>
      <c r="C9" s="16">
        <v>0.38088012139605498</v>
      </c>
      <c r="D9" s="16">
        <v>0.403100775193798</v>
      </c>
      <c r="E9" s="16">
        <v>0.38461538461538503</v>
      </c>
      <c r="F9" s="16">
        <v>0.31578947368421101</v>
      </c>
      <c r="G9" s="16">
        <v>0.44827586206896602</v>
      </c>
      <c r="H9" s="16">
        <v>0.46666666666666701</v>
      </c>
      <c r="I9" s="16">
        <v>0.38095238095238099</v>
      </c>
      <c r="J9" s="16">
        <v>0.21052631578947401</v>
      </c>
      <c r="K9" s="16">
        <v>0.301369863013699</v>
      </c>
      <c r="L9" s="16">
        <v>0.36666666666666697</v>
      </c>
      <c r="M9" s="16">
        <v>0.375</v>
      </c>
      <c r="N9" s="16">
        <v>0.40196078431372601</v>
      </c>
      <c r="O9" s="16">
        <v>0.266666666666667</v>
      </c>
      <c r="P9" s="16">
        <v>0.38333333333333303</v>
      </c>
      <c r="Q9" s="16">
        <v>0.51162790697674398</v>
      </c>
      <c r="R9" s="16">
        <v>0.51851851851851805</v>
      </c>
      <c r="S9" s="16">
        <v>0.340659340659341</v>
      </c>
      <c r="T9" s="16">
        <v>0.43269230769230799</v>
      </c>
      <c r="U9" s="16"/>
      <c r="V9" s="16">
        <v>0.376044568245125</v>
      </c>
      <c r="W9" s="16">
        <v>0.44864864864864901</v>
      </c>
      <c r="X9" s="16">
        <v>0.426056338028169</v>
      </c>
      <c r="Y9" s="16">
        <v>0.33265306122449001</v>
      </c>
      <c r="Z9" s="16"/>
      <c r="AA9" s="16">
        <v>0.39895013123359602</v>
      </c>
      <c r="AB9" s="16">
        <v>0.353658536585366</v>
      </c>
      <c r="AC9" s="16">
        <v>0.41071428571428598</v>
      </c>
      <c r="AD9" s="16">
        <v>0.33333333333333298</v>
      </c>
      <c r="AE9" s="16">
        <v>0.436974789915966</v>
      </c>
      <c r="AF9" s="16">
        <v>0.329787234042553</v>
      </c>
      <c r="AG9" s="16">
        <v>0.44791666666666702</v>
      </c>
      <c r="AH9" s="16">
        <v>0.34146341463414598</v>
      </c>
      <c r="AI9" s="16">
        <v>0.26415094339622602</v>
      </c>
      <c r="AJ9" s="16"/>
      <c r="AK9" s="16">
        <v>0.35025380710659898</v>
      </c>
      <c r="AL9" s="16">
        <v>0.39805825242718401</v>
      </c>
      <c r="AM9" s="16">
        <v>0.40594059405940602</v>
      </c>
      <c r="AN9" s="16">
        <v>0.40614334470989799</v>
      </c>
      <c r="AO9" s="16">
        <v>0.39361702127659598</v>
      </c>
      <c r="AP9" s="16">
        <v>0.35483870967741898</v>
      </c>
      <c r="AQ9" s="16">
        <v>0.4</v>
      </c>
      <c r="AR9" s="16"/>
      <c r="AS9" s="16">
        <v>0.319148936170213</v>
      </c>
      <c r="AT9" s="16">
        <v>0.391150442477876</v>
      </c>
      <c r="AU9" s="16"/>
      <c r="AV9" s="16">
        <v>0.39662447257383998</v>
      </c>
      <c r="AW9" s="16">
        <v>0.37203791469194297</v>
      </c>
      <c r="AX9" s="16"/>
      <c r="AY9" s="16">
        <v>0.40942028985507201</v>
      </c>
      <c r="AZ9" s="16">
        <v>0.33265306122449001</v>
      </c>
      <c r="BA9" s="16"/>
      <c r="BB9" s="16">
        <v>0.342383107088989</v>
      </c>
      <c r="BC9" s="16">
        <v>0.41984732824427501</v>
      </c>
      <c r="BD9" s="16"/>
      <c r="BE9" s="16">
        <v>0.27272727272727298</v>
      </c>
      <c r="BF9" s="16">
        <v>0.46153846153846201</v>
      </c>
      <c r="BG9" s="16">
        <v>0.380622837370242</v>
      </c>
      <c r="BH9" s="16">
        <v>0.340425531914894</v>
      </c>
    </row>
    <row r="10" spans="2:60" x14ac:dyDescent="0.25">
      <c r="B10" s="17" t="s">
        <v>609</v>
      </c>
      <c r="C10" s="16">
        <v>0.119119878603945</v>
      </c>
      <c r="D10" s="16">
        <v>0.124031007751938</v>
      </c>
      <c r="E10" s="16">
        <v>9.0909090909090898E-2</v>
      </c>
      <c r="F10" s="16">
        <v>0.17894736842105299</v>
      </c>
      <c r="G10" s="16">
        <v>0.13793103448275901</v>
      </c>
      <c r="H10" s="16">
        <v>0</v>
      </c>
      <c r="I10" s="16">
        <v>7.6190476190476197E-2</v>
      </c>
      <c r="J10" s="16">
        <v>0.21052631578947401</v>
      </c>
      <c r="K10" s="16">
        <v>0.17808219178082199</v>
      </c>
      <c r="L10" s="16">
        <v>0.133333333333333</v>
      </c>
      <c r="M10" s="16">
        <v>9.0909090909090898E-2</v>
      </c>
      <c r="N10" s="16">
        <v>0.12745098039215699</v>
      </c>
      <c r="O10" s="16">
        <v>0.2</v>
      </c>
      <c r="P10" s="16">
        <v>0.16666666666666699</v>
      </c>
      <c r="Q10" s="16">
        <v>6.9767441860465101E-2</v>
      </c>
      <c r="R10" s="16">
        <v>0.11111111111111099</v>
      </c>
      <c r="S10" s="16">
        <v>8.7912087912087905E-2</v>
      </c>
      <c r="T10" s="16">
        <v>0.144230769230769</v>
      </c>
      <c r="U10" s="16"/>
      <c r="V10" s="16">
        <v>0.17270194986072401</v>
      </c>
      <c r="W10" s="16">
        <v>0.11891891891891899</v>
      </c>
      <c r="X10" s="16">
        <v>7.7464788732394402E-2</v>
      </c>
      <c r="Y10" s="16">
        <v>0.104081632653061</v>
      </c>
      <c r="Z10" s="16"/>
      <c r="AA10" s="16">
        <v>0.14698162729658801</v>
      </c>
      <c r="AB10" s="16">
        <v>0.23170731707317099</v>
      </c>
      <c r="AC10" s="16">
        <v>9.8214285714285698E-2</v>
      </c>
      <c r="AD10" s="16">
        <v>0.10077519379845</v>
      </c>
      <c r="AE10" s="16">
        <v>7.5630252100840303E-2</v>
      </c>
      <c r="AF10" s="16">
        <v>5.31914893617021E-2</v>
      </c>
      <c r="AG10" s="16">
        <v>6.25E-2</v>
      </c>
      <c r="AH10" s="16">
        <v>0.12195121951219499</v>
      </c>
      <c r="AI10" s="16">
        <v>0.113207547169811</v>
      </c>
      <c r="AJ10" s="16"/>
      <c r="AK10" s="16">
        <v>0.157360406091371</v>
      </c>
      <c r="AL10" s="16">
        <v>0.13592233009708701</v>
      </c>
      <c r="AM10" s="16">
        <v>0.16831683168316799</v>
      </c>
      <c r="AN10" s="16">
        <v>0.112627986348123</v>
      </c>
      <c r="AO10" s="16">
        <v>7.4468085106383003E-2</v>
      </c>
      <c r="AP10" s="16">
        <v>0.105990783410138</v>
      </c>
      <c r="AQ10" s="16">
        <v>5.3333333333333302E-2</v>
      </c>
      <c r="AR10" s="16"/>
      <c r="AS10" s="16">
        <v>4.2553191489361701E-2</v>
      </c>
      <c r="AT10" s="16">
        <v>0.131858407079646</v>
      </c>
      <c r="AU10" s="16"/>
      <c r="AV10" s="16">
        <v>0.111814345991561</v>
      </c>
      <c r="AW10" s="16">
        <v>0.123222748815166</v>
      </c>
      <c r="AX10" s="16"/>
      <c r="AY10" s="16">
        <v>0.12801932367149799</v>
      </c>
      <c r="AZ10" s="16">
        <v>0.104081632653061</v>
      </c>
      <c r="BA10" s="16"/>
      <c r="BB10" s="16">
        <v>8.8989441930618404E-2</v>
      </c>
      <c r="BC10" s="16">
        <v>0.149618320610687</v>
      </c>
      <c r="BD10" s="16"/>
      <c r="BE10" s="16">
        <v>0.248484848484848</v>
      </c>
      <c r="BF10" s="16">
        <v>0.165680473372781</v>
      </c>
      <c r="BG10" s="16">
        <v>7.9584775086505202E-2</v>
      </c>
      <c r="BH10" s="16">
        <v>5.95744680851064E-2</v>
      </c>
    </row>
    <row r="11" spans="2:60" x14ac:dyDescent="0.25">
      <c r="B11" s="17" t="s">
        <v>610</v>
      </c>
      <c r="C11" s="16">
        <v>4.6282245827010599E-2</v>
      </c>
      <c r="D11" s="16">
        <v>3.1007751937984499E-2</v>
      </c>
      <c r="E11" s="16">
        <v>6.2937062937062901E-2</v>
      </c>
      <c r="F11" s="16">
        <v>0.105263157894737</v>
      </c>
      <c r="G11" s="16">
        <v>8.6206896551724102E-2</v>
      </c>
      <c r="H11" s="16">
        <v>0.1</v>
      </c>
      <c r="I11" s="16">
        <v>3.8095238095238099E-2</v>
      </c>
      <c r="J11" s="16">
        <v>5.2631578947368397E-2</v>
      </c>
      <c r="K11" s="16">
        <v>4.1095890410958902E-2</v>
      </c>
      <c r="L11" s="16">
        <v>0.1</v>
      </c>
      <c r="M11" s="16">
        <v>0</v>
      </c>
      <c r="N11" s="16">
        <v>2.9411764705882401E-2</v>
      </c>
      <c r="O11" s="16">
        <v>3.3333333333333298E-2</v>
      </c>
      <c r="P11" s="16">
        <v>8.3333333333333301E-2</v>
      </c>
      <c r="Q11" s="16">
        <v>0</v>
      </c>
      <c r="R11" s="16">
        <v>0</v>
      </c>
      <c r="S11" s="16">
        <v>1.6483516483516501E-2</v>
      </c>
      <c r="T11" s="16">
        <v>6.7307692307692304E-2</v>
      </c>
      <c r="U11" s="16"/>
      <c r="V11" s="16">
        <v>7.2423398328690797E-2</v>
      </c>
      <c r="W11" s="16">
        <v>6.4864864864864896E-2</v>
      </c>
      <c r="X11" s="16">
        <v>3.5211267605633798E-2</v>
      </c>
      <c r="Y11" s="16">
        <v>2.6530612244898E-2</v>
      </c>
      <c r="Z11" s="16"/>
      <c r="AA11" s="16">
        <v>6.8241469816273007E-2</v>
      </c>
      <c r="AB11" s="16">
        <v>3.65853658536585E-2</v>
      </c>
      <c r="AC11" s="16">
        <v>6.25E-2</v>
      </c>
      <c r="AD11" s="16">
        <v>3.8759689922480599E-2</v>
      </c>
      <c r="AE11" s="16">
        <v>2.5210084033613401E-2</v>
      </c>
      <c r="AF11" s="16">
        <v>3.1914893617021302E-2</v>
      </c>
      <c r="AG11" s="16">
        <v>3.125E-2</v>
      </c>
      <c r="AH11" s="16">
        <v>4.8780487804878099E-2</v>
      </c>
      <c r="AI11" s="16">
        <v>9.4339622641509396E-3</v>
      </c>
      <c r="AJ11" s="16"/>
      <c r="AK11" s="16">
        <v>8.6294416243654803E-2</v>
      </c>
      <c r="AL11" s="16">
        <v>3.8834951456310697E-2</v>
      </c>
      <c r="AM11" s="16">
        <v>2.9702970297029702E-2</v>
      </c>
      <c r="AN11" s="16">
        <v>5.8020477815699703E-2</v>
      </c>
      <c r="AO11" s="16">
        <v>3.1914893617021302E-2</v>
      </c>
      <c r="AP11" s="16">
        <v>3.2258064516128997E-2</v>
      </c>
      <c r="AQ11" s="16">
        <v>2.66666666666667E-2</v>
      </c>
      <c r="AR11" s="16"/>
      <c r="AS11" s="16">
        <v>4.2553191489361701E-2</v>
      </c>
      <c r="AT11" s="16">
        <v>4.6902654867256602E-2</v>
      </c>
      <c r="AU11" s="16"/>
      <c r="AV11" s="16">
        <v>5.0632911392405097E-2</v>
      </c>
      <c r="AW11" s="16">
        <v>4.3838862559241701E-2</v>
      </c>
      <c r="AX11" s="16"/>
      <c r="AY11" s="16">
        <v>5.7971014492753603E-2</v>
      </c>
      <c r="AZ11" s="16">
        <v>2.6530612244898E-2</v>
      </c>
      <c r="BA11" s="16"/>
      <c r="BB11" s="16">
        <v>2.7149321266968299E-2</v>
      </c>
      <c r="BC11" s="16">
        <v>6.5648854961832107E-2</v>
      </c>
      <c r="BD11" s="16"/>
      <c r="BE11" s="16">
        <v>0.133333333333333</v>
      </c>
      <c r="BF11" s="16">
        <v>5.9171597633136098E-2</v>
      </c>
      <c r="BG11" s="16">
        <v>2.5951557093425601E-2</v>
      </c>
      <c r="BH11" s="16">
        <v>1.7021276595744698E-2</v>
      </c>
    </row>
    <row r="12" spans="2:60" x14ac:dyDescent="0.25">
      <c r="B12" s="17" t="s">
        <v>611</v>
      </c>
      <c r="C12" s="16">
        <v>2.80728376327769E-2</v>
      </c>
      <c r="D12" s="16">
        <v>7.7519379844961198E-2</v>
      </c>
      <c r="E12" s="16">
        <v>4.1958041958042001E-2</v>
      </c>
      <c r="F12" s="16">
        <v>3.1578947368421102E-2</v>
      </c>
      <c r="G12" s="16">
        <v>3.4482758620689703E-2</v>
      </c>
      <c r="H12" s="16">
        <v>6.6666666666666693E-2</v>
      </c>
      <c r="I12" s="16">
        <v>9.5238095238095195E-3</v>
      </c>
      <c r="J12" s="16">
        <v>0</v>
      </c>
      <c r="K12" s="16">
        <v>0</v>
      </c>
      <c r="L12" s="16">
        <v>3.3333333333333298E-2</v>
      </c>
      <c r="M12" s="16">
        <v>1.13636363636364E-2</v>
      </c>
      <c r="N12" s="16">
        <v>1.9607843137254902E-2</v>
      </c>
      <c r="O12" s="16">
        <v>0</v>
      </c>
      <c r="P12" s="16">
        <v>1.6666666666666701E-2</v>
      </c>
      <c r="Q12" s="16">
        <v>2.32558139534884E-2</v>
      </c>
      <c r="R12" s="16">
        <v>3.7037037037037E-2</v>
      </c>
      <c r="S12" s="16">
        <v>1.6483516483516501E-2</v>
      </c>
      <c r="T12" s="16">
        <v>2.8846153846153799E-2</v>
      </c>
      <c r="U12" s="16"/>
      <c r="V12" s="16">
        <v>8.0779944289693595E-2</v>
      </c>
      <c r="W12" s="16">
        <v>1.0810810810810799E-2</v>
      </c>
      <c r="X12" s="16">
        <v>1.4084507042253501E-2</v>
      </c>
      <c r="Y12" s="16">
        <v>4.0816326530612197E-3</v>
      </c>
      <c r="Z12" s="16"/>
      <c r="AA12" s="16">
        <v>6.2992125984251995E-2</v>
      </c>
      <c r="AB12" s="16">
        <v>1.21951219512195E-2</v>
      </c>
      <c r="AC12" s="16">
        <v>1.7857142857142901E-2</v>
      </c>
      <c r="AD12" s="16">
        <v>7.7519379844961196E-3</v>
      </c>
      <c r="AE12" s="16">
        <v>1.6806722689075598E-2</v>
      </c>
      <c r="AF12" s="16">
        <v>1.0638297872340399E-2</v>
      </c>
      <c r="AG12" s="16">
        <v>0</v>
      </c>
      <c r="AH12" s="16">
        <v>1.21951219512195E-2</v>
      </c>
      <c r="AI12" s="16">
        <v>0</v>
      </c>
      <c r="AJ12" s="16"/>
      <c r="AK12" s="16">
        <v>6.0913705583756299E-2</v>
      </c>
      <c r="AL12" s="16">
        <v>3.8834951456310697E-2</v>
      </c>
      <c r="AM12" s="16">
        <v>9.9009900990098994E-3</v>
      </c>
      <c r="AN12" s="16">
        <v>3.7542662116041001E-2</v>
      </c>
      <c r="AO12" s="16">
        <v>1.5957446808510599E-2</v>
      </c>
      <c r="AP12" s="16">
        <v>0</v>
      </c>
      <c r="AQ12" s="16">
        <v>0.02</v>
      </c>
      <c r="AR12" s="16"/>
      <c r="AS12" s="16">
        <v>1.5957446808510599E-2</v>
      </c>
      <c r="AT12" s="16">
        <v>3.00884955752212E-2</v>
      </c>
      <c r="AU12" s="16"/>
      <c r="AV12" s="16">
        <v>3.37552742616034E-2</v>
      </c>
      <c r="AW12" s="16">
        <v>2.4881516587677701E-2</v>
      </c>
      <c r="AX12" s="16"/>
      <c r="AY12" s="16">
        <v>4.2270531400966198E-2</v>
      </c>
      <c r="AZ12" s="16">
        <v>4.0816326530612197E-3</v>
      </c>
      <c r="BA12" s="16"/>
      <c r="BB12" s="16">
        <v>1.5082956259426799E-2</v>
      </c>
      <c r="BC12" s="16">
        <v>4.12213740458015E-2</v>
      </c>
      <c r="BD12" s="16"/>
      <c r="BE12" s="16">
        <v>0.12121212121212099</v>
      </c>
      <c r="BF12" s="16">
        <v>4.1420118343195297E-2</v>
      </c>
      <c r="BG12" s="16">
        <v>5.19031141868512E-3</v>
      </c>
      <c r="BH12" s="16">
        <v>0</v>
      </c>
    </row>
    <row r="13" spans="2:60" x14ac:dyDescent="0.25">
      <c r="B13" s="17" t="s">
        <v>103</v>
      </c>
      <c r="C13" s="16">
        <v>1.5174506828528099E-2</v>
      </c>
      <c r="D13" s="16">
        <v>7.7519379844961196E-3</v>
      </c>
      <c r="E13" s="16">
        <v>2.7972027972028E-2</v>
      </c>
      <c r="F13" s="16">
        <v>2.1052631578947399E-2</v>
      </c>
      <c r="G13" s="16">
        <v>1.72413793103448E-2</v>
      </c>
      <c r="H13" s="16">
        <v>3.3333333333333298E-2</v>
      </c>
      <c r="I13" s="16">
        <v>9.5238095238095195E-3</v>
      </c>
      <c r="J13" s="16">
        <v>5.2631578947368397E-2</v>
      </c>
      <c r="K13" s="16">
        <v>1.3698630136986301E-2</v>
      </c>
      <c r="L13" s="16">
        <v>0</v>
      </c>
      <c r="M13" s="16">
        <v>1.13636363636364E-2</v>
      </c>
      <c r="N13" s="16">
        <v>1.9607843137254902E-2</v>
      </c>
      <c r="O13" s="16">
        <v>0.1</v>
      </c>
      <c r="P13" s="16">
        <v>0</v>
      </c>
      <c r="Q13" s="16">
        <v>0</v>
      </c>
      <c r="R13" s="16">
        <v>0</v>
      </c>
      <c r="S13" s="16">
        <v>1.0989010989011E-2</v>
      </c>
      <c r="T13" s="16">
        <v>0</v>
      </c>
      <c r="U13" s="16"/>
      <c r="V13" s="16">
        <v>3.8997214484679701E-2</v>
      </c>
      <c r="W13" s="16">
        <v>1.62162162162162E-2</v>
      </c>
      <c r="X13" s="16">
        <v>7.0422535211267599E-3</v>
      </c>
      <c r="Y13" s="16">
        <v>2.0408163265306098E-3</v>
      </c>
      <c r="Z13" s="16"/>
      <c r="AA13" s="16">
        <v>2.6246719160105E-2</v>
      </c>
      <c r="AB13" s="16">
        <v>0</v>
      </c>
      <c r="AC13" s="16">
        <v>8.9285714285714298E-3</v>
      </c>
      <c r="AD13" s="16">
        <v>0</v>
      </c>
      <c r="AE13" s="16">
        <v>8.4033613445378096E-3</v>
      </c>
      <c r="AF13" s="16">
        <v>0</v>
      </c>
      <c r="AG13" s="16">
        <v>0</v>
      </c>
      <c r="AH13" s="16">
        <v>1.21951219512195E-2</v>
      </c>
      <c r="AI13" s="16">
        <v>0</v>
      </c>
      <c r="AJ13" s="16"/>
      <c r="AK13" s="16">
        <v>2.0304568527918801E-2</v>
      </c>
      <c r="AL13" s="16">
        <v>9.7087378640776708E-3</v>
      </c>
      <c r="AM13" s="16">
        <v>0</v>
      </c>
      <c r="AN13" s="16">
        <v>2.0477815699658699E-2</v>
      </c>
      <c r="AO13" s="16">
        <v>1.0638297872340399E-2</v>
      </c>
      <c r="AP13" s="16">
        <v>4.6082949308755804E-3</v>
      </c>
      <c r="AQ13" s="16">
        <v>1.3333333333333299E-2</v>
      </c>
      <c r="AR13" s="16"/>
      <c r="AS13" s="16">
        <v>0</v>
      </c>
      <c r="AT13" s="16">
        <v>1.7699115044247801E-2</v>
      </c>
      <c r="AU13" s="16"/>
      <c r="AV13" s="16">
        <v>2.9535864978902999E-2</v>
      </c>
      <c r="AW13" s="16">
        <v>7.10900473933649E-3</v>
      </c>
      <c r="AX13" s="16"/>
      <c r="AY13" s="16">
        <v>2.2946859903381599E-2</v>
      </c>
      <c r="AZ13" s="16">
        <v>2.0408163265306098E-3</v>
      </c>
      <c r="BA13" s="16"/>
      <c r="BB13" s="16">
        <v>7.5414781297134196E-3</v>
      </c>
      <c r="BC13" s="16">
        <v>2.2900763358778602E-2</v>
      </c>
      <c r="BD13" s="16"/>
      <c r="BE13" s="16">
        <v>8.4848484848484895E-2</v>
      </c>
      <c r="BF13" s="16">
        <v>1.4792899408284E-2</v>
      </c>
      <c r="BG13" s="16">
        <v>1.7301038062283701E-3</v>
      </c>
      <c r="BH13" s="16">
        <v>0</v>
      </c>
    </row>
    <row r="14" spans="2:60" x14ac:dyDescent="0.25">
      <c r="B14" s="17" t="s">
        <v>612</v>
      </c>
      <c r="C14" s="19">
        <v>0.79135053110773901</v>
      </c>
      <c r="D14" s="19">
        <v>0.75968992248061995</v>
      </c>
      <c r="E14" s="19">
        <v>0.77622377622377603</v>
      </c>
      <c r="F14" s="19">
        <v>0.66315789473684195</v>
      </c>
      <c r="G14" s="19">
        <v>0.72413793103448298</v>
      </c>
      <c r="H14" s="19">
        <v>0.8</v>
      </c>
      <c r="I14" s="19">
        <v>0.86666666666666703</v>
      </c>
      <c r="J14" s="19">
        <v>0.68421052631578905</v>
      </c>
      <c r="K14" s="19">
        <v>0.76712328767123295</v>
      </c>
      <c r="L14" s="19">
        <v>0.73333333333333295</v>
      </c>
      <c r="M14" s="19">
        <v>0.88636363636363602</v>
      </c>
      <c r="N14" s="19">
        <v>0.80392156862745101</v>
      </c>
      <c r="O14" s="19">
        <v>0.66666666666666696</v>
      </c>
      <c r="P14" s="19">
        <v>0.73333333333333295</v>
      </c>
      <c r="Q14" s="19">
        <v>0.90697674418604701</v>
      </c>
      <c r="R14" s="19">
        <v>0.85185185185185197</v>
      </c>
      <c r="S14" s="19">
        <v>0.86813186813186805</v>
      </c>
      <c r="T14" s="19">
        <v>0.75961538461538503</v>
      </c>
      <c r="U14" s="19"/>
      <c r="V14" s="19">
        <v>0.63509749303621199</v>
      </c>
      <c r="W14" s="19">
        <v>0.78918918918918901</v>
      </c>
      <c r="X14" s="19">
        <v>0.86619718309859195</v>
      </c>
      <c r="Y14" s="19">
        <v>0.86326530612244901</v>
      </c>
      <c r="Z14" s="19"/>
      <c r="AA14" s="19">
        <v>0.69553805774278199</v>
      </c>
      <c r="AB14" s="19">
        <v>0.71951219512195097</v>
      </c>
      <c r="AC14" s="19">
        <v>0.8125</v>
      </c>
      <c r="AD14" s="19">
        <v>0.85271317829457405</v>
      </c>
      <c r="AE14" s="19">
        <v>0.873949579831933</v>
      </c>
      <c r="AF14" s="19">
        <v>0.90425531914893598</v>
      </c>
      <c r="AG14" s="19">
        <v>0.90625</v>
      </c>
      <c r="AH14" s="19">
        <v>0.80487804878048796</v>
      </c>
      <c r="AI14" s="19">
        <v>0.87735849056603799</v>
      </c>
      <c r="AJ14" s="19"/>
      <c r="AK14" s="19">
        <v>0.67512690355329896</v>
      </c>
      <c r="AL14" s="19">
        <v>0.77669902912621402</v>
      </c>
      <c r="AM14" s="19">
        <v>0.79207920792079201</v>
      </c>
      <c r="AN14" s="19">
        <v>0.77133105802047797</v>
      </c>
      <c r="AO14" s="19">
        <v>0.86702127659574502</v>
      </c>
      <c r="AP14" s="19">
        <v>0.85714285714285698</v>
      </c>
      <c r="AQ14" s="19">
        <v>0.88666666666666705</v>
      </c>
      <c r="AR14" s="19"/>
      <c r="AS14" s="19">
        <v>0.89893617021276595</v>
      </c>
      <c r="AT14" s="19">
        <v>0.77345132743362799</v>
      </c>
      <c r="AU14" s="19"/>
      <c r="AV14" s="19">
        <v>0.77426160337552696</v>
      </c>
      <c r="AW14" s="19">
        <v>0.80094786729857803</v>
      </c>
      <c r="AX14" s="19"/>
      <c r="AY14" s="19">
        <v>0.74879227053140096</v>
      </c>
      <c r="AZ14" s="19">
        <v>0.86326530612244901</v>
      </c>
      <c r="BA14" s="19"/>
      <c r="BB14" s="19">
        <v>0.86123680241327305</v>
      </c>
      <c r="BC14" s="19">
        <v>0.72061068702290099</v>
      </c>
      <c r="BD14" s="19"/>
      <c r="BE14" s="19">
        <v>0.412121212121212</v>
      </c>
      <c r="BF14" s="19">
        <v>0.718934911242604</v>
      </c>
      <c r="BG14" s="19">
        <v>0.88754325259515598</v>
      </c>
      <c r="BH14" s="19">
        <v>0.92340425531914905</v>
      </c>
    </row>
    <row r="15" spans="2:60" x14ac:dyDescent="0.25">
      <c r="B15" s="17" t="s">
        <v>613</v>
      </c>
      <c r="C15" s="19">
        <v>7.4355083459787599E-2</v>
      </c>
      <c r="D15" s="19">
        <v>0.108527131782946</v>
      </c>
      <c r="E15" s="19">
        <v>0.10489510489510501</v>
      </c>
      <c r="F15" s="19">
        <v>0.13684210526315799</v>
      </c>
      <c r="G15" s="19">
        <v>0.12068965517241401</v>
      </c>
      <c r="H15" s="19">
        <v>0.16666666666666699</v>
      </c>
      <c r="I15" s="19">
        <v>4.7619047619047603E-2</v>
      </c>
      <c r="J15" s="19">
        <v>5.2631578947368397E-2</v>
      </c>
      <c r="K15" s="19">
        <v>4.1095890410958902E-2</v>
      </c>
      <c r="L15" s="19">
        <v>0.133333333333333</v>
      </c>
      <c r="M15" s="19">
        <v>1.13636363636364E-2</v>
      </c>
      <c r="N15" s="19">
        <v>4.9019607843137303E-2</v>
      </c>
      <c r="O15" s="19">
        <v>3.3333333333333298E-2</v>
      </c>
      <c r="P15" s="19">
        <v>0.1</v>
      </c>
      <c r="Q15" s="19">
        <v>2.32558139534884E-2</v>
      </c>
      <c r="R15" s="19">
        <v>3.7037037037037E-2</v>
      </c>
      <c r="S15" s="19">
        <v>3.2967032967033003E-2</v>
      </c>
      <c r="T15" s="19">
        <v>9.6153846153846104E-2</v>
      </c>
      <c r="U15" s="19"/>
      <c r="V15" s="19">
        <v>0.153203342618384</v>
      </c>
      <c r="W15" s="19">
        <v>7.5675675675675694E-2</v>
      </c>
      <c r="X15" s="19">
        <v>4.92957746478873E-2</v>
      </c>
      <c r="Y15" s="19">
        <v>3.06122448979592E-2</v>
      </c>
      <c r="Z15" s="19"/>
      <c r="AA15" s="19">
        <v>0.13123359580052499</v>
      </c>
      <c r="AB15" s="19">
        <v>4.8780487804878099E-2</v>
      </c>
      <c r="AC15" s="19">
        <v>8.0357142857142794E-2</v>
      </c>
      <c r="AD15" s="19">
        <v>4.6511627906976702E-2</v>
      </c>
      <c r="AE15" s="19">
        <v>4.20168067226891E-2</v>
      </c>
      <c r="AF15" s="19">
        <v>4.2553191489361701E-2</v>
      </c>
      <c r="AG15" s="19">
        <v>3.125E-2</v>
      </c>
      <c r="AH15" s="19">
        <v>6.0975609756097601E-2</v>
      </c>
      <c r="AI15" s="19">
        <v>9.4339622641509396E-3</v>
      </c>
      <c r="AJ15" s="19"/>
      <c r="AK15" s="19">
        <v>0.147208121827411</v>
      </c>
      <c r="AL15" s="19">
        <v>7.7669902912621394E-2</v>
      </c>
      <c r="AM15" s="19">
        <v>3.9603960396039598E-2</v>
      </c>
      <c r="AN15" s="19">
        <v>9.5563139931740607E-2</v>
      </c>
      <c r="AO15" s="19">
        <v>4.7872340425531901E-2</v>
      </c>
      <c r="AP15" s="19">
        <v>3.2258064516128997E-2</v>
      </c>
      <c r="AQ15" s="19">
        <v>4.6666666666666697E-2</v>
      </c>
      <c r="AR15" s="19"/>
      <c r="AS15" s="19">
        <v>5.85106382978723E-2</v>
      </c>
      <c r="AT15" s="19">
        <v>7.6991150442477896E-2</v>
      </c>
      <c r="AU15" s="19"/>
      <c r="AV15" s="19">
        <v>8.4388185654008394E-2</v>
      </c>
      <c r="AW15" s="19">
        <v>6.8720379146919405E-2</v>
      </c>
      <c r="AX15" s="19"/>
      <c r="AY15" s="19">
        <v>0.10024154589372</v>
      </c>
      <c r="AZ15" s="19">
        <v>3.06122448979592E-2</v>
      </c>
      <c r="BA15" s="19"/>
      <c r="BB15" s="19">
        <v>4.2232277526395197E-2</v>
      </c>
      <c r="BC15" s="19">
        <v>0.106870229007634</v>
      </c>
      <c r="BD15" s="19"/>
      <c r="BE15" s="19">
        <v>0.25454545454545502</v>
      </c>
      <c r="BF15" s="19">
        <v>0.100591715976331</v>
      </c>
      <c r="BG15" s="19">
        <v>3.1141868512110701E-2</v>
      </c>
      <c r="BH15" s="19">
        <v>1.7021276595744698E-2</v>
      </c>
    </row>
    <row r="16" spans="2:60" x14ac:dyDescent="0.25">
      <c r="B16" s="17" t="s">
        <v>171</v>
      </c>
      <c r="C16" s="20">
        <v>0.71699544764795098</v>
      </c>
      <c r="D16" s="20">
        <v>0.65116279069767402</v>
      </c>
      <c r="E16" s="20">
        <v>0.67132867132867102</v>
      </c>
      <c r="F16" s="20">
        <v>0.52631578947368396</v>
      </c>
      <c r="G16" s="20">
        <v>0.60344827586206895</v>
      </c>
      <c r="H16" s="20">
        <v>0.63333333333333297</v>
      </c>
      <c r="I16" s="20">
        <v>0.81904761904761902</v>
      </c>
      <c r="J16" s="20">
        <v>0.63157894736842102</v>
      </c>
      <c r="K16" s="20">
        <v>0.72602739726027399</v>
      </c>
      <c r="L16" s="20">
        <v>0.6</v>
      </c>
      <c r="M16" s="20">
        <v>0.875</v>
      </c>
      <c r="N16" s="20">
        <v>0.75490196078431404</v>
      </c>
      <c r="O16" s="20">
        <v>0.63333333333333297</v>
      </c>
      <c r="P16" s="20">
        <v>0.63333333333333297</v>
      </c>
      <c r="Q16" s="20">
        <v>0.88372093023255804</v>
      </c>
      <c r="R16" s="20">
        <v>0.81481481481481499</v>
      </c>
      <c r="S16" s="20">
        <v>0.83516483516483497</v>
      </c>
      <c r="T16" s="20">
        <v>0.66346153846153799</v>
      </c>
      <c r="U16" s="20"/>
      <c r="V16" s="20">
        <v>0.48189415041782702</v>
      </c>
      <c r="W16" s="20">
        <v>0.713513513513514</v>
      </c>
      <c r="X16" s="20">
        <v>0.81690140845070403</v>
      </c>
      <c r="Y16" s="20">
        <v>0.83265306122449001</v>
      </c>
      <c r="Z16" s="20"/>
      <c r="AA16" s="20">
        <v>0.56430446194225703</v>
      </c>
      <c r="AB16" s="20">
        <v>0.67073170731707299</v>
      </c>
      <c r="AC16" s="20">
        <v>0.73214285714285698</v>
      </c>
      <c r="AD16" s="20">
        <v>0.806201550387597</v>
      </c>
      <c r="AE16" s="20">
        <v>0.83193277310924396</v>
      </c>
      <c r="AF16" s="20">
        <v>0.86170212765957499</v>
      </c>
      <c r="AG16" s="20">
        <v>0.875</v>
      </c>
      <c r="AH16" s="20">
        <v>0.74390243902439002</v>
      </c>
      <c r="AI16" s="20">
        <v>0.86792452830188704</v>
      </c>
      <c r="AJ16" s="20"/>
      <c r="AK16" s="20">
        <v>0.52791878172588802</v>
      </c>
      <c r="AL16" s="20">
        <v>0.69902912621359203</v>
      </c>
      <c r="AM16" s="20">
        <v>0.75247524752475203</v>
      </c>
      <c r="AN16" s="20">
        <v>0.67576791808873704</v>
      </c>
      <c r="AO16" s="20">
        <v>0.819148936170213</v>
      </c>
      <c r="AP16" s="20">
        <v>0.82488479262672798</v>
      </c>
      <c r="AQ16" s="20">
        <v>0.84</v>
      </c>
      <c r="AR16" s="20"/>
      <c r="AS16" s="20">
        <v>0.840425531914894</v>
      </c>
      <c r="AT16" s="20">
        <v>0.69646017699115004</v>
      </c>
      <c r="AU16" s="20"/>
      <c r="AV16" s="20">
        <v>0.689873417721519</v>
      </c>
      <c r="AW16" s="20">
        <v>0.73222748815165895</v>
      </c>
      <c r="AX16" s="20"/>
      <c r="AY16" s="20">
        <v>0.64855072463768104</v>
      </c>
      <c r="AZ16" s="20">
        <v>0.83265306122449001</v>
      </c>
      <c r="BA16" s="20"/>
      <c r="BB16" s="20">
        <v>0.81900452488687803</v>
      </c>
      <c r="BC16" s="20">
        <v>0.613740458015267</v>
      </c>
      <c r="BD16" s="20"/>
      <c r="BE16" s="20">
        <v>0.15757575757575801</v>
      </c>
      <c r="BF16" s="20">
        <v>0.61834319526627202</v>
      </c>
      <c r="BG16" s="20">
        <v>0.856401384083045</v>
      </c>
      <c r="BH16" s="20">
        <v>0.90638297872340401</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607</v>
      </c>
      <c r="C8" s="16">
        <v>0.142640364188164</v>
      </c>
      <c r="D8" s="16">
        <v>0.13178294573643401</v>
      </c>
      <c r="E8" s="16">
        <v>0.13986013986014001</v>
      </c>
      <c r="F8" s="16">
        <v>0.105263157894737</v>
      </c>
      <c r="G8" s="16">
        <v>3.4482758620689703E-2</v>
      </c>
      <c r="H8" s="16">
        <v>0.16666666666666699</v>
      </c>
      <c r="I8" s="16">
        <v>0.14285714285714299</v>
      </c>
      <c r="J8" s="16">
        <v>5.2631578947368397E-2</v>
      </c>
      <c r="K8" s="16">
        <v>9.5890410958904104E-2</v>
      </c>
      <c r="L8" s="16">
        <v>6.6666666666666693E-2</v>
      </c>
      <c r="M8" s="16">
        <v>0.170454545454545</v>
      </c>
      <c r="N8" s="16">
        <v>0.15686274509803899</v>
      </c>
      <c r="O8" s="16">
        <v>0.2</v>
      </c>
      <c r="P8" s="16">
        <v>0.133333333333333</v>
      </c>
      <c r="Q8" s="16">
        <v>0.232558139534884</v>
      </c>
      <c r="R8" s="16">
        <v>0.11111111111111099</v>
      </c>
      <c r="S8" s="16">
        <v>0.19230769230769201</v>
      </c>
      <c r="T8" s="16">
        <v>0.15384615384615399</v>
      </c>
      <c r="U8" s="16"/>
      <c r="V8" s="16">
        <v>5.5710306406685201E-2</v>
      </c>
      <c r="W8" s="16">
        <v>9.1891891891891897E-2</v>
      </c>
      <c r="X8" s="16">
        <v>0.147887323943662</v>
      </c>
      <c r="Y8" s="16">
        <v>0.22244897959183699</v>
      </c>
      <c r="Z8" s="16"/>
      <c r="AA8" s="16">
        <v>7.0866141732283505E-2</v>
      </c>
      <c r="AB8" s="16">
        <v>0.15853658536585399</v>
      </c>
      <c r="AC8" s="16">
        <v>0.14285714285714299</v>
      </c>
      <c r="AD8" s="16">
        <v>0.193798449612403</v>
      </c>
      <c r="AE8" s="16">
        <v>0.13445378151260501</v>
      </c>
      <c r="AF8" s="16">
        <v>0.22340425531914901</v>
      </c>
      <c r="AG8" s="16">
        <v>0.26041666666666702</v>
      </c>
      <c r="AH8" s="16">
        <v>0.134146341463415</v>
      </c>
      <c r="AI8" s="16">
        <v>0.25471698113207503</v>
      </c>
      <c r="AJ8" s="16"/>
      <c r="AK8" s="16">
        <v>8.1218274111675107E-2</v>
      </c>
      <c r="AL8" s="16">
        <v>0.116504854368932</v>
      </c>
      <c r="AM8" s="16">
        <v>8.9108910891089105E-2</v>
      </c>
      <c r="AN8" s="16">
        <v>0.12286689419795201</v>
      </c>
      <c r="AO8" s="16">
        <v>0.21276595744680901</v>
      </c>
      <c r="AP8" s="16">
        <v>0.18894009216589899</v>
      </c>
      <c r="AQ8" s="16">
        <v>0.193333333333333</v>
      </c>
      <c r="AR8" s="16"/>
      <c r="AS8" s="16">
        <v>0.29255319148936199</v>
      </c>
      <c r="AT8" s="16">
        <v>0.117699115044248</v>
      </c>
      <c r="AU8" s="16"/>
      <c r="AV8" s="16">
        <v>0.13713080168776401</v>
      </c>
      <c r="AW8" s="16">
        <v>0.145734597156398</v>
      </c>
      <c r="AX8" s="16"/>
      <c r="AY8" s="16">
        <v>9.5410628019323707E-2</v>
      </c>
      <c r="AZ8" s="16">
        <v>0.22244897959183699</v>
      </c>
      <c r="BA8" s="16"/>
      <c r="BB8" s="16">
        <v>0.200603318250377</v>
      </c>
      <c r="BC8" s="16">
        <v>8.3969465648855005E-2</v>
      </c>
      <c r="BD8" s="16"/>
      <c r="BE8" s="16">
        <v>1.21212121212121E-2</v>
      </c>
      <c r="BF8" s="16">
        <v>7.9881656804733706E-2</v>
      </c>
      <c r="BG8" s="16">
        <v>0.14186851211072701</v>
      </c>
      <c r="BH8" s="16">
        <v>0.32765957446808502</v>
      </c>
    </row>
    <row r="9" spans="2:60" x14ac:dyDescent="0.25">
      <c r="B9" s="17" t="s">
        <v>608</v>
      </c>
      <c r="C9" s="16">
        <v>0.31335356600910502</v>
      </c>
      <c r="D9" s="16">
        <v>0.34883720930232598</v>
      </c>
      <c r="E9" s="16">
        <v>0.27972027972028002</v>
      </c>
      <c r="F9" s="16">
        <v>0.27368421052631597</v>
      </c>
      <c r="G9" s="16">
        <v>0.24137931034482801</v>
      </c>
      <c r="H9" s="16">
        <v>0.33333333333333298</v>
      </c>
      <c r="I9" s="16">
        <v>0.28571428571428598</v>
      </c>
      <c r="J9" s="16">
        <v>0.57894736842105299</v>
      </c>
      <c r="K9" s="16">
        <v>0.35616438356164398</v>
      </c>
      <c r="L9" s="16">
        <v>0.266666666666667</v>
      </c>
      <c r="M9" s="16">
        <v>0.375</v>
      </c>
      <c r="N9" s="16">
        <v>0.35294117647058798</v>
      </c>
      <c r="O9" s="16">
        <v>0.266666666666667</v>
      </c>
      <c r="P9" s="16">
        <v>0.25</v>
      </c>
      <c r="Q9" s="16">
        <v>0.209302325581395</v>
      </c>
      <c r="R9" s="16">
        <v>0.25925925925925902</v>
      </c>
      <c r="S9" s="16">
        <v>0.37362637362637402</v>
      </c>
      <c r="T9" s="16">
        <v>0.25961538461538503</v>
      </c>
      <c r="U9" s="16"/>
      <c r="V9" s="16">
        <v>0.158774373259053</v>
      </c>
      <c r="W9" s="16">
        <v>0.33513513513513499</v>
      </c>
      <c r="X9" s="16">
        <v>0.34507042253521097</v>
      </c>
      <c r="Y9" s="16">
        <v>0.4</v>
      </c>
      <c r="Z9" s="16"/>
      <c r="AA9" s="16">
        <v>0.23097112860892399</v>
      </c>
      <c r="AB9" s="16">
        <v>0.28048780487804897</v>
      </c>
      <c r="AC9" s="16">
        <v>0.33035714285714302</v>
      </c>
      <c r="AD9" s="16">
        <v>0.35658914728682201</v>
      </c>
      <c r="AE9" s="16">
        <v>0.369747899159664</v>
      </c>
      <c r="AF9" s="16">
        <v>0.43617021276595702</v>
      </c>
      <c r="AG9" s="16">
        <v>0.375</v>
      </c>
      <c r="AH9" s="16">
        <v>0.36585365853658502</v>
      </c>
      <c r="AI9" s="16">
        <v>0.36792452830188699</v>
      </c>
      <c r="AJ9" s="16"/>
      <c r="AK9" s="16">
        <v>0.21319796954314699</v>
      </c>
      <c r="AL9" s="16">
        <v>0.36893203883495101</v>
      </c>
      <c r="AM9" s="16">
        <v>0.316831683168317</v>
      </c>
      <c r="AN9" s="16">
        <v>0.283276450511945</v>
      </c>
      <c r="AO9" s="16">
        <v>0.36702127659574502</v>
      </c>
      <c r="AP9" s="16">
        <v>0.37327188940092199</v>
      </c>
      <c r="AQ9" s="16">
        <v>0.38666666666666699</v>
      </c>
      <c r="AR9" s="16"/>
      <c r="AS9" s="16">
        <v>0.43617021276595702</v>
      </c>
      <c r="AT9" s="16">
        <v>0.29292035398230098</v>
      </c>
      <c r="AU9" s="16"/>
      <c r="AV9" s="16">
        <v>0.26160337552742602</v>
      </c>
      <c r="AW9" s="16">
        <v>0.34241706161137397</v>
      </c>
      <c r="AX9" s="16"/>
      <c r="AY9" s="16">
        <v>0.26207729468599</v>
      </c>
      <c r="AZ9" s="16">
        <v>0.4</v>
      </c>
      <c r="BA9" s="16"/>
      <c r="BB9" s="16">
        <v>0.36048265460030199</v>
      </c>
      <c r="BC9" s="16">
        <v>0.26564885496183199</v>
      </c>
      <c r="BD9" s="16"/>
      <c r="BE9" s="16">
        <v>6.6666666666666693E-2</v>
      </c>
      <c r="BF9" s="16">
        <v>0.183431952662722</v>
      </c>
      <c r="BG9" s="16">
        <v>0.41349480968858099</v>
      </c>
      <c r="BH9" s="16">
        <v>0.42553191489361702</v>
      </c>
    </row>
    <row r="10" spans="2:60" x14ac:dyDescent="0.25">
      <c r="B10" s="17" t="s">
        <v>609</v>
      </c>
      <c r="C10" s="16">
        <v>0.29286798179059198</v>
      </c>
      <c r="D10" s="16">
        <v>0.28682170542635699</v>
      </c>
      <c r="E10" s="16">
        <v>0.30769230769230799</v>
      </c>
      <c r="F10" s="16">
        <v>0.29473684210526302</v>
      </c>
      <c r="G10" s="16">
        <v>0.431034482758621</v>
      </c>
      <c r="H10" s="16">
        <v>0.2</v>
      </c>
      <c r="I10" s="16">
        <v>0.36190476190476201</v>
      </c>
      <c r="J10" s="16">
        <v>0.21052631578947401</v>
      </c>
      <c r="K10" s="16">
        <v>0.31506849315068503</v>
      </c>
      <c r="L10" s="16">
        <v>0.33333333333333298</v>
      </c>
      <c r="M10" s="16">
        <v>0.15909090909090901</v>
      </c>
      <c r="N10" s="16">
        <v>0.24509803921568599</v>
      </c>
      <c r="O10" s="16">
        <v>0.2</v>
      </c>
      <c r="P10" s="16">
        <v>0.38333333333333303</v>
      </c>
      <c r="Q10" s="16">
        <v>0.39534883720930197</v>
      </c>
      <c r="R10" s="16">
        <v>0.33333333333333298</v>
      </c>
      <c r="S10" s="16">
        <v>0.24725274725274701</v>
      </c>
      <c r="T10" s="16">
        <v>0.30769230769230799</v>
      </c>
      <c r="U10" s="16"/>
      <c r="V10" s="16">
        <v>0.32869080779944299</v>
      </c>
      <c r="W10" s="16">
        <v>0.32432432432432401</v>
      </c>
      <c r="X10" s="16">
        <v>0.32746478873239399</v>
      </c>
      <c r="Y10" s="16">
        <v>0.23469387755102</v>
      </c>
      <c r="Z10" s="16"/>
      <c r="AA10" s="16">
        <v>0.31233595800524899</v>
      </c>
      <c r="AB10" s="16">
        <v>0.30487804878048802</v>
      </c>
      <c r="AC10" s="16">
        <v>0.33035714285714302</v>
      </c>
      <c r="AD10" s="16">
        <v>0.26356589147286802</v>
      </c>
      <c r="AE10" s="16">
        <v>0.32773109243697501</v>
      </c>
      <c r="AF10" s="16">
        <v>0.26595744680851102</v>
      </c>
      <c r="AG10" s="16">
        <v>0.25</v>
      </c>
      <c r="AH10" s="16">
        <v>0.31707317073170699</v>
      </c>
      <c r="AI10" s="16">
        <v>0.22641509433962301</v>
      </c>
      <c r="AJ10" s="16"/>
      <c r="AK10" s="16">
        <v>0.36040609137055801</v>
      </c>
      <c r="AL10" s="16">
        <v>0.25242718446601897</v>
      </c>
      <c r="AM10" s="16">
        <v>0.40594059405940602</v>
      </c>
      <c r="AN10" s="16">
        <v>0.31399317406143301</v>
      </c>
      <c r="AO10" s="16">
        <v>0.28191489361702099</v>
      </c>
      <c r="AP10" s="16">
        <v>0.28110599078340998</v>
      </c>
      <c r="AQ10" s="16">
        <v>0.17333333333333301</v>
      </c>
      <c r="AR10" s="16"/>
      <c r="AS10" s="16">
        <v>0.159574468085106</v>
      </c>
      <c r="AT10" s="16">
        <v>0.31504424778761098</v>
      </c>
      <c r="AU10" s="16"/>
      <c r="AV10" s="16">
        <v>0.29957805907173002</v>
      </c>
      <c r="AW10" s="16">
        <v>0.28909952606635098</v>
      </c>
      <c r="AX10" s="16"/>
      <c r="AY10" s="16">
        <v>0.32729468599033801</v>
      </c>
      <c r="AZ10" s="16">
        <v>0.23469387755102</v>
      </c>
      <c r="BA10" s="16"/>
      <c r="BB10" s="16">
        <v>0.250377073906486</v>
      </c>
      <c r="BC10" s="16">
        <v>0.33587786259542002</v>
      </c>
      <c r="BD10" s="16"/>
      <c r="BE10" s="16">
        <v>0.27272727272727298</v>
      </c>
      <c r="BF10" s="16">
        <v>0.39349112426035499</v>
      </c>
      <c r="BG10" s="16">
        <v>0.28373702422145303</v>
      </c>
      <c r="BH10" s="16">
        <v>0.182978723404255</v>
      </c>
    </row>
    <row r="11" spans="2:60" x14ac:dyDescent="0.25">
      <c r="B11" s="17" t="s">
        <v>610</v>
      </c>
      <c r="C11" s="16">
        <v>9.0288315629742003E-2</v>
      </c>
      <c r="D11" s="16">
        <v>8.5271317829457405E-2</v>
      </c>
      <c r="E11" s="16">
        <v>8.3916083916083906E-2</v>
      </c>
      <c r="F11" s="16">
        <v>0.115789473684211</v>
      </c>
      <c r="G11" s="16">
        <v>0.12068965517241401</v>
      </c>
      <c r="H11" s="16">
        <v>6.6666666666666693E-2</v>
      </c>
      <c r="I11" s="16">
        <v>7.6190476190476197E-2</v>
      </c>
      <c r="J11" s="16">
        <v>5.2631578947368397E-2</v>
      </c>
      <c r="K11" s="16">
        <v>8.2191780821917804E-2</v>
      </c>
      <c r="L11" s="16">
        <v>3.3333333333333298E-2</v>
      </c>
      <c r="M11" s="16">
        <v>0.11363636363636399</v>
      </c>
      <c r="N11" s="16">
        <v>6.8627450980392204E-2</v>
      </c>
      <c r="O11" s="16">
        <v>0.1</v>
      </c>
      <c r="P11" s="16">
        <v>0.1</v>
      </c>
      <c r="Q11" s="16">
        <v>4.6511627906976702E-2</v>
      </c>
      <c r="R11" s="16">
        <v>0.148148148148148</v>
      </c>
      <c r="S11" s="16">
        <v>6.5934065934065894E-2</v>
      </c>
      <c r="T11" s="16">
        <v>0.15384615384615399</v>
      </c>
      <c r="U11" s="16"/>
      <c r="V11" s="16">
        <v>0.13370473537604499</v>
      </c>
      <c r="W11" s="16">
        <v>0.102702702702703</v>
      </c>
      <c r="X11" s="16">
        <v>8.8028169014084501E-2</v>
      </c>
      <c r="Y11" s="16">
        <v>5.5102040816326497E-2</v>
      </c>
      <c r="Z11" s="16"/>
      <c r="AA11" s="16">
        <v>0.12073490813648299</v>
      </c>
      <c r="AB11" s="16">
        <v>0.134146341463415</v>
      </c>
      <c r="AC11" s="16">
        <v>8.0357142857142905E-2</v>
      </c>
      <c r="AD11" s="16">
        <v>0.10077519379845</v>
      </c>
      <c r="AE11" s="16">
        <v>5.8823529411764698E-2</v>
      </c>
      <c r="AF11" s="16">
        <v>4.2553191489361701E-2</v>
      </c>
      <c r="AG11" s="16">
        <v>6.25E-2</v>
      </c>
      <c r="AH11" s="16">
        <v>0.109756097560976</v>
      </c>
      <c r="AI11" s="16">
        <v>5.6603773584905703E-2</v>
      </c>
      <c r="AJ11" s="16"/>
      <c r="AK11" s="16">
        <v>0.101522842639594</v>
      </c>
      <c r="AL11" s="16">
        <v>0.12621359223301001</v>
      </c>
      <c r="AM11" s="16">
        <v>9.9009900990099001E-2</v>
      </c>
      <c r="AN11" s="16">
        <v>0.102389078498294</v>
      </c>
      <c r="AO11" s="16">
        <v>7.9787234042553196E-2</v>
      </c>
      <c r="AP11" s="16">
        <v>9.2165898617511496E-2</v>
      </c>
      <c r="AQ11" s="16">
        <v>0.06</v>
      </c>
      <c r="AR11" s="16"/>
      <c r="AS11" s="16">
        <v>6.9148936170212796E-2</v>
      </c>
      <c r="AT11" s="16">
        <v>9.3805309734513301E-2</v>
      </c>
      <c r="AU11" s="16"/>
      <c r="AV11" s="16">
        <v>8.0168776371307995E-2</v>
      </c>
      <c r="AW11" s="16">
        <v>9.5971563981042701E-2</v>
      </c>
      <c r="AX11" s="16"/>
      <c r="AY11" s="16">
        <v>0.11111111111111099</v>
      </c>
      <c r="AZ11" s="16">
        <v>5.5102040816326497E-2</v>
      </c>
      <c r="BA11" s="16"/>
      <c r="BB11" s="16">
        <v>7.99396681749623E-2</v>
      </c>
      <c r="BC11" s="16">
        <v>0.10076335877862599</v>
      </c>
      <c r="BD11" s="16"/>
      <c r="BE11" s="16">
        <v>0.13939393939393899</v>
      </c>
      <c r="BF11" s="16">
        <v>0.121301775147929</v>
      </c>
      <c r="BG11" s="16">
        <v>8.1314878892733602E-2</v>
      </c>
      <c r="BH11" s="16">
        <v>3.4042553191489397E-2</v>
      </c>
    </row>
    <row r="12" spans="2:60" x14ac:dyDescent="0.25">
      <c r="B12" s="17" t="s">
        <v>611</v>
      </c>
      <c r="C12" s="16">
        <v>6.2215477996965099E-2</v>
      </c>
      <c r="D12" s="16">
        <v>8.5271317829457405E-2</v>
      </c>
      <c r="E12" s="16">
        <v>4.8951048951049E-2</v>
      </c>
      <c r="F12" s="16">
        <v>4.2105263157894701E-2</v>
      </c>
      <c r="G12" s="16">
        <v>3.4482758620689703E-2</v>
      </c>
      <c r="H12" s="16">
        <v>3.3333333333333298E-2</v>
      </c>
      <c r="I12" s="16">
        <v>3.8095238095238099E-2</v>
      </c>
      <c r="J12" s="16">
        <v>0</v>
      </c>
      <c r="K12" s="16">
        <v>4.1095890410958902E-2</v>
      </c>
      <c r="L12" s="16">
        <v>0.2</v>
      </c>
      <c r="M12" s="16">
        <v>7.9545454545454503E-2</v>
      </c>
      <c r="N12" s="16">
        <v>8.8235294117647106E-2</v>
      </c>
      <c r="O12" s="16">
        <v>6.6666666666666693E-2</v>
      </c>
      <c r="P12" s="16">
        <v>3.3333333333333298E-2</v>
      </c>
      <c r="Q12" s="16">
        <v>4.6511627906976702E-2</v>
      </c>
      <c r="R12" s="16">
        <v>0.11111111111111099</v>
      </c>
      <c r="S12" s="16">
        <v>9.3406593406593394E-2</v>
      </c>
      <c r="T12" s="16">
        <v>1.9230769230769201E-2</v>
      </c>
      <c r="U12" s="16"/>
      <c r="V12" s="16">
        <v>0.13370473537604499</v>
      </c>
      <c r="W12" s="16">
        <v>5.9459459459459497E-2</v>
      </c>
      <c r="X12" s="16">
        <v>2.8169014084507001E-2</v>
      </c>
      <c r="Y12" s="16">
        <v>3.06122448979592E-2</v>
      </c>
      <c r="Z12" s="16"/>
      <c r="AA12" s="16">
        <v>0.12073490813648299</v>
      </c>
      <c r="AB12" s="16">
        <v>4.8780487804878099E-2</v>
      </c>
      <c r="AC12" s="16">
        <v>3.5714285714285698E-2</v>
      </c>
      <c r="AD12" s="16">
        <v>3.8759689922480599E-2</v>
      </c>
      <c r="AE12" s="16">
        <v>5.0420168067226899E-2</v>
      </c>
      <c r="AF12" s="16">
        <v>0</v>
      </c>
      <c r="AG12" s="16">
        <v>2.0833333333333301E-2</v>
      </c>
      <c r="AH12" s="16">
        <v>3.65853658536585E-2</v>
      </c>
      <c r="AI12" s="16">
        <v>3.77358490566038E-2</v>
      </c>
      <c r="AJ12" s="16"/>
      <c r="AK12" s="16">
        <v>0.111675126903553</v>
      </c>
      <c r="AL12" s="16">
        <v>7.7669902912621394E-2</v>
      </c>
      <c r="AM12" s="16">
        <v>5.9405940594059403E-2</v>
      </c>
      <c r="AN12" s="16">
        <v>6.4846416382252595E-2</v>
      </c>
      <c r="AO12" s="16">
        <v>2.1276595744680899E-2</v>
      </c>
      <c r="AP12" s="16">
        <v>1.8433179723502301E-2</v>
      </c>
      <c r="AQ12" s="16">
        <v>0.08</v>
      </c>
      <c r="AR12" s="16"/>
      <c r="AS12" s="16">
        <v>3.1914893617021302E-2</v>
      </c>
      <c r="AT12" s="16">
        <v>6.7256637168141606E-2</v>
      </c>
      <c r="AU12" s="16"/>
      <c r="AV12" s="16">
        <v>8.2278481012658194E-2</v>
      </c>
      <c r="AW12" s="16">
        <v>5.0947867298578198E-2</v>
      </c>
      <c r="AX12" s="16"/>
      <c r="AY12" s="16">
        <v>8.0917874396135306E-2</v>
      </c>
      <c r="AZ12" s="16">
        <v>3.06122448979592E-2</v>
      </c>
      <c r="BA12" s="16"/>
      <c r="BB12" s="16">
        <v>4.9773755656108601E-2</v>
      </c>
      <c r="BC12" s="16">
        <v>7.48091603053435E-2</v>
      </c>
      <c r="BD12" s="16"/>
      <c r="BE12" s="16">
        <v>0.2</v>
      </c>
      <c r="BF12" s="16">
        <v>6.8047337278106496E-2</v>
      </c>
      <c r="BG12" s="16">
        <v>3.4602076124567498E-2</v>
      </c>
      <c r="BH12" s="16">
        <v>2.5531914893616999E-2</v>
      </c>
    </row>
    <row r="13" spans="2:60" x14ac:dyDescent="0.25">
      <c r="B13" s="17" t="s">
        <v>103</v>
      </c>
      <c r="C13" s="16">
        <v>9.8634294385432503E-2</v>
      </c>
      <c r="D13" s="16">
        <v>6.2015503875968998E-2</v>
      </c>
      <c r="E13" s="16">
        <v>0.13986013986014001</v>
      </c>
      <c r="F13" s="16">
        <v>0.168421052631579</v>
      </c>
      <c r="G13" s="16">
        <v>0.13793103448275901</v>
      </c>
      <c r="H13" s="16">
        <v>0.2</v>
      </c>
      <c r="I13" s="16">
        <v>9.5238095238095205E-2</v>
      </c>
      <c r="J13" s="16">
        <v>0.105263157894737</v>
      </c>
      <c r="K13" s="16">
        <v>0.10958904109589</v>
      </c>
      <c r="L13" s="16">
        <v>0.1</v>
      </c>
      <c r="M13" s="16">
        <v>0.102272727272727</v>
      </c>
      <c r="N13" s="16">
        <v>8.8235294117647106E-2</v>
      </c>
      <c r="O13" s="16">
        <v>0.16666666666666699</v>
      </c>
      <c r="P13" s="16">
        <v>0.1</v>
      </c>
      <c r="Q13" s="16">
        <v>6.9767441860465101E-2</v>
      </c>
      <c r="R13" s="16">
        <v>3.7037037037037E-2</v>
      </c>
      <c r="S13" s="16">
        <v>2.74725274725275E-2</v>
      </c>
      <c r="T13" s="16">
        <v>0.105769230769231</v>
      </c>
      <c r="U13" s="16"/>
      <c r="V13" s="16">
        <v>0.18941504178273</v>
      </c>
      <c r="W13" s="16">
        <v>8.6486486486486505E-2</v>
      </c>
      <c r="X13" s="16">
        <v>6.3380281690140802E-2</v>
      </c>
      <c r="Y13" s="16">
        <v>5.7142857142857099E-2</v>
      </c>
      <c r="Z13" s="16"/>
      <c r="AA13" s="16">
        <v>0.144356955380577</v>
      </c>
      <c r="AB13" s="16">
        <v>7.3170731707317097E-2</v>
      </c>
      <c r="AC13" s="16">
        <v>8.0357142857142905E-2</v>
      </c>
      <c r="AD13" s="16">
        <v>4.6511627906976702E-2</v>
      </c>
      <c r="AE13" s="16">
        <v>5.8823529411764698E-2</v>
      </c>
      <c r="AF13" s="16">
        <v>3.1914893617021302E-2</v>
      </c>
      <c r="AG13" s="16">
        <v>3.125E-2</v>
      </c>
      <c r="AH13" s="16">
        <v>3.65853658536585E-2</v>
      </c>
      <c r="AI13" s="16">
        <v>5.6603773584905703E-2</v>
      </c>
      <c r="AJ13" s="16"/>
      <c r="AK13" s="16">
        <v>0.131979695431472</v>
      </c>
      <c r="AL13" s="16">
        <v>5.8252427184466E-2</v>
      </c>
      <c r="AM13" s="16">
        <v>2.9702970297029702E-2</v>
      </c>
      <c r="AN13" s="16">
        <v>0.112627986348123</v>
      </c>
      <c r="AO13" s="16">
        <v>3.7234042553191501E-2</v>
      </c>
      <c r="AP13" s="16">
        <v>4.6082949308755797E-2</v>
      </c>
      <c r="AQ13" s="16">
        <v>0.10666666666666701</v>
      </c>
      <c r="AR13" s="16"/>
      <c r="AS13" s="16">
        <v>1.0638297872340399E-2</v>
      </c>
      <c r="AT13" s="16">
        <v>0.11327433628318601</v>
      </c>
      <c r="AU13" s="16"/>
      <c r="AV13" s="16">
        <v>0.139240506329114</v>
      </c>
      <c r="AW13" s="16">
        <v>7.5829383886255902E-2</v>
      </c>
      <c r="AX13" s="16"/>
      <c r="AY13" s="16">
        <v>0.123188405797101</v>
      </c>
      <c r="AZ13" s="16">
        <v>5.7142857142857099E-2</v>
      </c>
      <c r="BA13" s="16"/>
      <c r="BB13" s="16">
        <v>5.8823529411764698E-2</v>
      </c>
      <c r="BC13" s="16">
        <v>0.13893129770992399</v>
      </c>
      <c r="BD13" s="16"/>
      <c r="BE13" s="16">
        <v>0.30909090909090903</v>
      </c>
      <c r="BF13" s="16">
        <v>0.15384615384615399</v>
      </c>
      <c r="BG13" s="16">
        <v>4.4982698961937698E-2</v>
      </c>
      <c r="BH13" s="16">
        <v>4.2553191489361703E-3</v>
      </c>
    </row>
    <row r="14" spans="2:60" x14ac:dyDescent="0.25">
      <c r="B14" s="17" t="s">
        <v>612</v>
      </c>
      <c r="C14" s="19">
        <v>0.45599393019726903</v>
      </c>
      <c r="D14" s="19">
        <v>0.48062015503875999</v>
      </c>
      <c r="E14" s="19">
        <v>0.41958041958042003</v>
      </c>
      <c r="F14" s="19">
        <v>0.37894736842105298</v>
      </c>
      <c r="G14" s="19">
        <v>0.27586206896551702</v>
      </c>
      <c r="H14" s="19">
        <v>0.5</v>
      </c>
      <c r="I14" s="19">
        <v>0.42857142857142899</v>
      </c>
      <c r="J14" s="19">
        <v>0.63157894736842102</v>
      </c>
      <c r="K14" s="19">
        <v>0.45205479452054798</v>
      </c>
      <c r="L14" s="19">
        <v>0.33333333333333298</v>
      </c>
      <c r="M14" s="19">
        <v>0.54545454545454497</v>
      </c>
      <c r="N14" s="19">
        <v>0.50980392156862697</v>
      </c>
      <c r="O14" s="19">
        <v>0.46666666666666701</v>
      </c>
      <c r="P14" s="19">
        <v>0.38333333333333303</v>
      </c>
      <c r="Q14" s="19">
        <v>0.44186046511627902</v>
      </c>
      <c r="R14" s="19">
        <v>0.37037037037037002</v>
      </c>
      <c r="S14" s="19">
        <v>0.56593406593406603</v>
      </c>
      <c r="T14" s="19">
        <v>0.41346153846153799</v>
      </c>
      <c r="U14" s="19"/>
      <c r="V14" s="19">
        <v>0.214484679665738</v>
      </c>
      <c r="W14" s="19">
        <v>0.427027027027027</v>
      </c>
      <c r="X14" s="19">
        <v>0.49295774647887303</v>
      </c>
      <c r="Y14" s="19">
        <v>0.62244897959183698</v>
      </c>
      <c r="Z14" s="19"/>
      <c r="AA14" s="19">
        <v>0.301837270341207</v>
      </c>
      <c r="AB14" s="19">
        <v>0.439024390243902</v>
      </c>
      <c r="AC14" s="19">
        <v>0.47321428571428598</v>
      </c>
      <c r="AD14" s="19">
        <v>0.55038759689922501</v>
      </c>
      <c r="AE14" s="19">
        <v>0.504201680672269</v>
      </c>
      <c r="AF14" s="19">
        <v>0.659574468085106</v>
      </c>
      <c r="AG14" s="19">
        <v>0.63541666666666696</v>
      </c>
      <c r="AH14" s="19">
        <v>0.5</v>
      </c>
      <c r="AI14" s="19">
        <v>0.62264150943396201</v>
      </c>
      <c r="AJ14" s="19"/>
      <c r="AK14" s="19">
        <v>0.294416243654822</v>
      </c>
      <c r="AL14" s="19">
        <v>0.485436893203884</v>
      </c>
      <c r="AM14" s="19">
        <v>0.40594059405940602</v>
      </c>
      <c r="AN14" s="19">
        <v>0.40614334470989799</v>
      </c>
      <c r="AO14" s="19">
        <v>0.57978723404255295</v>
      </c>
      <c r="AP14" s="19">
        <v>0.56221198156681995</v>
      </c>
      <c r="AQ14" s="19">
        <v>0.57999999999999996</v>
      </c>
      <c r="AR14" s="19"/>
      <c r="AS14" s="19">
        <v>0.72872340425531901</v>
      </c>
      <c r="AT14" s="19">
        <v>0.410619469026549</v>
      </c>
      <c r="AU14" s="19"/>
      <c r="AV14" s="19">
        <v>0.39873417721519</v>
      </c>
      <c r="AW14" s="19">
        <v>0.488151658767773</v>
      </c>
      <c r="AX14" s="19"/>
      <c r="AY14" s="19">
        <v>0.35748792270531399</v>
      </c>
      <c r="AZ14" s="19">
        <v>0.62244897959183698</v>
      </c>
      <c r="BA14" s="19"/>
      <c r="BB14" s="19">
        <v>0.56108597285067896</v>
      </c>
      <c r="BC14" s="19">
        <v>0.34961832061068698</v>
      </c>
      <c r="BD14" s="19"/>
      <c r="BE14" s="19">
        <v>7.8787878787878796E-2</v>
      </c>
      <c r="BF14" s="19">
        <v>0.26331360946745602</v>
      </c>
      <c r="BG14" s="19">
        <v>0.55536332179930803</v>
      </c>
      <c r="BH14" s="19">
        <v>0.75319148936170199</v>
      </c>
    </row>
    <row r="15" spans="2:60" x14ac:dyDescent="0.25">
      <c r="B15" s="17" t="s">
        <v>613</v>
      </c>
      <c r="C15" s="19">
        <v>0.15250379362670699</v>
      </c>
      <c r="D15" s="19">
        <v>0.170542635658915</v>
      </c>
      <c r="E15" s="19">
        <v>0.132867132867133</v>
      </c>
      <c r="F15" s="19">
        <v>0.157894736842105</v>
      </c>
      <c r="G15" s="19">
        <v>0.15517241379310301</v>
      </c>
      <c r="H15" s="19">
        <v>0.1</v>
      </c>
      <c r="I15" s="19">
        <v>0.114285714285714</v>
      </c>
      <c r="J15" s="19">
        <v>5.2631578947368397E-2</v>
      </c>
      <c r="K15" s="19">
        <v>0.123287671232877</v>
      </c>
      <c r="L15" s="19">
        <v>0.233333333333333</v>
      </c>
      <c r="M15" s="19">
        <v>0.19318181818181801</v>
      </c>
      <c r="N15" s="19">
        <v>0.15686274509803899</v>
      </c>
      <c r="O15" s="19">
        <v>0.16666666666666699</v>
      </c>
      <c r="P15" s="19">
        <v>0.133333333333333</v>
      </c>
      <c r="Q15" s="19">
        <v>9.3023255813953501E-2</v>
      </c>
      <c r="R15" s="19">
        <v>0.25925925925925902</v>
      </c>
      <c r="S15" s="19">
        <v>0.159340659340659</v>
      </c>
      <c r="T15" s="19">
        <v>0.17307692307692299</v>
      </c>
      <c r="U15" s="19"/>
      <c r="V15" s="19">
        <v>0.26740947075208898</v>
      </c>
      <c r="W15" s="19">
        <v>0.162162162162162</v>
      </c>
      <c r="X15" s="19">
        <v>0.11619718309859201</v>
      </c>
      <c r="Y15" s="19">
        <v>8.5714285714285701E-2</v>
      </c>
      <c r="Z15" s="19"/>
      <c r="AA15" s="19">
        <v>0.24146981627296599</v>
      </c>
      <c r="AB15" s="19">
        <v>0.18292682926829301</v>
      </c>
      <c r="AC15" s="19">
        <v>0.11607142857142901</v>
      </c>
      <c r="AD15" s="19">
        <v>0.13953488372093001</v>
      </c>
      <c r="AE15" s="19">
        <v>0.109243697478992</v>
      </c>
      <c r="AF15" s="19">
        <v>4.2553191489361701E-2</v>
      </c>
      <c r="AG15" s="19">
        <v>8.3333333333333301E-2</v>
      </c>
      <c r="AH15" s="19">
        <v>0.146341463414634</v>
      </c>
      <c r="AI15" s="19">
        <v>9.4339622641509399E-2</v>
      </c>
      <c r="AJ15" s="19"/>
      <c r="AK15" s="19">
        <v>0.21319796954314699</v>
      </c>
      <c r="AL15" s="19">
        <v>0.20388349514563101</v>
      </c>
      <c r="AM15" s="19">
        <v>0.158415841584158</v>
      </c>
      <c r="AN15" s="19">
        <v>0.16723549488054601</v>
      </c>
      <c r="AO15" s="19">
        <v>0.10106382978723399</v>
      </c>
      <c r="AP15" s="19">
        <v>0.110599078341014</v>
      </c>
      <c r="AQ15" s="19">
        <v>0.14000000000000001</v>
      </c>
      <c r="AR15" s="19"/>
      <c r="AS15" s="19">
        <v>0.10106382978723399</v>
      </c>
      <c r="AT15" s="19">
        <v>0.16106194690265499</v>
      </c>
      <c r="AU15" s="19"/>
      <c r="AV15" s="19">
        <v>0.16244725738396601</v>
      </c>
      <c r="AW15" s="19">
        <v>0.14691943127962101</v>
      </c>
      <c r="AX15" s="19"/>
      <c r="AY15" s="19">
        <v>0.19202898550724601</v>
      </c>
      <c r="AZ15" s="19">
        <v>8.5714285714285701E-2</v>
      </c>
      <c r="BA15" s="19"/>
      <c r="BB15" s="19">
        <v>0.12971342383107101</v>
      </c>
      <c r="BC15" s="19">
        <v>0.17557251908396901</v>
      </c>
      <c r="BD15" s="19"/>
      <c r="BE15" s="19">
        <v>0.33939393939393903</v>
      </c>
      <c r="BF15" s="19">
        <v>0.189349112426035</v>
      </c>
      <c r="BG15" s="19">
        <v>0.115916955017301</v>
      </c>
      <c r="BH15" s="19">
        <v>5.95744680851064E-2</v>
      </c>
    </row>
    <row r="16" spans="2:60" x14ac:dyDescent="0.25">
      <c r="B16" s="17" t="s">
        <v>171</v>
      </c>
      <c r="C16" s="20">
        <v>0.30349013657056101</v>
      </c>
      <c r="D16" s="20">
        <v>0.31007751937984501</v>
      </c>
      <c r="E16" s="20">
        <v>0.286713286713287</v>
      </c>
      <c r="F16" s="20">
        <v>0.221052631578947</v>
      </c>
      <c r="G16" s="20">
        <v>0.12068965517241401</v>
      </c>
      <c r="H16" s="20">
        <v>0.4</v>
      </c>
      <c r="I16" s="20">
        <v>0.314285714285714</v>
      </c>
      <c r="J16" s="20">
        <v>0.57894736842105299</v>
      </c>
      <c r="K16" s="20">
        <v>0.32876712328767099</v>
      </c>
      <c r="L16" s="20">
        <v>0.1</v>
      </c>
      <c r="M16" s="20">
        <v>0.35227272727272702</v>
      </c>
      <c r="N16" s="20">
        <v>0.35294117647058798</v>
      </c>
      <c r="O16" s="20">
        <v>0.3</v>
      </c>
      <c r="P16" s="20">
        <v>0.25</v>
      </c>
      <c r="Q16" s="20">
        <v>0.34883720930232598</v>
      </c>
      <c r="R16" s="20">
        <v>0.11111111111111099</v>
      </c>
      <c r="S16" s="20">
        <v>0.40659340659340698</v>
      </c>
      <c r="T16" s="20">
        <v>0.240384615384615</v>
      </c>
      <c r="U16" s="20"/>
      <c r="V16" s="20">
        <v>-5.2924791086351002E-2</v>
      </c>
      <c r="W16" s="20">
        <v>0.26486486486486499</v>
      </c>
      <c r="X16" s="20">
        <v>0.37676056338028202</v>
      </c>
      <c r="Y16" s="20">
        <v>0.53673469387755102</v>
      </c>
      <c r="Z16" s="20"/>
      <c r="AA16" s="20">
        <v>6.0367454068241497E-2</v>
      </c>
      <c r="AB16" s="20">
        <v>0.25609756097560998</v>
      </c>
      <c r="AC16" s="20">
        <v>0.35714285714285698</v>
      </c>
      <c r="AD16" s="20">
        <v>0.41085271317829503</v>
      </c>
      <c r="AE16" s="20">
        <v>0.39495798319327702</v>
      </c>
      <c r="AF16" s="20">
        <v>0.61702127659574502</v>
      </c>
      <c r="AG16" s="20">
        <v>0.55208333333333304</v>
      </c>
      <c r="AH16" s="20">
        <v>0.353658536585366</v>
      </c>
      <c r="AI16" s="20">
        <v>0.52830188679245305</v>
      </c>
      <c r="AJ16" s="20"/>
      <c r="AK16" s="20">
        <v>8.1218274111675107E-2</v>
      </c>
      <c r="AL16" s="20">
        <v>0.28155339805825202</v>
      </c>
      <c r="AM16" s="20">
        <v>0.24752475247524799</v>
      </c>
      <c r="AN16" s="20">
        <v>0.23890784982935201</v>
      </c>
      <c r="AO16" s="20">
        <v>0.47872340425531901</v>
      </c>
      <c r="AP16" s="20">
        <v>0.45161290322580599</v>
      </c>
      <c r="AQ16" s="20">
        <v>0.44</v>
      </c>
      <c r="AR16" s="20"/>
      <c r="AS16" s="20">
        <v>0.62765957446808496</v>
      </c>
      <c r="AT16" s="20">
        <v>0.24955752212389401</v>
      </c>
      <c r="AU16" s="20"/>
      <c r="AV16" s="20">
        <v>0.23628691983122399</v>
      </c>
      <c r="AW16" s="20">
        <v>0.34123222748815202</v>
      </c>
      <c r="AX16" s="20"/>
      <c r="AY16" s="20">
        <v>0.16545893719806801</v>
      </c>
      <c r="AZ16" s="20">
        <v>0.53673469387755102</v>
      </c>
      <c r="BA16" s="20"/>
      <c r="BB16" s="20">
        <v>0.43137254901960798</v>
      </c>
      <c r="BC16" s="20">
        <v>0.174045801526718</v>
      </c>
      <c r="BD16" s="20"/>
      <c r="BE16" s="20">
        <v>-0.26060606060606101</v>
      </c>
      <c r="BF16" s="20">
        <v>7.3964497041420094E-2</v>
      </c>
      <c r="BG16" s="20">
        <v>0.43944636678200699</v>
      </c>
      <c r="BH16" s="20">
        <v>0.69361702127659597</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607</v>
      </c>
      <c r="C8" s="16">
        <v>0.22761760242792101</v>
      </c>
      <c r="D8" s="16">
        <v>0.217054263565891</v>
      </c>
      <c r="E8" s="16">
        <v>0.18181818181818199</v>
      </c>
      <c r="F8" s="16">
        <v>0.168421052631579</v>
      </c>
      <c r="G8" s="16">
        <v>6.8965517241379296E-2</v>
      </c>
      <c r="H8" s="16">
        <v>0.2</v>
      </c>
      <c r="I8" s="16">
        <v>0.24761904761904799</v>
      </c>
      <c r="J8" s="16">
        <v>0.105263157894737</v>
      </c>
      <c r="K8" s="16">
        <v>0.19178082191780799</v>
      </c>
      <c r="L8" s="16">
        <v>0.233333333333333</v>
      </c>
      <c r="M8" s="16">
        <v>0.31818181818181801</v>
      </c>
      <c r="N8" s="16">
        <v>0.22549019607843099</v>
      </c>
      <c r="O8" s="16">
        <v>0.233333333333333</v>
      </c>
      <c r="P8" s="16">
        <v>0.21666666666666701</v>
      </c>
      <c r="Q8" s="16">
        <v>0.209302325581395</v>
      </c>
      <c r="R8" s="16">
        <v>0.148148148148148</v>
      </c>
      <c r="S8" s="16">
        <v>0.35714285714285698</v>
      </c>
      <c r="T8" s="16">
        <v>0.21153846153846201</v>
      </c>
      <c r="U8" s="16"/>
      <c r="V8" s="16">
        <v>5.5710306406685201E-2</v>
      </c>
      <c r="W8" s="16">
        <v>0.14594594594594601</v>
      </c>
      <c r="X8" s="16">
        <v>0.27112676056337998</v>
      </c>
      <c r="Y8" s="16">
        <v>0.35918367346938801</v>
      </c>
      <c r="Z8" s="16"/>
      <c r="AA8" s="16">
        <v>9.9737532808398893E-2</v>
      </c>
      <c r="AB8" s="16">
        <v>0.24390243902438999</v>
      </c>
      <c r="AC8" s="16">
        <v>0.24107142857142899</v>
      </c>
      <c r="AD8" s="16">
        <v>0.31007751937984501</v>
      </c>
      <c r="AE8" s="16">
        <v>0.26050420168067201</v>
      </c>
      <c r="AF8" s="16">
        <v>0.329787234042553</v>
      </c>
      <c r="AG8" s="16">
        <v>0.32291666666666702</v>
      </c>
      <c r="AH8" s="16">
        <v>0.353658536585366</v>
      </c>
      <c r="AI8" s="16">
        <v>0.42452830188679203</v>
      </c>
      <c r="AJ8" s="16"/>
      <c r="AK8" s="16">
        <v>0.101522842639594</v>
      </c>
      <c r="AL8" s="16">
        <v>0.223300970873786</v>
      </c>
      <c r="AM8" s="16">
        <v>0.16831683168316799</v>
      </c>
      <c r="AN8" s="16">
        <v>0.17406143344709901</v>
      </c>
      <c r="AO8" s="16">
        <v>0.35638297872340402</v>
      </c>
      <c r="AP8" s="16">
        <v>0.29493087557603698</v>
      </c>
      <c r="AQ8" s="16">
        <v>0.34666666666666701</v>
      </c>
      <c r="AR8" s="16"/>
      <c r="AS8" s="16">
        <v>0.47872340425531901</v>
      </c>
      <c r="AT8" s="16">
        <v>0.185840707964602</v>
      </c>
      <c r="AU8" s="16"/>
      <c r="AV8" s="16">
        <v>0.20675105485232101</v>
      </c>
      <c r="AW8" s="16">
        <v>0.23933649289099501</v>
      </c>
      <c r="AX8" s="16"/>
      <c r="AY8" s="16">
        <v>0.14975845410628</v>
      </c>
      <c r="AZ8" s="16">
        <v>0.35918367346938801</v>
      </c>
      <c r="BA8" s="16"/>
      <c r="BB8" s="16">
        <v>0.33031674208144801</v>
      </c>
      <c r="BC8" s="16">
        <v>0.12366412213740501</v>
      </c>
      <c r="BD8" s="16"/>
      <c r="BE8" s="16">
        <v>2.4242424242424201E-2</v>
      </c>
      <c r="BF8" s="16">
        <v>7.1005917159763302E-2</v>
      </c>
      <c r="BG8" s="16">
        <v>0.26816608996539798</v>
      </c>
      <c r="BH8" s="16">
        <v>0.49787234042553202</v>
      </c>
    </row>
    <row r="9" spans="2:60" x14ac:dyDescent="0.25">
      <c r="B9" s="17" t="s">
        <v>608</v>
      </c>
      <c r="C9" s="16">
        <v>0.33763277693475002</v>
      </c>
      <c r="D9" s="16">
        <v>0.35658914728682201</v>
      </c>
      <c r="E9" s="16">
        <v>0.286713286713287</v>
      </c>
      <c r="F9" s="16">
        <v>0.25263157894736799</v>
      </c>
      <c r="G9" s="16">
        <v>0.431034482758621</v>
      </c>
      <c r="H9" s="16">
        <v>0.4</v>
      </c>
      <c r="I9" s="16">
        <v>0.266666666666667</v>
      </c>
      <c r="J9" s="16">
        <v>0.47368421052631599</v>
      </c>
      <c r="K9" s="16">
        <v>0.35616438356164398</v>
      </c>
      <c r="L9" s="16">
        <v>0.233333333333333</v>
      </c>
      <c r="M9" s="16">
        <v>0.36363636363636398</v>
      </c>
      <c r="N9" s="16">
        <v>0.35294117647058798</v>
      </c>
      <c r="O9" s="16">
        <v>0.3</v>
      </c>
      <c r="P9" s="16">
        <v>0.266666666666667</v>
      </c>
      <c r="Q9" s="16">
        <v>0.46511627906976699</v>
      </c>
      <c r="R9" s="16">
        <v>0.33333333333333298</v>
      </c>
      <c r="S9" s="16">
        <v>0.35714285714285698</v>
      </c>
      <c r="T9" s="16">
        <v>0.38461538461538503</v>
      </c>
      <c r="U9" s="16"/>
      <c r="V9" s="16">
        <v>0.17827298050139301</v>
      </c>
      <c r="W9" s="16">
        <v>0.35135135135135098</v>
      </c>
      <c r="X9" s="16">
        <v>0.36971830985915499</v>
      </c>
      <c r="Y9" s="16">
        <v>0.43061224489795902</v>
      </c>
      <c r="Z9" s="16"/>
      <c r="AA9" s="16">
        <v>0.23097112860892399</v>
      </c>
      <c r="AB9" s="16">
        <v>0.30487804878048802</v>
      </c>
      <c r="AC9" s="16">
        <v>0.3125</v>
      </c>
      <c r="AD9" s="16">
        <v>0.387596899224806</v>
      </c>
      <c r="AE9" s="16">
        <v>0.378151260504202</v>
      </c>
      <c r="AF9" s="16">
        <v>0.41489361702127697</v>
      </c>
      <c r="AG9" s="16">
        <v>0.41666666666666702</v>
      </c>
      <c r="AH9" s="16">
        <v>0.41463414634146301</v>
      </c>
      <c r="AI9" s="16">
        <v>0.44339622641509402</v>
      </c>
      <c r="AJ9" s="16"/>
      <c r="AK9" s="16">
        <v>0.27918781725888298</v>
      </c>
      <c r="AL9" s="16">
        <v>0.33009708737864102</v>
      </c>
      <c r="AM9" s="16">
        <v>0.33663366336633699</v>
      </c>
      <c r="AN9" s="16">
        <v>0.31058020477815701</v>
      </c>
      <c r="AO9" s="16">
        <v>0.40425531914893598</v>
      </c>
      <c r="AP9" s="16">
        <v>0.41935483870967699</v>
      </c>
      <c r="AQ9" s="16">
        <v>0.32666666666666699</v>
      </c>
      <c r="AR9" s="16"/>
      <c r="AS9" s="16">
        <v>0.36170212765957399</v>
      </c>
      <c r="AT9" s="16">
        <v>0.33362831858407099</v>
      </c>
      <c r="AU9" s="16"/>
      <c r="AV9" s="16">
        <v>0.32067510548523198</v>
      </c>
      <c r="AW9" s="16">
        <v>0.34715639810426502</v>
      </c>
      <c r="AX9" s="16"/>
      <c r="AY9" s="16">
        <v>0.282608695652174</v>
      </c>
      <c r="AZ9" s="16">
        <v>0.43061224489795902</v>
      </c>
      <c r="BA9" s="16"/>
      <c r="BB9" s="16">
        <v>0.36048265460030199</v>
      </c>
      <c r="BC9" s="16">
        <v>0.314503816793893</v>
      </c>
      <c r="BD9" s="16"/>
      <c r="BE9" s="16">
        <v>9.6969696969696997E-2</v>
      </c>
      <c r="BF9" s="16">
        <v>0.224852071005917</v>
      </c>
      <c r="BG9" s="16">
        <v>0.45155709342560602</v>
      </c>
      <c r="BH9" s="16">
        <v>0.38297872340425498</v>
      </c>
    </row>
    <row r="10" spans="2:60" x14ac:dyDescent="0.25">
      <c r="B10" s="17" t="s">
        <v>609</v>
      </c>
      <c r="C10" s="16">
        <v>0.20030349013657101</v>
      </c>
      <c r="D10" s="16">
        <v>0.217054263565891</v>
      </c>
      <c r="E10" s="16">
        <v>0.21678321678321699</v>
      </c>
      <c r="F10" s="16">
        <v>0.231578947368421</v>
      </c>
      <c r="G10" s="16">
        <v>0.13793103448275901</v>
      </c>
      <c r="H10" s="16">
        <v>0.133333333333333</v>
      </c>
      <c r="I10" s="16">
        <v>0.29523809523809502</v>
      </c>
      <c r="J10" s="16">
        <v>0.105263157894737</v>
      </c>
      <c r="K10" s="16">
        <v>0.26027397260273999</v>
      </c>
      <c r="L10" s="16">
        <v>0.266666666666667</v>
      </c>
      <c r="M10" s="16">
        <v>0.13636363636363599</v>
      </c>
      <c r="N10" s="16">
        <v>0.18627450980392199</v>
      </c>
      <c r="O10" s="16">
        <v>0.266666666666667</v>
      </c>
      <c r="P10" s="16">
        <v>0.233333333333333</v>
      </c>
      <c r="Q10" s="16">
        <v>0.162790697674419</v>
      </c>
      <c r="R10" s="16">
        <v>0.22222222222222199</v>
      </c>
      <c r="S10" s="16">
        <v>0.164835164835165</v>
      </c>
      <c r="T10" s="16">
        <v>0.144230769230769</v>
      </c>
      <c r="U10" s="16"/>
      <c r="V10" s="16">
        <v>0.26462395543175499</v>
      </c>
      <c r="W10" s="16">
        <v>0.232432432432432</v>
      </c>
      <c r="X10" s="16">
        <v>0.221830985915493</v>
      </c>
      <c r="Y10" s="16">
        <v>0.128571428571429</v>
      </c>
      <c r="Z10" s="16"/>
      <c r="AA10" s="16">
        <v>0.249343832020997</v>
      </c>
      <c r="AB10" s="16">
        <v>0.23170731707317099</v>
      </c>
      <c r="AC10" s="16">
        <v>0.20535714285714299</v>
      </c>
      <c r="AD10" s="16">
        <v>0.201550387596899</v>
      </c>
      <c r="AE10" s="16">
        <v>0.22689075630252101</v>
      </c>
      <c r="AF10" s="16">
        <v>0.19148936170212799</v>
      </c>
      <c r="AG10" s="16">
        <v>0.14583333333333301</v>
      </c>
      <c r="AH10" s="16">
        <v>0.15853658536585399</v>
      </c>
      <c r="AI10" s="16">
        <v>5.6603773584905703E-2</v>
      </c>
      <c r="AJ10" s="16"/>
      <c r="AK10" s="16">
        <v>0.24873096446700499</v>
      </c>
      <c r="AL10" s="16">
        <v>0.20388349514563101</v>
      </c>
      <c r="AM10" s="16">
        <v>0.29702970297029702</v>
      </c>
      <c r="AN10" s="16">
        <v>0.22866894197952201</v>
      </c>
      <c r="AO10" s="16">
        <v>0.13297872340425501</v>
      </c>
      <c r="AP10" s="16">
        <v>0.17050691244239599</v>
      </c>
      <c r="AQ10" s="16">
        <v>0.146666666666667</v>
      </c>
      <c r="AR10" s="16"/>
      <c r="AS10" s="16">
        <v>9.5744680851063801E-2</v>
      </c>
      <c r="AT10" s="16">
        <v>0.21769911504424799</v>
      </c>
      <c r="AU10" s="16"/>
      <c r="AV10" s="16">
        <v>0.17932489451476799</v>
      </c>
      <c r="AW10" s="16">
        <v>0.21208530805687201</v>
      </c>
      <c r="AX10" s="16"/>
      <c r="AY10" s="16">
        <v>0.24275362318840599</v>
      </c>
      <c r="AZ10" s="16">
        <v>0.128571428571429</v>
      </c>
      <c r="BA10" s="16"/>
      <c r="BB10" s="16">
        <v>0.15384615384615399</v>
      </c>
      <c r="BC10" s="16">
        <v>0.24732824427480901</v>
      </c>
      <c r="BD10" s="16"/>
      <c r="BE10" s="16">
        <v>0.2</v>
      </c>
      <c r="BF10" s="16">
        <v>0.316568047337278</v>
      </c>
      <c r="BG10" s="16">
        <v>0.181660899653979</v>
      </c>
      <c r="BH10" s="16">
        <v>8.0851063829787198E-2</v>
      </c>
    </row>
    <row r="11" spans="2:60" x14ac:dyDescent="0.25">
      <c r="B11" s="17" t="s">
        <v>610</v>
      </c>
      <c r="C11" s="16">
        <v>8.2701062215478002E-2</v>
      </c>
      <c r="D11" s="16">
        <v>3.1007751937984499E-2</v>
      </c>
      <c r="E11" s="16">
        <v>9.0909090909090898E-2</v>
      </c>
      <c r="F11" s="16">
        <v>0.168421052631579</v>
      </c>
      <c r="G11" s="16">
        <v>0.12068965517241401</v>
      </c>
      <c r="H11" s="16">
        <v>0.133333333333333</v>
      </c>
      <c r="I11" s="16">
        <v>8.5714285714285701E-2</v>
      </c>
      <c r="J11" s="16">
        <v>0.105263157894737</v>
      </c>
      <c r="K11" s="16">
        <v>5.4794520547945202E-2</v>
      </c>
      <c r="L11" s="16">
        <v>6.6666666666666693E-2</v>
      </c>
      <c r="M11" s="16">
        <v>6.8181818181818205E-2</v>
      </c>
      <c r="N11" s="16">
        <v>5.8823529411764698E-2</v>
      </c>
      <c r="O11" s="16">
        <v>3.3333333333333298E-2</v>
      </c>
      <c r="P11" s="16">
        <v>0.15</v>
      </c>
      <c r="Q11" s="16">
        <v>4.6511627906976702E-2</v>
      </c>
      <c r="R11" s="16">
        <v>0.148148148148148</v>
      </c>
      <c r="S11" s="16">
        <v>4.94505494505494E-2</v>
      </c>
      <c r="T11" s="16">
        <v>0.105769230769231</v>
      </c>
      <c r="U11" s="16"/>
      <c r="V11" s="16">
        <v>0.15041782729805001</v>
      </c>
      <c r="W11" s="16">
        <v>0.12972972972972999</v>
      </c>
      <c r="X11" s="16">
        <v>5.9859154929577503E-2</v>
      </c>
      <c r="Y11" s="16">
        <v>2.8571428571428598E-2</v>
      </c>
      <c r="Z11" s="16"/>
      <c r="AA11" s="16">
        <v>0.128608923884514</v>
      </c>
      <c r="AB11" s="16">
        <v>0.134146341463415</v>
      </c>
      <c r="AC11" s="16">
        <v>0.107142857142857</v>
      </c>
      <c r="AD11" s="16">
        <v>3.8759689922480599E-2</v>
      </c>
      <c r="AE11" s="16">
        <v>5.8823529411764698E-2</v>
      </c>
      <c r="AF11" s="16">
        <v>2.1276595744680899E-2</v>
      </c>
      <c r="AG11" s="16">
        <v>9.375E-2</v>
      </c>
      <c r="AH11" s="16">
        <v>2.4390243902439001E-2</v>
      </c>
      <c r="AI11" s="16">
        <v>3.77358490566038E-2</v>
      </c>
      <c r="AJ11" s="16"/>
      <c r="AK11" s="16">
        <v>0.131979695431472</v>
      </c>
      <c r="AL11" s="16">
        <v>0.116504854368932</v>
      </c>
      <c r="AM11" s="16">
        <v>8.9108910891089105E-2</v>
      </c>
      <c r="AN11" s="16">
        <v>9.2150170648464202E-2</v>
      </c>
      <c r="AO11" s="16">
        <v>4.2553191489361701E-2</v>
      </c>
      <c r="AP11" s="16">
        <v>6.4516129032258104E-2</v>
      </c>
      <c r="AQ11" s="16">
        <v>5.3333333333333302E-2</v>
      </c>
      <c r="AR11" s="16"/>
      <c r="AS11" s="16">
        <v>4.7872340425531901E-2</v>
      </c>
      <c r="AT11" s="16">
        <v>8.8495575221238895E-2</v>
      </c>
      <c r="AU11" s="16"/>
      <c r="AV11" s="16">
        <v>9.0717299578059102E-2</v>
      </c>
      <c r="AW11" s="16">
        <v>7.8199052132701397E-2</v>
      </c>
      <c r="AX11" s="16"/>
      <c r="AY11" s="16">
        <v>0.114734299516908</v>
      </c>
      <c r="AZ11" s="16">
        <v>2.8571428571428598E-2</v>
      </c>
      <c r="BA11" s="16"/>
      <c r="BB11" s="16">
        <v>6.3348416289592799E-2</v>
      </c>
      <c r="BC11" s="16">
        <v>0.102290076335878</v>
      </c>
      <c r="BD11" s="16"/>
      <c r="BE11" s="16">
        <v>0.13939393939393899</v>
      </c>
      <c r="BF11" s="16">
        <v>0.15384615384615399</v>
      </c>
      <c r="BG11" s="16">
        <v>4.8442906574394498E-2</v>
      </c>
      <c r="BH11" s="16">
        <v>2.5531914893616999E-2</v>
      </c>
    </row>
    <row r="12" spans="2:60" x14ac:dyDescent="0.25">
      <c r="B12" s="17" t="s">
        <v>611</v>
      </c>
      <c r="C12" s="16">
        <v>7.5113808801214002E-2</v>
      </c>
      <c r="D12" s="16">
        <v>8.5271317829457405E-2</v>
      </c>
      <c r="E12" s="16">
        <v>8.3916083916083906E-2</v>
      </c>
      <c r="F12" s="16">
        <v>8.42105263157895E-2</v>
      </c>
      <c r="G12" s="16">
        <v>0.10344827586206901</v>
      </c>
      <c r="H12" s="16">
        <v>6.6666666666666693E-2</v>
      </c>
      <c r="I12" s="16">
        <v>2.8571428571428598E-2</v>
      </c>
      <c r="J12" s="16">
        <v>5.2631578947368397E-2</v>
      </c>
      <c r="K12" s="16">
        <v>5.4794520547945202E-2</v>
      </c>
      <c r="L12" s="16">
        <v>0.133333333333333</v>
      </c>
      <c r="M12" s="16">
        <v>5.6818181818181802E-2</v>
      </c>
      <c r="N12" s="16">
        <v>8.8235294117647106E-2</v>
      </c>
      <c r="O12" s="16">
        <v>0</v>
      </c>
      <c r="P12" s="16">
        <v>0.1</v>
      </c>
      <c r="Q12" s="16">
        <v>4.6511627906976702E-2</v>
      </c>
      <c r="R12" s="16">
        <v>0.148148148148148</v>
      </c>
      <c r="S12" s="16">
        <v>6.5934065934065894E-2</v>
      </c>
      <c r="T12" s="16">
        <v>9.6153846153846201E-2</v>
      </c>
      <c r="U12" s="16"/>
      <c r="V12" s="16">
        <v>0.21169916434540401</v>
      </c>
      <c r="W12" s="16">
        <v>3.7837837837837798E-2</v>
      </c>
      <c r="X12" s="16">
        <v>1.7605633802816899E-2</v>
      </c>
      <c r="Y12" s="16">
        <v>2.2448979591836699E-2</v>
      </c>
      <c r="Z12" s="16"/>
      <c r="AA12" s="16">
        <v>0.17585301837270301</v>
      </c>
      <c r="AB12" s="16">
        <v>2.4390243902439001E-2</v>
      </c>
      <c r="AC12" s="16">
        <v>5.3571428571428603E-2</v>
      </c>
      <c r="AD12" s="16">
        <v>1.5503875968992199E-2</v>
      </c>
      <c r="AE12" s="16">
        <v>2.5210084033613401E-2</v>
      </c>
      <c r="AF12" s="16">
        <v>1.0638297872340399E-2</v>
      </c>
      <c r="AG12" s="16">
        <v>2.0833333333333301E-2</v>
      </c>
      <c r="AH12" s="16">
        <v>4.8780487804878099E-2</v>
      </c>
      <c r="AI12" s="16">
        <v>9.4339622641509396E-3</v>
      </c>
      <c r="AJ12" s="16"/>
      <c r="AK12" s="16">
        <v>0.12690355329949199</v>
      </c>
      <c r="AL12" s="16">
        <v>4.85436893203883E-2</v>
      </c>
      <c r="AM12" s="16">
        <v>6.9306930693069299E-2</v>
      </c>
      <c r="AN12" s="16">
        <v>0.112627986348123</v>
      </c>
      <c r="AO12" s="16">
        <v>2.1276595744680899E-2</v>
      </c>
      <c r="AP12" s="16">
        <v>2.76497695852535E-2</v>
      </c>
      <c r="AQ12" s="16">
        <v>6.6666666666666693E-2</v>
      </c>
      <c r="AR12" s="16"/>
      <c r="AS12" s="16">
        <v>5.31914893617021E-3</v>
      </c>
      <c r="AT12" s="16">
        <v>8.67256637168142E-2</v>
      </c>
      <c r="AU12" s="16"/>
      <c r="AV12" s="16">
        <v>8.2278481012658194E-2</v>
      </c>
      <c r="AW12" s="16">
        <v>7.10900473933649E-2</v>
      </c>
      <c r="AX12" s="16"/>
      <c r="AY12" s="16">
        <v>0.106280193236715</v>
      </c>
      <c r="AZ12" s="16">
        <v>2.2448979591836699E-2</v>
      </c>
      <c r="BA12" s="16"/>
      <c r="BB12" s="16">
        <v>4.8265460030165901E-2</v>
      </c>
      <c r="BC12" s="16">
        <v>0.102290076335878</v>
      </c>
      <c r="BD12" s="16"/>
      <c r="BE12" s="16">
        <v>0.30303030303030298</v>
      </c>
      <c r="BF12" s="16">
        <v>0.100591715976331</v>
      </c>
      <c r="BG12" s="16">
        <v>2.2491349480968901E-2</v>
      </c>
      <c r="BH12" s="16">
        <v>8.5106382978723406E-3</v>
      </c>
    </row>
    <row r="13" spans="2:60" x14ac:dyDescent="0.25">
      <c r="B13" s="17" t="s">
        <v>103</v>
      </c>
      <c r="C13" s="16">
        <v>7.6631259484066794E-2</v>
      </c>
      <c r="D13" s="16">
        <v>9.3023255813953501E-2</v>
      </c>
      <c r="E13" s="16">
        <v>0.13986013986014001</v>
      </c>
      <c r="F13" s="16">
        <v>9.4736842105263203E-2</v>
      </c>
      <c r="G13" s="16">
        <v>0.13793103448275901</v>
      </c>
      <c r="H13" s="16">
        <v>6.6666666666666693E-2</v>
      </c>
      <c r="I13" s="16">
        <v>7.6190476190476197E-2</v>
      </c>
      <c r="J13" s="16">
        <v>0.157894736842105</v>
      </c>
      <c r="K13" s="16">
        <v>8.2191780821917804E-2</v>
      </c>
      <c r="L13" s="16">
        <v>6.6666666666666693E-2</v>
      </c>
      <c r="M13" s="16">
        <v>5.6818181818181802E-2</v>
      </c>
      <c r="N13" s="16">
        <v>8.8235294117647106E-2</v>
      </c>
      <c r="O13" s="16">
        <v>0.16666666666666699</v>
      </c>
      <c r="P13" s="16">
        <v>3.3333333333333298E-2</v>
      </c>
      <c r="Q13" s="16">
        <v>6.9767441860465101E-2</v>
      </c>
      <c r="R13" s="16">
        <v>0</v>
      </c>
      <c r="S13" s="16">
        <v>5.4945054945054897E-3</v>
      </c>
      <c r="T13" s="16">
        <v>5.7692307692307702E-2</v>
      </c>
      <c r="U13" s="16"/>
      <c r="V13" s="16">
        <v>0.13927576601671299</v>
      </c>
      <c r="W13" s="16">
        <v>0.102702702702703</v>
      </c>
      <c r="X13" s="16">
        <v>5.9859154929577503E-2</v>
      </c>
      <c r="Y13" s="16">
        <v>3.06122448979592E-2</v>
      </c>
      <c r="Z13" s="16"/>
      <c r="AA13" s="16">
        <v>0.115485564304462</v>
      </c>
      <c r="AB13" s="16">
        <v>6.0975609756097601E-2</v>
      </c>
      <c r="AC13" s="16">
        <v>8.0357142857142905E-2</v>
      </c>
      <c r="AD13" s="16">
        <v>4.6511627906976702E-2</v>
      </c>
      <c r="AE13" s="16">
        <v>5.0420168067226899E-2</v>
      </c>
      <c r="AF13" s="16">
        <v>3.1914893617021302E-2</v>
      </c>
      <c r="AG13" s="16">
        <v>0</v>
      </c>
      <c r="AH13" s="16">
        <v>0</v>
      </c>
      <c r="AI13" s="16">
        <v>2.83018867924528E-2</v>
      </c>
      <c r="AJ13" s="16"/>
      <c r="AK13" s="16">
        <v>0.111675126903553</v>
      </c>
      <c r="AL13" s="16">
        <v>7.7669902912621394E-2</v>
      </c>
      <c r="AM13" s="16">
        <v>3.9603960396039598E-2</v>
      </c>
      <c r="AN13" s="16">
        <v>8.1911262798634796E-2</v>
      </c>
      <c r="AO13" s="16">
        <v>4.2553191489361701E-2</v>
      </c>
      <c r="AP13" s="16">
        <v>2.3041474654377898E-2</v>
      </c>
      <c r="AQ13" s="16">
        <v>0.06</v>
      </c>
      <c r="AR13" s="16"/>
      <c r="AS13" s="16">
        <v>1.0638297872340399E-2</v>
      </c>
      <c r="AT13" s="16">
        <v>8.7610619469026596E-2</v>
      </c>
      <c r="AU13" s="16"/>
      <c r="AV13" s="16">
        <v>0.120253164556962</v>
      </c>
      <c r="AW13" s="16">
        <v>5.2132701421800903E-2</v>
      </c>
      <c r="AX13" s="16"/>
      <c r="AY13" s="16">
        <v>0.10386473429951699</v>
      </c>
      <c r="AZ13" s="16">
        <v>3.06122448979592E-2</v>
      </c>
      <c r="BA13" s="16"/>
      <c r="BB13" s="16">
        <v>4.3740573152337897E-2</v>
      </c>
      <c r="BC13" s="16">
        <v>0.109923664122137</v>
      </c>
      <c r="BD13" s="16"/>
      <c r="BE13" s="16">
        <v>0.236363636363636</v>
      </c>
      <c r="BF13" s="16">
        <v>0.133136094674556</v>
      </c>
      <c r="BG13" s="16">
        <v>2.7681660899654001E-2</v>
      </c>
      <c r="BH13" s="16">
        <v>4.2553191489361703E-3</v>
      </c>
    </row>
    <row r="14" spans="2:60" x14ac:dyDescent="0.25">
      <c r="B14" s="17" t="s">
        <v>612</v>
      </c>
      <c r="C14" s="19">
        <v>0.56525037936267097</v>
      </c>
      <c r="D14" s="19">
        <v>0.57364341085271298</v>
      </c>
      <c r="E14" s="19">
        <v>0.46853146853146899</v>
      </c>
      <c r="F14" s="19">
        <v>0.42105263157894701</v>
      </c>
      <c r="G14" s="19">
        <v>0.5</v>
      </c>
      <c r="H14" s="19">
        <v>0.6</v>
      </c>
      <c r="I14" s="19">
        <v>0.51428571428571401</v>
      </c>
      <c r="J14" s="19">
        <v>0.57894736842105299</v>
      </c>
      <c r="K14" s="19">
        <v>0.54794520547945202</v>
      </c>
      <c r="L14" s="19">
        <v>0.46666666666666701</v>
      </c>
      <c r="M14" s="19">
        <v>0.68181818181818199</v>
      </c>
      <c r="N14" s="19">
        <v>0.57843137254902</v>
      </c>
      <c r="O14" s="19">
        <v>0.53333333333333299</v>
      </c>
      <c r="P14" s="19">
        <v>0.483333333333333</v>
      </c>
      <c r="Q14" s="19">
        <v>0.67441860465116299</v>
      </c>
      <c r="R14" s="19">
        <v>0.48148148148148101</v>
      </c>
      <c r="S14" s="19">
        <v>0.71428571428571397</v>
      </c>
      <c r="T14" s="19">
        <v>0.59615384615384603</v>
      </c>
      <c r="U14" s="19"/>
      <c r="V14" s="19">
        <v>0.23398328690807799</v>
      </c>
      <c r="W14" s="19">
        <v>0.49729729729729699</v>
      </c>
      <c r="X14" s="19">
        <v>0.64084507042253502</v>
      </c>
      <c r="Y14" s="19">
        <v>0.78979591836734697</v>
      </c>
      <c r="Z14" s="19"/>
      <c r="AA14" s="19">
        <v>0.33070866141732302</v>
      </c>
      <c r="AB14" s="19">
        <v>0.54878048780487798</v>
      </c>
      <c r="AC14" s="19">
        <v>0.55357142857142905</v>
      </c>
      <c r="AD14" s="19">
        <v>0.69767441860465096</v>
      </c>
      <c r="AE14" s="19">
        <v>0.63865546218487401</v>
      </c>
      <c r="AF14" s="19">
        <v>0.74468085106382997</v>
      </c>
      <c r="AG14" s="19">
        <v>0.73958333333333304</v>
      </c>
      <c r="AH14" s="19">
        <v>0.76829268292682895</v>
      </c>
      <c r="AI14" s="19">
        <v>0.86792452830188704</v>
      </c>
      <c r="AJ14" s="19"/>
      <c r="AK14" s="19">
        <v>0.38071065989847702</v>
      </c>
      <c r="AL14" s="19">
        <v>0.55339805825242705</v>
      </c>
      <c r="AM14" s="19">
        <v>0.50495049504950495</v>
      </c>
      <c r="AN14" s="19">
        <v>0.48464163822525602</v>
      </c>
      <c r="AO14" s="19">
        <v>0.76063829787234005</v>
      </c>
      <c r="AP14" s="19">
        <v>0.71428571428571397</v>
      </c>
      <c r="AQ14" s="19">
        <v>0.67333333333333301</v>
      </c>
      <c r="AR14" s="19"/>
      <c r="AS14" s="19">
        <v>0.840425531914894</v>
      </c>
      <c r="AT14" s="19">
        <v>0.519469026548673</v>
      </c>
      <c r="AU14" s="19"/>
      <c r="AV14" s="19">
        <v>0.52742616033755296</v>
      </c>
      <c r="AW14" s="19">
        <v>0.58649289099526103</v>
      </c>
      <c r="AX14" s="19"/>
      <c r="AY14" s="19">
        <v>0.43236714975845397</v>
      </c>
      <c r="AZ14" s="19">
        <v>0.78979591836734697</v>
      </c>
      <c r="BA14" s="19"/>
      <c r="BB14" s="19">
        <v>0.69079939668175006</v>
      </c>
      <c r="BC14" s="19">
        <v>0.43816793893129802</v>
      </c>
      <c r="BD14" s="19"/>
      <c r="BE14" s="19">
        <v>0.12121212121212099</v>
      </c>
      <c r="BF14" s="19">
        <v>0.29585798816567999</v>
      </c>
      <c r="BG14" s="19">
        <v>0.71972318339100305</v>
      </c>
      <c r="BH14" s="19">
        <v>0.88085106382978695</v>
      </c>
    </row>
    <row r="15" spans="2:60" x14ac:dyDescent="0.25">
      <c r="B15" s="17" t="s">
        <v>613</v>
      </c>
      <c r="C15" s="19">
        <v>0.157814871016692</v>
      </c>
      <c r="D15" s="19">
        <v>0.116279069767442</v>
      </c>
      <c r="E15" s="19">
        <v>0.17482517482517501</v>
      </c>
      <c r="F15" s="19">
        <v>0.25263157894736799</v>
      </c>
      <c r="G15" s="19">
        <v>0.22413793103448301</v>
      </c>
      <c r="H15" s="19">
        <v>0.2</v>
      </c>
      <c r="I15" s="19">
        <v>0.114285714285714</v>
      </c>
      <c r="J15" s="19">
        <v>0.157894736842105</v>
      </c>
      <c r="K15" s="19">
        <v>0.10958904109589</v>
      </c>
      <c r="L15" s="19">
        <v>0.2</v>
      </c>
      <c r="M15" s="19">
        <v>0.125</v>
      </c>
      <c r="N15" s="19">
        <v>0.14705882352941199</v>
      </c>
      <c r="O15" s="19">
        <v>3.3333333333333298E-2</v>
      </c>
      <c r="P15" s="19">
        <v>0.25</v>
      </c>
      <c r="Q15" s="19">
        <v>9.3023255813953501E-2</v>
      </c>
      <c r="R15" s="19">
        <v>0.296296296296296</v>
      </c>
      <c r="S15" s="19">
        <v>0.115384615384615</v>
      </c>
      <c r="T15" s="19">
        <v>0.20192307692307701</v>
      </c>
      <c r="U15" s="19"/>
      <c r="V15" s="19">
        <v>0.36211699164345401</v>
      </c>
      <c r="W15" s="19">
        <v>0.16756756756756799</v>
      </c>
      <c r="X15" s="19">
        <v>7.7464788732394402E-2</v>
      </c>
      <c r="Y15" s="19">
        <v>5.10204081632653E-2</v>
      </c>
      <c r="Z15" s="19"/>
      <c r="AA15" s="19">
        <v>0.30446194225721801</v>
      </c>
      <c r="AB15" s="19">
        <v>0.15853658536585399</v>
      </c>
      <c r="AC15" s="19">
        <v>0.160714285714286</v>
      </c>
      <c r="AD15" s="19">
        <v>5.4263565891472902E-2</v>
      </c>
      <c r="AE15" s="19">
        <v>8.40336134453782E-2</v>
      </c>
      <c r="AF15" s="19">
        <v>3.1914893617021302E-2</v>
      </c>
      <c r="AG15" s="19">
        <v>0.114583333333333</v>
      </c>
      <c r="AH15" s="19">
        <v>7.3170731707317097E-2</v>
      </c>
      <c r="AI15" s="19">
        <v>4.71698113207547E-2</v>
      </c>
      <c r="AJ15" s="19"/>
      <c r="AK15" s="19">
        <v>0.25888324873096402</v>
      </c>
      <c r="AL15" s="19">
        <v>0.16504854368932001</v>
      </c>
      <c r="AM15" s="19">
        <v>0.158415841584158</v>
      </c>
      <c r="AN15" s="19">
        <v>0.204778156996587</v>
      </c>
      <c r="AO15" s="19">
        <v>6.3829787234042507E-2</v>
      </c>
      <c r="AP15" s="19">
        <v>9.2165898617511496E-2</v>
      </c>
      <c r="AQ15" s="19">
        <v>0.12</v>
      </c>
      <c r="AR15" s="19"/>
      <c r="AS15" s="19">
        <v>5.31914893617021E-2</v>
      </c>
      <c r="AT15" s="19">
        <v>0.175221238938053</v>
      </c>
      <c r="AU15" s="19"/>
      <c r="AV15" s="19">
        <v>0.17299578059071699</v>
      </c>
      <c r="AW15" s="19">
        <v>0.149289099526066</v>
      </c>
      <c r="AX15" s="19"/>
      <c r="AY15" s="19">
        <v>0.221014492753623</v>
      </c>
      <c r="AZ15" s="19">
        <v>5.10204081632653E-2</v>
      </c>
      <c r="BA15" s="19"/>
      <c r="BB15" s="19">
        <v>0.111613876319759</v>
      </c>
      <c r="BC15" s="19">
        <v>0.204580152671756</v>
      </c>
      <c r="BD15" s="19"/>
      <c r="BE15" s="19">
        <v>0.442424242424242</v>
      </c>
      <c r="BF15" s="19">
        <v>0.25443786982248501</v>
      </c>
      <c r="BG15" s="19">
        <v>7.0934256055363298E-2</v>
      </c>
      <c r="BH15" s="19">
        <v>3.4042553191489397E-2</v>
      </c>
    </row>
    <row r="16" spans="2:60" x14ac:dyDescent="0.25">
      <c r="B16" s="17" t="s">
        <v>171</v>
      </c>
      <c r="C16" s="20">
        <v>0.40743550834597902</v>
      </c>
      <c r="D16" s="20">
        <v>0.45736434108527102</v>
      </c>
      <c r="E16" s="20">
        <v>0.29370629370629397</v>
      </c>
      <c r="F16" s="20">
        <v>0.168421052631579</v>
      </c>
      <c r="G16" s="20">
        <v>0.27586206896551702</v>
      </c>
      <c r="H16" s="20">
        <v>0.4</v>
      </c>
      <c r="I16" s="20">
        <v>0.4</v>
      </c>
      <c r="J16" s="20">
        <v>0.42105263157894701</v>
      </c>
      <c r="K16" s="20">
        <v>0.43835616438356201</v>
      </c>
      <c r="L16" s="20">
        <v>0.266666666666667</v>
      </c>
      <c r="M16" s="20">
        <v>0.55681818181818199</v>
      </c>
      <c r="N16" s="20">
        <v>0.43137254901960798</v>
      </c>
      <c r="O16" s="20">
        <v>0.5</v>
      </c>
      <c r="P16" s="20">
        <v>0.233333333333333</v>
      </c>
      <c r="Q16" s="20">
        <v>0.581395348837209</v>
      </c>
      <c r="R16" s="20">
        <v>0.18518518518518501</v>
      </c>
      <c r="S16" s="20">
        <v>0.59890109890109899</v>
      </c>
      <c r="T16" s="20">
        <v>0.394230769230769</v>
      </c>
      <c r="U16" s="20"/>
      <c r="V16" s="20">
        <v>-0.128133704735376</v>
      </c>
      <c r="W16" s="20">
        <v>0.32972972972973003</v>
      </c>
      <c r="X16" s="20">
        <v>0.56338028169014098</v>
      </c>
      <c r="Y16" s="20">
        <v>0.73877551020408205</v>
      </c>
      <c r="Z16" s="20"/>
      <c r="AA16" s="20">
        <v>2.62467191601049E-2</v>
      </c>
      <c r="AB16" s="20">
        <v>0.39024390243902402</v>
      </c>
      <c r="AC16" s="20">
        <v>0.39285714285714302</v>
      </c>
      <c r="AD16" s="20">
        <v>0.64341085271317799</v>
      </c>
      <c r="AE16" s="20">
        <v>0.55462184873949605</v>
      </c>
      <c r="AF16" s="20">
        <v>0.71276595744680804</v>
      </c>
      <c r="AG16" s="20">
        <v>0.625</v>
      </c>
      <c r="AH16" s="20">
        <v>0.69512195121951204</v>
      </c>
      <c r="AI16" s="20">
        <v>0.820754716981132</v>
      </c>
      <c r="AJ16" s="20"/>
      <c r="AK16" s="20">
        <v>0.121827411167513</v>
      </c>
      <c r="AL16" s="20">
        <v>0.38834951456310701</v>
      </c>
      <c r="AM16" s="20">
        <v>0.34653465346534701</v>
      </c>
      <c r="AN16" s="20">
        <v>0.279863481228669</v>
      </c>
      <c r="AO16" s="20">
        <v>0.69680851063829796</v>
      </c>
      <c r="AP16" s="20">
        <v>0.62211981566820296</v>
      </c>
      <c r="AQ16" s="20">
        <v>0.55333333333333301</v>
      </c>
      <c r="AR16" s="20"/>
      <c r="AS16" s="20">
        <v>0.78723404255319196</v>
      </c>
      <c r="AT16" s="20">
        <v>0.34424778761061903</v>
      </c>
      <c r="AU16" s="20"/>
      <c r="AV16" s="20">
        <v>0.354430379746835</v>
      </c>
      <c r="AW16" s="20">
        <v>0.43720379146919403</v>
      </c>
      <c r="AX16" s="20"/>
      <c r="AY16" s="20">
        <v>0.211352657004831</v>
      </c>
      <c r="AZ16" s="20">
        <v>0.73877551020408205</v>
      </c>
      <c r="BA16" s="20"/>
      <c r="BB16" s="20">
        <v>0.579185520361991</v>
      </c>
      <c r="BC16" s="20">
        <v>0.23358778625954199</v>
      </c>
      <c r="BD16" s="20"/>
      <c r="BE16" s="20">
        <v>-0.321212121212121</v>
      </c>
      <c r="BF16" s="20">
        <v>4.1420118343195297E-2</v>
      </c>
      <c r="BG16" s="20">
        <v>0.64878892733563998</v>
      </c>
      <c r="BH16" s="20">
        <v>0.84680851063829798</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618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1317</v>
      </c>
      <c r="D7" s="10">
        <v>129</v>
      </c>
      <c r="E7" s="10">
        <v>142</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489</v>
      </c>
      <c r="Z7" s="10"/>
      <c r="AA7" s="10">
        <v>381</v>
      </c>
      <c r="AB7" s="10">
        <v>82</v>
      </c>
      <c r="AC7" s="10">
        <v>112</v>
      </c>
      <c r="AD7" s="10">
        <v>129</v>
      </c>
      <c r="AE7" s="10">
        <v>118</v>
      </c>
      <c r="AF7" s="10">
        <v>94</v>
      </c>
      <c r="AG7" s="10">
        <v>96</v>
      </c>
      <c r="AH7" s="10">
        <v>82</v>
      </c>
      <c r="AI7" s="10">
        <v>106</v>
      </c>
      <c r="AJ7" s="10"/>
      <c r="AK7" s="10">
        <v>197</v>
      </c>
      <c r="AL7" s="10">
        <v>103</v>
      </c>
      <c r="AM7" s="10">
        <v>101</v>
      </c>
      <c r="AN7" s="10">
        <v>293</v>
      </c>
      <c r="AO7" s="10">
        <v>188</v>
      </c>
      <c r="AP7" s="10">
        <v>216</v>
      </c>
      <c r="AQ7" s="10">
        <v>150</v>
      </c>
      <c r="AR7" s="10"/>
      <c r="AS7" s="10">
        <v>188</v>
      </c>
      <c r="AT7" s="10">
        <v>1129</v>
      </c>
      <c r="AU7" s="10"/>
      <c r="AV7" s="10">
        <v>474</v>
      </c>
      <c r="AW7" s="10">
        <v>843</v>
      </c>
      <c r="AX7" s="10"/>
      <c r="AY7" s="10">
        <v>828</v>
      </c>
      <c r="AZ7" s="10">
        <v>489</v>
      </c>
      <c r="BA7" s="10"/>
      <c r="BB7" s="10">
        <v>663</v>
      </c>
      <c r="BC7" s="10">
        <v>654</v>
      </c>
      <c r="BD7" s="10"/>
      <c r="BE7" s="10">
        <v>165</v>
      </c>
      <c r="BF7" s="10">
        <v>338</v>
      </c>
      <c r="BG7" s="10">
        <v>578</v>
      </c>
      <c r="BH7" s="10">
        <v>234</v>
      </c>
    </row>
    <row r="8" spans="2:60" x14ac:dyDescent="0.25">
      <c r="B8" s="17" t="s">
        <v>607</v>
      </c>
      <c r="C8" s="16">
        <v>0.23766135155656801</v>
      </c>
      <c r="D8" s="16">
        <v>0.24806201550387599</v>
      </c>
      <c r="E8" s="16">
        <v>0.147887323943662</v>
      </c>
      <c r="F8" s="16">
        <v>0.18947368421052599</v>
      </c>
      <c r="G8" s="16">
        <v>6.8965517241379296E-2</v>
      </c>
      <c r="H8" s="16">
        <v>0.16666666666666699</v>
      </c>
      <c r="I8" s="16">
        <v>0.25714285714285701</v>
      </c>
      <c r="J8" s="16">
        <v>0.21052631578947401</v>
      </c>
      <c r="K8" s="16">
        <v>0.24657534246575299</v>
      </c>
      <c r="L8" s="16">
        <v>0.266666666666667</v>
      </c>
      <c r="M8" s="16">
        <v>0.34090909090909099</v>
      </c>
      <c r="N8" s="16">
        <v>0.24509803921568599</v>
      </c>
      <c r="O8" s="16">
        <v>0.33333333333333298</v>
      </c>
      <c r="P8" s="16">
        <v>0.21666666666666701</v>
      </c>
      <c r="Q8" s="16">
        <v>0.27906976744186002</v>
      </c>
      <c r="R8" s="16">
        <v>0.18518518518518501</v>
      </c>
      <c r="S8" s="16">
        <v>0.33516483516483497</v>
      </c>
      <c r="T8" s="16">
        <v>0.19230769230769201</v>
      </c>
      <c r="U8" s="16"/>
      <c r="V8" s="16">
        <v>6.6852367688022302E-2</v>
      </c>
      <c r="W8" s="16">
        <v>0.162162162162162</v>
      </c>
      <c r="X8" s="16">
        <v>0.27464788732394402</v>
      </c>
      <c r="Y8" s="16">
        <v>0.37014314928425401</v>
      </c>
      <c r="Z8" s="16"/>
      <c r="AA8" s="16">
        <v>0.12598425196850399</v>
      </c>
      <c r="AB8" s="16">
        <v>0.207317073170732</v>
      </c>
      <c r="AC8" s="16">
        <v>0.151785714285714</v>
      </c>
      <c r="AD8" s="16">
        <v>0.35658914728682201</v>
      </c>
      <c r="AE8" s="16">
        <v>0.29661016949152502</v>
      </c>
      <c r="AF8" s="16">
        <v>0.37234042553191499</v>
      </c>
      <c r="AG8" s="16">
        <v>0.33333333333333298</v>
      </c>
      <c r="AH8" s="16">
        <v>0.36585365853658502</v>
      </c>
      <c r="AI8" s="16">
        <v>0.41509433962264197</v>
      </c>
      <c r="AJ8" s="16"/>
      <c r="AK8" s="16">
        <v>0.147208121827411</v>
      </c>
      <c r="AL8" s="16">
        <v>0.223300970873786</v>
      </c>
      <c r="AM8" s="16">
        <v>0.18811881188118801</v>
      </c>
      <c r="AN8" s="16">
        <v>0.215017064846416</v>
      </c>
      <c r="AO8" s="16">
        <v>0.319148936170213</v>
      </c>
      <c r="AP8" s="16">
        <v>0.28703703703703698</v>
      </c>
      <c r="AQ8" s="16">
        <v>0.33333333333333298</v>
      </c>
      <c r="AR8" s="16"/>
      <c r="AS8" s="16">
        <v>0.420212765957447</v>
      </c>
      <c r="AT8" s="16">
        <v>0.20726306465899</v>
      </c>
      <c r="AU8" s="16"/>
      <c r="AV8" s="16">
        <v>0.23628691983122399</v>
      </c>
      <c r="AW8" s="16">
        <v>0.23843416370106801</v>
      </c>
      <c r="AX8" s="16"/>
      <c r="AY8" s="16">
        <v>0.15942028985507201</v>
      </c>
      <c r="AZ8" s="16">
        <v>0.37014314928425401</v>
      </c>
      <c r="BA8" s="16"/>
      <c r="BB8" s="16">
        <v>0.328808446455505</v>
      </c>
      <c r="BC8" s="16">
        <v>0.14525993883791999</v>
      </c>
      <c r="BD8" s="16"/>
      <c r="BE8" s="16">
        <v>3.03030303030303E-2</v>
      </c>
      <c r="BF8" s="16">
        <v>9.7633136094674597E-2</v>
      </c>
      <c r="BG8" s="16">
        <v>0.28373702422145303</v>
      </c>
      <c r="BH8" s="16">
        <v>0.47008547008547003</v>
      </c>
    </row>
    <row r="9" spans="2:60" x14ac:dyDescent="0.25">
      <c r="B9" s="17" t="s">
        <v>608</v>
      </c>
      <c r="C9" s="16">
        <v>0.32194381169324199</v>
      </c>
      <c r="D9" s="16">
        <v>0.35658914728682201</v>
      </c>
      <c r="E9" s="16">
        <v>0.38028169014084501</v>
      </c>
      <c r="F9" s="16">
        <v>0.34736842105263199</v>
      </c>
      <c r="G9" s="16">
        <v>0.29310344827586199</v>
      </c>
      <c r="H9" s="16">
        <v>0.33333333333333298</v>
      </c>
      <c r="I9" s="16">
        <v>0.21904761904761899</v>
      </c>
      <c r="J9" s="16">
        <v>0.26315789473684198</v>
      </c>
      <c r="K9" s="16">
        <v>0.34246575342465801</v>
      </c>
      <c r="L9" s="16">
        <v>0.233333333333333</v>
      </c>
      <c r="M9" s="16">
        <v>0.27272727272727298</v>
      </c>
      <c r="N9" s="16">
        <v>0.35294117647058798</v>
      </c>
      <c r="O9" s="16">
        <v>0.233333333333333</v>
      </c>
      <c r="P9" s="16">
        <v>0.31666666666666698</v>
      </c>
      <c r="Q9" s="16">
        <v>0.34883720930232598</v>
      </c>
      <c r="R9" s="16">
        <v>0.296296296296296</v>
      </c>
      <c r="S9" s="16">
        <v>0.340659340659341</v>
      </c>
      <c r="T9" s="16">
        <v>0.31730769230769201</v>
      </c>
      <c r="U9" s="16"/>
      <c r="V9" s="16">
        <v>0.20891364902507001</v>
      </c>
      <c r="W9" s="16">
        <v>0.35135135135135098</v>
      </c>
      <c r="X9" s="16">
        <v>0.40140845070422498</v>
      </c>
      <c r="Y9" s="16">
        <v>0.34764826175869101</v>
      </c>
      <c r="Z9" s="16"/>
      <c r="AA9" s="16">
        <v>0.24146981627296599</v>
      </c>
      <c r="AB9" s="16">
        <v>0.36585365853658502</v>
      </c>
      <c r="AC9" s="16">
        <v>0.4375</v>
      </c>
      <c r="AD9" s="16">
        <v>0.35658914728682201</v>
      </c>
      <c r="AE9" s="16">
        <v>0.34745762711864397</v>
      </c>
      <c r="AF9" s="16">
        <v>0.30851063829787201</v>
      </c>
      <c r="AG9" s="16">
        <v>0.33333333333333298</v>
      </c>
      <c r="AH9" s="16">
        <v>0.37804878048780499</v>
      </c>
      <c r="AI9" s="16">
        <v>0.36792452830188699</v>
      </c>
      <c r="AJ9" s="16"/>
      <c r="AK9" s="16">
        <v>0.24873096446700499</v>
      </c>
      <c r="AL9" s="16">
        <v>0.26213592233009703</v>
      </c>
      <c r="AM9" s="16">
        <v>0.30693069306930698</v>
      </c>
      <c r="AN9" s="16">
        <v>0.290102389078498</v>
      </c>
      <c r="AO9" s="16">
        <v>0.39893617021276601</v>
      </c>
      <c r="AP9" s="16">
        <v>0.42592592592592599</v>
      </c>
      <c r="AQ9" s="16">
        <v>0.32</v>
      </c>
      <c r="AR9" s="16"/>
      <c r="AS9" s="16">
        <v>0.39893617021276601</v>
      </c>
      <c r="AT9" s="16">
        <v>0.30912311780336599</v>
      </c>
      <c r="AU9" s="16"/>
      <c r="AV9" s="16">
        <v>0.29746835443038</v>
      </c>
      <c r="AW9" s="16">
        <v>0.33570581257414001</v>
      </c>
      <c r="AX9" s="16"/>
      <c r="AY9" s="16">
        <v>0.30676328502415501</v>
      </c>
      <c r="AZ9" s="16">
        <v>0.34764826175869101</v>
      </c>
      <c r="BA9" s="16"/>
      <c r="BB9" s="16">
        <v>0.34690799396681699</v>
      </c>
      <c r="BC9" s="16">
        <v>0.29663608562691102</v>
      </c>
      <c r="BD9" s="16"/>
      <c r="BE9" s="16">
        <v>6.6666666666666693E-2</v>
      </c>
      <c r="BF9" s="16">
        <v>0.224852071005917</v>
      </c>
      <c r="BG9" s="16">
        <v>0.423875432525952</v>
      </c>
      <c r="BH9" s="16">
        <v>0.39316239316239299</v>
      </c>
    </row>
    <row r="10" spans="2:60" x14ac:dyDescent="0.25">
      <c r="B10" s="17" t="s">
        <v>609</v>
      </c>
      <c r="C10" s="16">
        <v>0.201214882308276</v>
      </c>
      <c r="D10" s="16">
        <v>0.193798449612403</v>
      </c>
      <c r="E10" s="16">
        <v>0.19718309859154901</v>
      </c>
      <c r="F10" s="16">
        <v>0.18947368421052599</v>
      </c>
      <c r="G10" s="16">
        <v>0.34482758620689702</v>
      </c>
      <c r="H10" s="16">
        <v>0.16666666666666699</v>
      </c>
      <c r="I10" s="16">
        <v>0.30476190476190501</v>
      </c>
      <c r="J10" s="16">
        <v>0.36842105263157898</v>
      </c>
      <c r="K10" s="16">
        <v>0.150684931506849</v>
      </c>
      <c r="L10" s="16">
        <v>0.2</v>
      </c>
      <c r="M10" s="16">
        <v>0.18181818181818199</v>
      </c>
      <c r="N10" s="16">
        <v>0.15686274509803899</v>
      </c>
      <c r="O10" s="16">
        <v>0.16666666666666699</v>
      </c>
      <c r="P10" s="16">
        <v>0.16666666666666699</v>
      </c>
      <c r="Q10" s="16">
        <v>0.232558139534884</v>
      </c>
      <c r="R10" s="16">
        <v>0.22222222222222199</v>
      </c>
      <c r="S10" s="16">
        <v>0.164835164835165</v>
      </c>
      <c r="T10" s="16">
        <v>0.19230769230769201</v>
      </c>
      <c r="U10" s="16"/>
      <c r="V10" s="16">
        <v>0.23398328690807799</v>
      </c>
      <c r="W10" s="16">
        <v>0.248648648648649</v>
      </c>
      <c r="X10" s="16">
        <v>0.19718309859154901</v>
      </c>
      <c r="Y10" s="16">
        <v>0.161554192229039</v>
      </c>
      <c r="Z10" s="16"/>
      <c r="AA10" s="16">
        <v>0.23359580052493401</v>
      </c>
      <c r="AB10" s="16">
        <v>0.23170731707317099</v>
      </c>
      <c r="AC10" s="16">
        <v>0.223214285714286</v>
      </c>
      <c r="AD10" s="16">
        <v>0.14728682170542601</v>
      </c>
      <c r="AE10" s="16">
        <v>0.186440677966102</v>
      </c>
      <c r="AF10" s="16">
        <v>0.20212765957446799</v>
      </c>
      <c r="AG10" s="16">
        <v>0.22916666666666699</v>
      </c>
      <c r="AH10" s="16">
        <v>0.146341463414634</v>
      </c>
      <c r="AI10" s="16">
        <v>9.4339622641509399E-2</v>
      </c>
      <c r="AJ10" s="16"/>
      <c r="AK10" s="16">
        <v>0.208121827411168</v>
      </c>
      <c r="AL10" s="16">
        <v>0.29126213592233002</v>
      </c>
      <c r="AM10" s="16">
        <v>0.29702970297029702</v>
      </c>
      <c r="AN10" s="16">
        <v>0.218430034129693</v>
      </c>
      <c r="AO10" s="16">
        <v>0.180851063829787</v>
      </c>
      <c r="AP10" s="16">
        <v>0.15277777777777801</v>
      </c>
      <c r="AQ10" s="16">
        <v>0.15333333333333299</v>
      </c>
      <c r="AR10" s="16"/>
      <c r="AS10" s="16">
        <v>0.10638297872340401</v>
      </c>
      <c r="AT10" s="16">
        <v>0.217006200177148</v>
      </c>
      <c r="AU10" s="16"/>
      <c r="AV10" s="16">
        <v>0.17299578059071699</v>
      </c>
      <c r="AW10" s="16">
        <v>0.21708185053380799</v>
      </c>
      <c r="AX10" s="16"/>
      <c r="AY10" s="16">
        <v>0.22463768115942001</v>
      </c>
      <c r="AZ10" s="16">
        <v>0.161554192229039</v>
      </c>
      <c r="BA10" s="16"/>
      <c r="BB10" s="16">
        <v>0.15987933634992499</v>
      </c>
      <c r="BC10" s="16">
        <v>0.243119266055046</v>
      </c>
      <c r="BD10" s="16"/>
      <c r="BE10" s="16">
        <v>0.21212121212121199</v>
      </c>
      <c r="BF10" s="16">
        <v>0.27218934911242598</v>
      </c>
      <c r="BG10" s="16">
        <v>0.190311418685121</v>
      </c>
      <c r="BH10" s="16">
        <v>0.115384615384615</v>
      </c>
    </row>
    <row r="11" spans="2:60" x14ac:dyDescent="0.25">
      <c r="B11" s="17" t="s">
        <v>610</v>
      </c>
      <c r="C11" s="16">
        <v>8.2004555808655996E-2</v>
      </c>
      <c r="D11" s="16">
        <v>5.4263565891472902E-2</v>
      </c>
      <c r="E11" s="16">
        <v>6.3380281690140802E-2</v>
      </c>
      <c r="F11" s="16">
        <v>0.105263157894737</v>
      </c>
      <c r="G11" s="16">
        <v>5.1724137931034503E-2</v>
      </c>
      <c r="H11" s="16">
        <v>0.1</v>
      </c>
      <c r="I11" s="16">
        <v>0.14285714285714299</v>
      </c>
      <c r="J11" s="16">
        <v>5.2631578947368397E-2</v>
      </c>
      <c r="K11" s="16">
        <v>0.123287671232877</v>
      </c>
      <c r="L11" s="16">
        <v>0.133333333333333</v>
      </c>
      <c r="M11" s="16">
        <v>5.6818181818181802E-2</v>
      </c>
      <c r="N11" s="16">
        <v>5.8823529411764698E-2</v>
      </c>
      <c r="O11" s="16">
        <v>6.6666666666666693E-2</v>
      </c>
      <c r="P11" s="16">
        <v>0.133333333333333</v>
      </c>
      <c r="Q11" s="16">
        <v>2.32558139534884E-2</v>
      </c>
      <c r="R11" s="16">
        <v>0.11111111111111099</v>
      </c>
      <c r="S11" s="16">
        <v>6.0439560439560398E-2</v>
      </c>
      <c r="T11" s="16">
        <v>0.105769230769231</v>
      </c>
      <c r="U11" s="16"/>
      <c r="V11" s="16">
        <v>0.14763231197771601</v>
      </c>
      <c r="W11" s="16">
        <v>7.5675675675675694E-2</v>
      </c>
      <c r="X11" s="16">
        <v>4.92957746478873E-2</v>
      </c>
      <c r="Y11" s="16">
        <v>5.5214723926380403E-2</v>
      </c>
      <c r="Z11" s="16"/>
      <c r="AA11" s="16">
        <v>0.12598425196850399</v>
      </c>
      <c r="AB11" s="16">
        <v>0.12195121951219499</v>
      </c>
      <c r="AC11" s="16">
        <v>4.4642857142857102E-2</v>
      </c>
      <c r="AD11" s="16">
        <v>7.7519379844961198E-2</v>
      </c>
      <c r="AE11" s="16">
        <v>5.93220338983051E-2</v>
      </c>
      <c r="AF11" s="16">
        <v>5.31914893617021E-2</v>
      </c>
      <c r="AG11" s="16">
        <v>4.1666666666666699E-2</v>
      </c>
      <c r="AH11" s="16">
        <v>7.3170731707317097E-2</v>
      </c>
      <c r="AI11" s="16">
        <v>3.77358490566038E-2</v>
      </c>
      <c r="AJ11" s="16"/>
      <c r="AK11" s="16">
        <v>0.116751269035533</v>
      </c>
      <c r="AL11" s="16">
        <v>9.7087378640776698E-2</v>
      </c>
      <c r="AM11" s="16">
        <v>9.9009900990099001E-2</v>
      </c>
      <c r="AN11" s="16">
        <v>0.102389078498294</v>
      </c>
      <c r="AO11" s="16">
        <v>4.7872340425531901E-2</v>
      </c>
      <c r="AP11" s="16">
        <v>5.5555555555555601E-2</v>
      </c>
      <c r="AQ11" s="16">
        <v>6.6666666666666693E-2</v>
      </c>
      <c r="AR11" s="16"/>
      <c r="AS11" s="16">
        <v>4.7872340425531901E-2</v>
      </c>
      <c r="AT11" s="16">
        <v>8.7688219663418998E-2</v>
      </c>
      <c r="AU11" s="16"/>
      <c r="AV11" s="16">
        <v>9.0717299578059102E-2</v>
      </c>
      <c r="AW11" s="16">
        <v>7.7105575326215897E-2</v>
      </c>
      <c r="AX11" s="16"/>
      <c r="AY11" s="16">
        <v>9.7826086956521702E-2</v>
      </c>
      <c r="AZ11" s="16">
        <v>5.5214723926380403E-2</v>
      </c>
      <c r="BA11" s="16"/>
      <c r="BB11" s="16">
        <v>6.3348416289592799E-2</v>
      </c>
      <c r="BC11" s="16">
        <v>0.100917431192661</v>
      </c>
      <c r="BD11" s="16"/>
      <c r="BE11" s="16">
        <v>0.15757575757575801</v>
      </c>
      <c r="BF11" s="16">
        <v>0.14201183431952699</v>
      </c>
      <c r="BG11" s="16">
        <v>5.0173010380622801E-2</v>
      </c>
      <c r="BH11" s="16">
        <v>2.1367521367521399E-2</v>
      </c>
    </row>
    <row r="12" spans="2:60" x14ac:dyDescent="0.25">
      <c r="B12" s="17" t="s">
        <v>611</v>
      </c>
      <c r="C12" s="16">
        <v>8.8078967350038007E-2</v>
      </c>
      <c r="D12" s="16">
        <v>9.3023255813953501E-2</v>
      </c>
      <c r="E12" s="16">
        <v>9.1549295774647904E-2</v>
      </c>
      <c r="F12" s="16">
        <v>9.4736842105263203E-2</v>
      </c>
      <c r="G12" s="16">
        <v>0.13793103448275901</v>
      </c>
      <c r="H12" s="16">
        <v>0.133333333333333</v>
      </c>
      <c r="I12" s="16">
        <v>1.9047619047619001E-2</v>
      </c>
      <c r="J12" s="16">
        <v>5.2631578947368397E-2</v>
      </c>
      <c r="K12" s="16">
        <v>8.2191780821917804E-2</v>
      </c>
      <c r="L12" s="16">
        <v>0.16666666666666699</v>
      </c>
      <c r="M12" s="16">
        <v>5.6818181818181802E-2</v>
      </c>
      <c r="N12" s="16">
        <v>9.8039215686274495E-2</v>
      </c>
      <c r="O12" s="16">
        <v>0.1</v>
      </c>
      <c r="P12" s="16">
        <v>8.3333333333333301E-2</v>
      </c>
      <c r="Q12" s="16">
        <v>4.6511627906976702E-2</v>
      </c>
      <c r="R12" s="16">
        <v>0.18518518518518501</v>
      </c>
      <c r="S12" s="16">
        <v>7.69230769230769E-2</v>
      </c>
      <c r="T12" s="16">
        <v>0.115384615384615</v>
      </c>
      <c r="U12" s="16"/>
      <c r="V12" s="16">
        <v>0.217270194986072</v>
      </c>
      <c r="W12" s="16">
        <v>0.102702702702703</v>
      </c>
      <c r="X12" s="16">
        <v>3.1690140845070401E-2</v>
      </c>
      <c r="Y12" s="16">
        <v>2.04498977505112E-2</v>
      </c>
      <c r="Z12" s="16"/>
      <c r="AA12" s="16">
        <v>0.17585301837270301</v>
      </c>
      <c r="AB12" s="16">
        <v>2.4390243902439001E-2</v>
      </c>
      <c r="AC12" s="16">
        <v>0.107142857142857</v>
      </c>
      <c r="AD12" s="16">
        <v>3.1007751937984499E-2</v>
      </c>
      <c r="AE12" s="16">
        <v>4.2372881355932202E-2</v>
      </c>
      <c r="AF12" s="16">
        <v>2.1276595744680899E-2</v>
      </c>
      <c r="AG12" s="16">
        <v>3.125E-2</v>
      </c>
      <c r="AH12" s="16">
        <v>2.4390243902439001E-2</v>
      </c>
      <c r="AI12" s="16">
        <v>3.77358490566038E-2</v>
      </c>
      <c r="AJ12" s="16"/>
      <c r="AK12" s="16">
        <v>0.16751269035533001</v>
      </c>
      <c r="AL12" s="16">
        <v>8.7378640776699004E-2</v>
      </c>
      <c r="AM12" s="16">
        <v>8.9108910891089105E-2</v>
      </c>
      <c r="AN12" s="16">
        <v>9.8976109215017094E-2</v>
      </c>
      <c r="AO12" s="16">
        <v>1.0638297872340399E-2</v>
      </c>
      <c r="AP12" s="16">
        <v>5.0925925925925902E-2</v>
      </c>
      <c r="AQ12" s="16">
        <v>6.6666666666666693E-2</v>
      </c>
      <c r="AR12" s="16"/>
      <c r="AS12" s="16">
        <v>1.5957446808510599E-2</v>
      </c>
      <c r="AT12" s="16">
        <v>0.10008857395925599</v>
      </c>
      <c r="AU12" s="16"/>
      <c r="AV12" s="16">
        <v>9.49367088607595E-2</v>
      </c>
      <c r="AW12" s="16">
        <v>8.4223013048635803E-2</v>
      </c>
      <c r="AX12" s="16"/>
      <c r="AY12" s="16">
        <v>0.12801932367149799</v>
      </c>
      <c r="AZ12" s="16">
        <v>2.04498977505112E-2</v>
      </c>
      <c r="BA12" s="16"/>
      <c r="BB12" s="16">
        <v>6.0331825037707398E-2</v>
      </c>
      <c r="BC12" s="16">
        <v>0.116207951070336</v>
      </c>
      <c r="BD12" s="16"/>
      <c r="BE12" s="16">
        <v>0.34545454545454501</v>
      </c>
      <c r="BF12" s="16">
        <v>0.133136094674556</v>
      </c>
      <c r="BG12" s="16">
        <v>2.42214532871972E-2</v>
      </c>
      <c r="BH12" s="16">
        <v>0</v>
      </c>
    </row>
    <row r="13" spans="2:60" x14ac:dyDescent="0.25">
      <c r="B13" s="17" t="s">
        <v>103</v>
      </c>
      <c r="C13" s="16">
        <v>6.9096431283219406E-2</v>
      </c>
      <c r="D13" s="16">
        <v>5.4263565891472902E-2</v>
      </c>
      <c r="E13" s="16">
        <v>0.11971830985915501</v>
      </c>
      <c r="F13" s="16">
        <v>7.3684210526315796E-2</v>
      </c>
      <c r="G13" s="16">
        <v>0.10344827586206901</v>
      </c>
      <c r="H13" s="16">
        <v>0.1</v>
      </c>
      <c r="I13" s="16">
        <v>5.7142857142857099E-2</v>
      </c>
      <c r="J13" s="16">
        <v>5.2631578947368397E-2</v>
      </c>
      <c r="K13" s="16">
        <v>5.4794520547945202E-2</v>
      </c>
      <c r="L13" s="16">
        <v>0</v>
      </c>
      <c r="M13" s="16">
        <v>9.0909090909090898E-2</v>
      </c>
      <c r="N13" s="16">
        <v>8.8235294117647106E-2</v>
      </c>
      <c r="O13" s="16">
        <v>0.1</v>
      </c>
      <c r="P13" s="16">
        <v>8.3333333333333301E-2</v>
      </c>
      <c r="Q13" s="16">
        <v>6.9767441860465101E-2</v>
      </c>
      <c r="R13" s="16">
        <v>0</v>
      </c>
      <c r="S13" s="16">
        <v>2.1978021978022001E-2</v>
      </c>
      <c r="T13" s="16">
        <v>7.69230769230769E-2</v>
      </c>
      <c r="U13" s="16"/>
      <c r="V13" s="16">
        <v>0.125348189415042</v>
      </c>
      <c r="W13" s="16">
        <v>5.9459459459459497E-2</v>
      </c>
      <c r="X13" s="16">
        <v>4.5774647887323897E-2</v>
      </c>
      <c r="Y13" s="16">
        <v>4.4989775051124697E-2</v>
      </c>
      <c r="Z13" s="16"/>
      <c r="AA13" s="16">
        <v>9.7112860892388506E-2</v>
      </c>
      <c r="AB13" s="16">
        <v>4.8780487804878099E-2</v>
      </c>
      <c r="AC13" s="16">
        <v>3.5714285714285698E-2</v>
      </c>
      <c r="AD13" s="16">
        <v>3.1007751937984499E-2</v>
      </c>
      <c r="AE13" s="16">
        <v>6.7796610169491497E-2</v>
      </c>
      <c r="AF13" s="16">
        <v>4.2553191489361701E-2</v>
      </c>
      <c r="AG13" s="16">
        <v>3.125E-2</v>
      </c>
      <c r="AH13" s="16">
        <v>1.21951219512195E-2</v>
      </c>
      <c r="AI13" s="16">
        <v>4.71698113207547E-2</v>
      </c>
      <c r="AJ13" s="16"/>
      <c r="AK13" s="16">
        <v>0.111675126903553</v>
      </c>
      <c r="AL13" s="16">
        <v>3.8834951456310697E-2</v>
      </c>
      <c r="AM13" s="16">
        <v>1.9801980198019799E-2</v>
      </c>
      <c r="AN13" s="16">
        <v>7.5085324232081904E-2</v>
      </c>
      <c r="AO13" s="16">
        <v>4.2553191489361701E-2</v>
      </c>
      <c r="AP13" s="16">
        <v>2.7777777777777801E-2</v>
      </c>
      <c r="AQ13" s="16">
        <v>0.06</v>
      </c>
      <c r="AR13" s="16"/>
      <c r="AS13" s="16">
        <v>1.0638297872340399E-2</v>
      </c>
      <c r="AT13" s="16">
        <v>7.8830823737821104E-2</v>
      </c>
      <c r="AU13" s="16"/>
      <c r="AV13" s="16">
        <v>0.107594936708861</v>
      </c>
      <c r="AW13" s="16">
        <v>4.74495848161329E-2</v>
      </c>
      <c r="AX13" s="16"/>
      <c r="AY13" s="16">
        <v>8.3333333333333301E-2</v>
      </c>
      <c r="AZ13" s="16">
        <v>4.4989775051124697E-2</v>
      </c>
      <c r="BA13" s="16"/>
      <c r="BB13" s="16">
        <v>4.0723981900452497E-2</v>
      </c>
      <c r="BC13" s="16">
        <v>9.7859327217125397E-2</v>
      </c>
      <c r="BD13" s="16"/>
      <c r="BE13" s="16">
        <v>0.18787878787878801</v>
      </c>
      <c r="BF13" s="16">
        <v>0.13017751479289899</v>
      </c>
      <c r="BG13" s="16">
        <v>2.7681660899654001E-2</v>
      </c>
      <c r="BH13" s="16">
        <v>0</v>
      </c>
    </row>
    <row r="14" spans="2:60" x14ac:dyDescent="0.25">
      <c r="B14" s="17" t="s">
        <v>612</v>
      </c>
      <c r="C14" s="19">
        <v>0.55960516324981002</v>
      </c>
      <c r="D14" s="19">
        <v>0.60465116279069797</v>
      </c>
      <c r="E14" s="19">
        <v>0.528169014084507</v>
      </c>
      <c r="F14" s="19">
        <v>0.53684210526315801</v>
      </c>
      <c r="G14" s="19">
        <v>0.36206896551724099</v>
      </c>
      <c r="H14" s="19">
        <v>0.5</v>
      </c>
      <c r="I14" s="19">
        <v>0.476190476190476</v>
      </c>
      <c r="J14" s="19">
        <v>0.47368421052631599</v>
      </c>
      <c r="K14" s="19">
        <v>0.58904109589041098</v>
      </c>
      <c r="L14" s="19">
        <v>0.5</v>
      </c>
      <c r="M14" s="19">
        <v>0.61363636363636398</v>
      </c>
      <c r="N14" s="19">
        <v>0.59803921568627405</v>
      </c>
      <c r="O14" s="19">
        <v>0.56666666666666698</v>
      </c>
      <c r="P14" s="19">
        <v>0.53333333333333299</v>
      </c>
      <c r="Q14" s="19">
        <v>0.62790697674418605</v>
      </c>
      <c r="R14" s="19">
        <v>0.48148148148148101</v>
      </c>
      <c r="S14" s="19">
        <v>0.67582417582417598</v>
      </c>
      <c r="T14" s="19">
        <v>0.50961538461538503</v>
      </c>
      <c r="U14" s="19"/>
      <c r="V14" s="19">
        <v>0.27576601671309198</v>
      </c>
      <c r="W14" s="19">
        <v>0.51351351351351404</v>
      </c>
      <c r="X14" s="19">
        <v>0.676056338028169</v>
      </c>
      <c r="Y14" s="19">
        <v>0.71779141104294497</v>
      </c>
      <c r="Z14" s="19"/>
      <c r="AA14" s="19">
        <v>0.36745406824146998</v>
      </c>
      <c r="AB14" s="19">
        <v>0.57317073170731703</v>
      </c>
      <c r="AC14" s="19">
        <v>0.58928571428571397</v>
      </c>
      <c r="AD14" s="19">
        <v>0.71317829457364301</v>
      </c>
      <c r="AE14" s="19">
        <v>0.64406779661017</v>
      </c>
      <c r="AF14" s="19">
        <v>0.680851063829787</v>
      </c>
      <c r="AG14" s="19">
        <v>0.66666666666666696</v>
      </c>
      <c r="AH14" s="19">
        <v>0.74390243902439002</v>
      </c>
      <c r="AI14" s="19">
        <v>0.78301886792452802</v>
      </c>
      <c r="AJ14" s="19"/>
      <c r="AK14" s="19">
        <v>0.39593908629441599</v>
      </c>
      <c r="AL14" s="19">
        <v>0.485436893203884</v>
      </c>
      <c r="AM14" s="19">
        <v>0.49504950495049499</v>
      </c>
      <c r="AN14" s="19">
        <v>0.50511945392491497</v>
      </c>
      <c r="AO14" s="19">
        <v>0.71808510638297895</v>
      </c>
      <c r="AP14" s="19">
        <v>0.71296296296296302</v>
      </c>
      <c r="AQ14" s="19">
        <v>0.65333333333333299</v>
      </c>
      <c r="AR14" s="19"/>
      <c r="AS14" s="19">
        <v>0.819148936170213</v>
      </c>
      <c r="AT14" s="19">
        <v>0.51638618246235601</v>
      </c>
      <c r="AU14" s="19"/>
      <c r="AV14" s="19">
        <v>0.53375527426160296</v>
      </c>
      <c r="AW14" s="19">
        <v>0.57413997627520796</v>
      </c>
      <c r="AX14" s="19"/>
      <c r="AY14" s="19">
        <v>0.46618357487922701</v>
      </c>
      <c r="AZ14" s="19">
        <v>0.71779141104294497</v>
      </c>
      <c r="BA14" s="19"/>
      <c r="BB14" s="19">
        <v>0.67571644042232304</v>
      </c>
      <c r="BC14" s="19">
        <v>0.441896024464832</v>
      </c>
      <c r="BD14" s="19"/>
      <c r="BE14" s="19">
        <v>9.6969696969696997E-2</v>
      </c>
      <c r="BF14" s="19">
        <v>0.32248520710059198</v>
      </c>
      <c r="BG14" s="19">
        <v>0.70761245674740503</v>
      </c>
      <c r="BH14" s="19">
        <v>0.86324786324786296</v>
      </c>
    </row>
    <row r="15" spans="2:60" x14ac:dyDescent="0.25">
      <c r="B15" s="17" t="s">
        <v>613</v>
      </c>
      <c r="C15" s="19">
        <v>0.17008352315869399</v>
      </c>
      <c r="D15" s="19">
        <v>0.14728682170542601</v>
      </c>
      <c r="E15" s="19">
        <v>0.154929577464789</v>
      </c>
      <c r="F15" s="19">
        <v>0.2</v>
      </c>
      <c r="G15" s="19">
        <v>0.18965517241379301</v>
      </c>
      <c r="H15" s="19">
        <v>0.233333333333333</v>
      </c>
      <c r="I15" s="19">
        <v>0.161904761904762</v>
      </c>
      <c r="J15" s="19">
        <v>0.105263157894737</v>
      </c>
      <c r="K15" s="19">
        <v>0.20547945205479501</v>
      </c>
      <c r="L15" s="19">
        <v>0.3</v>
      </c>
      <c r="M15" s="19">
        <v>0.11363636363636399</v>
      </c>
      <c r="N15" s="19">
        <v>0.15686274509803899</v>
      </c>
      <c r="O15" s="19">
        <v>0.16666666666666699</v>
      </c>
      <c r="P15" s="19">
        <v>0.21666666666666701</v>
      </c>
      <c r="Q15" s="19">
        <v>6.9767441860465101E-2</v>
      </c>
      <c r="R15" s="19">
        <v>0.296296296296296</v>
      </c>
      <c r="S15" s="19">
        <v>0.13736263736263701</v>
      </c>
      <c r="T15" s="19">
        <v>0.22115384615384601</v>
      </c>
      <c r="U15" s="19"/>
      <c r="V15" s="19">
        <v>0.36490250696378801</v>
      </c>
      <c r="W15" s="19">
        <v>0.178378378378378</v>
      </c>
      <c r="X15" s="19">
        <v>8.0985915492957694E-2</v>
      </c>
      <c r="Y15" s="19">
        <v>7.56646216768916E-2</v>
      </c>
      <c r="Z15" s="19"/>
      <c r="AA15" s="19">
        <v>0.301837270341207</v>
      </c>
      <c r="AB15" s="19">
        <v>0.146341463414634</v>
      </c>
      <c r="AC15" s="19">
        <v>0.151785714285714</v>
      </c>
      <c r="AD15" s="19">
        <v>0.108527131782946</v>
      </c>
      <c r="AE15" s="19">
        <v>0.101694915254237</v>
      </c>
      <c r="AF15" s="19">
        <v>7.4468085106383003E-2</v>
      </c>
      <c r="AG15" s="19">
        <v>7.2916666666666699E-2</v>
      </c>
      <c r="AH15" s="19">
        <v>9.7560975609756101E-2</v>
      </c>
      <c r="AI15" s="19">
        <v>7.5471698113207503E-2</v>
      </c>
      <c r="AJ15" s="19"/>
      <c r="AK15" s="19">
        <v>0.28426395939086302</v>
      </c>
      <c r="AL15" s="19">
        <v>0.18446601941747601</v>
      </c>
      <c r="AM15" s="19">
        <v>0.18811881188118801</v>
      </c>
      <c r="AN15" s="19">
        <v>0.20136518771331099</v>
      </c>
      <c r="AO15" s="19">
        <v>5.85106382978723E-2</v>
      </c>
      <c r="AP15" s="19">
        <v>0.106481481481481</v>
      </c>
      <c r="AQ15" s="19">
        <v>0.133333333333333</v>
      </c>
      <c r="AR15" s="19"/>
      <c r="AS15" s="19">
        <v>6.3829787234042507E-2</v>
      </c>
      <c r="AT15" s="19">
        <v>0.18777679362267499</v>
      </c>
      <c r="AU15" s="19"/>
      <c r="AV15" s="19">
        <v>0.18565400843881899</v>
      </c>
      <c r="AW15" s="19">
        <v>0.16132858837485201</v>
      </c>
      <c r="AX15" s="19"/>
      <c r="AY15" s="19">
        <v>0.22584541062801899</v>
      </c>
      <c r="AZ15" s="19">
        <v>7.56646216768916E-2</v>
      </c>
      <c r="BA15" s="19"/>
      <c r="BB15" s="19">
        <v>0.1236802413273</v>
      </c>
      <c r="BC15" s="19">
        <v>0.21712538226299699</v>
      </c>
      <c r="BD15" s="19"/>
      <c r="BE15" s="19">
        <v>0.50303030303030305</v>
      </c>
      <c r="BF15" s="19">
        <v>0.27514792899408302</v>
      </c>
      <c r="BG15" s="19">
        <v>7.4394463667820099E-2</v>
      </c>
      <c r="BH15" s="19">
        <v>2.1367521367521399E-2</v>
      </c>
    </row>
    <row r="16" spans="2:60" x14ac:dyDescent="0.25">
      <c r="B16" s="17" t="s">
        <v>171</v>
      </c>
      <c r="C16" s="20">
        <v>0.38952164009111601</v>
      </c>
      <c r="D16" s="20">
        <v>0.45736434108527102</v>
      </c>
      <c r="E16" s="20">
        <v>0.37323943661971798</v>
      </c>
      <c r="F16" s="20">
        <v>0.336842105263158</v>
      </c>
      <c r="G16" s="20">
        <v>0.17241379310344801</v>
      </c>
      <c r="H16" s="20">
        <v>0.266666666666667</v>
      </c>
      <c r="I16" s="20">
        <v>0.314285714285714</v>
      </c>
      <c r="J16" s="20">
        <v>0.36842105263157898</v>
      </c>
      <c r="K16" s="20">
        <v>0.38356164383561597</v>
      </c>
      <c r="L16" s="20">
        <v>0.2</v>
      </c>
      <c r="M16" s="20">
        <v>0.5</v>
      </c>
      <c r="N16" s="20">
        <v>0.441176470588235</v>
      </c>
      <c r="O16" s="20">
        <v>0.4</v>
      </c>
      <c r="P16" s="20">
        <v>0.31666666666666698</v>
      </c>
      <c r="Q16" s="20">
        <v>0.55813953488372103</v>
      </c>
      <c r="R16" s="20">
        <v>0.18518518518518501</v>
      </c>
      <c r="S16" s="20">
        <v>0.53846153846153899</v>
      </c>
      <c r="T16" s="20">
        <v>0.28846153846153799</v>
      </c>
      <c r="U16" s="20"/>
      <c r="V16" s="20">
        <v>-8.9136490250696407E-2</v>
      </c>
      <c r="W16" s="20">
        <v>0.33513513513513499</v>
      </c>
      <c r="X16" s="20">
        <v>0.59507042253521103</v>
      </c>
      <c r="Y16" s="20">
        <v>0.64212678936605305</v>
      </c>
      <c r="Z16" s="20"/>
      <c r="AA16" s="20">
        <v>6.5616797900262494E-2</v>
      </c>
      <c r="AB16" s="20">
        <v>0.42682926829268297</v>
      </c>
      <c r="AC16" s="20">
        <v>0.4375</v>
      </c>
      <c r="AD16" s="20">
        <v>0.60465116279069797</v>
      </c>
      <c r="AE16" s="20">
        <v>0.54237288135593198</v>
      </c>
      <c r="AF16" s="20">
        <v>0.60638297872340396</v>
      </c>
      <c r="AG16" s="20">
        <v>0.59375</v>
      </c>
      <c r="AH16" s="20">
        <v>0.64634146341463405</v>
      </c>
      <c r="AI16" s="20">
        <v>0.70754716981132104</v>
      </c>
      <c r="AJ16" s="20"/>
      <c r="AK16" s="20">
        <v>0.111675126903553</v>
      </c>
      <c r="AL16" s="20">
        <v>0.30097087378640802</v>
      </c>
      <c r="AM16" s="20">
        <v>0.30693069306930698</v>
      </c>
      <c r="AN16" s="20">
        <v>0.30375426621160401</v>
      </c>
      <c r="AO16" s="20">
        <v>0.659574468085106</v>
      </c>
      <c r="AP16" s="20">
        <v>0.60648148148148195</v>
      </c>
      <c r="AQ16" s="20">
        <v>0.52</v>
      </c>
      <c r="AR16" s="20"/>
      <c r="AS16" s="20">
        <v>0.75531914893617003</v>
      </c>
      <c r="AT16" s="20">
        <v>0.32860938883968099</v>
      </c>
      <c r="AU16" s="20"/>
      <c r="AV16" s="20">
        <v>0.348101265822785</v>
      </c>
      <c r="AW16" s="20">
        <v>0.41281138790035599</v>
      </c>
      <c r="AX16" s="20"/>
      <c r="AY16" s="20">
        <v>0.24033816425120799</v>
      </c>
      <c r="AZ16" s="20">
        <v>0.64212678936605305</v>
      </c>
      <c r="BA16" s="20"/>
      <c r="BB16" s="20">
        <v>0.55203619909502299</v>
      </c>
      <c r="BC16" s="20">
        <v>0.22477064220183501</v>
      </c>
      <c r="BD16" s="20"/>
      <c r="BE16" s="20">
        <v>-0.40606060606060601</v>
      </c>
      <c r="BF16" s="20">
        <v>4.7337278106508798E-2</v>
      </c>
      <c r="BG16" s="20">
        <v>0.63321799307958504</v>
      </c>
      <c r="BH16" s="20">
        <v>0.841880341880342</v>
      </c>
    </row>
    <row r="17" spans="2:2" x14ac:dyDescent="0.25">
      <c r="B17" s="15" t="s">
        <v>619</v>
      </c>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620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607</v>
      </c>
      <c r="C8" s="16">
        <v>0.18057663125948401</v>
      </c>
      <c r="D8" s="16">
        <v>0.232558139534884</v>
      </c>
      <c r="E8" s="16">
        <v>0.195804195804196</v>
      </c>
      <c r="F8" s="16">
        <v>0.115789473684211</v>
      </c>
      <c r="G8" s="16">
        <v>3.4482758620689703E-2</v>
      </c>
      <c r="H8" s="16">
        <v>0.16666666666666699</v>
      </c>
      <c r="I8" s="16">
        <v>0.180952380952381</v>
      </c>
      <c r="J8" s="16">
        <v>0.157894736842105</v>
      </c>
      <c r="K8" s="16">
        <v>0.232876712328767</v>
      </c>
      <c r="L8" s="16">
        <v>0.133333333333333</v>
      </c>
      <c r="M8" s="16">
        <v>0.26136363636363602</v>
      </c>
      <c r="N8" s="16">
        <v>0.16666666666666699</v>
      </c>
      <c r="O8" s="16">
        <v>0.266666666666667</v>
      </c>
      <c r="P8" s="16">
        <v>8.3333333333333301E-2</v>
      </c>
      <c r="Q8" s="16">
        <v>0.209302325581395</v>
      </c>
      <c r="R8" s="16">
        <v>7.4074074074074098E-2</v>
      </c>
      <c r="S8" s="16">
        <v>0.19230769230769201</v>
      </c>
      <c r="T8" s="16">
        <v>0.19230769230769201</v>
      </c>
      <c r="U8" s="16"/>
      <c r="V8" s="16">
        <v>0.16991643454038999</v>
      </c>
      <c r="W8" s="16">
        <v>0.162162162162162</v>
      </c>
      <c r="X8" s="16">
        <v>0.16549295774647901</v>
      </c>
      <c r="Y8" s="16">
        <v>0.20408163265306101</v>
      </c>
      <c r="Z8" s="16"/>
      <c r="AA8" s="16">
        <v>0.162729658792651</v>
      </c>
      <c r="AB8" s="16">
        <v>0.15853658536585399</v>
      </c>
      <c r="AC8" s="16">
        <v>0.13392857142857101</v>
      </c>
      <c r="AD8" s="16">
        <v>0.170542635658915</v>
      </c>
      <c r="AE8" s="16">
        <v>0.19327731092437</v>
      </c>
      <c r="AF8" s="16">
        <v>0.25531914893617003</v>
      </c>
      <c r="AG8" s="16">
        <v>0.23958333333333301</v>
      </c>
      <c r="AH8" s="16">
        <v>0.146341463414634</v>
      </c>
      <c r="AI8" s="16">
        <v>0.245283018867925</v>
      </c>
      <c r="AJ8" s="16"/>
      <c r="AK8" s="16">
        <v>0.21319796954314699</v>
      </c>
      <c r="AL8" s="16">
        <v>0.16504854368932001</v>
      </c>
      <c r="AM8" s="16">
        <v>0.18811881188118801</v>
      </c>
      <c r="AN8" s="16">
        <v>0.150170648464164</v>
      </c>
      <c r="AO8" s="16">
        <v>0.20744680851063799</v>
      </c>
      <c r="AP8" s="16">
        <v>0.15207373271889399</v>
      </c>
      <c r="AQ8" s="16">
        <v>0.22</v>
      </c>
      <c r="AR8" s="16"/>
      <c r="AS8" s="16">
        <v>0.21808510638297901</v>
      </c>
      <c r="AT8" s="16">
        <v>0.17433628318584099</v>
      </c>
      <c r="AU8" s="16"/>
      <c r="AV8" s="16">
        <v>0.18776371308016901</v>
      </c>
      <c r="AW8" s="16">
        <v>0.17654028436019001</v>
      </c>
      <c r="AX8" s="16"/>
      <c r="AY8" s="16">
        <v>0.16666666666666699</v>
      </c>
      <c r="AZ8" s="16">
        <v>0.20408163265306101</v>
      </c>
      <c r="BA8" s="16"/>
      <c r="BB8" s="16">
        <v>0.214177978883861</v>
      </c>
      <c r="BC8" s="16">
        <v>0.14656488549618299</v>
      </c>
      <c r="BD8" s="16"/>
      <c r="BE8" s="16">
        <v>0.109090909090909</v>
      </c>
      <c r="BF8" s="16">
        <v>0.18639053254437901</v>
      </c>
      <c r="BG8" s="16">
        <v>0.173010380622837</v>
      </c>
      <c r="BH8" s="16">
        <v>0.242553191489362</v>
      </c>
    </row>
    <row r="9" spans="2:60" x14ac:dyDescent="0.25">
      <c r="B9" s="17" t="s">
        <v>608</v>
      </c>
      <c r="C9" s="16">
        <v>0.39908952959028798</v>
      </c>
      <c r="D9" s="16">
        <v>0.418604651162791</v>
      </c>
      <c r="E9" s="16">
        <v>0.41258741258741299</v>
      </c>
      <c r="F9" s="16">
        <v>0.38947368421052603</v>
      </c>
      <c r="G9" s="16">
        <v>0.46551724137931</v>
      </c>
      <c r="H9" s="16">
        <v>0.43333333333333302</v>
      </c>
      <c r="I9" s="16">
        <v>0.46666666666666701</v>
      </c>
      <c r="J9" s="16">
        <v>0.31578947368421101</v>
      </c>
      <c r="K9" s="16">
        <v>0.31506849315068503</v>
      </c>
      <c r="L9" s="16">
        <v>0.46666666666666701</v>
      </c>
      <c r="M9" s="16">
        <v>0.34090909090909099</v>
      </c>
      <c r="N9" s="16">
        <v>0.39215686274509798</v>
      </c>
      <c r="O9" s="16">
        <v>0.4</v>
      </c>
      <c r="P9" s="16">
        <v>0.36666666666666697</v>
      </c>
      <c r="Q9" s="16">
        <v>0.44186046511627902</v>
      </c>
      <c r="R9" s="16">
        <v>0.51851851851851805</v>
      </c>
      <c r="S9" s="16">
        <v>0.340659340659341</v>
      </c>
      <c r="T9" s="16">
        <v>0.43269230769230799</v>
      </c>
      <c r="U9" s="16"/>
      <c r="V9" s="16">
        <v>0.370473537604457</v>
      </c>
      <c r="W9" s="16">
        <v>0.34594594594594602</v>
      </c>
      <c r="X9" s="16">
        <v>0.42957746478873199</v>
      </c>
      <c r="Y9" s="16">
        <v>0.42244897959183703</v>
      </c>
      <c r="Z9" s="16"/>
      <c r="AA9" s="16">
        <v>0.39370078740157499</v>
      </c>
      <c r="AB9" s="16">
        <v>0.439024390243902</v>
      </c>
      <c r="AC9" s="16">
        <v>0.35714285714285698</v>
      </c>
      <c r="AD9" s="16">
        <v>0.418604651162791</v>
      </c>
      <c r="AE9" s="16">
        <v>0.34453781512604997</v>
      </c>
      <c r="AF9" s="16">
        <v>0.43617021276595702</v>
      </c>
      <c r="AG9" s="16">
        <v>0.375</v>
      </c>
      <c r="AH9" s="16">
        <v>0.48780487804877998</v>
      </c>
      <c r="AI9" s="16">
        <v>0.42452830188679203</v>
      </c>
      <c r="AJ9" s="16"/>
      <c r="AK9" s="16">
        <v>0.38071065989847702</v>
      </c>
      <c r="AL9" s="16">
        <v>0.34951456310679602</v>
      </c>
      <c r="AM9" s="16">
        <v>0.445544554455446</v>
      </c>
      <c r="AN9" s="16">
        <v>0.38566552901023898</v>
      </c>
      <c r="AO9" s="16">
        <v>0.45744680851063801</v>
      </c>
      <c r="AP9" s="16">
        <v>0.465437788018433</v>
      </c>
      <c r="AQ9" s="16">
        <v>0.32</v>
      </c>
      <c r="AR9" s="16"/>
      <c r="AS9" s="16">
        <v>0.38829787234042601</v>
      </c>
      <c r="AT9" s="16">
        <v>0.400884955752212</v>
      </c>
      <c r="AU9" s="16"/>
      <c r="AV9" s="16">
        <v>0.38818565400843902</v>
      </c>
      <c r="AW9" s="16">
        <v>0.40521327014218</v>
      </c>
      <c r="AX9" s="16"/>
      <c r="AY9" s="16">
        <v>0.385265700483092</v>
      </c>
      <c r="AZ9" s="16">
        <v>0.42244897959183703</v>
      </c>
      <c r="BA9" s="16"/>
      <c r="BB9" s="16">
        <v>0.38612368024132698</v>
      </c>
      <c r="BC9" s="16">
        <v>0.41221374045801501</v>
      </c>
      <c r="BD9" s="16"/>
      <c r="BE9" s="16">
        <v>0.236363636363636</v>
      </c>
      <c r="BF9" s="16">
        <v>0.378698224852071</v>
      </c>
      <c r="BG9" s="16">
        <v>0.449826989619377</v>
      </c>
      <c r="BH9" s="16">
        <v>0.42127659574468101</v>
      </c>
    </row>
    <row r="10" spans="2:60" x14ac:dyDescent="0.25">
      <c r="B10" s="17" t="s">
        <v>609</v>
      </c>
      <c r="C10" s="16">
        <v>0.20333839150227601</v>
      </c>
      <c r="D10" s="16">
        <v>0.201550387596899</v>
      </c>
      <c r="E10" s="16">
        <v>0.17482517482517501</v>
      </c>
      <c r="F10" s="16">
        <v>0.2</v>
      </c>
      <c r="G10" s="16">
        <v>0.29310344827586199</v>
      </c>
      <c r="H10" s="16">
        <v>0.16666666666666699</v>
      </c>
      <c r="I10" s="16">
        <v>0.14285714285714299</v>
      </c>
      <c r="J10" s="16">
        <v>0.157894736842105</v>
      </c>
      <c r="K10" s="16">
        <v>0.232876712328767</v>
      </c>
      <c r="L10" s="16">
        <v>0.16666666666666699</v>
      </c>
      <c r="M10" s="16">
        <v>0.13636363636363599</v>
      </c>
      <c r="N10" s="16">
        <v>0.24509803921568599</v>
      </c>
      <c r="O10" s="16">
        <v>0.16666666666666699</v>
      </c>
      <c r="P10" s="16">
        <v>0.31666666666666698</v>
      </c>
      <c r="Q10" s="16">
        <v>0.232558139534884</v>
      </c>
      <c r="R10" s="16">
        <v>0.11111111111111099</v>
      </c>
      <c r="S10" s="16">
        <v>0.25274725274725302</v>
      </c>
      <c r="T10" s="16">
        <v>0.15384615384615399</v>
      </c>
      <c r="U10" s="16"/>
      <c r="V10" s="16">
        <v>0.20055710306406699</v>
      </c>
      <c r="W10" s="16">
        <v>0.22162162162162199</v>
      </c>
      <c r="X10" s="16">
        <v>0.242957746478873</v>
      </c>
      <c r="Y10" s="16">
        <v>0.17551020408163301</v>
      </c>
      <c r="Z10" s="16"/>
      <c r="AA10" s="16">
        <v>0.20472440944881901</v>
      </c>
      <c r="AB10" s="16">
        <v>0.25609756097560998</v>
      </c>
      <c r="AC10" s="16">
        <v>0.223214285714286</v>
      </c>
      <c r="AD10" s="16">
        <v>0.209302325581395</v>
      </c>
      <c r="AE10" s="16">
        <v>0.24369747899159699</v>
      </c>
      <c r="AF10" s="16">
        <v>0.12765957446808501</v>
      </c>
      <c r="AG10" s="16">
        <v>0.20833333333333301</v>
      </c>
      <c r="AH10" s="16">
        <v>0.134146341463415</v>
      </c>
      <c r="AI10" s="16">
        <v>0.15094339622641501</v>
      </c>
      <c r="AJ10" s="16"/>
      <c r="AK10" s="16">
        <v>0.17258883248731</v>
      </c>
      <c r="AL10" s="16">
        <v>0.29126213592233002</v>
      </c>
      <c r="AM10" s="16">
        <v>0.198019801980198</v>
      </c>
      <c r="AN10" s="16">
        <v>0.218430034129693</v>
      </c>
      <c r="AO10" s="16">
        <v>0.170212765957447</v>
      </c>
      <c r="AP10" s="16">
        <v>0.17511520737327199</v>
      </c>
      <c r="AQ10" s="16">
        <v>0.22666666666666699</v>
      </c>
      <c r="AR10" s="16"/>
      <c r="AS10" s="16">
        <v>0.21808510638297901</v>
      </c>
      <c r="AT10" s="16">
        <v>0.20088495575221199</v>
      </c>
      <c r="AU10" s="16"/>
      <c r="AV10" s="16">
        <v>0.19409282700421901</v>
      </c>
      <c r="AW10" s="16">
        <v>0.208530805687204</v>
      </c>
      <c r="AX10" s="16"/>
      <c r="AY10" s="16">
        <v>0.21980676328502399</v>
      </c>
      <c r="AZ10" s="16">
        <v>0.17551020408163301</v>
      </c>
      <c r="BA10" s="16"/>
      <c r="BB10" s="16">
        <v>0.18853695324283601</v>
      </c>
      <c r="BC10" s="16">
        <v>0.21832061068702299</v>
      </c>
      <c r="BD10" s="16"/>
      <c r="BE10" s="16">
        <v>0.266666666666667</v>
      </c>
      <c r="BF10" s="16">
        <v>0.19822485207100601</v>
      </c>
      <c r="BG10" s="16">
        <v>0.190311418685121</v>
      </c>
      <c r="BH10" s="16">
        <v>0.19148936170212799</v>
      </c>
    </row>
    <row r="11" spans="2:60" x14ac:dyDescent="0.25">
      <c r="B11" s="17" t="s">
        <v>610</v>
      </c>
      <c r="C11" s="16">
        <v>0.142640364188164</v>
      </c>
      <c r="D11" s="16">
        <v>9.3023255813953501E-2</v>
      </c>
      <c r="E11" s="16">
        <v>0.132867132867133</v>
      </c>
      <c r="F11" s="16">
        <v>0.21052631578947401</v>
      </c>
      <c r="G11" s="16">
        <v>0.13793103448275901</v>
      </c>
      <c r="H11" s="16">
        <v>0.133333333333333</v>
      </c>
      <c r="I11" s="16">
        <v>9.5238095238095205E-2</v>
      </c>
      <c r="J11" s="16">
        <v>0.21052631578947401</v>
      </c>
      <c r="K11" s="16">
        <v>0.13698630136986301</v>
      </c>
      <c r="L11" s="16">
        <v>0</v>
      </c>
      <c r="M11" s="16">
        <v>0.204545454545455</v>
      </c>
      <c r="N11" s="16">
        <v>0.11764705882352899</v>
      </c>
      <c r="O11" s="16">
        <v>0.133333333333333</v>
      </c>
      <c r="P11" s="16">
        <v>0.15</v>
      </c>
      <c r="Q11" s="16">
        <v>6.9767441860465101E-2</v>
      </c>
      <c r="R11" s="16">
        <v>0.25925925925925902</v>
      </c>
      <c r="S11" s="16">
        <v>0.17032967032967</v>
      </c>
      <c r="T11" s="16">
        <v>0.16346153846153799</v>
      </c>
      <c r="U11" s="16"/>
      <c r="V11" s="16">
        <v>0.13370473537604499</v>
      </c>
      <c r="W11" s="16">
        <v>0.18378378378378399</v>
      </c>
      <c r="X11" s="16">
        <v>0.11619718309859201</v>
      </c>
      <c r="Y11" s="16">
        <v>0.14897959183673501</v>
      </c>
      <c r="Z11" s="16"/>
      <c r="AA11" s="16">
        <v>0.13123359580052499</v>
      </c>
      <c r="AB11" s="16">
        <v>0.134146341463415</v>
      </c>
      <c r="AC11" s="16">
        <v>0.19642857142857101</v>
      </c>
      <c r="AD11" s="16">
        <v>0.15503875968992201</v>
      </c>
      <c r="AE11" s="16">
        <v>0.151260504201681</v>
      </c>
      <c r="AF11" s="16">
        <v>0.10638297872340401</v>
      </c>
      <c r="AG11" s="16">
        <v>0.13541666666666699</v>
      </c>
      <c r="AH11" s="16">
        <v>0.17073170731707299</v>
      </c>
      <c r="AI11" s="16">
        <v>0.15094339622641501</v>
      </c>
      <c r="AJ11" s="16"/>
      <c r="AK11" s="16">
        <v>0.116751269035533</v>
      </c>
      <c r="AL11" s="16">
        <v>0.14563106796116501</v>
      </c>
      <c r="AM11" s="16">
        <v>0.14851485148514901</v>
      </c>
      <c r="AN11" s="16">
        <v>0.16040955631399301</v>
      </c>
      <c r="AO11" s="16">
        <v>0.117021276595745</v>
      </c>
      <c r="AP11" s="16">
        <v>0.16129032258064499</v>
      </c>
      <c r="AQ11" s="16">
        <v>0.12666666666666701</v>
      </c>
      <c r="AR11" s="16"/>
      <c r="AS11" s="16">
        <v>0.122340425531915</v>
      </c>
      <c r="AT11" s="16">
        <v>0.146017699115044</v>
      </c>
      <c r="AU11" s="16"/>
      <c r="AV11" s="16">
        <v>0.15611814345991601</v>
      </c>
      <c r="AW11" s="16">
        <v>0.13507109004739301</v>
      </c>
      <c r="AX11" s="16"/>
      <c r="AY11" s="16">
        <v>0.13888888888888901</v>
      </c>
      <c r="AZ11" s="16">
        <v>0.14897959183673501</v>
      </c>
      <c r="BA11" s="16"/>
      <c r="BB11" s="16">
        <v>0.14630467571644001</v>
      </c>
      <c r="BC11" s="16">
        <v>0.13893129770992399</v>
      </c>
      <c r="BD11" s="16"/>
      <c r="BE11" s="16">
        <v>0.175757575757576</v>
      </c>
      <c r="BF11" s="16">
        <v>0.15384615384615399</v>
      </c>
      <c r="BG11" s="16">
        <v>0.13321799307958501</v>
      </c>
      <c r="BH11" s="16">
        <v>0.12765957446808501</v>
      </c>
    </row>
    <row r="12" spans="2:60" x14ac:dyDescent="0.25">
      <c r="B12" s="17" t="s">
        <v>611</v>
      </c>
      <c r="C12" s="16">
        <v>6.5250379362670696E-2</v>
      </c>
      <c r="D12" s="16">
        <v>3.8759689922480599E-2</v>
      </c>
      <c r="E12" s="16">
        <v>6.9930069930069894E-2</v>
      </c>
      <c r="F12" s="16">
        <v>7.3684210526315796E-2</v>
      </c>
      <c r="G12" s="16">
        <v>6.8965517241379296E-2</v>
      </c>
      <c r="H12" s="16">
        <v>0.1</v>
      </c>
      <c r="I12" s="16">
        <v>0.104761904761905</v>
      </c>
      <c r="J12" s="16">
        <v>0.105263157894737</v>
      </c>
      <c r="K12" s="16">
        <v>6.8493150684931503E-2</v>
      </c>
      <c r="L12" s="16">
        <v>0.233333333333333</v>
      </c>
      <c r="M12" s="16">
        <v>5.6818181818181802E-2</v>
      </c>
      <c r="N12" s="16">
        <v>4.9019607843137303E-2</v>
      </c>
      <c r="O12" s="16">
        <v>0</v>
      </c>
      <c r="P12" s="16">
        <v>8.3333333333333301E-2</v>
      </c>
      <c r="Q12" s="16">
        <v>4.6511627906976702E-2</v>
      </c>
      <c r="R12" s="16">
        <v>3.7037037037037E-2</v>
      </c>
      <c r="S12" s="16">
        <v>4.3956043956044001E-2</v>
      </c>
      <c r="T12" s="16">
        <v>5.7692307692307702E-2</v>
      </c>
      <c r="U12" s="16"/>
      <c r="V12" s="16">
        <v>0.105849582172702</v>
      </c>
      <c r="W12" s="16">
        <v>7.5675675675675694E-2</v>
      </c>
      <c r="X12" s="16">
        <v>3.8732394366197201E-2</v>
      </c>
      <c r="Y12" s="16">
        <v>4.6938775510204103E-2</v>
      </c>
      <c r="Z12" s="16"/>
      <c r="AA12" s="16">
        <v>9.4488188976377993E-2</v>
      </c>
      <c r="AB12" s="16">
        <v>1.21951219512195E-2</v>
      </c>
      <c r="AC12" s="16">
        <v>8.0357142857142905E-2</v>
      </c>
      <c r="AD12" s="16">
        <v>4.6511627906976702E-2</v>
      </c>
      <c r="AE12" s="16">
        <v>5.8823529411764698E-2</v>
      </c>
      <c r="AF12" s="16">
        <v>6.3829787234042507E-2</v>
      </c>
      <c r="AG12" s="16">
        <v>4.1666666666666699E-2</v>
      </c>
      <c r="AH12" s="16">
        <v>6.0975609756097601E-2</v>
      </c>
      <c r="AI12" s="16">
        <v>2.83018867924528E-2</v>
      </c>
      <c r="AJ12" s="16"/>
      <c r="AK12" s="16">
        <v>9.6446700507614197E-2</v>
      </c>
      <c r="AL12" s="16">
        <v>3.8834951456310697E-2</v>
      </c>
      <c r="AM12" s="16">
        <v>1.9801980198019799E-2</v>
      </c>
      <c r="AN12" s="16">
        <v>7.5085324232081904E-2</v>
      </c>
      <c r="AO12" s="16">
        <v>4.2553191489361701E-2</v>
      </c>
      <c r="AP12" s="16">
        <v>4.6082949308755797E-2</v>
      </c>
      <c r="AQ12" s="16">
        <v>0.10666666666666701</v>
      </c>
      <c r="AR12" s="16"/>
      <c r="AS12" s="16">
        <v>4.7872340425531901E-2</v>
      </c>
      <c r="AT12" s="16">
        <v>6.8141592920354002E-2</v>
      </c>
      <c r="AU12" s="16"/>
      <c r="AV12" s="16">
        <v>5.90717299578059E-2</v>
      </c>
      <c r="AW12" s="16">
        <v>6.8720379146919405E-2</v>
      </c>
      <c r="AX12" s="16"/>
      <c r="AY12" s="16">
        <v>7.6086956521739094E-2</v>
      </c>
      <c r="AZ12" s="16">
        <v>4.6938775510204103E-2</v>
      </c>
      <c r="BA12" s="16"/>
      <c r="BB12" s="16">
        <v>6.0331825037707398E-2</v>
      </c>
      <c r="BC12" s="16">
        <v>7.0229007633587803E-2</v>
      </c>
      <c r="BD12" s="16"/>
      <c r="BE12" s="16">
        <v>0.163636363636364</v>
      </c>
      <c r="BF12" s="16">
        <v>7.69230769230769E-2</v>
      </c>
      <c r="BG12" s="16">
        <v>5.0173010380622801E-2</v>
      </c>
      <c r="BH12" s="16">
        <v>1.7021276595744698E-2</v>
      </c>
    </row>
    <row r="13" spans="2:60" x14ac:dyDescent="0.25">
      <c r="B13" s="17" t="s">
        <v>103</v>
      </c>
      <c r="C13" s="16">
        <v>9.1047040971168405E-3</v>
      </c>
      <c r="D13" s="16">
        <v>1.5503875968992199E-2</v>
      </c>
      <c r="E13" s="16">
        <v>1.3986013986014E-2</v>
      </c>
      <c r="F13" s="16">
        <v>1.05263157894737E-2</v>
      </c>
      <c r="G13" s="16">
        <v>0</v>
      </c>
      <c r="H13" s="16">
        <v>0</v>
      </c>
      <c r="I13" s="16">
        <v>9.5238095238095195E-3</v>
      </c>
      <c r="J13" s="16">
        <v>5.2631578947368397E-2</v>
      </c>
      <c r="K13" s="16">
        <v>1.3698630136986301E-2</v>
      </c>
      <c r="L13" s="16">
        <v>0</v>
      </c>
      <c r="M13" s="16">
        <v>0</v>
      </c>
      <c r="N13" s="16">
        <v>2.9411764705882401E-2</v>
      </c>
      <c r="O13" s="16">
        <v>3.3333333333333298E-2</v>
      </c>
      <c r="P13" s="16">
        <v>0</v>
      </c>
      <c r="Q13" s="16">
        <v>0</v>
      </c>
      <c r="R13" s="16">
        <v>0</v>
      </c>
      <c r="S13" s="16">
        <v>0</v>
      </c>
      <c r="T13" s="16">
        <v>0</v>
      </c>
      <c r="U13" s="16"/>
      <c r="V13" s="16">
        <v>1.9498607242339799E-2</v>
      </c>
      <c r="W13" s="16">
        <v>1.0810810810810799E-2</v>
      </c>
      <c r="X13" s="16">
        <v>7.0422535211267599E-3</v>
      </c>
      <c r="Y13" s="16">
        <v>2.0408163265306098E-3</v>
      </c>
      <c r="Z13" s="16"/>
      <c r="AA13" s="16">
        <v>1.31233595800525E-2</v>
      </c>
      <c r="AB13" s="16">
        <v>0</v>
      </c>
      <c r="AC13" s="16">
        <v>8.9285714285714298E-3</v>
      </c>
      <c r="AD13" s="16">
        <v>0</v>
      </c>
      <c r="AE13" s="16">
        <v>8.4033613445378096E-3</v>
      </c>
      <c r="AF13" s="16">
        <v>1.0638297872340399E-2</v>
      </c>
      <c r="AG13" s="16">
        <v>0</v>
      </c>
      <c r="AH13" s="16">
        <v>0</v>
      </c>
      <c r="AI13" s="16">
        <v>0</v>
      </c>
      <c r="AJ13" s="16"/>
      <c r="AK13" s="16">
        <v>2.0304568527918801E-2</v>
      </c>
      <c r="AL13" s="16">
        <v>9.7087378640776708E-3</v>
      </c>
      <c r="AM13" s="16">
        <v>0</v>
      </c>
      <c r="AN13" s="16">
        <v>1.02389078498294E-2</v>
      </c>
      <c r="AO13" s="16">
        <v>5.31914893617021E-3</v>
      </c>
      <c r="AP13" s="16">
        <v>0</v>
      </c>
      <c r="AQ13" s="16">
        <v>0</v>
      </c>
      <c r="AR13" s="16"/>
      <c r="AS13" s="16">
        <v>5.31914893617021E-3</v>
      </c>
      <c r="AT13" s="16">
        <v>9.7345132743362796E-3</v>
      </c>
      <c r="AU13" s="16"/>
      <c r="AV13" s="16">
        <v>1.4767932489451499E-2</v>
      </c>
      <c r="AW13" s="16">
        <v>5.9241706161137402E-3</v>
      </c>
      <c r="AX13" s="16"/>
      <c r="AY13" s="16">
        <v>1.32850241545894E-2</v>
      </c>
      <c r="AZ13" s="16">
        <v>2.0408163265306098E-3</v>
      </c>
      <c r="BA13" s="16"/>
      <c r="BB13" s="16">
        <v>4.5248868778280504E-3</v>
      </c>
      <c r="BC13" s="16">
        <v>1.3740458015267199E-2</v>
      </c>
      <c r="BD13" s="16"/>
      <c r="BE13" s="16">
        <v>4.8484848484848499E-2</v>
      </c>
      <c r="BF13" s="16">
        <v>5.9171597633136102E-3</v>
      </c>
      <c r="BG13" s="16">
        <v>3.4602076124567501E-3</v>
      </c>
      <c r="BH13" s="16">
        <v>0</v>
      </c>
    </row>
    <row r="14" spans="2:60" x14ac:dyDescent="0.25">
      <c r="B14" s="17" t="s">
        <v>612</v>
      </c>
      <c r="C14" s="19">
        <v>0.57966616084977196</v>
      </c>
      <c r="D14" s="19">
        <v>0.65116279069767402</v>
      </c>
      <c r="E14" s="19">
        <v>0.608391608391608</v>
      </c>
      <c r="F14" s="19">
        <v>0.50526315789473697</v>
      </c>
      <c r="G14" s="19">
        <v>0.5</v>
      </c>
      <c r="H14" s="19">
        <v>0.6</v>
      </c>
      <c r="I14" s="19">
        <v>0.64761904761904798</v>
      </c>
      <c r="J14" s="19">
        <v>0.47368421052631599</v>
      </c>
      <c r="K14" s="19">
        <v>0.54794520547945202</v>
      </c>
      <c r="L14" s="19">
        <v>0.6</v>
      </c>
      <c r="M14" s="19">
        <v>0.60227272727272696</v>
      </c>
      <c r="N14" s="19">
        <v>0.55882352941176505</v>
      </c>
      <c r="O14" s="19">
        <v>0.66666666666666696</v>
      </c>
      <c r="P14" s="19">
        <v>0.45</v>
      </c>
      <c r="Q14" s="19">
        <v>0.65116279069767402</v>
      </c>
      <c r="R14" s="19">
        <v>0.592592592592593</v>
      </c>
      <c r="S14" s="19">
        <v>0.53296703296703296</v>
      </c>
      <c r="T14" s="19">
        <v>0.625</v>
      </c>
      <c r="U14" s="19"/>
      <c r="V14" s="19">
        <v>0.54038997214484696</v>
      </c>
      <c r="W14" s="19">
        <v>0.50810810810810803</v>
      </c>
      <c r="X14" s="19">
        <v>0.59507042253521103</v>
      </c>
      <c r="Y14" s="19">
        <v>0.62653061224489803</v>
      </c>
      <c r="Z14" s="19"/>
      <c r="AA14" s="19">
        <v>0.55643044619422599</v>
      </c>
      <c r="AB14" s="19">
        <v>0.59756097560975596</v>
      </c>
      <c r="AC14" s="19">
        <v>0.49107142857142899</v>
      </c>
      <c r="AD14" s="19">
        <v>0.58914728682170503</v>
      </c>
      <c r="AE14" s="19">
        <v>0.53781512605042003</v>
      </c>
      <c r="AF14" s="19">
        <v>0.69148936170212805</v>
      </c>
      <c r="AG14" s="19">
        <v>0.61458333333333304</v>
      </c>
      <c r="AH14" s="19">
        <v>0.63414634146341498</v>
      </c>
      <c r="AI14" s="19">
        <v>0.66981132075471705</v>
      </c>
      <c r="AJ14" s="19"/>
      <c r="AK14" s="19">
        <v>0.59390862944162404</v>
      </c>
      <c r="AL14" s="19">
        <v>0.51456310679611605</v>
      </c>
      <c r="AM14" s="19">
        <v>0.633663366336634</v>
      </c>
      <c r="AN14" s="19">
        <v>0.53583617747440304</v>
      </c>
      <c r="AO14" s="19">
        <v>0.66489361702127703</v>
      </c>
      <c r="AP14" s="19">
        <v>0.61751152073732696</v>
      </c>
      <c r="AQ14" s="19">
        <v>0.54</v>
      </c>
      <c r="AR14" s="19"/>
      <c r="AS14" s="19">
        <v>0.60638297872340396</v>
      </c>
      <c r="AT14" s="19">
        <v>0.57522123893805299</v>
      </c>
      <c r="AU14" s="19"/>
      <c r="AV14" s="19">
        <v>0.575949367088608</v>
      </c>
      <c r="AW14" s="19">
        <v>0.58175355450236999</v>
      </c>
      <c r="AX14" s="19"/>
      <c r="AY14" s="19">
        <v>0.55193236714975802</v>
      </c>
      <c r="AZ14" s="19">
        <v>0.62653061224489803</v>
      </c>
      <c r="BA14" s="19"/>
      <c r="BB14" s="19">
        <v>0.60030165912518896</v>
      </c>
      <c r="BC14" s="19">
        <v>0.55877862595419803</v>
      </c>
      <c r="BD14" s="19"/>
      <c r="BE14" s="19">
        <v>0.34545454545454501</v>
      </c>
      <c r="BF14" s="19">
        <v>0.56508875739645004</v>
      </c>
      <c r="BG14" s="19">
        <v>0.62283737024221497</v>
      </c>
      <c r="BH14" s="19">
        <v>0.66382978723404296</v>
      </c>
    </row>
    <row r="15" spans="2:60" x14ac:dyDescent="0.25">
      <c r="B15" s="17" t="s">
        <v>613</v>
      </c>
      <c r="C15" s="19">
        <v>0.20789074355083501</v>
      </c>
      <c r="D15" s="19">
        <v>0.13178294573643401</v>
      </c>
      <c r="E15" s="19">
        <v>0.20279720279720301</v>
      </c>
      <c r="F15" s="19">
        <v>0.28421052631578902</v>
      </c>
      <c r="G15" s="19">
        <v>0.20689655172413801</v>
      </c>
      <c r="H15" s="19">
        <v>0.233333333333333</v>
      </c>
      <c r="I15" s="19">
        <v>0.2</v>
      </c>
      <c r="J15" s="19">
        <v>0.31578947368421101</v>
      </c>
      <c r="K15" s="19">
        <v>0.20547945205479501</v>
      </c>
      <c r="L15" s="19">
        <v>0.233333333333333</v>
      </c>
      <c r="M15" s="19">
        <v>0.26136363636363602</v>
      </c>
      <c r="N15" s="19">
        <v>0.16666666666666699</v>
      </c>
      <c r="O15" s="19">
        <v>0.133333333333333</v>
      </c>
      <c r="P15" s="19">
        <v>0.233333333333333</v>
      </c>
      <c r="Q15" s="19">
        <v>0.116279069767442</v>
      </c>
      <c r="R15" s="19">
        <v>0.296296296296296</v>
      </c>
      <c r="S15" s="19">
        <v>0.214285714285714</v>
      </c>
      <c r="T15" s="19">
        <v>0.22115384615384601</v>
      </c>
      <c r="U15" s="19"/>
      <c r="V15" s="19">
        <v>0.23955431754874701</v>
      </c>
      <c r="W15" s="19">
        <v>0.25945945945945897</v>
      </c>
      <c r="X15" s="19">
        <v>0.154929577464789</v>
      </c>
      <c r="Y15" s="19">
        <v>0.19591836734693899</v>
      </c>
      <c r="Z15" s="19"/>
      <c r="AA15" s="19">
        <v>0.225721784776903</v>
      </c>
      <c r="AB15" s="19">
        <v>0.146341463414634</v>
      </c>
      <c r="AC15" s="19">
        <v>0.27678571428571402</v>
      </c>
      <c r="AD15" s="19">
        <v>0.201550387596899</v>
      </c>
      <c r="AE15" s="19">
        <v>0.21008403361344499</v>
      </c>
      <c r="AF15" s="19">
        <v>0.170212765957447</v>
      </c>
      <c r="AG15" s="19">
        <v>0.17708333333333301</v>
      </c>
      <c r="AH15" s="19">
        <v>0.23170731707317099</v>
      </c>
      <c r="AI15" s="19">
        <v>0.179245283018868</v>
      </c>
      <c r="AJ15" s="19"/>
      <c r="AK15" s="19">
        <v>0.21319796954314699</v>
      </c>
      <c r="AL15" s="19">
        <v>0.18446601941747601</v>
      </c>
      <c r="AM15" s="19">
        <v>0.16831683168316799</v>
      </c>
      <c r="AN15" s="19">
        <v>0.23549488054607501</v>
      </c>
      <c r="AO15" s="19">
        <v>0.159574468085106</v>
      </c>
      <c r="AP15" s="19">
        <v>0.207373271889401</v>
      </c>
      <c r="AQ15" s="19">
        <v>0.233333333333333</v>
      </c>
      <c r="AR15" s="19"/>
      <c r="AS15" s="19">
        <v>0.170212765957447</v>
      </c>
      <c r="AT15" s="19">
        <v>0.21415929203539799</v>
      </c>
      <c r="AU15" s="19"/>
      <c r="AV15" s="19">
        <v>0.215189873417722</v>
      </c>
      <c r="AW15" s="19">
        <v>0.20379146919431301</v>
      </c>
      <c r="AX15" s="19"/>
      <c r="AY15" s="19">
        <v>0.214975845410628</v>
      </c>
      <c r="AZ15" s="19">
        <v>0.19591836734693899</v>
      </c>
      <c r="BA15" s="19"/>
      <c r="BB15" s="19">
        <v>0.20663650075414799</v>
      </c>
      <c r="BC15" s="19">
        <v>0.20916030534351099</v>
      </c>
      <c r="BD15" s="19"/>
      <c r="BE15" s="19">
        <v>0.33939393939393903</v>
      </c>
      <c r="BF15" s="19">
        <v>0.230769230769231</v>
      </c>
      <c r="BG15" s="19">
        <v>0.18339100346020801</v>
      </c>
      <c r="BH15" s="19">
        <v>0.14468085106383</v>
      </c>
    </row>
    <row r="16" spans="2:60" x14ac:dyDescent="0.25">
      <c r="B16" s="17" t="s">
        <v>171</v>
      </c>
      <c r="C16" s="20">
        <v>0.37177541729893798</v>
      </c>
      <c r="D16" s="20">
        <v>0.51937984496124001</v>
      </c>
      <c r="E16" s="20">
        <v>0.40559440559440602</v>
      </c>
      <c r="F16" s="20">
        <v>0.221052631578947</v>
      </c>
      <c r="G16" s="20">
        <v>0.29310344827586199</v>
      </c>
      <c r="H16" s="20">
        <v>0.36666666666666697</v>
      </c>
      <c r="I16" s="20">
        <v>0.44761904761904803</v>
      </c>
      <c r="J16" s="20">
        <v>0.157894736842105</v>
      </c>
      <c r="K16" s="20">
        <v>0.34246575342465801</v>
      </c>
      <c r="L16" s="20">
        <v>0.36666666666666697</v>
      </c>
      <c r="M16" s="20">
        <v>0.34090909090909099</v>
      </c>
      <c r="N16" s="20">
        <v>0.39215686274509798</v>
      </c>
      <c r="O16" s="20">
        <v>0.53333333333333299</v>
      </c>
      <c r="P16" s="20">
        <v>0.21666666666666701</v>
      </c>
      <c r="Q16" s="20">
        <v>0.53488372093023295</v>
      </c>
      <c r="R16" s="20">
        <v>0.296296296296296</v>
      </c>
      <c r="S16" s="20">
        <v>0.31868131868131899</v>
      </c>
      <c r="T16" s="20">
        <v>0.40384615384615402</v>
      </c>
      <c r="U16" s="20"/>
      <c r="V16" s="20">
        <v>0.30083565459610001</v>
      </c>
      <c r="W16" s="20">
        <v>0.248648648648649</v>
      </c>
      <c r="X16" s="20">
        <v>0.440140845070423</v>
      </c>
      <c r="Y16" s="20">
        <v>0.43061224489795902</v>
      </c>
      <c r="Z16" s="20"/>
      <c r="AA16" s="20">
        <v>0.33070866141732302</v>
      </c>
      <c r="AB16" s="20">
        <v>0.45121951219512202</v>
      </c>
      <c r="AC16" s="20">
        <v>0.214285714285714</v>
      </c>
      <c r="AD16" s="20">
        <v>0.387596899224806</v>
      </c>
      <c r="AE16" s="20">
        <v>0.32773109243697501</v>
      </c>
      <c r="AF16" s="20">
        <v>0.52127659574468099</v>
      </c>
      <c r="AG16" s="20">
        <v>0.4375</v>
      </c>
      <c r="AH16" s="20">
        <v>0.40243902439024398</v>
      </c>
      <c r="AI16" s="20">
        <v>0.490566037735849</v>
      </c>
      <c r="AJ16" s="20"/>
      <c r="AK16" s="20">
        <v>0.38071065989847702</v>
      </c>
      <c r="AL16" s="20">
        <v>0.33009708737864102</v>
      </c>
      <c r="AM16" s="20">
        <v>0.46534653465346498</v>
      </c>
      <c r="AN16" s="20">
        <v>0.30034129692832801</v>
      </c>
      <c r="AO16" s="20">
        <v>0.50531914893617003</v>
      </c>
      <c r="AP16" s="20">
        <v>0.41013824884792599</v>
      </c>
      <c r="AQ16" s="20">
        <v>0.30666666666666698</v>
      </c>
      <c r="AR16" s="20"/>
      <c r="AS16" s="20">
        <v>0.43617021276595702</v>
      </c>
      <c r="AT16" s="20">
        <v>0.36106194690265497</v>
      </c>
      <c r="AU16" s="20"/>
      <c r="AV16" s="20">
        <v>0.360759493670886</v>
      </c>
      <c r="AW16" s="20">
        <v>0.37796208530805703</v>
      </c>
      <c r="AX16" s="20"/>
      <c r="AY16" s="20">
        <v>0.33695652173912999</v>
      </c>
      <c r="AZ16" s="20">
        <v>0.43061224489795902</v>
      </c>
      <c r="BA16" s="20"/>
      <c r="BB16" s="20">
        <v>0.39366515837104099</v>
      </c>
      <c r="BC16" s="20">
        <v>0.34961832061068698</v>
      </c>
      <c r="BD16" s="20"/>
      <c r="BE16" s="20">
        <v>6.0606060606060996E-3</v>
      </c>
      <c r="BF16" s="20">
        <v>0.33431952662721898</v>
      </c>
      <c r="BG16" s="20">
        <v>0.43944636678200699</v>
      </c>
      <c r="BH16" s="20">
        <v>0.51914893617021296</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521</v>
      </c>
      <c r="C8" s="16">
        <v>0.16009104704097099</v>
      </c>
      <c r="D8" s="16">
        <v>0.178294573643411</v>
      </c>
      <c r="E8" s="16">
        <v>0.132867132867133</v>
      </c>
      <c r="F8" s="16">
        <v>0.14736842105263201</v>
      </c>
      <c r="G8" s="16">
        <v>6.8965517241379296E-2</v>
      </c>
      <c r="H8" s="16">
        <v>3.3333333333333298E-2</v>
      </c>
      <c r="I8" s="16">
        <v>0.20952380952381</v>
      </c>
      <c r="J8" s="16">
        <v>0.21052631578947401</v>
      </c>
      <c r="K8" s="16">
        <v>0.150684931506849</v>
      </c>
      <c r="L8" s="16">
        <v>0.233333333333333</v>
      </c>
      <c r="M8" s="16">
        <v>0.28409090909090901</v>
      </c>
      <c r="N8" s="16">
        <v>0.14705882352941199</v>
      </c>
      <c r="O8" s="16">
        <v>0.2</v>
      </c>
      <c r="P8" s="16">
        <v>8.3333333333333301E-2</v>
      </c>
      <c r="Q8" s="16">
        <v>0.13953488372093001</v>
      </c>
      <c r="R8" s="16">
        <v>7.4074074074074098E-2</v>
      </c>
      <c r="S8" s="16">
        <v>0.18131868131868101</v>
      </c>
      <c r="T8" s="16">
        <v>0.134615384615385</v>
      </c>
      <c r="U8" s="16"/>
      <c r="V8" s="16">
        <v>9.4707520891364902E-2</v>
      </c>
      <c r="W8" s="16">
        <v>0.135135135135135</v>
      </c>
      <c r="X8" s="16">
        <v>0.13732394366197201</v>
      </c>
      <c r="Y8" s="16">
        <v>0.23061224489795901</v>
      </c>
      <c r="Z8" s="16"/>
      <c r="AA8" s="16">
        <v>0.128608923884514</v>
      </c>
      <c r="AB8" s="16">
        <v>0.17073170731707299</v>
      </c>
      <c r="AC8" s="16">
        <v>0.17857142857142899</v>
      </c>
      <c r="AD8" s="16">
        <v>0.170542635658915</v>
      </c>
      <c r="AE8" s="16">
        <v>0.109243697478992</v>
      </c>
      <c r="AF8" s="16">
        <v>0.180851063829787</v>
      </c>
      <c r="AG8" s="16">
        <v>0.17708333333333301</v>
      </c>
      <c r="AH8" s="16">
        <v>0.219512195121951</v>
      </c>
      <c r="AI8" s="16">
        <v>0.339622641509434</v>
      </c>
      <c r="AJ8" s="16"/>
      <c r="AK8" s="16">
        <v>0.131979695431472</v>
      </c>
      <c r="AL8" s="16">
        <v>0.12621359223301001</v>
      </c>
      <c r="AM8" s="16">
        <v>0.14851485148514901</v>
      </c>
      <c r="AN8" s="16">
        <v>0.12969283276450499</v>
      </c>
      <c r="AO8" s="16">
        <v>0.175531914893617</v>
      </c>
      <c r="AP8" s="16">
        <v>0.19815668202764999</v>
      </c>
      <c r="AQ8" s="16">
        <v>0.24</v>
      </c>
      <c r="AR8" s="16"/>
      <c r="AS8" s="16">
        <v>0.31382978723404298</v>
      </c>
      <c r="AT8" s="16">
        <v>0.13451327433628299</v>
      </c>
      <c r="AU8" s="16"/>
      <c r="AV8" s="16">
        <v>0.164556962025316</v>
      </c>
      <c r="AW8" s="16">
        <v>0.157582938388626</v>
      </c>
      <c r="AX8" s="16"/>
      <c r="AY8" s="16">
        <v>0.11835748792270499</v>
      </c>
      <c r="AZ8" s="16">
        <v>0.23061224489795901</v>
      </c>
      <c r="BA8" s="16"/>
      <c r="BB8" s="16">
        <v>0.23227752639517299</v>
      </c>
      <c r="BC8" s="16">
        <v>8.7022900763358793E-2</v>
      </c>
      <c r="BD8" s="16"/>
      <c r="BE8" s="16">
        <v>2.4242424242424201E-2</v>
      </c>
      <c r="BF8" s="16">
        <v>9.7633136094674597E-2</v>
      </c>
      <c r="BG8" s="16">
        <v>0.157439446366782</v>
      </c>
      <c r="BH8" s="16">
        <v>0.35319148936170203</v>
      </c>
    </row>
    <row r="9" spans="2:60" x14ac:dyDescent="0.25">
      <c r="B9" s="17" t="s">
        <v>522</v>
      </c>
      <c r="C9" s="16">
        <v>0.45978755690440098</v>
      </c>
      <c r="D9" s="16">
        <v>0.47286821705426402</v>
      </c>
      <c r="E9" s="16">
        <v>0.51048951048951097</v>
      </c>
      <c r="F9" s="16">
        <v>0.43157894736842101</v>
      </c>
      <c r="G9" s="16">
        <v>0.46551724137931</v>
      </c>
      <c r="H9" s="16">
        <v>0.46666666666666701</v>
      </c>
      <c r="I9" s="16">
        <v>0.44761904761904803</v>
      </c>
      <c r="J9" s="16">
        <v>0.52631578947368396</v>
      </c>
      <c r="K9" s="16">
        <v>0.49315068493150699</v>
      </c>
      <c r="L9" s="16">
        <v>0.33333333333333298</v>
      </c>
      <c r="M9" s="16">
        <v>0.35227272727272702</v>
      </c>
      <c r="N9" s="16">
        <v>0.37254901960784298</v>
      </c>
      <c r="O9" s="16">
        <v>0.33333333333333298</v>
      </c>
      <c r="P9" s="16">
        <v>0.53333333333333299</v>
      </c>
      <c r="Q9" s="16">
        <v>0.418604651162791</v>
      </c>
      <c r="R9" s="16">
        <v>0.48148148148148101</v>
      </c>
      <c r="S9" s="16">
        <v>0.51098901098901095</v>
      </c>
      <c r="T9" s="16">
        <v>0.5</v>
      </c>
      <c r="U9" s="16"/>
      <c r="V9" s="16">
        <v>0.309192200557103</v>
      </c>
      <c r="W9" s="16">
        <v>0.464864864864865</v>
      </c>
      <c r="X9" s="16">
        <v>0.528169014084507</v>
      </c>
      <c r="Y9" s="16">
        <v>0.52857142857142903</v>
      </c>
      <c r="Z9" s="16"/>
      <c r="AA9" s="16">
        <v>0.35695538057742798</v>
      </c>
      <c r="AB9" s="16">
        <v>0.53658536585365901</v>
      </c>
      <c r="AC9" s="16">
        <v>0.47321428571428598</v>
      </c>
      <c r="AD9" s="16">
        <v>0.51162790697674398</v>
      </c>
      <c r="AE9" s="16">
        <v>0.495798319327731</v>
      </c>
      <c r="AF9" s="16">
        <v>0.58510638297872297</v>
      </c>
      <c r="AG9" s="16">
        <v>0.5625</v>
      </c>
      <c r="AH9" s="16">
        <v>0.52439024390243905</v>
      </c>
      <c r="AI9" s="16">
        <v>0.5</v>
      </c>
      <c r="AJ9" s="16"/>
      <c r="AK9" s="16">
        <v>0.38071065989847702</v>
      </c>
      <c r="AL9" s="16">
        <v>0.495145631067961</v>
      </c>
      <c r="AM9" s="16">
        <v>0.475247524752475</v>
      </c>
      <c r="AN9" s="16">
        <v>0.38225255972696198</v>
      </c>
      <c r="AO9" s="16">
        <v>0.569148936170213</v>
      </c>
      <c r="AP9" s="16">
        <v>0.52534562211981595</v>
      </c>
      <c r="AQ9" s="16">
        <v>0.50666666666666704</v>
      </c>
      <c r="AR9" s="16"/>
      <c r="AS9" s="16">
        <v>0.49468085106382997</v>
      </c>
      <c r="AT9" s="16">
        <v>0.453982300884956</v>
      </c>
      <c r="AU9" s="16"/>
      <c r="AV9" s="16">
        <v>0.443037974683544</v>
      </c>
      <c r="AW9" s="16">
        <v>0.46919431279620899</v>
      </c>
      <c r="AX9" s="16"/>
      <c r="AY9" s="16">
        <v>0.41908212560386499</v>
      </c>
      <c r="AZ9" s="16">
        <v>0.52857142857142903</v>
      </c>
      <c r="BA9" s="16"/>
      <c r="BB9" s="16">
        <v>0.48868778280543002</v>
      </c>
      <c r="BC9" s="16">
        <v>0.43053435114503802</v>
      </c>
      <c r="BD9" s="16"/>
      <c r="BE9" s="16">
        <v>0.2</v>
      </c>
      <c r="BF9" s="16">
        <v>0.38165680473372798</v>
      </c>
      <c r="BG9" s="16">
        <v>0.56574394463667799</v>
      </c>
      <c r="BH9" s="16">
        <v>0.49787234042553202</v>
      </c>
    </row>
    <row r="10" spans="2:60" ht="30" x14ac:dyDescent="0.25">
      <c r="B10" s="17" t="s">
        <v>523</v>
      </c>
      <c r="C10" s="16">
        <v>0.27465857359635798</v>
      </c>
      <c r="D10" s="16">
        <v>0.30232558139534899</v>
      </c>
      <c r="E10" s="16">
        <v>0.223776223776224</v>
      </c>
      <c r="F10" s="16">
        <v>0.26315789473684198</v>
      </c>
      <c r="G10" s="16">
        <v>0.36206896551724099</v>
      </c>
      <c r="H10" s="16">
        <v>0.33333333333333298</v>
      </c>
      <c r="I10" s="16">
        <v>0.29523809523809502</v>
      </c>
      <c r="J10" s="16">
        <v>0.21052631578947401</v>
      </c>
      <c r="K10" s="16">
        <v>0.27397260273972601</v>
      </c>
      <c r="L10" s="16">
        <v>0.3</v>
      </c>
      <c r="M10" s="16">
        <v>0.23863636363636401</v>
      </c>
      <c r="N10" s="16">
        <v>0.29411764705882398</v>
      </c>
      <c r="O10" s="16">
        <v>0.4</v>
      </c>
      <c r="P10" s="16">
        <v>0.3</v>
      </c>
      <c r="Q10" s="16">
        <v>0.34883720930232598</v>
      </c>
      <c r="R10" s="16">
        <v>0.37037037037037002</v>
      </c>
      <c r="S10" s="16">
        <v>0.20879120879120899</v>
      </c>
      <c r="T10" s="16">
        <v>0.25961538461538503</v>
      </c>
      <c r="U10" s="16"/>
      <c r="V10" s="16">
        <v>0.40111420612813398</v>
      </c>
      <c r="W10" s="16">
        <v>0.30810810810810801</v>
      </c>
      <c r="X10" s="16">
        <v>0.25352112676056299</v>
      </c>
      <c r="Y10" s="16">
        <v>0.181632653061225</v>
      </c>
      <c r="Z10" s="16"/>
      <c r="AA10" s="16">
        <v>0.359580052493438</v>
      </c>
      <c r="AB10" s="16">
        <v>0.18292682926829301</v>
      </c>
      <c r="AC10" s="16">
        <v>0.24107142857142899</v>
      </c>
      <c r="AD10" s="16">
        <v>0.26356589147286802</v>
      </c>
      <c r="AE10" s="16">
        <v>0.29411764705882398</v>
      </c>
      <c r="AF10" s="16">
        <v>0.19148936170212799</v>
      </c>
      <c r="AG10" s="16">
        <v>0.20833333333333301</v>
      </c>
      <c r="AH10" s="16">
        <v>0.19512195121951201</v>
      </c>
      <c r="AI10" s="16">
        <v>0.113207547169811</v>
      </c>
      <c r="AJ10" s="16"/>
      <c r="AK10" s="16">
        <v>0.32487309644669998</v>
      </c>
      <c r="AL10" s="16">
        <v>0.29126213592233002</v>
      </c>
      <c r="AM10" s="16">
        <v>0.29702970297029702</v>
      </c>
      <c r="AN10" s="16">
        <v>0.34812286689419802</v>
      </c>
      <c r="AO10" s="16">
        <v>0.20744680851063799</v>
      </c>
      <c r="AP10" s="16">
        <v>0.211981566820276</v>
      </c>
      <c r="AQ10" s="16">
        <v>0.206666666666667</v>
      </c>
      <c r="AR10" s="16"/>
      <c r="AS10" s="16">
        <v>0.14361702127659601</v>
      </c>
      <c r="AT10" s="16">
        <v>0.29646017699115002</v>
      </c>
      <c r="AU10" s="16"/>
      <c r="AV10" s="16">
        <v>0.24894514767932499</v>
      </c>
      <c r="AW10" s="16">
        <v>0.28909952606635098</v>
      </c>
      <c r="AX10" s="16"/>
      <c r="AY10" s="16">
        <v>0.32971014492753598</v>
      </c>
      <c r="AZ10" s="16">
        <v>0.181632653061225</v>
      </c>
      <c r="BA10" s="16"/>
      <c r="BB10" s="16">
        <v>0.20211161387632001</v>
      </c>
      <c r="BC10" s="16">
        <v>0.34809160305343501</v>
      </c>
      <c r="BD10" s="16"/>
      <c r="BE10" s="16">
        <v>0.44848484848484799</v>
      </c>
      <c r="BF10" s="16">
        <v>0.39940828402366901</v>
      </c>
      <c r="BG10" s="16">
        <v>0.20934256055363301</v>
      </c>
      <c r="BH10" s="16">
        <v>0.12765957446808501</v>
      </c>
    </row>
    <row r="11" spans="2:60" x14ac:dyDescent="0.25">
      <c r="B11" s="17" t="s">
        <v>524</v>
      </c>
      <c r="C11" s="16">
        <v>3.9453717754173001E-2</v>
      </c>
      <c r="D11" s="16">
        <v>1.5503875968992199E-2</v>
      </c>
      <c r="E11" s="16">
        <v>4.1958041958042001E-2</v>
      </c>
      <c r="F11" s="16">
        <v>6.3157894736842093E-2</v>
      </c>
      <c r="G11" s="16">
        <v>1.72413793103448E-2</v>
      </c>
      <c r="H11" s="16">
        <v>0.133333333333333</v>
      </c>
      <c r="I11" s="16">
        <v>1.9047619047619001E-2</v>
      </c>
      <c r="J11" s="16">
        <v>0</v>
      </c>
      <c r="K11" s="16">
        <v>2.7397260273972601E-2</v>
      </c>
      <c r="L11" s="16">
        <v>6.6666666666666693E-2</v>
      </c>
      <c r="M11" s="16">
        <v>4.5454545454545497E-2</v>
      </c>
      <c r="N11" s="16">
        <v>7.8431372549019607E-2</v>
      </c>
      <c r="O11" s="16">
        <v>3.3333333333333298E-2</v>
      </c>
      <c r="P11" s="16">
        <v>1.6666666666666701E-2</v>
      </c>
      <c r="Q11" s="16">
        <v>4.6511627906976702E-2</v>
      </c>
      <c r="R11" s="16">
        <v>3.7037037037037E-2</v>
      </c>
      <c r="S11" s="16">
        <v>3.2967032967033003E-2</v>
      </c>
      <c r="T11" s="16">
        <v>3.8461538461538498E-2</v>
      </c>
      <c r="U11" s="16"/>
      <c r="V11" s="16">
        <v>6.12813370473538E-2</v>
      </c>
      <c r="W11" s="16">
        <v>4.3243243243243197E-2</v>
      </c>
      <c r="X11" s="16">
        <v>3.8732394366197201E-2</v>
      </c>
      <c r="Y11" s="16">
        <v>2.2448979591836699E-2</v>
      </c>
      <c r="Z11" s="16"/>
      <c r="AA11" s="16">
        <v>5.2493438320210001E-2</v>
      </c>
      <c r="AB11" s="16">
        <v>4.8780487804878099E-2</v>
      </c>
      <c r="AC11" s="16">
        <v>4.4642857142857102E-2</v>
      </c>
      <c r="AD11" s="16">
        <v>3.8759689922480599E-2</v>
      </c>
      <c r="AE11" s="16">
        <v>5.0420168067226899E-2</v>
      </c>
      <c r="AF11" s="16">
        <v>1.0638297872340399E-2</v>
      </c>
      <c r="AG11" s="16">
        <v>1.0416666666666701E-2</v>
      </c>
      <c r="AH11" s="16">
        <v>1.21951219512195E-2</v>
      </c>
      <c r="AI11" s="16">
        <v>9.4339622641509396E-3</v>
      </c>
      <c r="AJ11" s="16"/>
      <c r="AK11" s="16">
        <v>6.5989847715736002E-2</v>
      </c>
      <c r="AL11" s="16">
        <v>1.94174757281553E-2</v>
      </c>
      <c r="AM11" s="16">
        <v>2.9702970297029702E-2</v>
      </c>
      <c r="AN11" s="16">
        <v>5.4607508532423202E-2</v>
      </c>
      <c r="AO11" s="16">
        <v>3.1914893617021302E-2</v>
      </c>
      <c r="AP11" s="16">
        <v>2.76497695852535E-2</v>
      </c>
      <c r="AQ11" s="16">
        <v>1.3333333333333299E-2</v>
      </c>
      <c r="AR11" s="16"/>
      <c r="AS11" s="16">
        <v>3.7234042553191501E-2</v>
      </c>
      <c r="AT11" s="16">
        <v>3.9823008849557501E-2</v>
      </c>
      <c r="AU11" s="16"/>
      <c r="AV11" s="16">
        <v>5.4852320675105502E-2</v>
      </c>
      <c r="AW11" s="16">
        <v>3.0805687203791499E-2</v>
      </c>
      <c r="AX11" s="16"/>
      <c r="AY11" s="16">
        <v>4.9516908212560398E-2</v>
      </c>
      <c r="AZ11" s="16">
        <v>2.2448979591836699E-2</v>
      </c>
      <c r="BA11" s="16"/>
      <c r="BB11" s="16">
        <v>3.6199095022624403E-2</v>
      </c>
      <c r="BC11" s="16">
        <v>4.2748091603053401E-2</v>
      </c>
      <c r="BD11" s="16"/>
      <c r="BE11" s="16">
        <v>7.8787878787878796E-2</v>
      </c>
      <c r="BF11" s="16">
        <v>4.7337278106508902E-2</v>
      </c>
      <c r="BG11" s="16">
        <v>3.4602076124567498E-2</v>
      </c>
      <c r="BH11" s="16">
        <v>1.27659574468085E-2</v>
      </c>
    </row>
    <row r="12" spans="2:60" x14ac:dyDescent="0.25">
      <c r="B12" s="17" t="s">
        <v>525</v>
      </c>
      <c r="C12" s="16">
        <v>2.8831562974203299E-2</v>
      </c>
      <c r="D12" s="16">
        <v>1.5503875968992199E-2</v>
      </c>
      <c r="E12" s="16">
        <v>2.7972027972028E-2</v>
      </c>
      <c r="F12" s="16">
        <v>2.1052631578947399E-2</v>
      </c>
      <c r="G12" s="16">
        <v>1.72413793103448E-2</v>
      </c>
      <c r="H12" s="16">
        <v>3.3333333333333298E-2</v>
      </c>
      <c r="I12" s="16">
        <v>0</v>
      </c>
      <c r="J12" s="16">
        <v>0</v>
      </c>
      <c r="K12" s="16">
        <v>0</v>
      </c>
      <c r="L12" s="16">
        <v>6.6666666666666693E-2</v>
      </c>
      <c r="M12" s="16">
        <v>3.4090909090909102E-2</v>
      </c>
      <c r="N12" s="16">
        <v>5.8823529411764698E-2</v>
      </c>
      <c r="O12" s="16">
        <v>0</v>
      </c>
      <c r="P12" s="16">
        <v>3.3333333333333298E-2</v>
      </c>
      <c r="Q12" s="16">
        <v>0</v>
      </c>
      <c r="R12" s="16">
        <v>3.7037037037037E-2</v>
      </c>
      <c r="S12" s="16">
        <v>5.4945054945054903E-2</v>
      </c>
      <c r="T12" s="16">
        <v>3.8461538461538498E-2</v>
      </c>
      <c r="U12" s="16"/>
      <c r="V12" s="16">
        <v>6.12813370473538E-2</v>
      </c>
      <c r="W12" s="16">
        <v>1.62162162162162E-2</v>
      </c>
      <c r="X12" s="16">
        <v>2.4647887323943699E-2</v>
      </c>
      <c r="Y12" s="16">
        <v>1.2244897959183701E-2</v>
      </c>
      <c r="Z12" s="16"/>
      <c r="AA12" s="16">
        <v>4.9868766404199502E-2</v>
      </c>
      <c r="AB12" s="16">
        <v>3.65853658536585E-2</v>
      </c>
      <c r="AC12" s="16">
        <v>2.6785714285714302E-2</v>
      </c>
      <c r="AD12" s="16">
        <v>1.5503875968992199E-2</v>
      </c>
      <c r="AE12" s="16">
        <v>1.6806722689075598E-2</v>
      </c>
      <c r="AF12" s="16">
        <v>2.1276595744680899E-2</v>
      </c>
      <c r="AG12" s="16">
        <v>3.125E-2</v>
      </c>
      <c r="AH12" s="16">
        <v>2.4390243902439001E-2</v>
      </c>
      <c r="AI12" s="16">
        <v>9.4339622641509396E-3</v>
      </c>
      <c r="AJ12" s="16"/>
      <c r="AK12" s="16">
        <v>4.5685279187817299E-2</v>
      </c>
      <c r="AL12" s="16">
        <v>2.9126213592233E-2</v>
      </c>
      <c r="AM12" s="16">
        <v>2.9702970297029702E-2</v>
      </c>
      <c r="AN12" s="16">
        <v>4.0955631399317398E-2</v>
      </c>
      <c r="AO12" s="16">
        <v>5.31914893617021E-3</v>
      </c>
      <c r="AP12" s="16">
        <v>3.2258064516128997E-2</v>
      </c>
      <c r="AQ12" s="16">
        <v>0</v>
      </c>
      <c r="AR12" s="16"/>
      <c r="AS12" s="16">
        <v>5.31914893617021E-3</v>
      </c>
      <c r="AT12" s="16">
        <v>3.27433628318584E-2</v>
      </c>
      <c r="AU12" s="16"/>
      <c r="AV12" s="16">
        <v>2.7426160337552699E-2</v>
      </c>
      <c r="AW12" s="16">
        <v>2.96208530805687E-2</v>
      </c>
      <c r="AX12" s="16"/>
      <c r="AY12" s="16">
        <v>3.8647342995169101E-2</v>
      </c>
      <c r="AZ12" s="16">
        <v>1.2244897959183701E-2</v>
      </c>
      <c r="BA12" s="16"/>
      <c r="BB12" s="16">
        <v>1.9607843137254902E-2</v>
      </c>
      <c r="BC12" s="16">
        <v>3.8167938931297697E-2</v>
      </c>
      <c r="BD12" s="16"/>
      <c r="BE12" s="16">
        <v>0.103030303030303</v>
      </c>
      <c r="BF12" s="16">
        <v>3.25443786982249E-2</v>
      </c>
      <c r="BG12" s="16">
        <v>1.5570934256055401E-2</v>
      </c>
      <c r="BH12" s="16">
        <v>4.2553191489361703E-3</v>
      </c>
    </row>
    <row r="13" spans="2:60" x14ac:dyDescent="0.25">
      <c r="B13" s="17" t="s">
        <v>103</v>
      </c>
      <c r="C13" s="16">
        <v>3.71775417298938E-2</v>
      </c>
      <c r="D13" s="16">
        <v>1.5503875968992199E-2</v>
      </c>
      <c r="E13" s="16">
        <v>6.2937062937062901E-2</v>
      </c>
      <c r="F13" s="16">
        <v>7.3684210526315796E-2</v>
      </c>
      <c r="G13" s="16">
        <v>6.8965517241379296E-2</v>
      </c>
      <c r="H13" s="16">
        <v>0</v>
      </c>
      <c r="I13" s="16">
        <v>2.8571428571428598E-2</v>
      </c>
      <c r="J13" s="16">
        <v>5.2631578947368397E-2</v>
      </c>
      <c r="K13" s="16">
        <v>5.4794520547945202E-2</v>
      </c>
      <c r="L13" s="16">
        <v>0</v>
      </c>
      <c r="M13" s="16">
        <v>4.5454545454545497E-2</v>
      </c>
      <c r="N13" s="16">
        <v>4.9019607843137303E-2</v>
      </c>
      <c r="O13" s="16">
        <v>3.3333333333333298E-2</v>
      </c>
      <c r="P13" s="16">
        <v>3.3333333333333298E-2</v>
      </c>
      <c r="Q13" s="16">
        <v>4.6511627906976702E-2</v>
      </c>
      <c r="R13" s="16">
        <v>0</v>
      </c>
      <c r="S13" s="16">
        <v>1.0989010989011E-2</v>
      </c>
      <c r="T13" s="16">
        <v>2.8846153846153799E-2</v>
      </c>
      <c r="U13" s="16"/>
      <c r="V13" s="16">
        <v>7.2423398328690797E-2</v>
      </c>
      <c r="W13" s="16">
        <v>3.24324324324324E-2</v>
      </c>
      <c r="X13" s="16">
        <v>1.7605633802816899E-2</v>
      </c>
      <c r="Y13" s="16">
        <v>2.4489795918367301E-2</v>
      </c>
      <c r="Z13" s="16"/>
      <c r="AA13" s="16">
        <v>5.2493438320210001E-2</v>
      </c>
      <c r="AB13" s="16">
        <v>2.4390243902439001E-2</v>
      </c>
      <c r="AC13" s="16">
        <v>3.5714285714285698E-2</v>
      </c>
      <c r="AD13" s="16">
        <v>0</v>
      </c>
      <c r="AE13" s="16">
        <v>3.3613445378151301E-2</v>
      </c>
      <c r="AF13" s="16">
        <v>1.0638297872340399E-2</v>
      </c>
      <c r="AG13" s="16">
        <v>1.0416666666666701E-2</v>
      </c>
      <c r="AH13" s="16">
        <v>2.4390243902439001E-2</v>
      </c>
      <c r="AI13" s="16">
        <v>2.83018867924528E-2</v>
      </c>
      <c r="AJ13" s="16"/>
      <c r="AK13" s="16">
        <v>5.0761421319797002E-2</v>
      </c>
      <c r="AL13" s="16">
        <v>3.8834951456310697E-2</v>
      </c>
      <c r="AM13" s="16">
        <v>1.9801980198019799E-2</v>
      </c>
      <c r="AN13" s="16">
        <v>4.4368600682593899E-2</v>
      </c>
      <c r="AO13" s="16">
        <v>1.0638297872340399E-2</v>
      </c>
      <c r="AP13" s="16">
        <v>4.6082949308755804E-3</v>
      </c>
      <c r="AQ13" s="16">
        <v>3.3333333333333298E-2</v>
      </c>
      <c r="AR13" s="16"/>
      <c r="AS13" s="16">
        <v>5.31914893617021E-3</v>
      </c>
      <c r="AT13" s="16">
        <v>4.2477876106194697E-2</v>
      </c>
      <c r="AU13" s="16"/>
      <c r="AV13" s="16">
        <v>6.11814345991561E-2</v>
      </c>
      <c r="AW13" s="16">
        <v>2.3696682464454999E-2</v>
      </c>
      <c r="AX13" s="16"/>
      <c r="AY13" s="16">
        <v>4.46859903381642E-2</v>
      </c>
      <c r="AZ13" s="16">
        <v>2.4489795918367301E-2</v>
      </c>
      <c r="BA13" s="16"/>
      <c r="BB13" s="16">
        <v>2.1116138763197598E-2</v>
      </c>
      <c r="BC13" s="16">
        <v>5.34351145038168E-2</v>
      </c>
      <c r="BD13" s="16"/>
      <c r="BE13" s="16">
        <v>0.145454545454545</v>
      </c>
      <c r="BF13" s="16">
        <v>4.1420118343195297E-2</v>
      </c>
      <c r="BG13" s="16">
        <v>1.73010380622837E-2</v>
      </c>
      <c r="BH13" s="16">
        <v>4.2553191489361703E-3</v>
      </c>
    </row>
    <row r="14" spans="2:60" x14ac:dyDescent="0.25">
      <c r="B14" s="17" t="s">
        <v>621</v>
      </c>
      <c r="C14" s="19">
        <v>0.61987860394537198</v>
      </c>
      <c r="D14" s="19">
        <v>0.65116279069767402</v>
      </c>
      <c r="E14" s="19">
        <v>0.643356643356643</v>
      </c>
      <c r="F14" s="19">
        <v>0.57894736842105299</v>
      </c>
      <c r="G14" s="19">
        <v>0.53448275862068995</v>
      </c>
      <c r="H14" s="19">
        <v>0.5</v>
      </c>
      <c r="I14" s="19">
        <v>0.65714285714285703</v>
      </c>
      <c r="J14" s="19">
        <v>0.73684210526315796</v>
      </c>
      <c r="K14" s="19">
        <v>0.64383561643835596</v>
      </c>
      <c r="L14" s="19">
        <v>0.56666666666666698</v>
      </c>
      <c r="M14" s="19">
        <v>0.63636363636363602</v>
      </c>
      <c r="N14" s="19">
        <v>0.51960784313725505</v>
      </c>
      <c r="O14" s="19">
        <v>0.53333333333333299</v>
      </c>
      <c r="P14" s="19">
        <v>0.61666666666666703</v>
      </c>
      <c r="Q14" s="19">
        <v>0.55813953488372103</v>
      </c>
      <c r="R14" s="19">
        <v>0.55555555555555602</v>
      </c>
      <c r="S14" s="19">
        <v>0.69230769230769196</v>
      </c>
      <c r="T14" s="19">
        <v>0.63461538461538503</v>
      </c>
      <c r="U14" s="19"/>
      <c r="V14" s="19">
        <v>0.40389972144846797</v>
      </c>
      <c r="W14" s="19">
        <v>0.6</v>
      </c>
      <c r="X14" s="19">
        <v>0.66549295774647899</v>
      </c>
      <c r="Y14" s="19">
        <v>0.75918367346938798</v>
      </c>
      <c r="Z14" s="19"/>
      <c r="AA14" s="19">
        <v>0.48556430446194199</v>
      </c>
      <c r="AB14" s="19">
        <v>0.707317073170732</v>
      </c>
      <c r="AC14" s="19">
        <v>0.65178571428571397</v>
      </c>
      <c r="AD14" s="19">
        <v>0.68217054263565902</v>
      </c>
      <c r="AE14" s="19">
        <v>0.60504201680672298</v>
      </c>
      <c r="AF14" s="19">
        <v>0.76595744680851097</v>
      </c>
      <c r="AG14" s="19">
        <v>0.73958333333333304</v>
      </c>
      <c r="AH14" s="19">
        <v>0.74390243902439002</v>
      </c>
      <c r="AI14" s="19">
        <v>0.839622641509434</v>
      </c>
      <c r="AJ14" s="19"/>
      <c r="AK14" s="19">
        <v>0.512690355329949</v>
      </c>
      <c r="AL14" s="19">
        <v>0.62135922330097104</v>
      </c>
      <c r="AM14" s="19">
        <v>0.62376237623762398</v>
      </c>
      <c r="AN14" s="19">
        <v>0.51194539249146798</v>
      </c>
      <c r="AO14" s="19">
        <v>0.74468085106382997</v>
      </c>
      <c r="AP14" s="19">
        <v>0.72350230414746497</v>
      </c>
      <c r="AQ14" s="19">
        <v>0.74666666666666703</v>
      </c>
      <c r="AR14" s="19"/>
      <c r="AS14" s="19">
        <v>0.80851063829787195</v>
      </c>
      <c r="AT14" s="19">
        <v>0.58849557522123896</v>
      </c>
      <c r="AU14" s="19"/>
      <c r="AV14" s="19">
        <v>0.607594936708861</v>
      </c>
      <c r="AW14" s="19">
        <v>0.62677725118483396</v>
      </c>
      <c r="AX14" s="19"/>
      <c r="AY14" s="19">
        <v>0.53743961352656999</v>
      </c>
      <c r="AZ14" s="19">
        <v>0.75918367346938798</v>
      </c>
      <c r="BA14" s="19"/>
      <c r="BB14" s="19">
        <v>0.72096530920060298</v>
      </c>
      <c r="BC14" s="19">
        <v>0.51755725190839696</v>
      </c>
      <c r="BD14" s="19"/>
      <c r="BE14" s="19">
        <v>0.22424242424242399</v>
      </c>
      <c r="BF14" s="19">
        <v>0.47928994082840198</v>
      </c>
      <c r="BG14" s="19">
        <v>0.72318339100345996</v>
      </c>
      <c r="BH14" s="19">
        <v>0.85106382978723405</v>
      </c>
    </row>
    <row r="15" spans="2:60" x14ac:dyDescent="0.25">
      <c r="B15" s="17" t="s">
        <v>622</v>
      </c>
      <c r="C15" s="19">
        <v>6.8285280728376294E-2</v>
      </c>
      <c r="D15" s="19">
        <v>3.1007751937984499E-2</v>
      </c>
      <c r="E15" s="19">
        <v>6.9930069930069894E-2</v>
      </c>
      <c r="F15" s="19">
        <v>8.42105263157895E-2</v>
      </c>
      <c r="G15" s="19">
        <v>3.4482758620689703E-2</v>
      </c>
      <c r="H15" s="19">
        <v>0.16666666666666699</v>
      </c>
      <c r="I15" s="19">
        <v>1.9047619047619001E-2</v>
      </c>
      <c r="J15" s="19">
        <v>0</v>
      </c>
      <c r="K15" s="19">
        <v>2.7397260273972601E-2</v>
      </c>
      <c r="L15" s="19">
        <v>0.133333333333333</v>
      </c>
      <c r="M15" s="19">
        <v>7.9545454545454503E-2</v>
      </c>
      <c r="N15" s="19">
        <v>0.13725490196078399</v>
      </c>
      <c r="O15" s="19">
        <v>3.3333333333333298E-2</v>
      </c>
      <c r="P15" s="19">
        <v>0.05</v>
      </c>
      <c r="Q15" s="19">
        <v>4.6511627906976702E-2</v>
      </c>
      <c r="R15" s="19">
        <v>7.4074074074074098E-2</v>
      </c>
      <c r="S15" s="19">
        <v>8.7912087912087905E-2</v>
      </c>
      <c r="T15" s="19">
        <v>7.69230769230769E-2</v>
      </c>
      <c r="U15" s="19"/>
      <c r="V15" s="19">
        <v>0.122562674094708</v>
      </c>
      <c r="W15" s="19">
        <v>5.9459459459459497E-2</v>
      </c>
      <c r="X15" s="19">
        <v>6.3380281690140802E-2</v>
      </c>
      <c r="Y15" s="19">
        <v>3.4693877551020401E-2</v>
      </c>
      <c r="Z15" s="19"/>
      <c r="AA15" s="19">
        <v>0.102362204724409</v>
      </c>
      <c r="AB15" s="19">
        <v>8.5365853658536606E-2</v>
      </c>
      <c r="AC15" s="19">
        <v>7.1428571428571397E-2</v>
      </c>
      <c r="AD15" s="19">
        <v>5.4263565891472902E-2</v>
      </c>
      <c r="AE15" s="19">
        <v>6.7226890756302504E-2</v>
      </c>
      <c r="AF15" s="19">
        <v>3.1914893617021302E-2</v>
      </c>
      <c r="AG15" s="19">
        <v>4.1666666666666699E-2</v>
      </c>
      <c r="AH15" s="19">
        <v>3.65853658536585E-2</v>
      </c>
      <c r="AI15" s="19">
        <v>1.88679245283019E-2</v>
      </c>
      <c r="AJ15" s="19"/>
      <c r="AK15" s="19">
        <v>0.111675126903553</v>
      </c>
      <c r="AL15" s="19">
        <v>4.85436893203883E-2</v>
      </c>
      <c r="AM15" s="19">
        <v>5.9405940594059403E-2</v>
      </c>
      <c r="AN15" s="19">
        <v>9.5563139931740607E-2</v>
      </c>
      <c r="AO15" s="19">
        <v>3.7234042553191501E-2</v>
      </c>
      <c r="AP15" s="19">
        <v>5.99078341013825E-2</v>
      </c>
      <c r="AQ15" s="19">
        <v>1.3333333333333299E-2</v>
      </c>
      <c r="AR15" s="19"/>
      <c r="AS15" s="19">
        <v>4.2553191489361701E-2</v>
      </c>
      <c r="AT15" s="19">
        <v>7.25663716814159E-2</v>
      </c>
      <c r="AU15" s="19"/>
      <c r="AV15" s="19">
        <v>8.2278481012658194E-2</v>
      </c>
      <c r="AW15" s="19">
        <v>6.0426540284360203E-2</v>
      </c>
      <c r="AX15" s="19"/>
      <c r="AY15" s="19">
        <v>8.8164251207729499E-2</v>
      </c>
      <c r="AZ15" s="19">
        <v>3.4693877551020401E-2</v>
      </c>
      <c r="BA15" s="19"/>
      <c r="BB15" s="19">
        <v>5.5806938159879298E-2</v>
      </c>
      <c r="BC15" s="19">
        <v>8.0916030534351105E-2</v>
      </c>
      <c r="BD15" s="19"/>
      <c r="BE15" s="19">
        <v>0.18181818181818199</v>
      </c>
      <c r="BF15" s="19">
        <v>7.9881656804733706E-2</v>
      </c>
      <c r="BG15" s="19">
        <v>5.0173010380622801E-2</v>
      </c>
      <c r="BH15" s="19">
        <v>1.7021276595744698E-2</v>
      </c>
    </row>
    <row r="16" spans="2:60" x14ac:dyDescent="0.25">
      <c r="B16" s="17" t="s">
        <v>171</v>
      </c>
      <c r="C16" s="20">
        <v>0.55159332321699495</v>
      </c>
      <c r="D16" s="20">
        <v>0.62015503875969002</v>
      </c>
      <c r="E16" s="20">
        <v>0.57342657342657299</v>
      </c>
      <c r="F16" s="20">
        <v>0.49473684210526298</v>
      </c>
      <c r="G16" s="20">
        <v>0.5</v>
      </c>
      <c r="H16" s="20">
        <v>0.33333333333333298</v>
      </c>
      <c r="I16" s="20">
        <v>0.63809523809523805</v>
      </c>
      <c r="J16" s="20">
        <v>0.73684210526315796</v>
      </c>
      <c r="K16" s="20">
        <v>0.61643835616438303</v>
      </c>
      <c r="L16" s="20">
        <v>0.43333333333333302</v>
      </c>
      <c r="M16" s="20">
        <v>0.55681818181818199</v>
      </c>
      <c r="N16" s="20">
        <v>0.38235294117647101</v>
      </c>
      <c r="O16" s="20">
        <v>0.5</v>
      </c>
      <c r="P16" s="20">
        <v>0.56666666666666698</v>
      </c>
      <c r="Q16" s="20">
        <v>0.51162790697674398</v>
      </c>
      <c r="R16" s="20">
        <v>0.48148148148148201</v>
      </c>
      <c r="S16" s="20">
        <v>0.60439560439560402</v>
      </c>
      <c r="T16" s="20">
        <v>0.55769230769230804</v>
      </c>
      <c r="U16" s="20"/>
      <c r="V16" s="20">
        <v>0.28133704735375997</v>
      </c>
      <c r="W16" s="20">
        <v>0.54054054054054101</v>
      </c>
      <c r="X16" s="20">
        <v>0.602112676056338</v>
      </c>
      <c r="Y16" s="20">
        <v>0.72448979591836704</v>
      </c>
      <c r="Z16" s="20"/>
      <c r="AA16" s="20">
        <v>0.383202099737533</v>
      </c>
      <c r="AB16" s="20">
        <v>0.62195121951219501</v>
      </c>
      <c r="AC16" s="20">
        <v>0.58035714285714302</v>
      </c>
      <c r="AD16" s="20">
        <v>0.62790697674418605</v>
      </c>
      <c r="AE16" s="20">
        <v>0.53781512605042003</v>
      </c>
      <c r="AF16" s="20">
        <v>0.73404255319148903</v>
      </c>
      <c r="AG16" s="20">
        <v>0.69791666666666696</v>
      </c>
      <c r="AH16" s="20">
        <v>0.707317073170732</v>
      </c>
      <c r="AI16" s="20">
        <v>0.820754716981132</v>
      </c>
      <c r="AJ16" s="20"/>
      <c r="AK16" s="20">
        <v>0.40101522842639598</v>
      </c>
      <c r="AL16" s="20">
        <v>0.57281553398058205</v>
      </c>
      <c r="AM16" s="20">
        <v>0.56435643564356397</v>
      </c>
      <c r="AN16" s="20">
        <v>0.416382252559727</v>
      </c>
      <c r="AO16" s="20">
        <v>0.70744680851063801</v>
      </c>
      <c r="AP16" s="20">
        <v>0.66359447004608296</v>
      </c>
      <c r="AQ16" s="20">
        <v>0.73333333333333295</v>
      </c>
      <c r="AR16" s="20"/>
      <c r="AS16" s="20">
        <v>0.76595744680851097</v>
      </c>
      <c r="AT16" s="20">
        <v>0.51592920353982297</v>
      </c>
      <c r="AU16" s="20"/>
      <c r="AV16" s="20">
        <v>0.525316455696202</v>
      </c>
      <c r="AW16" s="20">
        <v>0.56635071090047395</v>
      </c>
      <c r="AX16" s="20"/>
      <c r="AY16" s="20">
        <v>0.44927536231884102</v>
      </c>
      <c r="AZ16" s="20">
        <v>0.72448979591836704</v>
      </c>
      <c r="BA16" s="20"/>
      <c r="BB16" s="20">
        <v>0.66515837104072395</v>
      </c>
      <c r="BC16" s="20">
        <v>0.43664122137404598</v>
      </c>
      <c r="BD16" s="20"/>
      <c r="BE16" s="20">
        <v>4.2424242424242399E-2</v>
      </c>
      <c r="BF16" s="20">
        <v>0.39940828402366901</v>
      </c>
      <c r="BG16" s="20">
        <v>0.67301038062283702</v>
      </c>
      <c r="BH16" s="20">
        <v>0.83404255319148901</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624</v>
      </c>
      <c r="C8" s="16">
        <v>0.14567526555387</v>
      </c>
      <c r="D8" s="16">
        <v>0.14728682170542601</v>
      </c>
      <c r="E8" s="16">
        <v>0.14685314685314699</v>
      </c>
      <c r="F8" s="16">
        <v>0.13684210526315799</v>
      </c>
      <c r="G8" s="16">
        <v>6.8965517241379296E-2</v>
      </c>
      <c r="H8" s="16">
        <v>0</v>
      </c>
      <c r="I8" s="16">
        <v>0.180952380952381</v>
      </c>
      <c r="J8" s="16">
        <v>5.2631578947368397E-2</v>
      </c>
      <c r="K8" s="16">
        <v>0.219178082191781</v>
      </c>
      <c r="L8" s="16">
        <v>0.233333333333333</v>
      </c>
      <c r="M8" s="16">
        <v>0.22727272727272699</v>
      </c>
      <c r="N8" s="16">
        <v>0.15686274509803899</v>
      </c>
      <c r="O8" s="16">
        <v>0.16666666666666699</v>
      </c>
      <c r="P8" s="16">
        <v>6.6666666666666693E-2</v>
      </c>
      <c r="Q8" s="16">
        <v>9.3023255813953501E-2</v>
      </c>
      <c r="R8" s="16">
        <v>0.148148148148148</v>
      </c>
      <c r="S8" s="16">
        <v>0.120879120879121</v>
      </c>
      <c r="T8" s="16">
        <v>0.16346153846153799</v>
      </c>
      <c r="U8" s="16"/>
      <c r="V8" s="16">
        <v>7.7994428969359306E-2</v>
      </c>
      <c r="W8" s="16">
        <v>0.11891891891891899</v>
      </c>
      <c r="X8" s="16">
        <v>0.15140845070422501</v>
      </c>
      <c r="Y8" s="16">
        <v>0.20204081632653101</v>
      </c>
      <c r="Z8" s="16"/>
      <c r="AA8" s="16">
        <v>9.4488188976377993E-2</v>
      </c>
      <c r="AB8" s="16">
        <v>0.18292682926829301</v>
      </c>
      <c r="AC8" s="16">
        <v>8.9285714285714302E-2</v>
      </c>
      <c r="AD8" s="16">
        <v>0.15503875968992201</v>
      </c>
      <c r="AE8" s="16">
        <v>0.126050420168067</v>
      </c>
      <c r="AF8" s="16">
        <v>0.180851063829787</v>
      </c>
      <c r="AG8" s="16">
        <v>0.28125</v>
      </c>
      <c r="AH8" s="16">
        <v>0.15853658536585399</v>
      </c>
      <c r="AI8" s="16">
        <v>0.330188679245283</v>
      </c>
      <c r="AJ8" s="16"/>
      <c r="AK8" s="16">
        <v>0.10659898477157401</v>
      </c>
      <c r="AL8" s="16">
        <v>0.15533980582524301</v>
      </c>
      <c r="AM8" s="16">
        <v>0.158415841584158</v>
      </c>
      <c r="AN8" s="16">
        <v>0.10580204778157</v>
      </c>
      <c r="AO8" s="16">
        <v>0.170212765957447</v>
      </c>
      <c r="AP8" s="16">
        <v>0.17511520737327199</v>
      </c>
      <c r="AQ8" s="16">
        <v>0.206666666666667</v>
      </c>
      <c r="AR8" s="16"/>
      <c r="AS8" s="16">
        <v>0.28723404255319201</v>
      </c>
      <c r="AT8" s="16">
        <v>0.12212389380531</v>
      </c>
      <c r="AU8" s="16"/>
      <c r="AV8" s="16">
        <v>0.145569620253165</v>
      </c>
      <c r="AW8" s="16">
        <v>0.145734597156398</v>
      </c>
      <c r="AX8" s="16"/>
      <c r="AY8" s="16">
        <v>0.11231884057971001</v>
      </c>
      <c r="AZ8" s="16">
        <v>0.20204081632653101</v>
      </c>
      <c r="BA8" s="16"/>
      <c r="BB8" s="16">
        <v>0.187028657616893</v>
      </c>
      <c r="BC8" s="16">
        <v>0.10381679389313</v>
      </c>
      <c r="BD8" s="16"/>
      <c r="BE8" s="16">
        <v>2.4242424242424201E-2</v>
      </c>
      <c r="BF8" s="16">
        <v>0.106508875739645</v>
      </c>
      <c r="BG8" s="16">
        <v>0.14705882352941199</v>
      </c>
      <c r="BH8" s="16">
        <v>0.28510638297872298</v>
      </c>
    </row>
    <row r="9" spans="2:60" x14ac:dyDescent="0.25">
      <c r="B9" s="17" t="s">
        <v>625</v>
      </c>
      <c r="C9" s="16">
        <v>0.454476479514416</v>
      </c>
      <c r="D9" s="16">
        <v>0.48837209302325602</v>
      </c>
      <c r="E9" s="16">
        <v>0.39860139860139898</v>
      </c>
      <c r="F9" s="16">
        <v>0.42105263157894701</v>
      </c>
      <c r="G9" s="16">
        <v>0.5</v>
      </c>
      <c r="H9" s="16">
        <v>0.6</v>
      </c>
      <c r="I9" s="16">
        <v>0.419047619047619</v>
      </c>
      <c r="J9" s="16">
        <v>0.42105263157894701</v>
      </c>
      <c r="K9" s="16">
        <v>0.47945205479452102</v>
      </c>
      <c r="L9" s="16">
        <v>0.4</v>
      </c>
      <c r="M9" s="16">
        <v>0.39772727272727298</v>
      </c>
      <c r="N9" s="16">
        <v>0.441176470588235</v>
      </c>
      <c r="O9" s="16">
        <v>0.3</v>
      </c>
      <c r="P9" s="16">
        <v>0.41666666666666702</v>
      </c>
      <c r="Q9" s="16">
        <v>0.48837209302325602</v>
      </c>
      <c r="R9" s="16">
        <v>0.296296296296296</v>
      </c>
      <c r="S9" s="16">
        <v>0.54395604395604402</v>
      </c>
      <c r="T9" s="16">
        <v>0.49038461538461497</v>
      </c>
      <c r="U9" s="16"/>
      <c r="V9" s="16">
        <v>0.28133704735375997</v>
      </c>
      <c r="W9" s="16">
        <v>0.464864864864865</v>
      </c>
      <c r="X9" s="16">
        <v>0.50352112676056304</v>
      </c>
      <c r="Y9" s="16">
        <v>0.54897959183673495</v>
      </c>
      <c r="Z9" s="16"/>
      <c r="AA9" s="16">
        <v>0.35695538057742798</v>
      </c>
      <c r="AB9" s="16">
        <v>0.36585365853658502</v>
      </c>
      <c r="AC9" s="16">
        <v>0.57142857142857095</v>
      </c>
      <c r="AD9" s="16">
        <v>0.49612403100775199</v>
      </c>
      <c r="AE9" s="16">
        <v>0.47058823529411797</v>
      </c>
      <c r="AF9" s="16">
        <v>0.5</v>
      </c>
      <c r="AG9" s="16">
        <v>0.5</v>
      </c>
      <c r="AH9" s="16">
        <v>0.64634146341463405</v>
      </c>
      <c r="AI9" s="16">
        <v>0.50943396226415105</v>
      </c>
      <c r="AJ9" s="16"/>
      <c r="AK9" s="16">
        <v>0.42639593908629397</v>
      </c>
      <c r="AL9" s="16">
        <v>0.466019417475728</v>
      </c>
      <c r="AM9" s="16">
        <v>0.445544554455446</v>
      </c>
      <c r="AN9" s="16">
        <v>0.38225255972696198</v>
      </c>
      <c r="AO9" s="16">
        <v>0.57978723404255295</v>
      </c>
      <c r="AP9" s="16">
        <v>0.497695852534562</v>
      </c>
      <c r="AQ9" s="16">
        <v>0.473333333333333</v>
      </c>
      <c r="AR9" s="16"/>
      <c r="AS9" s="16">
        <v>0.52659574468085102</v>
      </c>
      <c r="AT9" s="16">
        <v>0.44247787610619499</v>
      </c>
      <c r="AU9" s="16"/>
      <c r="AV9" s="16">
        <v>0.43881856540084402</v>
      </c>
      <c r="AW9" s="16">
        <v>0.46327014218009499</v>
      </c>
      <c r="AX9" s="16"/>
      <c r="AY9" s="16">
        <v>0.39855072463768099</v>
      </c>
      <c r="AZ9" s="16">
        <v>0.54897959183673495</v>
      </c>
      <c r="BA9" s="16"/>
      <c r="BB9" s="16">
        <v>0.48265460030165902</v>
      </c>
      <c r="BC9" s="16">
        <v>0.42595419847328198</v>
      </c>
      <c r="BD9" s="16"/>
      <c r="BE9" s="16">
        <v>0.16969696969697001</v>
      </c>
      <c r="BF9" s="16">
        <v>0.37573964497041401</v>
      </c>
      <c r="BG9" s="16">
        <v>0.53633217993079596</v>
      </c>
      <c r="BH9" s="16">
        <v>0.56170212765957495</v>
      </c>
    </row>
    <row r="10" spans="2:60" x14ac:dyDescent="0.25">
      <c r="B10" s="17" t="s">
        <v>626</v>
      </c>
      <c r="C10" s="16">
        <v>0.31411229135053098</v>
      </c>
      <c r="D10" s="16">
        <v>0.29457364341085301</v>
      </c>
      <c r="E10" s="16">
        <v>0.37062937062937101</v>
      </c>
      <c r="F10" s="16">
        <v>0.36842105263157898</v>
      </c>
      <c r="G10" s="16">
        <v>0.31034482758620702</v>
      </c>
      <c r="H10" s="16">
        <v>0.266666666666667</v>
      </c>
      <c r="I10" s="16">
        <v>0.35238095238095202</v>
      </c>
      <c r="J10" s="16">
        <v>0.47368421052631599</v>
      </c>
      <c r="K10" s="16">
        <v>0.232876712328767</v>
      </c>
      <c r="L10" s="16">
        <v>0.3</v>
      </c>
      <c r="M10" s="16">
        <v>0.32954545454545497</v>
      </c>
      <c r="N10" s="16">
        <v>0.29411764705882398</v>
      </c>
      <c r="O10" s="16">
        <v>0.3</v>
      </c>
      <c r="P10" s="16">
        <v>0.45</v>
      </c>
      <c r="Q10" s="16">
        <v>0.25581395348837199</v>
      </c>
      <c r="R10" s="16">
        <v>0.44444444444444398</v>
      </c>
      <c r="S10" s="16">
        <v>0.25274725274725302</v>
      </c>
      <c r="T10" s="16">
        <v>0.25</v>
      </c>
      <c r="U10" s="16"/>
      <c r="V10" s="16">
        <v>0.495821727019499</v>
      </c>
      <c r="W10" s="16">
        <v>0.32432432432432401</v>
      </c>
      <c r="X10" s="16">
        <v>0.29577464788732399</v>
      </c>
      <c r="Y10" s="16">
        <v>0.187755102040816</v>
      </c>
      <c r="Z10" s="16"/>
      <c r="AA10" s="16">
        <v>0.41732283464566899</v>
      </c>
      <c r="AB10" s="16">
        <v>0.40243902439024398</v>
      </c>
      <c r="AC10" s="16">
        <v>0.29464285714285698</v>
      </c>
      <c r="AD10" s="16">
        <v>0.27131782945736399</v>
      </c>
      <c r="AE10" s="16">
        <v>0.28571428571428598</v>
      </c>
      <c r="AF10" s="16">
        <v>0.28723404255319201</v>
      </c>
      <c r="AG10" s="16">
        <v>0.1875</v>
      </c>
      <c r="AH10" s="16">
        <v>0.17073170731707299</v>
      </c>
      <c r="AI10" s="16">
        <v>0.10377358490565999</v>
      </c>
      <c r="AJ10" s="16"/>
      <c r="AK10" s="16">
        <v>0.35532994923857902</v>
      </c>
      <c r="AL10" s="16">
        <v>0.30097087378640802</v>
      </c>
      <c r="AM10" s="16">
        <v>0.32673267326732702</v>
      </c>
      <c r="AN10" s="16">
        <v>0.42320819112628</v>
      </c>
      <c r="AO10" s="16">
        <v>0.18617021276595699</v>
      </c>
      <c r="AP10" s="16">
        <v>0.28571428571428598</v>
      </c>
      <c r="AQ10" s="16">
        <v>0.233333333333333</v>
      </c>
      <c r="AR10" s="16"/>
      <c r="AS10" s="16">
        <v>0.14893617021276601</v>
      </c>
      <c r="AT10" s="16">
        <v>0.34159292035398198</v>
      </c>
      <c r="AU10" s="16"/>
      <c r="AV10" s="16">
        <v>0.30590717299578102</v>
      </c>
      <c r="AW10" s="16">
        <v>0.31872037914691898</v>
      </c>
      <c r="AX10" s="16"/>
      <c r="AY10" s="16">
        <v>0.38888888888888901</v>
      </c>
      <c r="AZ10" s="16">
        <v>0.187755102040816</v>
      </c>
      <c r="BA10" s="16"/>
      <c r="BB10" s="16">
        <v>0.25188536953242802</v>
      </c>
      <c r="BC10" s="16">
        <v>0.37709923664122103</v>
      </c>
      <c r="BD10" s="16"/>
      <c r="BE10" s="16">
        <v>0.55151515151515196</v>
      </c>
      <c r="BF10" s="16">
        <v>0.414201183431953</v>
      </c>
      <c r="BG10" s="16">
        <v>0.26470588235294101</v>
      </c>
      <c r="BH10" s="16">
        <v>0.12765957446808501</v>
      </c>
    </row>
    <row r="11" spans="2:60" x14ac:dyDescent="0.25">
      <c r="B11" s="17" t="s">
        <v>627</v>
      </c>
      <c r="C11" s="16">
        <v>2.6555386949924101E-2</v>
      </c>
      <c r="D11" s="16">
        <v>7.7519379844961196E-3</v>
      </c>
      <c r="E11" s="16">
        <v>2.7972027972028E-2</v>
      </c>
      <c r="F11" s="16">
        <v>3.1578947368421102E-2</v>
      </c>
      <c r="G11" s="16">
        <v>0</v>
      </c>
      <c r="H11" s="16">
        <v>0.1</v>
      </c>
      <c r="I11" s="16">
        <v>1.9047619047619001E-2</v>
      </c>
      <c r="J11" s="16">
        <v>0</v>
      </c>
      <c r="K11" s="16">
        <v>0</v>
      </c>
      <c r="L11" s="16">
        <v>3.3333333333333298E-2</v>
      </c>
      <c r="M11" s="16">
        <v>2.27272727272727E-2</v>
      </c>
      <c r="N11" s="16">
        <v>2.9411764705882401E-2</v>
      </c>
      <c r="O11" s="16">
        <v>0.1</v>
      </c>
      <c r="P11" s="16">
        <v>0</v>
      </c>
      <c r="Q11" s="16">
        <v>4.6511627906976702E-2</v>
      </c>
      <c r="R11" s="16">
        <v>7.4074074074074098E-2</v>
      </c>
      <c r="S11" s="16">
        <v>1.6483516483516501E-2</v>
      </c>
      <c r="T11" s="16">
        <v>5.7692307692307702E-2</v>
      </c>
      <c r="U11" s="16"/>
      <c r="V11" s="16">
        <v>2.2284122562674102E-2</v>
      </c>
      <c r="W11" s="16">
        <v>3.7837837837837798E-2</v>
      </c>
      <c r="X11" s="16">
        <v>2.8169014084507001E-2</v>
      </c>
      <c r="Y11" s="16">
        <v>2.4489795918367301E-2</v>
      </c>
      <c r="Z11" s="16"/>
      <c r="AA11" s="16">
        <v>2.6246719160105E-2</v>
      </c>
      <c r="AB11" s="16">
        <v>0</v>
      </c>
      <c r="AC11" s="16">
        <v>0</v>
      </c>
      <c r="AD11" s="16">
        <v>6.2015503875968998E-2</v>
      </c>
      <c r="AE11" s="16">
        <v>8.40336134453782E-2</v>
      </c>
      <c r="AF11" s="16">
        <v>1.0638297872340399E-2</v>
      </c>
      <c r="AG11" s="16">
        <v>1.0416666666666701E-2</v>
      </c>
      <c r="AH11" s="16">
        <v>0</v>
      </c>
      <c r="AI11" s="16">
        <v>0</v>
      </c>
      <c r="AJ11" s="16"/>
      <c r="AK11" s="16">
        <v>2.0304568527918801E-2</v>
      </c>
      <c r="AL11" s="16">
        <v>2.9126213592233E-2</v>
      </c>
      <c r="AM11" s="16">
        <v>1.9801980198019799E-2</v>
      </c>
      <c r="AN11" s="16">
        <v>2.7303754266211601E-2</v>
      </c>
      <c r="AO11" s="16">
        <v>3.7234042553191501E-2</v>
      </c>
      <c r="AP11" s="16">
        <v>9.2165898617511503E-3</v>
      </c>
      <c r="AQ11" s="16">
        <v>4.6666666666666697E-2</v>
      </c>
      <c r="AR11" s="16"/>
      <c r="AS11" s="16">
        <v>2.1276595744680899E-2</v>
      </c>
      <c r="AT11" s="16">
        <v>2.7433628318584102E-2</v>
      </c>
      <c r="AU11" s="16"/>
      <c r="AV11" s="16">
        <v>2.9535864978902999E-2</v>
      </c>
      <c r="AW11" s="16">
        <v>2.4881516587677701E-2</v>
      </c>
      <c r="AX11" s="16"/>
      <c r="AY11" s="16">
        <v>2.7777777777777801E-2</v>
      </c>
      <c r="AZ11" s="16">
        <v>2.4489795918367301E-2</v>
      </c>
      <c r="BA11" s="16"/>
      <c r="BB11" s="16">
        <v>2.8657616892910999E-2</v>
      </c>
      <c r="BC11" s="16">
        <v>2.4427480916030499E-2</v>
      </c>
      <c r="BD11" s="16"/>
      <c r="BE11" s="16">
        <v>3.6363636363636397E-2</v>
      </c>
      <c r="BF11" s="16">
        <v>3.25443786982249E-2</v>
      </c>
      <c r="BG11" s="16">
        <v>2.5951557093425601E-2</v>
      </c>
      <c r="BH11" s="16">
        <v>1.27659574468085E-2</v>
      </c>
    </row>
    <row r="12" spans="2:60" x14ac:dyDescent="0.25">
      <c r="B12" s="17" t="s">
        <v>628</v>
      </c>
      <c r="C12" s="16">
        <v>1.21396054628225E-2</v>
      </c>
      <c r="D12" s="16">
        <v>1.5503875968992199E-2</v>
      </c>
      <c r="E12" s="16">
        <v>6.9930069930069904E-3</v>
      </c>
      <c r="F12" s="16">
        <v>2.1052631578947399E-2</v>
      </c>
      <c r="G12" s="16">
        <v>3.4482758620689703E-2</v>
      </c>
      <c r="H12" s="16">
        <v>0</v>
      </c>
      <c r="I12" s="16">
        <v>0</v>
      </c>
      <c r="J12" s="16">
        <v>0</v>
      </c>
      <c r="K12" s="16">
        <v>0</v>
      </c>
      <c r="L12" s="16">
        <v>0</v>
      </c>
      <c r="M12" s="16">
        <v>0</v>
      </c>
      <c r="N12" s="16">
        <v>2.9411764705882401E-2</v>
      </c>
      <c r="O12" s="16">
        <v>0</v>
      </c>
      <c r="P12" s="16">
        <v>0</v>
      </c>
      <c r="Q12" s="16">
        <v>2.32558139534884E-2</v>
      </c>
      <c r="R12" s="16">
        <v>0</v>
      </c>
      <c r="S12" s="16">
        <v>2.74725274725275E-2</v>
      </c>
      <c r="T12" s="16">
        <v>0</v>
      </c>
      <c r="U12" s="16"/>
      <c r="V12" s="16">
        <v>2.2284122562674102E-2</v>
      </c>
      <c r="W12" s="16">
        <v>1.0810810810810799E-2</v>
      </c>
      <c r="X12" s="16">
        <v>7.0422535211267599E-3</v>
      </c>
      <c r="Y12" s="16">
        <v>8.1632653061224497E-3</v>
      </c>
      <c r="Z12" s="16"/>
      <c r="AA12" s="16">
        <v>2.6246719160105E-2</v>
      </c>
      <c r="AB12" s="16">
        <v>1.21951219512195E-2</v>
      </c>
      <c r="AC12" s="16">
        <v>0</v>
      </c>
      <c r="AD12" s="16">
        <v>7.7519379844961196E-3</v>
      </c>
      <c r="AE12" s="16">
        <v>1.6806722689075598E-2</v>
      </c>
      <c r="AF12" s="16">
        <v>0</v>
      </c>
      <c r="AG12" s="16">
        <v>0</v>
      </c>
      <c r="AH12" s="16">
        <v>1.21951219512195E-2</v>
      </c>
      <c r="AI12" s="16">
        <v>9.4339622641509396E-3</v>
      </c>
      <c r="AJ12" s="16"/>
      <c r="AK12" s="16">
        <v>3.0456852791878201E-2</v>
      </c>
      <c r="AL12" s="16">
        <v>9.7087378640776708E-3</v>
      </c>
      <c r="AM12" s="16">
        <v>2.9702970297029702E-2</v>
      </c>
      <c r="AN12" s="16">
        <v>6.8259385665529002E-3</v>
      </c>
      <c r="AO12" s="16">
        <v>1.0638297872340399E-2</v>
      </c>
      <c r="AP12" s="16">
        <v>0</v>
      </c>
      <c r="AQ12" s="16">
        <v>6.6666666666666697E-3</v>
      </c>
      <c r="AR12" s="16"/>
      <c r="AS12" s="16">
        <v>0</v>
      </c>
      <c r="AT12" s="16">
        <v>1.41592920353982E-2</v>
      </c>
      <c r="AU12" s="16"/>
      <c r="AV12" s="16">
        <v>1.26582278481013E-2</v>
      </c>
      <c r="AW12" s="16">
        <v>1.1848341232227499E-2</v>
      </c>
      <c r="AX12" s="16"/>
      <c r="AY12" s="16">
        <v>1.4492753623188401E-2</v>
      </c>
      <c r="AZ12" s="16">
        <v>8.1632653061224497E-3</v>
      </c>
      <c r="BA12" s="16"/>
      <c r="BB12" s="16">
        <v>1.0558069381598799E-2</v>
      </c>
      <c r="BC12" s="16">
        <v>1.3740458015267199E-2</v>
      </c>
      <c r="BD12" s="16"/>
      <c r="BE12" s="16">
        <v>4.8484848484848499E-2</v>
      </c>
      <c r="BF12" s="16">
        <v>8.8757396449704092E-3</v>
      </c>
      <c r="BG12" s="16">
        <v>6.9204152249135002E-3</v>
      </c>
      <c r="BH12" s="16">
        <v>4.2553191489361703E-3</v>
      </c>
    </row>
    <row r="13" spans="2:60" x14ac:dyDescent="0.25">
      <c r="B13" s="17" t="s">
        <v>77</v>
      </c>
      <c r="C13" s="18">
        <v>4.7040971168437001E-2</v>
      </c>
      <c r="D13" s="18">
        <v>4.6511627906976702E-2</v>
      </c>
      <c r="E13" s="18">
        <v>4.8951048951049E-2</v>
      </c>
      <c r="F13" s="18">
        <v>2.1052631578947399E-2</v>
      </c>
      <c r="G13" s="18">
        <v>8.6206896551724102E-2</v>
      </c>
      <c r="H13" s="18">
        <v>3.3333333333333298E-2</v>
      </c>
      <c r="I13" s="18">
        <v>2.8571428571428598E-2</v>
      </c>
      <c r="J13" s="18">
        <v>5.2631578947368397E-2</v>
      </c>
      <c r="K13" s="18">
        <v>6.8493150684931503E-2</v>
      </c>
      <c r="L13" s="18">
        <v>3.3333333333333298E-2</v>
      </c>
      <c r="M13" s="18">
        <v>2.27272727272727E-2</v>
      </c>
      <c r="N13" s="18">
        <v>4.9019607843137303E-2</v>
      </c>
      <c r="O13" s="18">
        <v>0.133333333333333</v>
      </c>
      <c r="P13" s="18">
        <v>6.6666666666666693E-2</v>
      </c>
      <c r="Q13" s="18">
        <v>9.3023255813953501E-2</v>
      </c>
      <c r="R13" s="18">
        <v>3.7037037037037E-2</v>
      </c>
      <c r="S13" s="18">
        <v>3.8461538461538498E-2</v>
      </c>
      <c r="T13" s="18">
        <v>3.8461538461538498E-2</v>
      </c>
      <c r="U13" s="18"/>
      <c r="V13" s="18">
        <v>0.10027855153203299</v>
      </c>
      <c r="W13" s="18">
        <v>4.3243243243243197E-2</v>
      </c>
      <c r="X13" s="18">
        <v>1.4084507042253501E-2</v>
      </c>
      <c r="Y13" s="18">
        <v>2.8571428571428598E-2</v>
      </c>
      <c r="Z13" s="18"/>
      <c r="AA13" s="18">
        <v>7.8740157480315001E-2</v>
      </c>
      <c r="AB13" s="18">
        <v>3.65853658536585E-2</v>
      </c>
      <c r="AC13" s="18">
        <v>4.4642857142857102E-2</v>
      </c>
      <c r="AD13" s="18">
        <v>7.7519379844961196E-3</v>
      </c>
      <c r="AE13" s="18">
        <v>1.6806722689075598E-2</v>
      </c>
      <c r="AF13" s="18">
        <v>2.1276595744680899E-2</v>
      </c>
      <c r="AG13" s="18">
        <v>2.0833333333333301E-2</v>
      </c>
      <c r="AH13" s="18">
        <v>1.21951219512195E-2</v>
      </c>
      <c r="AI13" s="18">
        <v>4.71698113207547E-2</v>
      </c>
      <c r="AJ13" s="18"/>
      <c r="AK13" s="18">
        <v>6.0913705583756299E-2</v>
      </c>
      <c r="AL13" s="18">
        <v>3.8834951456310697E-2</v>
      </c>
      <c r="AM13" s="18">
        <v>1.9801980198019799E-2</v>
      </c>
      <c r="AN13" s="18">
        <v>5.4607508532423202E-2</v>
      </c>
      <c r="AO13" s="18">
        <v>1.5957446808510599E-2</v>
      </c>
      <c r="AP13" s="18">
        <v>3.2258064516128997E-2</v>
      </c>
      <c r="AQ13" s="18">
        <v>3.3333333333333298E-2</v>
      </c>
      <c r="AR13" s="18"/>
      <c r="AS13" s="18">
        <v>1.5957446808510599E-2</v>
      </c>
      <c r="AT13" s="18">
        <v>5.2212389380531E-2</v>
      </c>
      <c r="AU13" s="18"/>
      <c r="AV13" s="18">
        <v>6.7510548523206704E-2</v>
      </c>
      <c r="AW13" s="18">
        <v>3.5545023696682498E-2</v>
      </c>
      <c r="AX13" s="18"/>
      <c r="AY13" s="18">
        <v>5.7971014492753603E-2</v>
      </c>
      <c r="AZ13" s="18">
        <v>2.8571428571428598E-2</v>
      </c>
      <c r="BA13" s="18"/>
      <c r="BB13" s="18">
        <v>3.9215686274509803E-2</v>
      </c>
      <c r="BC13" s="18">
        <v>5.4961832061068701E-2</v>
      </c>
      <c r="BD13" s="18"/>
      <c r="BE13" s="18">
        <v>0.16969696969697001</v>
      </c>
      <c r="BF13" s="18">
        <v>6.2130177514792898E-2</v>
      </c>
      <c r="BG13" s="18">
        <v>1.90311418685121E-2</v>
      </c>
      <c r="BH13" s="18">
        <v>8.5106382978723406E-3</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55</v>
      </c>
      <c r="C8" s="16">
        <v>0.58801213960546295</v>
      </c>
      <c r="D8" s="16">
        <v>0.59689922480620194</v>
      </c>
      <c r="E8" s="16">
        <v>0.58041958041957997</v>
      </c>
      <c r="F8" s="16">
        <v>0.56842105263157905</v>
      </c>
      <c r="G8" s="16">
        <v>0.55172413793103403</v>
      </c>
      <c r="H8" s="16">
        <v>0.56666666666666698</v>
      </c>
      <c r="I8" s="16">
        <v>0.53333333333333299</v>
      </c>
      <c r="J8" s="16">
        <v>0.63157894736842102</v>
      </c>
      <c r="K8" s="16">
        <v>0.57534246575342496</v>
      </c>
      <c r="L8" s="16">
        <v>0.6</v>
      </c>
      <c r="M8" s="16">
        <v>0.63636363636363602</v>
      </c>
      <c r="N8" s="16">
        <v>0.50980392156862697</v>
      </c>
      <c r="O8" s="16">
        <v>0.63333333333333297</v>
      </c>
      <c r="P8" s="16">
        <v>0.58333333333333304</v>
      </c>
      <c r="Q8" s="16">
        <v>0.55813953488372103</v>
      </c>
      <c r="R8" s="16">
        <v>0.592592592592593</v>
      </c>
      <c r="S8" s="16">
        <v>0.659340659340659</v>
      </c>
      <c r="T8" s="16">
        <v>0.59615384615384603</v>
      </c>
      <c r="U8" s="16"/>
      <c r="V8" s="16">
        <v>0.34540389972144803</v>
      </c>
      <c r="W8" s="16">
        <v>0.64864864864864902</v>
      </c>
      <c r="X8" s="16">
        <v>0.58450704225352101</v>
      </c>
      <c r="Y8" s="16">
        <v>0.74489795918367396</v>
      </c>
      <c r="Z8" s="16"/>
      <c r="AA8" s="16">
        <v>0.45144356955380599</v>
      </c>
      <c r="AB8" s="16">
        <v>0.62195121951219501</v>
      </c>
      <c r="AC8" s="16">
        <v>0.66964285714285698</v>
      </c>
      <c r="AD8" s="16">
        <v>0.71317829457364301</v>
      </c>
      <c r="AE8" s="16">
        <v>0.56302521008403394</v>
      </c>
      <c r="AF8" s="16">
        <v>0.70212765957446799</v>
      </c>
      <c r="AG8" s="16">
        <v>0.64583333333333304</v>
      </c>
      <c r="AH8" s="16">
        <v>0.78048780487804903</v>
      </c>
      <c r="AI8" s="16">
        <v>0.76415094339622602</v>
      </c>
      <c r="AJ8" s="16"/>
      <c r="AK8" s="16">
        <v>0.44670050761421298</v>
      </c>
      <c r="AL8" s="16">
        <v>0.58252427184466005</v>
      </c>
      <c r="AM8" s="16">
        <v>0.65346534653465305</v>
      </c>
      <c r="AN8" s="16">
        <v>0.50511945392491497</v>
      </c>
      <c r="AO8" s="16">
        <v>0.71276595744680804</v>
      </c>
      <c r="AP8" s="16">
        <v>0.69124423963133597</v>
      </c>
      <c r="AQ8" s="16">
        <v>0.67333333333333301</v>
      </c>
      <c r="AR8" s="16"/>
      <c r="AS8" s="16">
        <v>0.82978723404255295</v>
      </c>
      <c r="AT8" s="16">
        <v>0.54778761061946901</v>
      </c>
      <c r="AU8" s="16"/>
      <c r="AV8" s="16">
        <v>0.575949367088608</v>
      </c>
      <c r="AW8" s="16">
        <v>0.59478672985782</v>
      </c>
      <c r="AX8" s="16"/>
      <c r="AY8" s="16">
        <v>0.49516908212560401</v>
      </c>
      <c r="AZ8" s="16">
        <v>0.74489795918367396</v>
      </c>
      <c r="BA8" s="16"/>
      <c r="BB8" s="16">
        <v>0.723981900452489</v>
      </c>
      <c r="BC8" s="16">
        <v>0.45038167938931301</v>
      </c>
      <c r="BD8" s="16"/>
      <c r="BE8" s="16">
        <v>0.2</v>
      </c>
      <c r="BF8" s="16">
        <v>0.42307692307692302</v>
      </c>
      <c r="BG8" s="16">
        <v>0.67474048442906598</v>
      </c>
      <c r="BH8" s="16">
        <v>0.88085106382978695</v>
      </c>
    </row>
    <row r="9" spans="2:60" x14ac:dyDescent="0.25">
      <c r="B9" s="17" t="s">
        <v>56</v>
      </c>
      <c r="C9" s="16">
        <v>0.16919575113808799</v>
      </c>
      <c r="D9" s="16">
        <v>0.162790697674419</v>
      </c>
      <c r="E9" s="16">
        <v>0.160839160839161</v>
      </c>
      <c r="F9" s="16">
        <v>0.18947368421052599</v>
      </c>
      <c r="G9" s="16">
        <v>0.10344827586206901</v>
      </c>
      <c r="H9" s="16">
        <v>0.133333333333333</v>
      </c>
      <c r="I9" s="16">
        <v>0.161904761904762</v>
      </c>
      <c r="J9" s="16">
        <v>0.157894736842105</v>
      </c>
      <c r="K9" s="16">
        <v>0.150684931506849</v>
      </c>
      <c r="L9" s="16">
        <v>0.2</v>
      </c>
      <c r="M9" s="16">
        <v>0.125</v>
      </c>
      <c r="N9" s="16">
        <v>0.16666666666666699</v>
      </c>
      <c r="O9" s="16">
        <v>3.3333333333333298E-2</v>
      </c>
      <c r="P9" s="16">
        <v>0.133333333333333</v>
      </c>
      <c r="Q9" s="16">
        <v>0.232558139534884</v>
      </c>
      <c r="R9" s="16">
        <v>0.25925925925925902</v>
      </c>
      <c r="S9" s="16">
        <v>0.19230769230769201</v>
      </c>
      <c r="T9" s="16">
        <v>0.240384615384615</v>
      </c>
      <c r="U9" s="16"/>
      <c r="V9" s="16">
        <v>0.217270194986072</v>
      </c>
      <c r="W9" s="16">
        <v>0.16756756756756799</v>
      </c>
      <c r="X9" s="16">
        <v>0.18661971830985899</v>
      </c>
      <c r="Y9" s="16">
        <v>0.12448979591836699</v>
      </c>
      <c r="Z9" s="16"/>
      <c r="AA9" s="16">
        <v>0.18897637795275599</v>
      </c>
      <c r="AB9" s="16">
        <v>0.12195121951219499</v>
      </c>
      <c r="AC9" s="16">
        <v>0.19642857142857101</v>
      </c>
      <c r="AD9" s="16">
        <v>0.170542635658915</v>
      </c>
      <c r="AE9" s="16">
        <v>0.21008403361344499</v>
      </c>
      <c r="AF9" s="16">
        <v>0.117021276595745</v>
      </c>
      <c r="AG9" s="16">
        <v>0.17708333333333301</v>
      </c>
      <c r="AH9" s="16">
        <v>0.12195121951219499</v>
      </c>
      <c r="AI9" s="16">
        <v>0.113207547169811</v>
      </c>
      <c r="AJ9" s="16"/>
      <c r="AK9" s="16">
        <v>0.20304568527918801</v>
      </c>
      <c r="AL9" s="16">
        <v>0.20388349514563101</v>
      </c>
      <c r="AM9" s="16">
        <v>0.16831683168316799</v>
      </c>
      <c r="AN9" s="16">
        <v>0.15699658703071701</v>
      </c>
      <c r="AO9" s="16">
        <v>0.14361702127659601</v>
      </c>
      <c r="AP9" s="16">
        <v>0.17972350230414699</v>
      </c>
      <c r="AQ9" s="16">
        <v>0.14000000000000001</v>
      </c>
      <c r="AR9" s="16"/>
      <c r="AS9" s="16">
        <v>8.5106382978723402E-2</v>
      </c>
      <c r="AT9" s="16">
        <v>0.18318584070796501</v>
      </c>
      <c r="AU9" s="16"/>
      <c r="AV9" s="16">
        <v>0.14978902953586501</v>
      </c>
      <c r="AW9" s="16">
        <v>0.18009478672985799</v>
      </c>
      <c r="AX9" s="16"/>
      <c r="AY9" s="16">
        <v>0.19565217391304299</v>
      </c>
      <c r="AZ9" s="16">
        <v>0.12448979591836699</v>
      </c>
      <c r="BA9" s="16"/>
      <c r="BB9" s="16">
        <v>0.1236802413273</v>
      </c>
      <c r="BC9" s="16">
        <v>0.21526717557251901</v>
      </c>
      <c r="BD9" s="16"/>
      <c r="BE9" s="16">
        <v>0.248484848484848</v>
      </c>
      <c r="BF9" s="16">
        <v>0.22189349112425999</v>
      </c>
      <c r="BG9" s="16">
        <v>0.16608996539792401</v>
      </c>
      <c r="BH9" s="16">
        <v>4.6808510638297898E-2</v>
      </c>
    </row>
    <row r="10" spans="2:60" x14ac:dyDescent="0.25">
      <c r="B10" s="17" t="s">
        <v>105</v>
      </c>
      <c r="C10" s="18">
        <v>0.24279210925644901</v>
      </c>
      <c r="D10" s="18">
        <v>0.24031007751937999</v>
      </c>
      <c r="E10" s="18">
        <v>0.25874125874125897</v>
      </c>
      <c r="F10" s="18">
        <v>0.24210526315789499</v>
      </c>
      <c r="G10" s="18">
        <v>0.34482758620689702</v>
      </c>
      <c r="H10" s="18">
        <v>0.3</v>
      </c>
      <c r="I10" s="18">
        <v>0.30476190476190501</v>
      </c>
      <c r="J10" s="18">
        <v>0.21052631578947401</v>
      </c>
      <c r="K10" s="18">
        <v>0.27397260273972601</v>
      </c>
      <c r="L10" s="18">
        <v>0.2</v>
      </c>
      <c r="M10" s="18">
        <v>0.23863636363636401</v>
      </c>
      <c r="N10" s="18">
        <v>0.32352941176470601</v>
      </c>
      <c r="O10" s="18">
        <v>0.33333333333333298</v>
      </c>
      <c r="P10" s="18">
        <v>0.28333333333333299</v>
      </c>
      <c r="Q10" s="18">
        <v>0.209302325581395</v>
      </c>
      <c r="R10" s="18">
        <v>0.148148148148148</v>
      </c>
      <c r="S10" s="18">
        <v>0.14835164835164799</v>
      </c>
      <c r="T10" s="18">
        <v>0.16346153846153799</v>
      </c>
      <c r="U10" s="18"/>
      <c r="V10" s="18">
        <v>0.437325905292479</v>
      </c>
      <c r="W10" s="18">
        <v>0.18378378378378399</v>
      </c>
      <c r="X10" s="18">
        <v>0.22887323943662</v>
      </c>
      <c r="Y10" s="18">
        <v>0.130612244897959</v>
      </c>
      <c r="Z10" s="18"/>
      <c r="AA10" s="18">
        <v>0.359580052493438</v>
      </c>
      <c r="AB10" s="18">
        <v>0.25609756097560998</v>
      </c>
      <c r="AC10" s="18">
        <v>0.13392857142857101</v>
      </c>
      <c r="AD10" s="18">
        <v>0.116279069767442</v>
      </c>
      <c r="AE10" s="18">
        <v>0.22689075630252101</v>
      </c>
      <c r="AF10" s="18">
        <v>0.180851063829787</v>
      </c>
      <c r="AG10" s="18">
        <v>0.17708333333333301</v>
      </c>
      <c r="AH10" s="18">
        <v>9.7560975609756101E-2</v>
      </c>
      <c r="AI10" s="18">
        <v>0.122641509433962</v>
      </c>
      <c r="AJ10" s="18"/>
      <c r="AK10" s="18">
        <v>0.35025380710659898</v>
      </c>
      <c r="AL10" s="18">
        <v>0.213592233009709</v>
      </c>
      <c r="AM10" s="18">
        <v>0.17821782178217799</v>
      </c>
      <c r="AN10" s="18">
        <v>0.33788395904436902</v>
      </c>
      <c r="AO10" s="18">
        <v>0.14361702127659601</v>
      </c>
      <c r="AP10" s="18">
        <v>0.12903225806451599</v>
      </c>
      <c r="AQ10" s="18">
        <v>0.18666666666666701</v>
      </c>
      <c r="AR10" s="18"/>
      <c r="AS10" s="18">
        <v>8.5106382978723402E-2</v>
      </c>
      <c r="AT10" s="18">
        <v>0.26902654867256598</v>
      </c>
      <c r="AU10" s="18"/>
      <c r="AV10" s="18">
        <v>0.27426160337552702</v>
      </c>
      <c r="AW10" s="18">
        <v>0.22511848341232199</v>
      </c>
      <c r="AX10" s="18"/>
      <c r="AY10" s="18">
        <v>0.30917874396135298</v>
      </c>
      <c r="AZ10" s="18">
        <v>0.130612244897959</v>
      </c>
      <c r="BA10" s="18"/>
      <c r="BB10" s="18">
        <v>0.15233785822021101</v>
      </c>
      <c r="BC10" s="18">
        <v>0.33435114503816799</v>
      </c>
      <c r="BD10" s="18"/>
      <c r="BE10" s="18">
        <v>0.55151515151515196</v>
      </c>
      <c r="BF10" s="18">
        <v>0.35502958579881699</v>
      </c>
      <c r="BG10" s="18">
        <v>0.15916955017300999</v>
      </c>
      <c r="BH10" s="18">
        <v>7.2340425531914901E-2</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H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56</v>
      </c>
      <c r="C8" s="16">
        <v>0.31183611532625199</v>
      </c>
      <c r="D8" s="16">
        <v>0.25581395348837199</v>
      </c>
      <c r="E8" s="16">
        <v>0.38461538461538503</v>
      </c>
      <c r="F8" s="16">
        <v>0.28421052631578902</v>
      </c>
      <c r="G8" s="16">
        <v>0.22413793103448301</v>
      </c>
      <c r="H8" s="16">
        <v>0.266666666666667</v>
      </c>
      <c r="I8" s="16">
        <v>0.36190476190476201</v>
      </c>
      <c r="J8" s="16">
        <v>0.31578947368421101</v>
      </c>
      <c r="K8" s="16">
        <v>0.28767123287671198</v>
      </c>
      <c r="L8" s="16">
        <v>0.33333333333333298</v>
      </c>
      <c r="M8" s="16">
        <v>0.32954545454545497</v>
      </c>
      <c r="N8" s="16">
        <v>0.36274509803921601</v>
      </c>
      <c r="O8" s="16">
        <v>0.33333333333333298</v>
      </c>
      <c r="P8" s="16">
        <v>0.36666666666666697</v>
      </c>
      <c r="Q8" s="16">
        <v>0.209302325581395</v>
      </c>
      <c r="R8" s="16">
        <v>0.51851851851851805</v>
      </c>
      <c r="S8" s="16">
        <v>0.28021978021978</v>
      </c>
      <c r="T8" s="16">
        <v>0.269230769230769</v>
      </c>
      <c r="U8" s="16"/>
      <c r="V8" s="16">
        <v>0.51810584958217298</v>
      </c>
      <c r="W8" s="16">
        <v>0.34594594594594602</v>
      </c>
      <c r="X8" s="16">
        <v>0.28169014084506999</v>
      </c>
      <c r="Y8" s="16">
        <v>0.16530612244897999</v>
      </c>
      <c r="Z8" s="16"/>
      <c r="AA8" s="16">
        <v>0.46719160104986901</v>
      </c>
      <c r="AB8" s="16">
        <v>0.31707317073170699</v>
      </c>
      <c r="AC8" s="16">
        <v>0.29464285714285698</v>
      </c>
      <c r="AD8" s="16">
        <v>0.25581395348837199</v>
      </c>
      <c r="AE8" s="16">
        <v>0.30252100840336099</v>
      </c>
      <c r="AF8" s="16">
        <v>0.23404255319148901</v>
      </c>
      <c r="AG8" s="16">
        <v>0.1875</v>
      </c>
      <c r="AH8" s="16">
        <v>0.146341463414634</v>
      </c>
      <c r="AI8" s="16">
        <v>9.4339622641509399E-2</v>
      </c>
      <c r="AJ8" s="16"/>
      <c r="AK8" s="16">
        <v>0.461928934010152</v>
      </c>
      <c r="AL8" s="16">
        <v>0.28155339805825202</v>
      </c>
      <c r="AM8" s="16">
        <v>0.26732673267326701</v>
      </c>
      <c r="AN8" s="16">
        <v>0.34129692832764502</v>
      </c>
      <c r="AO8" s="16">
        <v>0.22340425531914901</v>
      </c>
      <c r="AP8" s="16">
        <v>0.23963133640553</v>
      </c>
      <c r="AQ8" s="16">
        <v>0.28000000000000003</v>
      </c>
      <c r="AR8" s="16"/>
      <c r="AS8" s="16">
        <v>0.164893617021277</v>
      </c>
      <c r="AT8" s="16">
        <v>0.33628318584070799</v>
      </c>
      <c r="AU8" s="16"/>
      <c r="AV8" s="16">
        <v>0.30379746835443</v>
      </c>
      <c r="AW8" s="16">
        <v>0.31635071090047401</v>
      </c>
      <c r="AX8" s="16"/>
      <c r="AY8" s="16">
        <v>0.39855072463768099</v>
      </c>
      <c r="AZ8" s="16">
        <v>0.16530612244897999</v>
      </c>
      <c r="BA8" s="16"/>
      <c r="BB8" s="16">
        <v>0.269984917043741</v>
      </c>
      <c r="BC8" s="16">
        <v>0.35419847328244303</v>
      </c>
      <c r="BD8" s="16"/>
      <c r="BE8" s="16">
        <v>0.53939393939393898</v>
      </c>
      <c r="BF8" s="16">
        <v>0.39940828402366901</v>
      </c>
      <c r="BG8" s="16">
        <v>0.280276816608997</v>
      </c>
      <c r="BH8" s="16">
        <v>0.10638297872340401</v>
      </c>
    </row>
    <row r="9" spans="2:60" ht="30" x14ac:dyDescent="0.25">
      <c r="B9" s="17" t="s">
        <v>631</v>
      </c>
      <c r="C9" s="16">
        <v>7.6631259484066794E-2</v>
      </c>
      <c r="D9" s="16">
        <v>4.6511627906976702E-2</v>
      </c>
      <c r="E9" s="16">
        <v>9.7902097902097904E-2</v>
      </c>
      <c r="F9" s="16">
        <v>0.14736842105263201</v>
      </c>
      <c r="G9" s="16">
        <v>5.1724137931034503E-2</v>
      </c>
      <c r="H9" s="16">
        <v>0</v>
      </c>
      <c r="I9" s="16">
        <v>6.6666666666666693E-2</v>
      </c>
      <c r="J9" s="16">
        <v>0.105263157894737</v>
      </c>
      <c r="K9" s="16">
        <v>8.2191780821917804E-2</v>
      </c>
      <c r="L9" s="16">
        <v>6.6666666666666693E-2</v>
      </c>
      <c r="M9" s="16">
        <v>4.5454545454545497E-2</v>
      </c>
      <c r="N9" s="16">
        <v>6.8627450980392204E-2</v>
      </c>
      <c r="O9" s="16">
        <v>0.133333333333333</v>
      </c>
      <c r="P9" s="16">
        <v>8.3333333333333301E-2</v>
      </c>
      <c r="Q9" s="16">
        <v>0.13953488372093001</v>
      </c>
      <c r="R9" s="16">
        <v>7.4074074074074098E-2</v>
      </c>
      <c r="S9" s="16">
        <v>6.0439560439560398E-2</v>
      </c>
      <c r="T9" s="16">
        <v>7.69230769230769E-2</v>
      </c>
      <c r="U9" s="16"/>
      <c r="V9" s="16">
        <v>3.8997214484679701E-2</v>
      </c>
      <c r="W9" s="16">
        <v>7.0270270270270302E-2</v>
      </c>
      <c r="X9" s="16">
        <v>7.3943661971830998E-2</v>
      </c>
      <c r="Y9" s="16">
        <v>0.108163265306122</v>
      </c>
      <c r="Z9" s="16"/>
      <c r="AA9" s="16">
        <v>4.1994750656167999E-2</v>
      </c>
      <c r="AB9" s="16">
        <v>3.65853658536585E-2</v>
      </c>
      <c r="AC9" s="16">
        <v>8.0357142857142905E-2</v>
      </c>
      <c r="AD9" s="16">
        <v>0.13953488372093001</v>
      </c>
      <c r="AE9" s="16">
        <v>8.40336134453782E-2</v>
      </c>
      <c r="AF9" s="16">
        <v>0.12765957446808501</v>
      </c>
      <c r="AG9" s="16">
        <v>0.20833333333333301</v>
      </c>
      <c r="AH9" s="16">
        <v>9.7560975609756101E-2</v>
      </c>
      <c r="AI9" s="16">
        <v>3.77358490566038E-2</v>
      </c>
      <c r="AJ9" s="16"/>
      <c r="AK9" s="16">
        <v>5.5837563451776699E-2</v>
      </c>
      <c r="AL9" s="16">
        <v>7.7669902912621394E-2</v>
      </c>
      <c r="AM9" s="16">
        <v>8.9108910891089105E-2</v>
      </c>
      <c r="AN9" s="16">
        <v>5.1194539249146798E-2</v>
      </c>
      <c r="AO9" s="16">
        <v>0.10106382978723399</v>
      </c>
      <c r="AP9" s="16">
        <v>0.101382488479263</v>
      </c>
      <c r="AQ9" s="16">
        <v>0.1</v>
      </c>
      <c r="AR9" s="16"/>
      <c r="AS9" s="16">
        <v>9.5744680851063801E-2</v>
      </c>
      <c r="AT9" s="16">
        <v>7.3451327433628297E-2</v>
      </c>
      <c r="AU9" s="16"/>
      <c r="AV9" s="16">
        <v>8.2278481012658194E-2</v>
      </c>
      <c r="AW9" s="16">
        <v>7.3459715639810394E-2</v>
      </c>
      <c r="AX9" s="16"/>
      <c r="AY9" s="16">
        <v>5.7971014492753603E-2</v>
      </c>
      <c r="AZ9" s="16">
        <v>0.108163265306122</v>
      </c>
      <c r="BA9" s="16"/>
      <c r="BB9" s="16">
        <v>8.29562594268477E-2</v>
      </c>
      <c r="BC9" s="16">
        <v>7.0229007633587803E-2</v>
      </c>
      <c r="BD9" s="16"/>
      <c r="BE9" s="16">
        <v>2.4242424242424201E-2</v>
      </c>
      <c r="BF9" s="16">
        <v>6.8047337278106496E-2</v>
      </c>
      <c r="BG9" s="16">
        <v>7.4394463667820099E-2</v>
      </c>
      <c r="BH9" s="16">
        <v>0.131914893617021</v>
      </c>
    </row>
    <row r="10" spans="2:60" ht="30" x14ac:dyDescent="0.25">
      <c r="B10" s="17" t="s">
        <v>632</v>
      </c>
      <c r="C10" s="16">
        <v>0.112291350531108</v>
      </c>
      <c r="D10" s="16">
        <v>0.15503875968992201</v>
      </c>
      <c r="E10" s="16">
        <v>5.5944055944055902E-2</v>
      </c>
      <c r="F10" s="16">
        <v>0.157894736842105</v>
      </c>
      <c r="G10" s="16">
        <v>0.15517241379310301</v>
      </c>
      <c r="H10" s="16">
        <v>3.3333333333333298E-2</v>
      </c>
      <c r="I10" s="16">
        <v>8.5714285714285701E-2</v>
      </c>
      <c r="J10" s="16">
        <v>0.157894736842105</v>
      </c>
      <c r="K10" s="16">
        <v>9.5890410958904104E-2</v>
      </c>
      <c r="L10" s="16">
        <v>3.3333333333333298E-2</v>
      </c>
      <c r="M10" s="16">
        <v>0.13636363636363599</v>
      </c>
      <c r="N10" s="16">
        <v>0.11764705882352899</v>
      </c>
      <c r="O10" s="16">
        <v>0.133333333333333</v>
      </c>
      <c r="P10" s="16">
        <v>0.1</v>
      </c>
      <c r="Q10" s="16">
        <v>4.6511627906976702E-2</v>
      </c>
      <c r="R10" s="16">
        <v>7.4074074074074098E-2</v>
      </c>
      <c r="S10" s="16">
        <v>0.120879120879121</v>
      </c>
      <c r="T10" s="16">
        <v>0.144230769230769</v>
      </c>
      <c r="U10" s="16"/>
      <c r="V10" s="16">
        <v>1.1142061281337001E-2</v>
      </c>
      <c r="W10" s="16">
        <v>7.5675675675675694E-2</v>
      </c>
      <c r="X10" s="16">
        <v>0.154929577464789</v>
      </c>
      <c r="Y10" s="16">
        <v>0.17551020408163301</v>
      </c>
      <c r="Z10" s="16"/>
      <c r="AA10" s="16">
        <v>3.4120734908136503E-2</v>
      </c>
      <c r="AB10" s="16">
        <v>0.17073170731707299</v>
      </c>
      <c r="AC10" s="16">
        <v>0.151785714285714</v>
      </c>
      <c r="AD10" s="16">
        <v>0.108527131782946</v>
      </c>
      <c r="AE10" s="16">
        <v>0.218487394957983</v>
      </c>
      <c r="AF10" s="16">
        <v>0.117021276595745</v>
      </c>
      <c r="AG10" s="16">
        <v>0.20833333333333301</v>
      </c>
      <c r="AH10" s="16">
        <v>0.219512195121951</v>
      </c>
      <c r="AI10" s="16">
        <v>0.113207547169811</v>
      </c>
      <c r="AJ10" s="16"/>
      <c r="AK10" s="16">
        <v>2.5380710659898501E-2</v>
      </c>
      <c r="AL10" s="16">
        <v>0.16504854368932001</v>
      </c>
      <c r="AM10" s="16">
        <v>0.18811881188118801</v>
      </c>
      <c r="AN10" s="16">
        <v>4.7781569965870303E-2</v>
      </c>
      <c r="AO10" s="16">
        <v>0.20212765957446799</v>
      </c>
      <c r="AP10" s="16">
        <v>0.14285714285714299</v>
      </c>
      <c r="AQ10" s="16">
        <v>0.15333333333333299</v>
      </c>
      <c r="AR10" s="16"/>
      <c r="AS10" s="16">
        <v>0.21808510638297901</v>
      </c>
      <c r="AT10" s="16">
        <v>9.4690265486725697E-2</v>
      </c>
      <c r="AU10" s="16"/>
      <c r="AV10" s="16">
        <v>7.8059071729957796E-2</v>
      </c>
      <c r="AW10" s="16">
        <v>0.13151658767772501</v>
      </c>
      <c r="AX10" s="16"/>
      <c r="AY10" s="16">
        <v>7.4879227053140096E-2</v>
      </c>
      <c r="AZ10" s="16">
        <v>0.17551020408163301</v>
      </c>
      <c r="BA10" s="16"/>
      <c r="BB10" s="16">
        <v>0.1236802413273</v>
      </c>
      <c r="BC10" s="16">
        <v>0.10076335877862599</v>
      </c>
      <c r="BD10" s="16"/>
      <c r="BE10" s="16">
        <v>3.03030303030303E-2</v>
      </c>
      <c r="BF10" s="16">
        <v>7.1005917159763302E-2</v>
      </c>
      <c r="BG10" s="16">
        <v>0.13321799307958501</v>
      </c>
      <c r="BH10" s="16">
        <v>0.17872340425531899</v>
      </c>
    </row>
    <row r="11" spans="2:60" ht="30" x14ac:dyDescent="0.25">
      <c r="B11" s="17" t="s">
        <v>633</v>
      </c>
      <c r="C11" s="16">
        <v>0.15857359635811799</v>
      </c>
      <c r="D11" s="16">
        <v>0.217054263565891</v>
      </c>
      <c r="E11" s="16">
        <v>0.11888111888111901</v>
      </c>
      <c r="F11" s="16">
        <v>0.12631578947368399</v>
      </c>
      <c r="G11" s="16">
        <v>8.6206896551724102E-2</v>
      </c>
      <c r="H11" s="16">
        <v>0.133333333333333</v>
      </c>
      <c r="I11" s="16">
        <v>0.114285714285714</v>
      </c>
      <c r="J11" s="16">
        <v>0.105263157894737</v>
      </c>
      <c r="K11" s="16">
        <v>0.17808219178082199</v>
      </c>
      <c r="L11" s="16">
        <v>6.6666666666666693E-2</v>
      </c>
      <c r="M11" s="16">
        <v>0.18181818181818199</v>
      </c>
      <c r="N11" s="16">
        <v>8.8235294117647106E-2</v>
      </c>
      <c r="O11" s="16">
        <v>0.133333333333333</v>
      </c>
      <c r="P11" s="16">
        <v>0.116666666666667</v>
      </c>
      <c r="Q11" s="16">
        <v>0.232558139534884</v>
      </c>
      <c r="R11" s="16">
        <v>0.148148148148148</v>
      </c>
      <c r="S11" s="16">
        <v>0.23626373626373601</v>
      </c>
      <c r="T11" s="16">
        <v>0.20192307692307701</v>
      </c>
      <c r="U11" s="16"/>
      <c r="V11" s="16">
        <v>4.17827298050139E-2</v>
      </c>
      <c r="W11" s="16">
        <v>0.16756756756756799</v>
      </c>
      <c r="X11" s="16">
        <v>0.17957746478873199</v>
      </c>
      <c r="Y11" s="16">
        <v>0.22857142857142901</v>
      </c>
      <c r="Z11" s="16"/>
      <c r="AA11" s="16">
        <v>7.6115485564304503E-2</v>
      </c>
      <c r="AB11" s="16">
        <v>0.17073170731707299</v>
      </c>
      <c r="AC11" s="16">
        <v>0.16964285714285701</v>
      </c>
      <c r="AD11" s="16">
        <v>0.217054263565891</v>
      </c>
      <c r="AE11" s="16">
        <v>0.14285714285714299</v>
      </c>
      <c r="AF11" s="16">
        <v>0.20212765957446799</v>
      </c>
      <c r="AG11" s="16">
        <v>0.1875</v>
      </c>
      <c r="AH11" s="16">
        <v>0.219512195121951</v>
      </c>
      <c r="AI11" s="16">
        <v>0.35849056603773599</v>
      </c>
      <c r="AJ11" s="16"/>
      <c r="AK11" s="16">
        <v>0.10659898477157401</v>
      </c>
      <c r="AL11" s="16">
        <v>0.17475728155339801</v>
      </c>
      <c r="AM11" s="16">
        <v>0.158415841584158</v>
      </c>
      <c r="AN11" s="16">
        <v>0.133105802047782</v>
      </c>
      <c r="AO11" s="16">
        <v>0.21808510638297901</v>
      </c>
      <c r="AP11" s="16">
        <v>0.25345622119815697</v>
      </c>
      <c r="AQ11" s="16">
        <v>0.11333333333333299</v>
      </c>
      <c r="AR11" s="16"/>
      <c r="AS11" s="16">
        <v>0.26595744680851102</v>
      </c>
      <c r="AT11" s="16">
        <v>0.14070796460177001</v>
      </c>
      <c r="AU11" s="16"/>
      <c r="AV11" s="16">
        <v>0.16244725738396601</v>
      </c>
      <c r="AW11" s="16">
        <v>0.15639810426540299</v>
      </c>
      <c r="AX11" s="16"/>
      <c r="AY11" s="16">
        <v>0.117149758454106</v>
      </c>
      <c r="AZ11" s="16">
        <v>0.22857142857142901</v>
      </c>
      <c r="BA11" s="16"/>
      <c r="BB11" s="16">
        <v>0.18250377073906501</v>
      </c>
      <c r="BC11" s="16">
        <v>0.134351145038168</v>
      </c>
      <c r="BD11" s="16"/>
      <c r="BE11" s="16">
        <v>2.4242424242424201E-2</v>
      </c>
      <c r="BF11" s="16">
        <v>8.8757396449704096E-2</v>
      </c>
      <c r="BG11" s="16">
        <v>0.17993079584775101</v>
      </c>
      <c r="BH11" s="16">
        <v>0.30212765957446802</v>
      </c>
    </row>
    <row r="12" spans="2:60" ht="30" x14ac:dyDescent="0.25">
      <c r="B12" s="17" t="s">
        <v>634</v>
      </c>
      <c r="C12" s="16">
        <v>8.8770864946889197E-2</v>
      </c>
      <c r="D12" s="16">
        <v>7.7519379844961198E-2</v>
      </c>
      <c r="E12" s="16">
        <v>8.3916083916083906E-2</v>
      </c>
      <c r="F12" s="16">
        <v>5.2631578947368397E-2</v>
      </c>
      <c r="G12" s="16">
        <v>0.12068965517241401</v>
      </c>
      <c r="H12" s="16">
        <v>0.133333333333333</v>
      </c>
      <c r="I12" s="16">
        <v>0.104761904761905</v>
      </c>
      <c r="J12" s="16">
        <v>0</v>
      </c>
      <c r="K12" s="16">
        <v>8.2191780821917804E-2</v>
      </c>
      <c r="L12" s="16">
        <v>0.133333333333333</v>
      </c>
      <c r="M12" s="16">
        <v>5.6818181818181802E-2</v>
      </c>
      <c r="N12" s="16">
        <v>9.8039215686274495E-2</v>
      </c>
      <c r="O12" s="16">
        <v>3.3333333333333298E-2</v>
      </c>
      <c r="P12" s="16">
        <v>6.6666666666666693E-2</v>
      </c>
      <c r="Q12" s="16">
        <v>9.3023255813953501E-2</v>
      </c>
      <c r="R12" s="16">
        <v>7.4074074074074098E-2</v>
      </c>
      <c r="S12" s="16">
        <v>0.104395604395604</v>
      </c>
      <c r="T12" s="16">
        <v>0.125</v>
      </c>
      <c r="U12" s="16"/>
      <c r="V12" s="16">
        <v>7.2423398328690797E-2</v>
      </c>
      <c r="W12" s="16">
        <v>9.1891891891891897E-2</v>
      </c>
      <c r="X12" s="16">
        <v>8.4507042253521097E-2</v>
      </c>
      <c r="Y12" s="16">
        <v>0.102040816326531</v>
      </c>
      <c r="Z12" s="16"/>
      <c r="AA12" s="16">
        <v>8.13648293963255E-2</v>
      </c>
      <c r="AB12" s="16">
        <v>9.7560975609756101E-2</v>
      </c>
      <c r="AC12" s="16">
        <v>0.14285714285714299</v>
      </c>
      <c r="AD12" s="16">
        <v>6.9767441860465101E-2</v>
      </c>
      <c r="AE12" s="16">
        <v>0.10084033613445401</v>
      </c>
      <c r="AF12" s="16">
        <v>9.5744680851063801E-2</v>
      </c>
      <c r="AG12" s="16">
        <v>5.2083333333333301E-2</v>
      </c>
      <c r="AH12" s="16">
        <v>0.109756097560976</v>
      </c>
      <c r="AI12" s="16">
        <v>0.15094339622641501</v>
      </c>
      <c r="AJ12" s="16"/>
      <c r="AK12" s="16">
        <v>0.116751269035533</v>
      </c>
      <c r="AL12" s="16">
        <v>5.8252427184466E-2</v>
      </c>
      <c r="AM12" s="16">
        <v>5.9405940594059403E-2</v>
      </c>
      <c r="AN12" s="16">
        <v>9.2150170648464202E-2</v>
      </c>
      <c r="AO12" s="16">
        <v>6.3829787234042507E-2</v>
      </c>
      <c r="AP12" s="16">
        <v>0.101382488479263</v>
      </c>
      <c r="AQ12" s="16">
        <v>0.133333333333333</v>
      </c>
      <c r="AR12" s="16"/>
      <c r="AS12" s="16">
        <v>0.122340425531915</v>
      </c>
      <c r="AT12" s="16">
        <v>8.3185840707964601E-2</v>
      </c>
      <c r="AU12" s="16"/>
      <c r="AV12" s="16">
        <v>9.2827004219409301E-2</v>
      </c>
      <c r="AW12" s="16">
        <v>8.6492890995260696E-2</v>
      </c>
      <c r="AX12" s="16"/>
      <c r="AY12" s="16">
        <v>8.0917874396135306E-2</v>
      </c>
      <c r="AZ12" s="16">
        <v>0.102040816326531</v>
      </c>
      <c r="BA12" s="16"/>
      <c r="BB12" s="16">
        <v>0.11613876319758699</v>
      </c>
      <c r="BC12" s="16">
        <v>6.1068702290076299E-2</v>
      </c>
      <c r="BD12" s="16"/>
      <c r="BE12" s="16">
        <v>3.03030303030303E-2</v>
      </c>
      <c r="BF12" s="16">
        <v>5.32544378698225E-2</v>
      </c>
      <c r="BG12" s="16">
        <v>0.10726643598615899</v>
      </c>
      <c r="BH12" s="16">
        <v>0.136170212765957</v>
      </c>
    </row>
    <row r="13" spans="2:60" ht="30" x14ac:dyDescent="0.25">
      <c r="B13" s="17" t="s">
        <v>635</v>
      </c>
      <c r="C13" s="16">
        <v>5.6145675265553897E-2</v>
      </c>
      <c r="D13" s="16">
        <v>2.32558139534884E-2</v>
      </c>
      <c r="E13" s="16">
        <v>6.9930069930069894E-2</v>
      </c>
      <c r="F13" s="16">
        <v>4.2105263157894701E-2</v>
      </c>
      <c r="G13" s="16">
        <v>8.6206896551724102E-2</v>
      </c>
      <c r="H13" s="16">
        <v>3.3333333333333298E-2</v>
      </c>
      <c r="I13" s="16">
        <v>8.5714285714285701E-2</v>
      </c>
      <c r="J13" s="16">
        <v>5.2631578947368397E-2</v>
      </c>
      <c r="K13" s="16">
        <v>9.5890410958904104E-2</v>
      </c>
      <c r="L13" s="16">
        <v>0</v>
      </c>
      <c r="M13" s="16">
        <v>4.5454545454545497E-2</v>
      </c>
      <c r="N13" s="16">
        <v>7.8431372549019607E-2</v>
      </c>
      <c r="O13" s="16">
        <v>0</v>
      </c>
      <c r="P13" s="16">
        <v>6.6666666666666693E-2</v>
      </c>
      <c r="Q13" s="16">
        <v>6.9767441860465101E-2</v>
      </c>
      <c r="R13" s="16">
        <v>0</v>
      </c>
      <c r="S13" s="16">
        <v>4.94505494505494E-2</v>
      </c>
      <c r="T13" s="16">
        <v>5.7692307692307702E-2</v>
      </c>
      <c r="U13" s="16"/>
      <c r="V13" s="16">
        <v>8.0779944289693595E-2</v>
      </c>
      <c r="W13" s="16">
        <v>4.3243243243243197E-2</v>
      </c>
      <c r="X13" s="16">
        <v>4.2253521126760597E-2</v>
      </c>
      <c r="Y13" s="16">
        <v>5.10204081632653E-2</v>
      </c>
      <c r="Z13" s="16"/>
      <c r="AA13" s="16">
        <v>8.13648293963255E-2</v>
      </c>
      <c r="AB13" s="16">
        <v>2.4390243902439001E-2</v>
      </c>
      <c r="AC13" s="16">
        <v>6.25E-2</v>
      </c>
      <c r="AD13" s="16">
        <v>4.6511627906976702E-2</v>
      </c>
      <c r="AE13" s="16">
        <v>3.3613445378151301E-2</v>
      </c>
      <c r="AF13" s="16">
        <v>6.3829787234042507E-2</v>
      </c>
      <c r="AG13" s="16">
        <v>2.0833333333333301E-2</v>
      </c>
      <c r="AH13" s="16">
        <v>6.0975609756097601E-2</v>
      </c>
      <c r="AI13" s="16">
        <v>7.5471698113207503E-2</v>
      </c>
      <c r="AJ13" s="16"/>
      <c r="AK13" s="16">
        <v>6.5989847715736002E-2</v>
      </c>
      <c r="AL13" s="16">
        <v>0</v>
      </c>
      <c r="AM13" s="16">
        <v>5.9405940594059403E-2</v>
      </c>
      <c r="AN13" s="16">
        <v>5.8020477815699703E-2</v>
      </c>
      <c r="AO13" s="16">
        <v>7.4468085106383003E-2</v>
      </c>
      <c r="AP13" s="16">
        <v>5.5299539170506902E-2</v>
      </c>
      <c r="AQ13" s="16">
        <v>6.6666666666666693E-2</v>
      </c>
      <c r="AR13" s="16"/>
      <c r="AS13" s="16">
        <v>6.9148936170212796E-2</v>
      </c>
      <c r="AT13" s="16">
        <v>5.39823008849558E-2</v>
      </c>
      <c r="AU13" s="16"/>
      <c r="AV13" s="16">
        <v>6.11814345991561E-2</v>
      </c>
      <c r="AW13" s="16">
        <v>5.3317535545023699E-2</v>
      </c>
      <c r="AX13" s="16"/>
      <c r="AY13" s="16">
        <v>5.9178743961352698E-2</v>
      </c>
      <c r="AZ13" s="16">
        <v>5.10204081632653E-2</v>
      </c>
      <c r="BA13" s="16"/>
      <c r="BB13" s="16">
        <v>6.3348416289592799E-2</v>
      </c>
      <c r="BC13" s="16">
        <v>4.8854961832061103E-2</v>
      </c>
      <c r="BD13" s="16"/>
      <c r="BE13" s="16">
        <v>5.4545454545454501E-2</v>
      </c>
      <c r="BF13" s="16">
        <v>5.9171597633136098E-2</v>
      </c>
      <c r="BG13" s="16">
        <v>5.5363321799308002E-2</v>
      </c>
      <c r="BH13" s="16">
        <v>5.5319148936170202E-2</v>
      </c>
    </row>
    <row r="14" spans="2:60" x14ac:dyDescent="0.25">
      <c r="B14" s="17" t="s">
        <v>77</v>
      </c>
      <c r="C14" s="18">
        <v>0.19575113808801201</v>
      </c>
      <c r="D14" s="18">
        <v>0.224806201550388</v>
      </c>
      <c r="E14" s="18">
        <v>0.188811188811189</v>
      </c>
      <c r="F14" s="18">
        <v>0.18947368421052599</v>
      </c>
      <c r="G14" s="18">
        <v>0.27586206896551702</v>
      </c>
      <c r="H14" s="18">
        <v>0.4</v>
      </c>
      <c r="I14" s="18">
        <v>0.180952380952381</v>
      </c>
      <c r="J14" s="18">
        <v>0.26315789473684198</v>
      </c>
      <c r="K14" s="18">
        <v>0.17808219178082199</v>
      </c>
      <c r="L14" s="18">
        <v>0.36666666666666697</v>
      </c>
      <c r="M14" s="18">
        <v>0.204545454545455</v>
      </c>
      <c r="N14" s="18">
        <v>0.18627450980392199</v>
      </c>
      <c r="O14" s="18">
        <v>0.233333333333333</v>
      </c>
      <c r="P14" s="18">
        <v>0.2</v>
      </c>
      <c r="Q14" s="18">
        <v>0.209302325581395</v>
      </c>
      <c r="R14" s="18">
        <v>0.11111111111111099</v>
      </c>
      <c r="S14" s="18">
        <v>0.14835164835164799</v>
      </c>
      <c r="T14" s="18">
        <v>0.125</v>
      </c>
      <c r="U14" s="18"/>
      <c r="V14" s="18">
        <v>0.23676880222841201</v>
      </c>
      <c r="W14" s="18">
        <v>0.205405405405405</v>
      </c>
      <c r="X14" s="18">
        <v>0.183098591549296</v>
      </c>
      <c r="Y14" s="18">
        <v>0.16938775510204099</v>
      </c>
      <c r="Z14" s="18"/>
      <c r="AA14" s="18">
        <v>0.21784776902887101</v>
      </c>
      <c r="AB14" s="18">
        <v>0.18292682926829301</v>
      </c>
      <c r="AC14" s="18">
        <v>9.8214285714285698E-2</v>
      </c>
      <c r="AD14" s="18">
        <v>0.162790697674419</v>
      </c>
      <c r="AE14" s="18">
        <v>0.11764705882352899</v>
      </c>
      <c r="AF14" s="18">
        <v>0.159574468085106</v>
      </c>
      <c r="AG14" s="18">
        <v>0.13541666666666699</v>
      </c>
      <c r="AH14" s="18">
        <v>0.146341463414634</v>
      </c>
      <c r="AI14" s="18">
        <v>0.169811320754717</v>
      </c>
      <c r="AJ14" s="18"/>
      <c r="AK14" s="18">
        <v>0.16751269035533001</v>
      </c>
      <c r="AL14" s="18">
        <v>0.242718446601942</v>
      </c>
      <c r="AM14" s="18">
        <v>0.17821782178217799</v>
      </c>
      <c r="AN14" s="18">
        <v>0.276450511945392</v>
      </c>
      <c r="AO14" s="18">
        <v>0.117021276595745</v>
      </c>
      <c r="AP14" s="18">
        <v>0.105990783410138</v>
      </c>
      <c r="AQ14" s="18">
        <v>0.15333333333333299</v>
      </c>
      <c r="AR14" s="18"/>
      <c r="AS14" s="18">
        <v>6.3829787234042507E-2</v>
      </c>
      <c r="AT14" s="18">
        <v>0.21769911504424799</v>
      </c>
      <c r="AU14" s="18"/>
      <c r="AV14" s="18">
        <v>0.21940928270042201</v>
      </c>
      <c r="AW14" s="18">
        <v>0.18246445497630301</v>
      </c>
      <c r="AX14" s="18"/>
      <c r="AY14" s="18">
        <v>0.211352657004831</v>
      </c>
      <c r="AZ14" s="18">
        <v>0.16938775510204099</v>
      </c>
      <c r="BA14" s="18"/>
      <c r="BB14" s="18">
        <v>0.161387631975867</v>
      </c>
      <c r="BC14" s="18">
        <v>0.23053435114503801</v>
      </c>
      <c r="BD14" s="18"/>
      <c r="BE14" s="18">
        <v>0.29696969696969699</v>
      </c>
      <c r="BF14" s="18">
        <v>0.26035502958579898</v>
      </c>
      <c r="BG14" s="18">
        <v>0.169550173010381</v>
      </c>
      <c r="BH14" s="18">
        <v>8.9361702127659606E-2</v>
      </c>
    </row>
    <row r="15" spans="2:60" x14ac:dyDescent="0.25">
      <c r="B15" s="15"/>
    </row>
    <row r="16" spans="2:60" x14ac:dyDescent="0.25">
      <c r="B16" t="s">
        <v>80</v>
      </c>
    </row>
    <row r="17" spans="2:2" x14ac:dyDescent="0.25">
      <c r="B17" t="s">
        <v>81</v>
      </c>
    </row>
    <row r="19" spans="2:2" x14ac:dyDescent="0.25">
      <c r="B19"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H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637</v>
      </c>
      <c r="C8" s="16">
        <v>5.31107738998483E-2</v>
      </c>
      <c r="D8" s="16">
        <v>6.2015503875968998E-2</v>
      </c>
      <c r="E8" s="16">
        <v>3.4965034965035002E-2</v>
      </c>
      <c r="F8" s="16">
        <v>0</v>
      </c>
      <c r="G8" s="16">
        <v>0</v>
      </c>
      <c r="H8" s="16">
        <v>0</v>
      </c>
      <c r="I8" s="16">
        <v>6.6666666666666693E-2</v>
      </c>
      <c r="J8" s="16">
        <v>5.2631578947368397E-2</v>
      </c>
      <c r="K8" s="16">
        <v>4.1095890410958902E-2</v>
      </c>
      <c r="L8" s="16">
        <v>0.1</v>
      </c>
      <c r="M8" s="16">
        <v>0.102272727272727</v>
      </c>
      <c r="N8" s="16">
        <v>1.9607843137254902E-2</v>
      </c>
      <c r="O8" s="16">
        <v>0</v>
      </c>
      <c r="P8" s="16">
        <v>0.05</v>
      </c>
      <c r="Q8" s="16">
        <v>0</v>
      </c>
      <c r="R8" s="16">
        <v>7.4074074074074098E-2</v>
      </c>
      <c r="S8" s="16">
        <v>8.2417582417582402E-2</v>
      </c>
      <c r="T8" s="16">
        <v>0.115384615384615</v>
      </c>
      <c r="U8" s="16"/>
      <c r="V8" s="16">
        <v>1.1142061281337001E-2</v>
      </c>
      <c r="W8" s="16">
        <v>2.1621621621621599E-2</v>
      </c>
      <c r="X8" s="16">
        <v>6.6901408450704206E-2</v>
      </c>
      <c r="Y8" s="16">
        <v>8.7755102040816296E-2</v>
      </c>
      <c r="Z8" s="16"/>
      <c r="AA8" s="16">
        <v>1.0498687664042E-2</v>
      </c>
      <c r="AB8" s="16">
        <v>1.21951219512195E-2</v>
      </c>
      <c r="AC8" s="16">
        <v>0.125</v>
      </c>
      <c r="AD8" s="16">
        <v>3.8759689922480599E-2</v>
      </c>
      <c r="AE8" s="16">
        <v>5.8823529411764698E-2</v>
      </c>
      <c r="AF8" s="16">
        <v>7.4468085106383003E-2</v>
      </c>
      <c r="AG8" s="16">
        <v>0.114583333333333</v>
      </c>
      <c r="AH8" s="16">
        <v>4.8780487804878099E-2</v>
      </c>
      <c r="AI8" s="16">
        <v>0.160377358490566</v>
      </c>
      <c r="AJ8" s="16"/>
      <c r="AK8" s="16">
        <v>2.5380710659898501E-2</v>
      </c>
      <c r="AL8" s="16">
        <v>0.106796116504854</v>
      </c>
      <c r="AM8" s="16">
        <v>2.9702970297029702E-2</v>
      </c>
      <c r="AN8" s="16">
        <v>2.0477815699658699E-2</v>
      </c>
      <c r="AO8" s="16">
        <v>9.0425531914893595E-2</v>
      </c>
      <c r="AP8" s="16">
        <v>6.4516129032258104E-2</v>
      </c>
      <c r="AQ8" s="16">
        <v>8.6666666666666697E-2</v>
      </c>
      <c r="AR8" s="16"/>
      <c r="AS8" s="16">
        <v>0.164893617021277</v>
      </c>
      <c r="AT8" s="16">
        <v>3.4513274336283199E-2</v>
      </c>
      <c r="AU8" s="16"/>
      <c r="AV8" s="16">
        <v>6.5400843881856505E-2</v>
      </c>
      <c r="AW8" s="16">
        <v>4.6208530805687202E-2</v>
      </c>
      <c r="AX8" s="16"/>
      <c r="AY8" s="16">
        <v>3.2608695652173898E-2</v>
      </c>
      <c r="AZ8" s="16">
        <v>8.7755102040816296E-2</v>
      </c>
      <c r="BA8" s="16"/>
      <c r="BB8" s="16">
        <v>8.4464555052790394E-2</v>
      </c>
      <c r="BC8" s="16">
        <v>2.13740458015267E-2</v>
      </c>
      <c r="BD8" s="16"/>
      <c r="BE8" s="16">
        <v>6.0606060606060597E-3</v>
      </c>
      <c r="BF8" s="16">
        <v>1.18343195266272E-2</v>
      </c>
      <c r="BG8" s="16">
        <v>4.3252595155709297E-2</v>
      </c>
      <c r="BH8" s="16">
        <v>0.170212765957447</v>
      </c>
    </row>
    <row r="9" spans="2:60" x14ac:dyDescent="0.25">
      <c r="B9" s="17" t="s">
        <v>638</v>
      </c>
      <c r="C9" s="16">
        <v>0.176024279210926</v>
      </c>
      <c r="D9" s="16">
        <v>0.224806201550388</v>
      </c>
      <c r="E9" s="16">
        <v>0.125874125874126</v>
      </c>
      <c r="F9" s="16">
        <v>0.157894736842105</v>
      </c>
      <c r="G9" s="16">
        <v>0.17241379310344801</v>
      </c>
      <c r="H9" s="16">
        <v>0.16666666666666699</v>
      </c>
      <c r="I9" s="16">
        <v>0.133333333333333</v>
      </c>
      <c r="J9" s="16">
        <v>0.157894736842105</v>
      </c>
      <c r="K9" s="16">
        <v>0.17808219178082199</v>
      </c>
      <c r="L9" s="16">
        <v>3.3333333333333298E-2</v>
      </c>
      <c r="M9" s="16">
        <v>0.102272727272727</v>
      </c>
      <c r="N9" s="16">
        <v>0.21568627450980399</v>
      </c>
      <c r="O9" s="16">
        <v>0.1</v>
      </c>
      <c r="P9" s="16">
        <v>0.2</v>
      </c>
      <c r="Q9" s="16">
        <v>0.13953488372093001</v>
      </c>
      <c r="R9" s="16">
        <v>0.11111111111111099</v>
      </c>
      <c r="S9" s="16">
        <v>0.23626373626373601</v>
      </c>
      <c r="T9" s="16">
        <v>0.25</v>
      </c>
      <c r="U9" s="16"/>
      <c r="V9" s="16">
        <v>5.2924791086351002E-2</v>
      </c>
      <c r="W9" s="16">
        <v>0.108108108108108</v>
      </c>
      <c r="X9" s="16">
        <v>0.221830985915493</v>
      </c>
      <c r="Y9" s="16">
        <v>0.26530612244898</v>
      </c>
      <c r="Z9" s="16"/>
      <c r="AA9" s="16">
        <v>8.3989501312335998E-2</v>
      </c>
      <c r="AB9" s="16">
        <v>0.24390243902438999</v>
      </c>
      <c r="AC9" s="16">
        <v>0.1875</v>
      </c>
      <c r="AD9" s="16">
        <v>0.217054263565891</v>
      </c>
      <c r="AE9" s="16">
        <v>0.23529411764705899</v>
      </c>
      <c r="AF9" s="16">
        <v>0.22340425531914901</v>
      </c>
      <c r="AG9" s="16">
        <v>0.30208333333333298</v>
      </c>
      <c r="AH9" s="16">
        <v>0.219512195121951</v>
      </c>
      <c r="AI9" s="16">
        <v>0.26415094339622602</v>
      </c>
      <c r="AJ9" s="16"/>
      <c r="AK9" s="16">
        <v>0.14213197969543101</v>
      </c>
      <c r="AL9" s="16">
        <v>0.213592233009709</v>
      </c>
      <c r="AM9" s="16">
        <v>0.237623762376238</v>
      </c>
      <c r="AN9" s="16">
        <v>0.109215017064846</v>
      </c>
      <c r="AO9" s="16">
        <v>0.23936170212766</v>
      </c>
      <c r="AP9" s="16">
        <v>0.244239631336406</v>
      </c>
      <c r="AQ9" s="16">
        <v>0.18</v>
      </c>
      <c r="AR9" s="16"/>
      <c r="AS9" s="16">
        <v>0.31382978723404298</v>
      </c>
      <c r="AT9" s="16">
        <v>0.15309734513274301</v>
      </c>
      <c r="AU9" s="16"/>
      <c r="AV9" s="16">
        <v>0.139240506329114</v>
      </c>
      <c r="AW9" s="16">
        <v>0.196682464454976</v>
      </c>
      <c r="AX9" s="16"/>
      <c r="AY9" s="16">
        <v>0.123188405797101</v>
      </c>
      <c r="AZ9" s="16">
        <v>0.26530612244898</v>
      </c>
      <c r="BA9" s="16"/>
      <c r="BB9" s="16">
        <v>0.223227752639517</v>
      </c>
      <c r="BC9" s="16">
        <v>0.12824427480916001</v>
      </c>
      <c r="BD9" s="16"/>
      <c r="BE9" s="16">
        <v>1.8181818181818198E-2</v>
      </c>
      <c r="BF9" s="16">
        <v>7.69230769230769E-2</v>
      </c>
      <c r="BG9" s="16">
        <v>0.21107266435986199</v>
      </c>
      <c r="BH9" s="16">
        <v>0.340425531914894</v>
      </c>
    </row>
    <row r="10" spans="2:60" ht="30" x14ac:dyDescent="0.25">
      <c r="B10" s="17" t="s">
        <v>639</v>
      </c>
      <c r="C10" s="16">
        <v>0.19575113808801201</v>
      </c>
      <c r="D10" s="16">
        <v>0.201550387596899</v>
      </c>
      <c r="E10" s="16">
        <v>0.18181818181818199</v>
      </c>
      <c r="F10" s="16">
        <v>0.18947368421052599</v>
      </c>
      <c r="G10" s="16">
        <v>0.13793103448275901</v>
      </c>
      <c r="H10" s="16">
        <v>0.266666666666667</v>
      </c>
      <c r="I10" s="16">
        <v>0.15238095238095201</v>
      </c>
      <c r="J10" s="16">
        <v>0.21052631578947401</v>
      </c>
      <c r="K10" s="16">
        <v>0.20547945205479501</v>
      </c>
      <c r="L10" s="16">
        <v>0.3</v>
      </c>
      <c r="M10" s="16">
        <v>0.26136363636363602</v>
      </c>
      <c r="N10" s="16">
        <v>0.11764705882352899</v>
      </c>
      <c r="O10" s="16">
        <v>0.233333333333333</v>
      </c>
      <c r="P10" s="16">
        <v>0.15</v>
      </c>
      <c r="Q10" s="16">
        <v>0.27906976744186002</v>
      </c>
      <c r="R10" s="16">
        <v>0.148148148148148</v>
      </c>
      <c r="S10" s="16">
        <v>0.24725274725274701</v>
      </c>
      <c r="T10" s="16">
        <v>0.15384615384615399</v>
      </c>
      <c r="U10" s="16"/>
      <c r="V10" s="16">
        <v>9.4707520891364902E-2</v>
      </c>
      <c r="W10" s="16">
        <v>0.22702702702702701</v>
      </c>
      <c r="X10" s="16">
        <v>0.23239436619718301</v>
      </c>
      <c r="Y10" s="16">
        <v>0.236734693877551</v>
      </c>
      <c r="Z10" s="16"/>
      <c r="AA10" s="16">
        <v>0.12598425196850399</v>
      </c>
      <c r="AB10" s="16">
        <v>0.31707317073170699</v>
      </c>
      <c r="AC10" s="16">
        <v>0.223214285714286</v>
      </c>
      <c r="AD10" s="16">
        <v>0.201550387596899</v>
      </c>
      <c r="AE10" s="16">
        <v>0.17647058823529399</v>
      </c>
      <c r="AF10" s="16">
        <v>0.26595744680851102</v>
      </c>
      <c r="AG10" s="16">
        <v>0.20833333333333301</v>
      </c>
      <c r="AH10" s="16">
        <v>0.26829268292682901</v>
      </c>
      <c r="AI10" s="16">
        <v>0.25471698113207503</v>
      </c>
      <c r="AJ10" s="16"/>
      <c r="AK10" s="16">
        <v>0.16243654822334999</v>
      </c>
      <c r="AL10" s="16">
        <v>0.17475728155339801</v>
      </c>
      <c r="AM10" s="16">
        <v>0.21782178217821799</v>
      </c>
      <c r="AN10" s="16">
        <v>0.19453924914675799</v>
      </c>
      <c r="AO10" s="16">
        <v>0.23936170212766</v>
      </c>
      <c r="AP10" s="16">
        <v>0.225806451612903</v>
      </c>
      <c r="AQ10" s="16">
        <v>0.16</v>
      </c>
      <c r="AR10" s="16"/>
      <c r="AS10" s="16">
        <v>0.21808510638297901</v>
      </c>
      <c r="AT10" s="16">
        <v>0.192035398230088</v>
      </c>
      <c r="AU10" s="16"/>
      <c r="AV10" s="16">
        <v>0.16666666666666699</v>
      </c>
      <c r="AW10" s="16">
        <v>0.21208530805687201</v>
      </c>
      <c r="AX10" s="16"/>
      <c r="AY10" s="16">
        <v>0.17149758454106301</v>
      </c>
      <c r="AZ10" s="16">
        <v>0.236734693877551</v>
      </c>
      <c r="BA10" s="16"/>
      <c r="BB10" s="16">
        <v>0.203619909502262</v>
      </c>
      <c r="BC10" s="16">
        <v>0.187786259541985</v>
      </c>
      <c r="BD10" s="16"/>
      <c r="BE10" s="16">
        <v>1.8181818181818198E-2</v>
      </c>
      <c r="BF10" s="16">
        <v>0.15088757396449701</v>
      </c>
      <c r="BG10" s="16">
        <v>0.26816608996539798</v>
      </c>
      <c r="BH10" s="16">
        <v>0.208510638297872</v>
      </c>
    </row>
    <row r="11" spans="2:60" x14ac:dyDescent="0.25">
      <c r="B11" s="17" t="s">
        <v>640</v>
      </c>
      <c r="C11" s="16">
        <v>0.24962063732928699</v>
      </c>
      <c r="D11" s="16">
        <v>0.224806201550388</v>
      </c>
      <c r="E11" s="16">
        <v>0.24475524475524499</v>
      </c>
      <c r="F11" s="16">
        <v>0.35789473684210499</v>
      </c>
      <c r="G11" s="16">
        <v>0.25862068965517199</v>
      </c>
      <c r="H11" s="16">
        <v>0.2</v>
      </c>
      <c r="I11" s="16">
        <v>0.2</v>
      </c>
      <c r="J11" s="16">
        <v>0.157894736842105</v>
      </c>
      <c r="K11" s="16">
        <v>0.219178082191781</v>
      </c>
      <c r="L11" s="16">
        <v>0.266666666666667</v>
      </c>
      <c r="M11" s="16">
        <v>0.34090909090909099</v>
      </c>
      <c r="N11" s="16">
        <v>0.29411764705882398</v>
      </c>
      <c r="O11" s="16">
        <v>0.36666666666666697</v>
      </c>
      <c r="P11" s="16">
        <v>0.21666666666666701</v>
      </c>
      <c r="Q11" s="16">
        <v>0.32558139534883701</v>
      </c>
      <c r="R11" s="16">
        <v>0.25925925925925902</v>
      </c>
      <c r="S11" s="16">
        <v>0.214285714285714</v>
      </c>
      <c r="T11" s="16">
        <v>0.17307692307692299</v>
      </c>
      <c r="U11" s="16"/>
      <c r="V11" s="16">
        <v>0.250696378830084</v>
      </c>
      <c r="W11" s="16">
        <v>0.32972972972973003</v>
      </c>
      <c r="X11" s="16">
        <v>0.28873239436619702</v>
      </c>
      <c r="Y11" s="16">
        <v>0.19591836734693899</v>
      </c>
      <c r="Z11" s="16"/>
      <c r="AA11" s="16">
        <v>0.278215223097113</v>
      </c>
      <c r="AB11" s="16">
        <v>0.18292682926829301</v>
      </c>
      <c r="AC11" s="16">
        <v>0.27678571428571402</v>
      </c>
      <c r="AD11" s="16">
        <v>0.27906976744186002</v>
      </c>
      <c r="AE11" s="16">
        <v>0.30252100840336099</v>
      </c>
      <c r="AF11" s="16">
        <v>0.19148936170212799</v>
      </c>
      <c r="AG11" s="16">
        <v>0.22916666666666699</v>
      </c>
      <c r="AH11" s="16">
        <v>0.26829268292682901</v>
      </c>
      <c r="AI11" s="16">
        <v>0.169811320754717</v>
      </c>
      <c r="AJ11" s="16"/>
      <c r="AK11" s="16">
        <v>0.243654822335025</v>
      </c>
      <c r="AL11" s="16">
        <v>0.27184466019417503</v>
      </c>
      <c r="AM11" s="16">
        <v>0.287128712871287</v>
      </c>
      <c r="AN11" s="16">
        <v>0.25255972696245699</v>
      </c>
      <c r="AO11" s="16">
        <v>0.24468085106383</v>
      </c>
      <c r="AP11" s="16">
        <v>0.235023041474654</v>
      </c>
      <c r="AQ11" s="16">
        <v>0.266666666666667</v>
      </c>
      <c r="AR11" s="16"/>
      <c r="AS11" s="16">
        <v>0.180851063829787</v>
      </c>
      <c r="AT11" s="16">
        <v>0.261061946902655</v>
      </c>
      <c r="AU11" s="16"/>
      <c r="AV11" s="16">
        <v>0.24472573839662401</v>
      </c>
      <c r="AW11" s="16">
        <v>0.25236966824644602</v>
      </c>
      <c r="AX11" s="16"/>
      <c r="AY11" s="16">
        <v>0.28140096618357502</v>
      </c>
      <c r="AZ11" s="16">
        <v>0.19591836734693899</v>
      </c>
      <c r="BA11" s="16"/>
      <c r="BB11" s="16">
        <v>0.24585218702865799</v>
      </c>
      <c r="BC11" s="16">
        <v>0.25343511450381701</v>
      </c>
      <c r="BD11" s="16"/>
      <c r="BE11" s="16">
        <v>0.18787878787878801</v>
      </c>
      <c r="BF11" s="16">
        <v>0.316568047337278</v>
      </c>
      <c r="BG11" s="16">
        <v>0.25605536332179901</v>
      </c>
      <c r="BH11" s="16">
        <v>0.182978723404255</v>
      </c>
    </row>
    <row r="12" spans="2:60" x14ac:dyDescent="0.25">
      <c r="B12" s="17" t="s">
        <v>641</v>
      </c>
      <c r="C12" s="18">
        <v>0.32549317147192702</v>
      </c>
      <c r="D12" s="18">
        <v>0.28682170542635699</v>
      </c>
      <c r="E12" s="18">
        <v>0.41258741258741299</v>
      </c>
      <c r="F12" s="18">
        <v>0.29473684210526302</v>
      </c>
      <c r="G12" s="18">
        <v>0.431034482758621</v>
      </c>
      <c r="H12" s="18">
        <v>0.36666666666666697</v>
      </c>
      <c r="I12" s="18">
        <v>0.44761904761904803</v>
      </c>
      <c r="J12" s="18">
        <v>0.42105263157894701</v>
      </c>
      <c r="K12" s="18">
        <v>0.35616438356164398</v>
      </c>
      <c r="L12" s="18">
        <v>0.3</v>
      </c>
      <c r="M12" s="18">
        <v>0.19318181818181801</v>
      </c>
      <c r="N12" s="18">
        <v>0.35294117647058798</v>
      </c>
      <c r="O12" s="18">
        <v>0.3</v>
      </c>
      <c r="P12" s="18">
        <v>0.38333333333333303</v>
      </c>
      <c r="Q12" s="18">
        <v>0.25581395348837199</v>
      </c>
      <c r="R12" s="18">
        <v>0.407407407407407</v>
      </c>
      <c r="S12" s="18">
        <v>0.21978021978022</v>
      </c>
      <c r="T12" s="18">
        <v>0.30769230769230799</v>
      </c>
      <c r="U12" s="18"/>
      <c r="V12" s="18">
        <v>0.59052924791086303</v>
      </c>
      <c r="W12" s="18">
        <v>0.31351351351351398</v>
      </c>
      <c r="X12" s="18">
        <v>0.190140845070423</v>
      </c>
      <c r="Y12" s="18">
        <v>0.214285714285714</v>
      </c>
      <c r="Z12" s="18"/>
      <c r="AA12" s="18">
        <v>0.50131233595800495</v>
      </c>
      <c r="AB12" s="18">
        <v>0.24390243902438999</v>
      </c>
      <c r="AC12" s="18">
        <v>0.1875</v>
      </c>
      <c r="AD12" s="18">
        <v>0.26356589147286802</v>
      </c>
      <c r="AE12" s="18">
        <v>0.22689075630252101</v>
      </c>
      <c r="AF12" s="18">
        <v>0.24468085106383</v>
      </c>
      <c r="AG12" s="18">
        <v>0.14583333333333301</v>
      </c>
      <c r="AH12" s="18">
        <v>0.19512195121951201</v>
      </c>
      <c r="AI12" s="18">
        <v>0.15094339622641501</v>
      </c>
      <c r="AJ12" s="18"/>
      <c r="AK12" s="18">
        <v>0.42639593908629397</v>
      </c>
      <c r="AL12" s="18">
        <v>0.233009708737864</v>
      </c>
      <c r="AM12" s="18">
        <v>0.22772277227722801</v>
      </c>
      <c r="AN12" s="18">
        <v>0.42320819112628</v>
      </c>
      <c r="AO12" s="18">
        <v>0.18617021276595699</v>
      </c>
      <c r="AP12" s="18">
        <v>0.230414746543779</v>
      </c>
      <c r="AQ12" s="18">
        <v>0.30666666666666698</v>
      </c>
      <c r="AR12" s="18"/>
      <c r="AS12" s="18">
        <v>0.122340425531915</v>
      </c>
      <c r="AT12" s="18">
        <v>0.35929203539823001</v>
      </c>
      <c r="AU12" s="18"/>
      <c r="AV12" s="18">
        <v>0.38396624472573798</v>
      </c>
      <c r="AW12" s="18">
        <v>0.29265402843601901</v>
      </c>
      <c r="AX12" s="18"/>
      <c r="AY12" s="18">
        <v>0.39130434782608697</v>
      </c>
      <c r="AZ12" s="18">
        <v>0.214285714285714</v>
      </c>
      <c r="BA12" s="18"/>
      <c r="BB12" s="18">
        <v>0.242835595776772</v>
      </c>
      <c r="BC12" s="18">
        <v>0.409160305343511</v>
      </c>
      <c r="BD12" s="18"/>
      <c r="BE12" s="18">
        <v>0.76969696969696999</v>
      </c>
      <c r="BF12" s="18">
        <v>0.44378698224852098</v>
      </c>
      <c r="BG12" s="18">
        <v>0.22145328719723201</v>
      </c>
      <c r="BH12" s="18">
        <v>9.7872340425531903E-2</v>
      </c>
    </row>
    <row r="13" spans="2:60" x14ac:dyDescent="0.25">
      <c r="B13" s="15"/>
    </row>
    <row r="14" spans="2:60" x14ac:dyDescent="0.25">
      <c r="B14" t="s">
        <v>80</v>
      </c>
    </row>
    <row r="15" spans="2:60" x14ac:dyDescent="0.25">
      <c r="B15" t="s">
        <v>81</v>
      </c>
    </row>
    <row r="17" spans="2:2" x14ac:dyDescent="0.25">
      <c r="B17"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H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55</v>
      </c>
      <c r="C8" s="16">
        <v>0.13581183611532599</v>
      </c>
      <c r="D8" s="16">
        <v>0.116279069767442</v>
      </c>
      <c r="E8" s="16">
        <v>9.7902097902097904E-2</v>
      </c>
      <c r="F8" s="16">
        <v>7.3684210526315796E-2</v>
      </c>
      <c r="G8" s="16">
        <v>8.6206896551724102E-2</v>
      </c>
      <c r="H8" s="16">
        <v>3.3333333333333298E-2</v>
      </c>
      <c r="I8" s="16">
        <v>6.6666666666666693E-2</v>
      </c>
      <c r="J8" s="16">
        <v>0.21052631578947401</v>
      </c>
      <c r="K8" s="16">
        <v>8.2191780821917804E-2</v>
      </c>
      <c r="L8" s="16">
        <v>6.6666666666666693E-2</v>
      </c>
      <c r="M8" s="16">
        <v>0.19318181818181801</v>
      </c>
      <c r="N8" s="16">
        <v>0.16666666666666699</v>
      </c>
      <c r="O8" s="16">
        <v>3.3333333333333298E-2</v>
      </c>
      <c r="P8" s="16">
        <v>8.3333333333333301E-2</v>
      </c>
      <c r="Q8" s="16">
        <v>0.116279069767442</v>
      </c>
      <c r="R8" s="16">
        <v>0.11111111111111099</v>
      </c>
      <c r="S8" s="16">
        <v>0.230769230769231</v>
      </c>
      <c r="T8" s="16">
        <v>0.269230769230769</v>
      </c>
      <c r="U8" s="16"/>
      <c r="V8" s="16">
        <v>1.67130919220056E-2</v>
      </c>
      <c r="W8" s="16">
        <v>5.4054054054054099E-2</v>
      </c>
      <c r="X8" s="16">
        <v>0.169014084507042</v>
      </c>
      <c r="Y8" s="16">
        <v>0.23469387755102</v>
      </c>
      <c r="Z8" s="16"/>
      <c r="AA8" s="16">
        <v>4.7244094488188997E-2</v>
      </c>
      <c r="AB8" s="16">
        <v>0.146341463414634</v>
      </c>
      <c r="AC8" s="16">
        <v>0.16964285714285701</v>
      </c>
      <c r="AD8" s="16">
        <v>0.170542635658915</v>
      </c>
      <c r="AE8" s="16">
        <v>0.218487394957983</v>
      </c>
      <c r="AF8" s="16">
        <v>0.180851063829787</v>
      </c>
      <c r="AG8" s="16">
        <v>0.20833333333333301</v>
      </c>
      <c r="AH8" s="16">
        <v>0.17073170731707299</v>
      </c>
      <c r="AI8" s="16">
        <v>0.28301886792452802</v>
      </c>
      <c r="AJ8" s="16"/>
      <c r="AK8" s="16">
        <v>5.0761421319797002E-2</v>
      </c>
      <c r="AL8" s="16">
        <v>0.13592233009708701</v>
      </c>
      <c r="AM8" s="16">
        <v>0.20792079207920799</v>
      </c>
      <c r="AN8" s="16">
        <v>7.16723549488055E-2</v>
      </c>
      <c r="AO8" s="16">
        <v>0.21276595744680901</v>
      </c>
      <c r="AP8" s="16">
        <v>0.202764976958525</v>
      </c>
      <c r="AQ8" s="16">
        <v>0.18666666666666701</v>
      </c>
      <c r="AR8" s="16"/>
      <c r="AS8" s="16">
        <v>0.33510638297872303</v>
      </c>
      <c r="AT8" s="16">
        <v>0.102654867256637</v>
      </c>
      <c r="AU8" s="16"/>
      <c r="AV8" s="16">
        <v>0.122362869198312</v>
      </c>
      <c r="AW8" s="16">
        <v>0.143364928909953</v>
      </c>
      <c r="AX8" s="16"/>
      <c r="AY8" s="16">
        <v>7.7294685990338202E-2</v>
      </c>
      <c r="AZ8" s="16">
        <v>0.23469387755102</v>
      </c>
      <c r="BA8" s="16"/>
      <c r="BB8" s="16">
        <v>0.200603318250377</v>
      </c>
      <c r="BC8" s="16">
        <v>7.0229007633587803E-2</v>
      </c>
      <c r="BD8" s="16"/>
      <c r="BE8" s="16">
        <v>1.8181818181818198E-2</v>
      </c>
      <c r="BF8" s="16">
        <v>2.9585798816568001E-2</v>
      </c>
      <c r="BG8" s="16">
        <v>0.14705882352941199</v>
      </c>
      <c r="BH8" s="16">
        <v>0.34468085106383001</v>
      </c>
    </row>
    <row r="9" spans="2:60" x14ac:dyDescent="0.25">
      <c r="B9" s="17" t="s">
        <v>56</v>
      </c>
      <c r="C9" s="16">
        <v>0.52503793626707096</v>
      </c>
      <c r="D9" s="16">
        <v>0.48062015503875999</v>
      </c>
      <c r="E9" s="16">
        <v>0.51748251748251795</v>
      </c>
      <c r="F9" s="16">
        <v>0.65263157894736801</v>
      </c>
      <c r="G9" s="16">
        <v>0.55172413793103403</v>
      </c>
      <c r="H9" s="16">
        <v>0.53333333333333299</v>
      </c>
      <c r="I9" s="16">
        <v>0.52380952380952395</v>
      </c>
      <c r="J9" s="16">
        <v>0.36842105263157898</v>
      </c>
      <c r="K9" s="16">
        <v>0.57534246575342496</v>
      </c>
      <c r="L9" s="16">
        <v>0.63333333333333297</v>
      </c>
      <c r="M9" s="16">
        <v>0.42045454545454503</v>
      </c>
      <c r="N9" s="16">
        <v>0.55882352941176505</v>
      </c>
      <c r="O9" s="16">
        <v>0.46666666666666701</v>
      </c>
      <c r="P9" s="16">
        <v>0.6</v>
      </c>
      <c r="Q9" s="16">
        <v>0.46511627906976699</v>
      </c>
      <c r="R9" s="16">
        <v>0.66666666666666696</v>
      </c>
      <c r="S9" s="16">
        <v>0.51098901098901095</v>
      </c>
      <c r="T9" s="16">
        <v>0.46153846153846201</v>
      </c>
      <c r="U9" s="16"/>
      <c r="V9" s="16">
        <v>0.72980501392757702</v>
      </c>
      <c r="W9" s="16">
        <v>0.572972972972973</v>
      </c>
      <c r="X9" s="16">
        <v>0.49295774647887303</v>
      </c>
      <c r="Y9" s="16">
        <v>0.37551020408163299</v>
      </c>
      <c r="Z9" s="16"/>
      <c r="AA9" s="16">
        <v>0.70603674540682404</v>
      </c>
      <c r="AB9" s="16">
        <v>0.48780487804877998</v>
      </c>
      <c r="AC9" s="16">
        <v>0.52678571428571397</v>
      </c>
      <c r="AD9" s="16">
        <v>0.51937984496124001</v>
      </c>
      <c r="AE9" s="16">
        <v>0.504201680672269</v>
      </c>
      <c r="AF9" s="16">
        <v>0.45744680851063801</v>
      </c>
      <c r="AG9" s="16">
        <v>0.48958333333333298</v>
      </c>
      <c r="AH9" s="16">
        <v>0.36585365853658502</v>
      </c>
      <c r="AI9" s="16">
        <v>0.27358490566037702</v>
      </c>
      <c r="AJ9" s="16"/>
      <c r="AK9" s="16">
        <v>0.69543147208121803</v>
      </c>
      <c r="AL9" s="16">
        <v>0.54368932038834905</v>
      </c>
      <c r="AM9" s="16">
        <v>0.42574257425742601</v>
      </c>
      <c r="AN9" s="16">
        <v>0.56996587030716706</v>
      </c>
      <c r="AO9" s="16">
        <v>0.45212765957446799</v>
      </c>
      <c r="AP9" s="16">
        <v>0.483870967741935</v>
      </c>
      <c r="AQ9" s="16">
        <v>0.49333333333333301</v>
      </c>
      <c r="AR9" s="16"/>
      <c r="AS9" s="16">
        <v>0.36702127659574502</v>
      </c>
      <c r="AT9" s="16">
        <v>0.55132743362831904</v>
      </c>
      <c r="AU9" s="16"/>
      <c r="AV9" s="16">
        <v>0.537974683544304</v>
      </c>
      <c r="AW9" s="16">
        <v>0.51777251184834105</v>
      </c>
      <c r="AX9" s="16"/>
      <c r="AY9" s="16">
        <v>0.61352657004830902</v>
      </c>
      <c r="AZ9" s="16">
        <v>0.37551020408163299</v>
      </c>
      <c r="BA9" s="16"/>
      <c r="BB9" s="16">
        <v>0.48416289592760198</v>
      </c>
      <c r="BC9" s="16">
        <v>0.56641221374045803</v>
      </c>
      <c r="BD9" s="16"/>
      <c r="BE9" s="16">
        <v>0.71515151515151498</v>
      </c>
      <c r="BF9" s="16">
        <v>0.57396449704142005</v>
      </c>
      <c r="BG9" s="16">
        <v>0.491349480968858</v>
      </c>
      <c r="BH9" s="16">
        <v>0.40425531914893598</v>
      </c>
    </row>
    <row r="10" spans="2:60" x14ac:dyDescent="0.25">
      <c r="B10" s="17" t="s">
        <v>77</v>
      </c>
      <c r="C10" s="18">
        <v>0.339150227617602</v>
      </c>
      <c r="D10" s="18">
        <v>0.403100775193798</v>
      </c>
      <c r="E10" s="18">
        <v>0.38461538461538503</v>
      </c>
      <c r="F10" s="18">
        <v>0.27368421052631597</v>
      </c>
      <c r="G10" s="18">
        <v>0.36206896551724099</v>
      </c>
      <c r="H10" s="18">
        <v>0.43333333333333302</v>
      </c>
      <c r="I10" s="18">
        <v>0.40952380952381001</v>
      </c>
      <c r="J10" s="18">
        <v>0.42105263157894701</v>
      </c>
      <c r="K10" s="18">
        <v>0.34246575342465801</v>
      </c>
      <c r="L10" s="18">
        <v>0.3</v>
      </c>
      <c r="M10" s="18">
        <v>0.38636363636363602</v>
      </c>
      <c r="N10" s="18">
        <v>0.27450980392156898</v>
      </c>
      <c r="O10" s="18">
        <v>0.5</v>
      </c>
      <c r="P10" s="18">
        <v>0.31666666666666698</v>
      </c>
      <c r="Q10" s="18">
        <v>0.418604651162791</v>
      </c>
      <c r="R10" s="18">
        <v>0.22222222222222199</v>
      </c>
      <c r="S10" s="18">
        <v>0.25824175824175799</v>
      </c>
      <c r="T10" s="18">
        <v>0.269230769230769</v>
      </c>
      <c r="U10" s="18"/>
      <c r="V10" s="18">
        <v>0.253481894150418</v>
      </c>
      <c r="W10" s="18">
        <v>0.37297297297297299</v>
      </c>
      <c r="X10" s="18">
        <v>0.338028169014085</v>
      </c>
      <c r="Y10" s="18">
        <v>0.38979591836734701</v>
      </c>
      <c r="Z10" s="18"/>
      <c r="AA10" s="18">
        <v>0.24671916010498701</v>
      </c>
      <c r="AB10" s="18">
        <v>0.36585365853658502</v>
      </c>
      <c r="AC10" s="18">
        <v>0.30357142857142899</v>
      </c>
      <c r="AD10" s="18">
        <v>0.31007751937984501</v>
      </c>
      <c r="AE10" s="18">
        <v>0.27731092436974802</v>
      </c>
      <c r="AF10" s="18">
        <v>0.36170212765957399</v>
      </c>
      <c r="AG10" s="18">
        <v>0.30208333333333298</v>
      </c>
      <c r="AH10" s="18">
        <v>0.46341463414634099</v>
      </c>
      <c r="AI10" s="18">
        <v>0.44339622641509402</v>
      </c>
      <c r="AJ10" s="18"/>
      <c r="AK10" s="18">
        <v>0.25380710659898498</v>
      </c>
      <c r="AL10" s="18">
        <v>0.32038834951456302</v>
      </c>
      <c r="AM10" s="18">
        <v>0.366336633663366</v>
      </c>
      <c r="AN10" s="18">
        <v>0.35836177474402697</v>
      </c>
      <c r="AO10" s="18">
        <v>0.33510638297872303</v>
      </c>
      <c r="AP10" s="18">
        <v>0.31336405529953898</v>
      </c>
      <c r="AQ10" s="18">
        <v>0.32</v>
      </c>
      <c r="AR10" s="18"/>
      <c r="AS10" s="18">
        <v>0.29787234042553201</v>
      </c>
      <c r="AT10" s="18">
        <v>0.34601769911504399</v>
      </c>
      <c r="AU10" s="18"/>
      <c r="AV10" s="18">
        <v>0.33966244725738398</v>
      </c>
      <c r="AW10" s="18">
        <v>0.338862559241706</v>
      </c>
      <c r="AX10" s="18"/>
      <c r="AY10" s="18">
        <v>0.30917874396135298</v>
      </c>
      <c r="AZ10" s="18">
        <v>0.38979591836734701</v>
      </c>
      <c r="BA10" s="18"/>
      <c r="BB10" s="18">
        <v>0.315233785822021</v>
      </c>
      <c r="BC10" s="18">
        <v>0.363358778625954</v>
      </c>
      <c r="BD10" s="18"/>
      <c r="BE10" s="18">
        <v>0.266666666666667</v>
      </c>
      <c r="BF10" s="18">
        <v>0.39644970414201203</v>
      </c>
      <c r="BG10" s="18">
        <v>0.36159169550172998</v>
      </c>
      <c r="BH10" s="18">
        <v>0.25106382978723402</v>
      </c>
    </row>
    <row r="11" spans="2:60" x14ac:dyDescent="0.25">
      <c r="B11" s="15"/>
    </row>
    <row r="12" spans="2:60" x14ac:dyDescent="0.25">
      <c r="B12" t="s">
        <v>80</v>
      </c>
    </row>
    <row r="13" spans="2:60" x14ac:dyDescent="0.25">
      <c r="B13" t="s">
        <v>81</v>
      </c>
    </row>
    <row r="15" spans="2:60" x14ac:dyDescent="0.25">
      <c r="B15"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644</v>
      </c>
      <c r="C8" s="16">
        <v>0.33232169954476498</v>
      </c>
      <c r="D8" s="16">
        <v>0.44961240310077499</v>
      </c>
      <c r="E8" s="16">
        <v>0.21678321678321699</v>
      </c>
      <c r="F8" s="16">
        <v>0.31578947368421101</v>
      </c>
      <c r="G8" s="16">
        <v>0.32758620689655199</v>
      </c>
      <c r="H8" s="16">
        <v>0.3</v>
      </c>
      <c r="I8" s="16">
        <v>0.44761904761904803</v>
      </c>
      <c r="J8" s="16">
        <v>0.157894736842105</v>
      </c>
      <c r="K8" s="16">
        <v>0.28767123287671198</v>
      </c>
      <c r="L8" s="16">
        <v>0.33333333333333298</v>
      </c>
      <c r="M8" s="16">
        <v>0.31818181818181801</v>
      </c>
      <c r="N8" s="16">
        <v>0.20588235294117599</v>
      </c>
      <c r="O8" s="16">
        <v>0.266666666666667</v>
      </c>
      <c r="P8" s="16">
        <v>0.31666666666666698</v>
      </c>
      <c r="Q8" s="16">
        <v>0.39534883720930197</v>
      </c>
      <c r="R8" s="16">
        <v>0.25925925925925902</v>
      </c>
      <c r="S8" s="16">
        <v>0.38461538461538503</v>
      </c>
      <c r="T8" s="16">
        <v>0.38461538461538503</v>
      </c>
      <c r="U8" s="16"/>
      <c r="V8" s="16">
        <v>0.217270194986072</v>
      </c>
      <c r="W8" s="16">
        <v>0.23783783783783799</v>
      </c>
      <c r="X8" s="16">
        <v>0.30633802816901401</v>
      </c>
      <c r="Y8" s="16">
        <v>0.46734693877550998</v>
      </c>
      <c r="Z8" s="16"/>
      <c r="AA8" s="16">
        <v>0.25196850393700798</v>
      </c>
      <c r="AB8" s="16">
        <v>0.30487804878048802</v>
      </c>
      <c r="AC8" s="16">
        <v>0.29464285714285698</v>
      </c>
      <c r="AD8" s="16">
        <v>0.232558139534884</v>
      </c>
      <c r="AE8" s="16">
        <v>0.34453781512604997</v>
      </c>
      <c r="AF8" s="16">
        <v>0.44680851063829802</v>
      </c>
      <c r="AG8" s="16">
        <v>0.48958333333333298</v>
      </c>
      <c r="AH8" s="16">
        <v>0.37804878048780499</v>
      </c>
      <c r="AI8" s="16">
        <v>0.57547169811320797</v>
      </c>
      <c r="AJ8" s="16"/>
      <c r="AK8" s="16">
        <v>0.24873096446700499</v>
      </c>
      <c r="AL8" s="16">
        <v>0.29126213592233002</v>
      </c>
      <c r="AM8" s="16">
        <v>0.366336633663366</v>
      </c>
      <c r="AN8" s="16">
        <v>0.273037542662116</v>
      </c>
      <c r="AO8" s="16">
        <v>0.39893617021276601</v>
      </c>
      <c r="AP8" s="16">
        <v>0.42396313364055299</v>
      </c>
      <c r="AQ8" s="16">
        <v>0.39333333333333298</v>
      </c>
      <c r="AR8" s="16"/>
      <c r="AS8" s="16">
        <v>0.45744680851063801</v>
      </c>
      <c r="AT8" s="16">
        <v>0.311504424778761</v>
      </c>
      <c r="AU8" s="16"/>
      <c r="AV8" s="16">
        <v>0.265822784810127</v>
      </c>
      <c r="AW8" s="16">
        <v>0.36966824644549801</v>
      </c>
      <c r="AX8" s="16"/>
      <c r="AY8" s="16">
        <v>0.25241545893719802</v>
      </c>
      <c r="AZ8" s="16">
        <v>0.46734693877550998</v>
      </c>
      <c r="BA8" s="16"/>
      <c r="BB8" s="16">
        <v>0.37858220211161397</v>
      </c>
      <c r="BC8" s="16">
        <v>0.28549618320610698</v>
      </c>
      <c r="BD8" s="16"/>
      <c r="BE8" s="16">
        <v>0.15151515151515199</v>
      </c>
      <c r="BF8" s="16">
        <v>0.281065088757396</v>
      </c>
      <c r="BG8" s="16">
        <v>0.38581314878892697</v>
      </c>
      <c r="BH8" s="16">
        <v>0.4</v>
      </c>
    </row>
    <row r="9" spans="2:60" x14ac:dyDescent="0.25">
      <c r="B9" s="17" t="s">
        <v>645</v>
      </c>
      <c r="C9" s="16">
        <v>0.19347496206373299</v>
      </c>
      <c r="D9" s="16">
        <v>0.217054263565891</v>
      </c>
      <c r="E9" s="16">
        <v>0.15384615384615399</v>
      </c>
      <c r="F9" s="16">
        <v>0.21052631578947401</v>
      </c>
      <c r="G9" s="16">
        <v>0.20689655172413801</v>
      </c>
      <c r="H9" s="16">
        <v>0.1</v>
      </c>
      <c r="I9" s="16">
        <v>0.24761904761904799</v>
      </c>
      <c r="J9" s="16">
        <v>0.21052631578947401</v>
      </c>
      <c r="K9" s="16">
        <v>0.19178082191780799</v>
      </c>
      <c r="L9" s="16">
        <v>0.1</v>
      </c>
      <c r="M9" s="16">
        <v>0.18181818181818199</v>
      </c>
      <c r="N9" s="16">
        <v>0.14705882352941199</v>
      </c>
      <c r="O9" s="16">
        <v>0.3</v>
      </c>
      <c r="P9" s="16">
        <v>0.05</v>
      </c>
      <c r="Q9" s="16">
        <v>0.232558139534884</v>
      </c>
      <c r="R9" s="16">
        <v>0.25925925925925902</v>
      </c>
      <c r="S9" s="16">
        <v>0.21978021978022</v>
      </c>
      <c r="T9" s="16">
        <v>0.22115384615384601</v>
      </c>
      <c r="U9" s="16"/>
      <c r="V9" s="16">
        <v>0.10306406685236801</v>
      </c>
      <c r="W9" s="16">
        <v>0.22702702702702701</v>
      </c>
      <c r="X9" s="16">
        <v>0.22535211267605601</v>
      </c>
      <c r="Y9" s="16">
        <v>0.22857142857142901</v>
      </c>
      <c r="Z9" s="16"/>
      <c r="AA9" s="16">
        <v>0.133858267716535</v>
      </c>
      <c r="AB9" s="16">
        <v>0.24390243902438999</v>
      </c>
      <c r="AC9" s="16">
        <v>0.16964285714285701</v>
      </c>
      <c r="AD9" s="16">
        <v>0.209302325581395</v>
      </c>
      <c r="AE9" s="16">
        <v>0.218487394957983</v>
      </c>
      <c r="AF9" s="16">
        <v>0.20212765957446799</v>
      </c>
      <c r="AG9" s="16">
        <v>0.36458333333333298</v>
      </c>
      <c r="AH9" s="16">
        <v>0.23170731707317099</v>
      </c>
      <c r="AI9" s="16">
        <v>0.20754716981132099</v>
      </c>
      <c r="AJ9" s="16"/>
      <c r="AK9" s="16">
        <v>0.20304568527918801</v>
      </c>
      <c r="AL9" s="16">
        <v>0.28155339805825202</v>
      </c>
      <c r="AM9" s="16">
        <v>0.27722772277227697</v>
      </c>
      <c r="AN9" s="16">
        <v>0.12627986348122899</v>
      </c>
      <c r="AO9" s="16">
        <v>0.19148936170212799</v>
      </c>
      <c r="AP9" s="16">
        <v>0.221198156682028</v>
      </c>
      <c r="AQ9" s="16">
        <v>0.206666666666667</v>
      </c>
      <c r="AR9" s="16"/>
      <c r="AS9" s="16">
        <v>0.30851063829787201</v>
      </c>
      <c r="AT9" s="16">
        <v>0.17433628318584099</v>
      </c>
      <c r="AU9" s="16"/>
      <c r="AV9" s="16">
        <v>0.145569620253165</v>
      </c>
      <c r="AW9" s="16">
        <v>0.220379146919431</v>
      </c>
      <c r="AX9" s="16"/>
      <c r="AY9" s="16">
        <v>0.17270531400966199</v>
      </c>
      <c r="AZ9" s="16">
        <v>0.22857142857142901</v>
      </c>
      <c r="BA9" s="16"/>
      <c r="BB9" s="16">
        <v>0.19155354449472101</v>
      </c>
      <c r="BC9" s="16">
        <v>0.195419847328244</v>
      </c>
      <c r="BD9" s="16"/>
      <c r="BE9" s="16">
        <v>5.4545454545454501E-2</v>
      </c>
      <c r="BF9" s="16">
        <v>0.183431952662722</v>
      </c>
      <c r="BG9" s="16">
        <v>0.224913494809689</v>
      </c>
      <c r="BH9" s="16">
        <v>0.229787234042553</v>
      </c>
    </row>
    <row r="10" spans="2:60" x14ac:dyDescent="0.25">
      <c r="B10" s="17" t="s">
        <v>646</v>
      </c>
      <c r="C10" s="16">
        <v>0.18816388467374801</v>
      </c>
      <c r="D10" s="16">
        <v>0.13953488372093001</v>
      </c>
      <c r="E10" s="16">
        <v>0.188811188811189</v>
      </c>
      <c r="F10" s="16">
        <v>0.18947368421052599</v>
      </c>
      <c r="G10" s="16">
        <v>0.20689655172413801</v>
      </c>
      <c r="H10" s="16">
        <v>0</v>
      </c>
      <c r="I10" s="16">
        <v>0.314285714285714</v>
      </c>
      <c r="J10" s="16">
        <v>0.26315789473684198</v>
      </c>
      <c r="K10" s="16">
        <v>0.150684931506849</v>
      </c>
      <c r="L10" s="16">
        <v>0.133333333333333</v>
      </c>
      <c r="M10" s="16">
        <v>0.22727272727272699</v>
      </c>
      <c r="N10" s="16">
        <v>0.14705882352941199</v>
      </c>
      <c r="O10" s="16">
        <v>0.233333333333333</v>
      </c>
      <c r="P10" s="16">
        <v>0.116666666666667</v>
      </c>
      <c r="Q10" s="16">
        <v>0.162790697674419</v>
      </c>
      <c r="R10" s="16">
        <v>0.25925925925925902</v>
      </c>
      <c r="S10" s="16">
        <v>0.18681318681318701</v>
      </c>
      <c r="T10" s="16">
        <v>0.22115384615384601</v>
      </c>
      <c r="U10" s="16"/>
      <c r="V10" s="16">
        <v>0.14763231197771601</v>
      </c>
      <c r="W10" s="16">
        <v>0.135135135135135</v>
      </c>
      <c r="X10" s="16">
        <v>0.17253521126760599</v>
      </c>
      <c r="Y10" s="16">
        <v>0.24693877551020399</v>
      </c>
      <c r="Z10" s="16"/>
      <c r="AA10" s="16">
        <v>0.16010498687663999</v>
      </c>
      <c r="AB10" s="16">
        <v>0.18292682926829301</v>
      </c>
      <c r="AC10" s="16">
        <v>0.19642857142857101</v>
      </c>
      <c r="AD10" s="16">
        <v>0.178294573643411</v>
      </c>
      <c r="AE10" s="16">
        <v>0.151260504201681</v>
      </c>
      <c r="AF10" s="16">
        <v>0.22340425531914901</v>
      </c>
      <c r="AG10" s="16">
        <v>0.25</v>
      </c>
      <c r="AH10" s="16">
        <v>0.24390243902438999</v>
      </c>
      <c r="AI10" s="16">
        <v>0.31132075471698101</v>
      </c>
      <c r="AJ10" s="16"/>
      <c r="AK10" s="16">
        <v>0.20304568527918801</v>
      </c>
      <c r="AL10" s="16">
        <v>0.223300970873786</v>
      </c>
      <c r="AM10" s="16">
        <v>0.20792079207920799</v>
      </c>
      <c r="AN10" s="16">
        <v>9.8976109215017094E-2</v>
      </c>
      <c r="AO10" s="16">
        <v>0.18617021276595699</v>
      </c>
      <c r="AP10" s="16">
        <v>0.225806451612903</v>
      </c>
      <c r="AQ10" s="16">
        <v>0.293333333333333</v>
      </c>
      <c r="AR10" s="16"/>
      <c r="AS10" s="16">
        <v>0.28191489361702099</v>
      </c>
      <c r="AT10" s="16">
        <v>0.172566371681416</v>
      </c>
      <c r="AU10" s="16"/>
      <c r="AV10" s="16">
        <v>0.16666666666666699</v>
      </c>
      <c r="AW10" s="16">
        <v>0.20023696682464501</v>
      </c>
      <c r="AX10" s="16"/>
      <c r="AY10" s="16">
        <v>0.153381642512077</v>
      </c>
      <c r="AZ10" s="16">
        <v>0.24693877551020399</v>
      </c>
      <c r="BA10" s="16"/>
      <c r="BB10" s="16">
        <v>0.21870286576168901</v>
      </c>
      <c r="BC10" s="16">
        <v>0.157251908396947</v>
      </c>
      <c r="BD10" s="16"/>
      <c r="BE10" s="16">
        <v>9.0909090909090898E-2</v>
      </c>
      <c r="BF10" s="16">
        <v>0.16863905325443801</v>
      </c>
      <c r="BG10" s="16">
        <v>0.20415224913494801</v>
      </c>
      <c r="BH10" s="16">
        <v>0.24680851063829801</v>
      </c>
    </row>
    <row r="11" spans="2:60" x14ac:dyDescent="0.25">
      <c r="B11" s="17" t="s">
        <v>647</v>
      </c>
      <c r="C11" s="16">
        <v>0.17905918057663101</v>
      </c>
      <c r="D11" s="16">
        <v>0.170542635658915</v>
      </c>
      <c r="E11" s="16">
        <v>0.17482517482517501</v>
      </c>
      <c r="F11" s="16">
        <v>0.17894736842105299</v>
      </c>
      <c r="G11" s="16">
        <v>0.20689655172413801</v>
      </c>
      <c r="H11" s="16">
        <v>0.16666666666666699</v>
      </c>
      <c r="I11" s="16">
        <v>0.17142857142857101</v>
      </c>
      <c r="J11" s="16">
        <v>0.105263157894737</v>
      </c>
      <c r="K11" s="16">
        <v>0.123287671232877</v>
      </c>
      <c r="L11" s="16">
        <v>0.16666666666666699</v>
      </c>
      <c r="M11" s="16">
        <v>0.170454545454545</v>
      </c>
      <c r="N11" s="16">
        <v>9.8039215686274495E-2</v>
      </c>
      <c r="O11" s="16">
        <v>0.133333333333333</v>
      </c>
      <c r="P11" s="16">
        <v>0.18333333333333299</v>
      </c>
      <c r="Q11" s="16">
        <v>0.186046511627907</v>
      </c>
      <c r="R11" s="16">
        <v>0.11111111111111099</v>
      </c>
      <c r="S11" s="16">
        <v>0.225274725274725</v>
      </c>
      <c r="T11" s="16">
        <v>0.27884615384615402</v>
      </c>
      <c r="U11" s="16"/>
      <c r="V11" s="16">
        <v>0.13649025069637899</v>
      </c>
      <c r="W11" s="16">
        <v>0.16756756756756799</v>
      </c>
      <c r="X11" s="16">
        <v>0.18661971830985899</v>
      </c>
      <c r="Y11" s="16">
        <v>0.210204081632653</v>
      </c>
      <c r="Z11" s="16"/>
      <c r="AA11" s="16">
        <v>0.162729658792651</v>
      </c>
      <c r="AB11" s="16">
        <v>0.23170731707317099</v>
      </c>
      <c r="AC11" s="16">
        <v>0.20535714285714299</v>
      </c>
      <c r="AD11" s="16">
        <v>0.13953488372093001</v>
      </c>
      <c r="AE11" s="16">
        <v>0.252100840336134</v>
      </c>
      <c r="AF11" s="16">
        <v>0.28723404255319201</v>
      </c>
      <c r="AG11" s="16">
        <v>0.20833333333333301</v>
      </c>
      <c r="AH11" s="16">
        <v>0.134146341463415</v>
      </c>
      <c r="AI11" s="16">
        <v>0.160377358490566</v>
      </c>
      <c r="AJ11" s="16"/>
      <c r="AK11" s="16">
        <v>0.19796954314720799</v>
      </c>
      <c r="AL11" s="16">
        <v>0.18446601941747601</v>
      </c>
      <c r="AM11" s="16">
        <v>0.237623762376238</v>
      </c>
      <c r="AN11" s="16">
        <v>0.12286689419795201</v>
      </c>
      <c r="AO11" s="16">
        <v>0.20212765957446799</v>
      </c>
      <c r="AP11" s="16">
        <v>0.202764976958525</v>
      </c>
      <c r="AQ11" s="16">
        <v>0.22666666666666699</v>
      </c>
      <c r="AR11" s="16"/>
      <c r="AS11" s="16">
        <v>0.26595744680851102</v>
      </c>
      <c r="AT11" s="16">
        <v>0.16460176991150399</v>
      </c>
      <c r="AU11" s="16"/>
      <c r="AV11" s="16">
        <v>0.14767932489451499</v>
      </c>
      <c r="AW11" s="16">
        <v>0.196682464454976</v>
      </c>
      <c r="AX11" s="16"/>
      <c r="AY11" s="16">
        <v>0.16062801932367099</v>
      </c>
      <c r="AZ11" s="16">
        <v>0.210204081632653</v>
      </c>
      <c r="BA11" s="16"/>
      <c r="BB11" s="16">
        <v>0.177978883861237</v>
      </c>
      <c r="BC11" s="16">
        <v>0.180152671755725</v>
      </c>
      <c r="BD11" s="16"/>
      <c r="BE11" s="16">
        <v>9.0909090909090898E-2</v>
      </c>
      <c r="BF11" s="16">
        <v>0.13609467455621299</v>
      </c>
      <c r="BG11" s="16">
        <v>0.216262975778547</v>
      </c>
      <c r="BH11" s="16">
        <v>0.21276595744680901</v>
      </c>
    </row>
    <row r="12" spans="2:60" x14ac:dyDescent="0.25">
      <c r="B12" s="17" t="s">
        <v>648</v>
      </c>
      <c r="C12" s="16">
        <v>0.121396054628225</v>
      </c>
      <c r="D12" s="16">
        <v>0.162790697674419</v>
      </c>
      <c r="E12" s="16">
        <v>0.10489510489510501</v>
      </c>
      <c r="F12" s="16">
        <v>0.105263157894737</v>
      </c>
      <c r="G12" s="16">
        <v>8.6206896551724102E-2</v>
      </c>
      <c r="H12" s="16">
        <v>0.1</v>
      </c>
      <c r="I12" s="16">
        <v>0.161904761904762</v>
      </c>
      <c r="J12" s="16">
        <v>0.105263157894737</v>
      </c>
      <c r="K12" s="16">
        <v>4.1095890410958902E-2</v>
      </c>
      <c r="L12" s="16">
        <v>6.6666666666666693E-2</v>
      </c>
      <c r="M12" s="16">
        <v>0.14772727272727301</v>
      </c>
      <c r="N12" s="16">
        <v>0.15686274509803899</v>
      </c>
      <c r="O12" s="16">
        <v>0.1</v>
      </c>
      <c r="P12" s="16">
        <v>8.3333333333333301E-2</v>
      </c>
      <c r="Q12" s="16">
        <v>0.116279069767442</v>
      </c>
      <c r="R12" s="16">
        <v>3.7037037037037E-2</v>
      </c>
      <c r="S12" s="16">
        <v>0.15384615384615399</v>
      </c>
      <c r="T12" s="16">
        <v>0.105769230769231</v>
      </c>
      <c r="U12" s="16"/>
      <c r="V12" s="16">
        <v>5.0139275766016698E-2</v>
      </c>
      <c r="W12" s="16">
        <v>8.6486486486486505E-2</v>
      </c>
      <c r="X12" s="16">
        <v>0.14436619718309901</v>
      </c>
      <c r="Y12" s="16">
        <v>0.17346938775510201</v>
      </c>
      <c r="Z12" s="16"/>
      <c r="AA12" s="16">
        <v>4.9868766404199502E-2</v>
      </c>
      <c r="AB12" s="16">
        <v>9.7560975609756101E-2</v>
      </c>
      <c r="AC12" s="16">
        <v>0.107142857142857</v>
      </c>
      <c r="AD12" s="16">
        <v>7.7519379844961198E-2</v>
      </c>
      <c r="AE12" s="16">
        <v>0.17647058823529399</v>
      </c>
      <c r="AF12" s="16">
        <v>0.19148936170212799</v>
      </c>
      <c r="AG12" s="16">
        <v>0.22916666666666699</v>
      </c>
      <c r="AH12" s="16">
        <v>0.146341463414634</v>
      </c>
      <c r="AI12" s="16">
        <v>0.27358490566037702</v>
      </c>
      <c r="AJ12" s="16"/>
      <c r="AK12" s="16">
        <v>0.10659898477157401</v>
      </c>
      <c r="AL12" s="16">
        <v>7.7669902912621394E-2</v>
      </c>
      <c r="AM12" s="16">
        <v>0.158415841584158</v>
      </c>
      <c r="AN12" s="16">
        <v>7.5085324232081904E-2</v>
      </c>
      <c r="AO12" s="16">
        <v>0.164893617021277</v>
      </c>
      <c r="AP12" s="16">
        <v>0.13364055299539199</v>
      </c>
      <c r="AQ12" s="16">
        <v>0.2</v>
      </c>
      <c r="AR12" s="16"/>
      <c r="AS12" s="16">
        <v>0.25</v>
      </c>
      <c r="AT12" s="16">
        <v>0.1</v>
      </c>
      <c r="AU12" s="16"/>
      <c r="AV12" s="16">
        <v>7.3839662447257398E-2</v>
      </c>
      <c r="AW12" s="16">
        <v>0.14810426540284399</v>
      </c>
      <c r="AX12" s="16"/>
      <c r="AY12" s="16">
        <v>9.0579710144927494E-2</v>
      </c>
      <c r="AZ12" s="16">
        <v>0.17346938775510201</v>
      </c>
      <c r="BA12" s="16"/>
      <c r="BB12" s="16">
        <v>0.14630467571644001</v>
      </c>
      <c r="BC12" s="16">
        <v>9.61832061068702E-2</v>
      </c>
      <c r="BD12" s="16"/>
      <c r="BE12" s="16">
        <v>4.2424242424242399E-2</v>
      </c>
      <c r="BF12" s="16">
        <v>7.69230769230769E-2</v>
      </c>
      <c r="BG12" s="16">
        <v>0.14532871972318301</v>
      </c>
      <c r="BH12" s="16">
        <v>0.182978723404255</v>
      </c>
    </row>
    <row r="13" spans="2:60" x14ac:dyDescent="0.25">
      <c r="B13" s="17" t="s">
        <v>115</v>
      </c>
      <c r="C13" s="18">
        <v>0.43095599393019701</v>
      </c>
      <c r="D13" s="18">
        <v>0.37984496124030998</v>
      </c>
      <c r="E13" s="18">
        <v>0.55244755244755195</v>
      </c>
      <c r="F13" s="18">
        <v>0.4</v>
      </c>
      <c r="G13" s="18">
        <v>0.44827586206896602</v>
      </c>
      <c r="H13" s="18">
        <v>0.5</v>
      </c>
      <c r="I13" s="18">
        <v>0.28571428571428598</v>
      </c>
      <c r="J13" s="18">
        <v>0.52631578947368396</v>
      </c>
      <c r="K13" s="18">
        <v>0.45205479452054798</v>
      </c>
      <c r="L13" s="18">
        <v>0.53333333333333299</v>
      </c>
      <c r="M13" s="18">
        <v>0.5</v>
      </c>
      <c r="N13" s="18">
        <v>0.49019607843137297</v>
      </c>
      <c r="O13" s="18">
        <v>0.46666666666666701</v>
      </c>
      <c r="P13" s="18">
        <v>0.55000000000000004</v>
      </c>
      <c r="Q13" s="18">
        <v>0.32558139534883701</v>
      </c>
      <c r="R13" s="18">
        <v>0.48148148148148101</v>
      </c>
      <c r="S13" s="18">
        <v>0.35164835164835201</v>
      </c>
      <c r="T13" s="18">
        <v>0.38461538461538503</v>
      </c>
      <c r="U13" s="18"/>
      <c r="V13" s="18">
        <v>0.60724233983286902</v>
      </c>
      <c r="W13" s="18">
        <v>0.50270270270270301</v>
      </c>
      <c r="X13" s="18">
        <v>0.42253521126760601</v>
      </c>
      <c r="Y13" s="18">
        <v>0.27959183673469401</v>
      </c>
      <c r="Z13" s="18"/>
      <c r="AA13" s="18">
        <v>0.53805774278215202</v>
      </c>
      <c r="AB13" s="18">
        <v>0.40243902439024398</v>
      </c>
      <c r="AC13" s="18">
        <v>0.4375</v>
      </c>
      <c r="AD13" s="18">
        <v>0.48837209302325602</v>
      </c>
      <c r="AE13" s="18">
        <v>0.38655462184874001</v>
      </c>
      <c r="AF13" s="18">
        <v>0.30851063829787201</v>
      </c>
      <c r="AG13" s="18">
        <v>0.17708333333333301</v>
      </c>
      <c r="AH13" s="18">
        <v>0.34146341463414598</v>
      </c>
      <c r="AI13" s="18">
        <v>0.245283018867925</v>
      </c>
      <c r="AJ13" s="18"/>
      <c r="AK13" s="18">
        <v>0.461928934010152</v>
      </c>
      <c r="AL13" s="18">
        <v>0.37864077669902901</v>
      </c>
      <c r="AM13" s="18">
        <v>0.316831683168317</v>
      </c>
      <c r="AN13" s="18">
        <v>0.573378839590444</v>
      </c>
      <c r="AO13" s="18">
        <v>0.36702127659574502</v>
      </c>
      <c r="AP13" s="18">
        <v>0.32258064516128998</v>
      </c>
      <c r="AQ13" s="18">
        <v>0.34</v>
      </c>
      <c r="AR13" s="18"/>
      <c r="AS13" s="18">
        <v>0.27659574468085102</v>
      </c>
      <c r="AT13" s="18">
        <v>0.456637168141593</v>
      </c>
      <c r="AU13" s="18"/>
      <c r="AV13" s="18">
        <v>0.54219409282700404</v>
      </c>
      <c r="AW13" s="18">
        <v>0.36848341232227499</v>
      </c>
      <c r="AX13" s="18"/>
      <c r="AY13" s="18">
        <v>0.520531400966184</v>
      </c>
      <c r="AZ13" s="18">
        <v>0.27959183673469401</v>
      </c>
      <c r="BA13" s="18"/>
      <c r="BB13" s="18">
        <v>0.381598793363499</v>
      </c>
      <c r="BC13" s="18">
        <v>0.480916030534351</v>
      </c>
      <c r="BD13" s="18"/>
      <c r="BE13" s="18">
        <v>0.73333333333333295</v>
      </c>
      <c r="BF13" s="18">
        <v>0.50887573964497002</v>
      </c>
      <c r="BG13" s="18">
        <v>0.34083044982699001</v>
      </c>
      <c r="BH13" s="18">
        <v>0.32765957446808502</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651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222</v>
      </c>
      <c r="C8" s="16">
        <v>0.144157814871017</v>
      </c>
      <c r="D8" s="16">
        <v>0.162790697674419</v>
      </c>
      <c r="E8" s="16">
        <v>9.7902097902097904E-2</v>
      </c>
      <c r="F8" s="16">
        <v>0.13684210526315799</v>
      </c>
      <c r="G8" s="16">
        <v>5.1724137931034503E-2</v>
      </c>
      <c r="H8" s="16">
        <v>0</v>
      </c>
      <c r="I8" s="16">
        <v>0.17142857142857101</v>
      </c>
      <c r="J8" s="16">
        <v>0.157894736842105</v>
      </c>
      <c r="K8" s="16">
        <v>0.150684931506849</v>
      </c>
      <c r="L8" s="16">
        <v>0.2</v>
      </c>
      <c r="M8" s="16">
        <v>0.21590909090909099</v>
      </c>
      <c r="N8" s="16">
        <v>0.13725490196078399</v>
      </c>
      <c r="O8" s="16">
        <v>0.1</v>
      </c>
      <c r="P8" s="16">
        <v>0.15</v>
      </c>
      <c r="Q8" s="16">
        <v>6.9767441860465101E-2</v>
      </c>
      <c r="R8" s="16">
        <v>0.11111111111111099</v>
      </c>
      <c r="S8" s="16">
        <v>0.19230769230769201</v>
      </c>
      <c r="T8" s="16">
        <v>0.144230769230769</v>
      </c>
      <c r="U8" s="16"/>
      <c r="V8" s="16">
        <v>8.0779944289693595E-2</v>
      </c>
      <c r="W8" s="16">
        <v>0.14054054054054099</v>
      </c>
      <c r="X8" s="16">
        <v>0.154929577464789</v>
      </c>
      <c r="Y8" s="16">
        <v>0.185714285714286</v>
      </c>
      <c r="Z8" s="16"/>
      <c r="AA8" s="16">
        <v>0.12335958005249301</v>
      </c>
      <c r="AB8" s="16">
        <v>0.17073170731707299</v>
      </c>
      <c r="AC8" s="16">
        <v>0.11607142857142901</v>
      </c>
      <c r="AD8" s="16">
        <v>0.201550387596899</v>
      </c>
      <c r="AE8" s="16">
        <v>0.159663865546218</v>
      </c>
      <c r="AF8" s="16">
        <v>0.180851063829787</v>
      </c>
      <c r="AG8" s="16">
        <v>0.125</v>
      </c>
      <c r="AH8" s="16">
        <v>0.146341463414634</v>
      </c>
      <c r="AI8" s="16">
        <v>0.18867924528301899</v>
      </c>
      <c r="AJ8" s="16"/>
      <c r="AK8" s="16">
        <v>7.6142131979695396E-2</v>
      </c>
      <c r="AL8" s="16">
        <v>8.7378640776699004E-2</v>
      </c>
      <c r="AM8" s="16">
        <v>0.13861386138613899</v>
      </c>
      <c r="AN8" s="16">
        <v>0.146757679180887</v>
      </c>
      <c r="AO8" s="16">
        <v>0.159574468085106</v>
      </c>
      <c r="AP8" s="16">
        <v>0.18894009216589899</v>
      </c>
      <c r="AQ8" s="16">
        <v>0.206666666666667</v>
      </c>
      <c r="AR8" s="16"/>
      <c r="AS8" s="16">
        <v>0.23404255319148901</v>
      </c>
      <c r="AT8" s="16">
        <v>0.129203539823009</v>
      </c>
      <c r="AU8" s="16"/>
      <c r="AV8" s="16">
        <v>0.16033755274261599</v>
      </c>
      <c r="AW8" s="16">
        <v>0.13507109004739301</v>
      </c>
      <c r="AX8" s="16"/>
      <c r="AY8" s="16">
        <v>0.119565217391304</v>
      </c>
      <c r="AZ8" s="16">
        <v>0.185714285714286</v>
      </c>
      <c r="BA8" s="16"/>
      <c r="BB8" s="16">
        <v>0.194570135746606</v>
      </c>
      <c r="BC8" s="16">
        <v>9.3129770992366398E-2</v>
      </c>
      <c r="BD8" s="16"/>
      <c r="BE8" s="16">
        <v>6.6666666666666693E-2</v>
      </c>
      <c r="BF8" s="16">
        <v>8.5798816568047304E-2</v>
      </c>
      <c r="BG8" s="16">
        <v>0.157439446366782</v>
      </c>
      <c r="BH8" s="16">
        <v>0.24680851063829801</v>
      </c>
    </row>
    <row r="9" spans="2:60" x14ac:dyDescent="0.25">
      <c r="B9" s="17" t="s">
        <v>223</v>
      </c>
      <c r="C9" s="16">
        <v>0.49317147192716199</v>
      </c>
      <c r="D9" s="16">
        <v>0.44186046511627902</v>
      </c>
      <c r="E9" s="16">
        <v>0.58741258741258695</v>
      </c>
      <c r="F9" s="16">
        <v>0.49473684210526298</v>
      </c>
      <c r="G9" s="16">
        <v>0.48275862068965503</v>
      </c>
      <c r="H9" s="16">
        <v>0.63333333333333297</v>
      </c>
      <c r="I9" s="16">
        <v>0.419047619047619</v>
      </c>
      <c r="J9" s="16">
        <v>0.57894736842105299</v>
      </c>
      <c r="K9" s="16">
        <v>0.41095890410958902</v>
      </c>
      <c r="L9" s="16">
        <v>0.56666666666666698</v>
      </c>
      <c r="M9" s="16">
        <v>0.54545454545454497</v>
      </c>
      <c r="N9" s="16">
        <v>0.45098039215686297</v>
      </c>
      <c r="O9" s="16">
        <v>0.43333333333333302</v>
      </c>
      <c r="P9" s="16">
        <v>0.5</v>
      </c>
      <c r="Q9" s="16">
        <v>0.48837209302325602</v>
      </c>
      <c r="R9" s="16">
        <v>0.407407407407407</v>
      </c>
      <c r="S9" s="16">
        <v>0.52197802197802201</v>
      </c>
      <c r="T9" s="16">
        <v>0.47115384615384598</v>
      </c>
      <c r="U9" s="16"/>
      <c r="V9" s="16">
        <v>0.434540389972145</v>
      </c>
      <c r="W9" s="16">
        <v>0.49729729729729699</v>
      </c>
      <c r="X9" s="16">
        <v>0.53521126760563398</v>
      </c>
      <c r="Y9" s="16">
        <v>0.51020408163265296</v>
      </c>
      <c r="Z9" s="16"/>
      <c r="AA9" s="16">
        <v>0.43307086614173201</v>
      </c>
      <c r="AB9" s="16">
        <v>0.51219512195121997</v>
      </c>
      <c r="AC9" s="16">
        <v>0.48214285714285698</v>
      </c>
      <c r="AD9" s="16">
        <v>0.52713178294573604</v>
      </c>
      <c r="AE9" s="16">
        <v>0.56302521008403394</v>
      </c>
      <c r="AF9" s="16">
        <v>0.46808510638297901</v>
      </c>
      <c r="AG9" s="16">
        <v>0.52083333333333304</v>
      </c>
      <c r="AH9" s="16">
        <v>0.60975609756097604</v>
      </c>
      <c r="AI9" s="16">
        <v>0.5</v>
      </c>
      <c r="AJ9" s="16"/>
      <c r="AK9" s="16">
        <v>0.390862944162437</v>
      </c>
      <c r="AL9" s="16">
        <v>0.466019417475728</v>
      </c>
      <c r="AM9" s="16">
        <v>0.48514851485148502</v>
      </c>
      <c r="AN9" s="16">
        <v>0.48805460750853202</v>
      </c>
      <c r="AO9" s="16">
        <v>0.56382978723404298</v>
      </c>
      <c r="AP9" s="16">
        <v>0.52995391705069095</v>
      </c>
      <c r="AQ9" s="16">
        <v>0.53333333333333299</v>
      </c>
      <c r="AR9" s="16"/>
      <c r="AS9" s="16">
        <v>0.52127659574468099</v>
      </c>
      <c r="AT9" s="16">
        <v>0.48849557522123899</v>
      </c>
      <c r="AU9" s="16"/>
      <c r="AV9" s="16">
        <v>0.45358649789029498</v>
      </c>
      <c r="AW9" s="16">
        <v>0.51540284360189603</v>
      </c>
      <c r="AX9" s="16"/>
      <c r="AY9" s="16">
        <v>0.48309178743961401</v>
      </c>
      <c r="AZ9" s="16">
        <v>0.51020408163265296</v>
      </c>
      <c r="BA9" s="16"/>
      <c r="BB9" s="16">
        <v>0.53242835595776805</v>
      </c>
      <c r="BC9" s="16">
        <v>0.45343511450381702</v>
      </c>
      <c r="BD9" s="16"/>
      <c r="BE9" s="16">
        <v>0.31515151515151502</v>
      </c>
      <c r="BF9" s="16">
        <v>0.44674556213017802</v>
      </c>
      <c r="BG9" s="16">
        <v>0.55709342560553599</v>
      </c>
      <c r="BH9" s="16">
        <v>0.52765957446808498</v>
      </c>
    </row>
    <row r="10" spans="2:60" ht="30" x14ac:dyDescent="0.25">
      <c r="B10" s="17" t="s">
        <v>650</v>
      </c>
      <c r="C10" s="16">
        <v>0.30500758725341398</v>
      </c>
      <c r="D10" s="16">
        <v>0.32558139534883701</v>
      </c>
      <c r="E10" s="16">
        <v>0.25174825174825199</v>
      </c>
      <c r="F10" s="16">
        <v>0.28421052631578902</v>
      </c>
      <c r="G10" s="16">
        <v>0.431034482758621</v>
      </c>
      <c r="H10" s="16">
        <v>0.3</v>
      </c>
      <c r="I10" s="16">
        <v>0.371428571428571</v>
      </c>
      <c r="J10" s="16">
        <v>0.26315789473684198</v>
      </c>
      <c r="K10" s="16">
        <v>0.38356164383561597</v>
      </c>
      <c r="L10" s="16">
        <v>0.2</v>
      </c>
      <c r="M10" s="16">
        <v>0.170454545454545</v>
      </c>
      <c r="N10" s="16">
        <v>0.33333333333333298</v>
      </c>
      <c r="O10" s="16">
        <v>0.3</v>
      </c>
      <c r="P10" s="16">
        <v>0.31666666666666698</v>
      </c>
      <c r="Q10" s="16">
        <v>0.372093023255814</v>
      </c>
      <c r="R10" s="16">
        <v>0.407407407407407</v>
      </c>
      <c r="S10" s="16">
        <v>0.25274725274725302</v>
      </c>
      <c r="T10" s="16">
        <v>0.33653846153846201</v>
      </c>
      <c r="U10" s="16"/>
      <c r="V10" s="16">
        <v>0.370473537604457</v>
      </c>
      <c r="W10" s="16">
        <v>0.32972972972973003</v>
      </c>
      <c r="X10" s="16">
        <v>0.26760563380281699</v>
      </c>
      <c r="Y10" s="16">
        <v>0.26938775510204099</v>
      </c>
      <c r="Z10" s="16"/>
      <c r="AA10" s="16">
        <v>0.35695538057742798</v>
      </c>
      <c r="AB10" s="16">
        <v>0.26829268292682901</v>
      </c>
      <c r="AC10" s="16">
        <v>0.375</v>
      </c>
      <c r="AD10" s="16">
        <v>0.193798449612403</v>
      </c>
      <c r="AE10" s="16">
        <v>0.252100840336134</v>
      </c>
      <c r="AF10" s="16">
        <v>0.319148936170213</v>
      </c>
      <c r="AG10" s="16">
        <v>0.3125</v>
      </c>
      <c r="AH10" s="16">
        <v>0.219512195121951</v>
      </c>
      <c r="AI10" s="16">
        <v>0.29245283018867901</v>
      </c>
      <c r="AJ10" s="16"/>
      <c r="AK10" s="16">
        <v>0.43654822335025401</v>
      </c>
      <c r="AL10" s="16">
        <v>0.40776699029126201</v>
      </c>
      <c r="AM10" s="16">
        <v>0.33663366336633699</v>
      </c>
      <c r="AN10" s="16">
        <v>0.30716723549488101</v>
      </c>
      <c r="AO10" s="16">
        <v>0.23404255319148901</v>
      </c>
      <c r="AP10" s="16">
        <v>0.244239631336406</v>
      </c>
      <c r="AQ10" s="16">
        <v>0.22</v>
      </c>
      <c r="AR10" s="16"/>
      <c r="AS10" s="16">
        <v>0.21808510638297901</v>
      </c>
      <c r="AT10" s="16">
        <v>0.31946902654867299</v>
      </c>
      <c r="AU10" s="16"/>
      <c r="AV10" s="16">
        <v>0.31223628691983102</v>
      </c>
      <c r="AW10" s="16">
        <v>0.30094786729857798</v>
      </c>
      <c r="AX10" s="16"/>
      <c r="AY10" s="16">
        <v>0.32608695652173902</v>
      </c>
      <c r="AZ10" s="16">
        <v>0.26938775510204099</v>
      </c>
      <c r="BA10" s="16"/>
      <c r="BB10" s="16">
        <v>0.242835595776772</v>
      </c>
      <c r="BC10" s="16">
        <v>0.36793893129770999</v>
      </c>
      <c r="BD10" s="16"/>
      <c r="BE10" s="16">
        <v>0.412121212121212</v>
      </c>
      <c r="BF10" s="16">
        <v>0.39644970414201203</v>
      </c>
      <c r="BG10" s="16">
        <v>0.254325259515571</v>
      </c>
      <c r="BH10" s="16">
        <v>0.22553191489361701</v>
      </c>
    </row>
    <row r="11" spans="2:60" x14ac:dyDescent="0.25">
      <c r="B11" s="17" t="s">
        <v>225</v>
      </c>
      <c r="C11" s="16">
        <v>2.7314112291350501E-2</v>
      </c>
      <c r="D11" s="16">
        <v>3.8759689922480599E-2</v>
      </c>
      <c r="E11" s="16">
        <v>2.0979020979021001E-2</v>
      </c>
      <c r="F11" s="16">
        <v>5.2631578947368397E-2</v>
      </c>
      <c r="G11" s="16">
        <v>1.72413793103448E-2</v>
      </c>
      <c r="H11" s="16">
        <v>0</v>
      </c>
      <c r="I11" s="16">
        <v>1.9047619047619001E-2</v>
      </c>
      <c r="J11" s="16">
        <v>0</v>
      </c>
      <c r="K11" s="16">
        <v>1.3698630136986301E-2</v>
      </c>
      <c r="L11" s="16">
        <v>3.3333333333333298E-2</v>
      </c>
      <c r="M11" s="16">
        <v>3.4090909090909102E-2</v>
      </c>
      <c r="N11" s="16">
        <v>3.9215686274509803E-2</v>
      </c>
      <c r="O11" s="16">
        <v>3.3333333333333298E-2</v>
      </c>
      <c r="P11" s="16">
        <v>3.3333333333333298E-2</v>
      </c>
      <c r="Q11" s="16">
        <v>2.32558139534884E-2</v>
      </c>
      <c r="R11" s="16">
        <v>3.7037037037037E-2</v>
      </c>
      <c r="S11" s="16">
        <v>1.6483516483516501E-2</v>
      </c>
      <c r="T11" s="16">
        <v>2.8846153846153799E-2</v>
      </c>
      <c r="U11" s="16"/>
      <c r="V11" s="16">
        <v>5.0139275766016698E-2</v>
      </c>
      <c r="W11" s="16">
        <v>1.0810810810810799E-2</v>
      </c>
      <c r="X11" s="16">
        <v>2.1126760563380299E-2</v>
      </c>
      <c r="Y11" s="16">
        <v>2.04081632653061E-2</v>
      </c>
      <c r="Z11" s="16"/>
      <c r="AA11" s="16">
        <v>3.6745406824147002E-2</v>
      </c>
      <c r="AB11" s="16">
        <v>3.65853658536585E-2</v>
      </c>
      <c r="AC11" s="16">
        <v>2.6785714285714302E-2</v>
      </c>
      <c r="AD11" s="16">
        <v>4.6511627906976702E-2</v>
      </c>
      <c r="AE11" s="16">
        <v>2.5210084033613401E-2</v>
      </c>
      <c r="AF11" s="16">
        <v>0</v>
      </c>
      <c r="AG11" s="16">
        <v>2.0833333333333301E-2</v>
      </c>
      <c r="AH11" s="16">
        <v>1.21951219512195E-2</v>
      </c>
      <c r="AI11" s="16">
        <v>1.88679245283019E-2</v>
      </c>
      <c r="AJ11" s="16"/>
      <c r="AK11" s="16">
        <v>3.5532994923857898E-2</v>
      </c>
      <c r="AL11" s="16">
        <v>2.9126213592233E-2</v>
      </c>
      <c r="AM11" s="16">
        <v>2.9702970297029702E-2</v>
      </c>
      <c r="AN11" s="16">
        <v>2.38907849829352E-2</v>
      </c>
      <c r="AO11" s="16">
        <v>3.1914893617021302E-2</v>
      </c>
      <c r="AP11" s="16">
        <v>2.3041474654377898E-2</v>
      </c>
      <c r="AQ11" s="16">
        <v>2.66666666666667E-2</v>
      </c>
      <c r="AR11" s="16"/>
      <c r="AS11" s="16">
        <v>1.0638297872340399E-2</v>
      </c>
      <c r="AT11" s="16">
        <v>3.00884955752212E-2</v>
      </c>
      <c r="AU11" s="16"/>
      <c r="AV11" s="16">
        <v>2.7426160337552699E-2</v>
      </c>
      <c r="AW11" s="16">
        <v>2.7251184834123199E-2</v>
      </c>
      <c r="AX11" s="16"/>
      <c r="AY11" s="16">
        <v>3.1400966183574901E-2</v>
      </c>
      <c r="AZ11" s="16">
        <v>2.04081632653061E-2</v>
      </c>
      <c r="BA11" s="16"/>
      <c r="BB11" s="16">
        <v>1.8099547511312201E-2</v>
      </c>
      <c r="BC11" s="16">
        <v>3.6641221374045803E-2</v>
      </c>
      <c r="BD11" s="16"/>
      <c r="BE11" s="16">
        <v>7.2727272727272696E-2</v>
      </c>
      <c r="BF11" s="16">
        <v>3.8461538461538498E-2</v>
      </c>
      <c r="BG11" s="16">
        <v>1.90311418685121E-2</v>
      </c>
      <c r="BH11" s="16">
        <v>0</v>
      </c>
    </row>
    <row r="12" spans="2:60" x14ac:dyDescent="0.25">
      <c r="B12" s="17" t="s">
        <v>226</v>
      </c>
      <c r="C12" s="16">
        <v>9.1047040971168405E-3</v>
      </c>
      <c r="D12" s="16">
        <v>7.7519379844961196E-3</v>
      </c>
      <c r="E12" s="16">
        <v>1.3986013986014E-2</v>
      </c>
      <c r="F12" s="16">
        <v>1.05263157894737E-2</v>
      </c>
      <c r="G12" s="16">
        <v>0</v>
      </c>
      <c r="H12" s="16">
        <v>0</v>
      </c>
      <c r="I12" s="16">
        <v>1.9047619047619001E-2</v>
      </c>
      <c r="J12" s="16">
        <v>0</v>
      </c>
      <c r="K12" s="16">
        <v>1.3698630136986301E-2</v>
      </c>
      <c r="L12" s="16">
        <v>0</v>
      </c>
      <c r="M12" s="16">
        <v>0</v>
      </c>
      <c r="N12" s="16">
        <v>2.9411764705882401E-2</v>
      </c>
      <c r="O12" s="16">
        <v>3.3333333333333298E-2</v>
      </c>
      <c r="P12" s="16">
        <v>0</v>
      </c>
      <c r="Q12" s="16">
        <v>0</v>
      </c>
      <c r="R12" s="16">
        <v>3.7037037037037E-2</v>
      </c>
      <c r="S12" s="16">
        <v>0</v>
      </c>
      <c r="T12" s="16">
        <v>0</v>
      </c>
      <c r="U12" s="16"/>
      <c r="V12" s="16">
        <v>1.67130919220056E-2</v>
      </c>
      <c r="W12" s="16">
        <v>1.0810810810810799E-2</v>
      </c>
      <c r="X12" s="16">
        <v>3.5211267605633799E-3</v>
      </c>
      <c r="Y12" s="16">
        <v>6.1224489795918399E-3</v>
      </c>
      <c r="Z12" s="16"/>
      <c r="AA12" s="16">
        <v>1.8372703412073501E-2</v>
      </c>
      <c r="AB12" s="16">
        <v>0</v>
      </c>
      <c r="AC12" s="16">
        <v>0</v>
      </c>
      <c r="AD12" s="16">
        <v>1.5503875968992199E-2</v>
      </c>
      <c r="AE12" s="16">
        <v>0</v>
      </c>
      <c r="AF12" s="16">
        <v>1.0638297872340399E-2</v>
      </c>
      <c r="AG12" s="16">
        <v>2.0833333333333301E-2</v>
      </c>
      <c r="AH12" s="16">
        <v>0</v>
      </c>
      <c r="AI12" s="16">
        <v>0</v>
      </c>
      <c r="AJ12" s="16"/>
      <c r="AK12" s="16">
        <v>4.0609137055837602E-2</v>
      </c>
      <c r="AL12" s="16">
        <v>9.7087378640776708E-3</v>
      </c>
      <c r="AM12" s="16">
        <v>0</v>
      </c>
      <c r="AN12" s="16">
        <v>6.8259385665529002E-3</v>
      </c>
      <c r="AO12" s="16">
        <v>0</v>
      </c>
      <c r="AP12" s="16">
        <v>4.6082949308755804E-3</v>
      </c>
      <c r="AQ12" s="16">
        <v>0</v>
      </c>
      <c r="AR12" s="16"/>
      <c r="AS12" s="16">
        <v>1.5957446808510599E-2</v>
      </c>
      <c r="AT12" s="16">
        <v>7.9646017699115008E-3</v>
      </c>
      <c r="AU12" s="16"/>
      <c r="AV12" s="16">
        <v>1.05485232067511E-2</v>
      </c>
      <c r="AW12" s="16">
        <v>8.2938388625592406E-3</v>
      </c>
      <c r="AX12" s="16"/>
      <c r="AY12" s="16">
        <v>1.0869565217391301E-2</v>
      </c>
      <c r="AZ12" s="16">
        <v>6.1224489795918399E-3</v>
      </c>
      <c r="BA12" s="16"/>
      <c r="BB12" s="16">
        <v>4.5248868778280504E-3</v>
      </c>
      <c r="BC12" s="16">
        <v>1.3740458015267199E-2</v>
      </c>
      <c r="BD12" s="16"/>
      <c r="BE12" s="16">
        <v>3.03030303030303E-2</v>
      </c>
      <c r="BF12" s="16">
        <v>1.18343195266272E-2</v>
      </c>
      <c r="BG12" s="16">
        <v>5.19031141868512E-3</v>
      </c>
      <c r="BH12" s="16">
        <v>0</v>
      </c>
    </row>
    <row r="13" spans="2:60" x14ac:dyDescent="0.25">
      <c r="B13" s="17" t="s">
        <v>77</v>
      </c>
      <c r="C13" s="16">
        <v>2.1244309559939299E-2</v>
      </c>
      <c r="D13" s="16">
        <v>2.32558139534884E-2</v>
      </c>
      <c r="E13" s="16">
        <v>2.7972027972028E-2</v>
      </c>
      <c r="F13" s="16">
        <v>2.1052631578947399E-2</v>
      </c>
      <c r="G13" s="16">
        <v>1.72413793103448E-2</v>
      </c>
      <c r="H13" s="16">
        <v>6.6666666666666693E-2</v>
      </c>
      <c r="I13" s="16">
        <v>0</v>
      </c>
      <c r="J13" s="16">
        <v>0</v>
      </c>
      <c r="K13" s="16">
        <v>2.7397260273972601E-2</v>
      </c>
      <c r="L13" s="16">
        <v>0</v>
      </c>
      <c r="M13" s="16">
        <v>3.4090909090909102E-2</v>
      </c>
      <c r="N13" s="16">
        <v>9.8039215686274508E-3</v>
      </c>
      <c r="O13" s="16">
        <v>0.1</v>
      </c>
      <c r="P13" s="16">
        <v>0</v>
      </c>
      <c r="Q13" s="16">
        <v>4.6511627906976702E-2</v>
      </c>
      <c r="R13" s="16">
        <v>0</v>
      </c>
      <c r="S13" s="16">
        <v>1.6483516483516501E-2</v>
      </c>
      <c r="T13" s="16">
        <v>1.9230769230769201E-2</v>
      </c>
      <c r="U13" s="16"/>
      <c r="V13" s="16">
        <v>4.73537604456825E-2</v>
      </c>
      <c r="W13" s="16">
        <v>1.0810810810810799E-2</v>
      </c>
      <c r="X13" s="16">
        <v>1.7605633802816899E-2</v>
      </c>
      <c r="Y13" s="16">
        <v>8.1632653061224497E-3</v>
      </c>
      <c r="Z13" s="16"/>
      <c r="AA13" s="16">
        <v>3.1496062992125998E-2</v>
      </c>
      <c r="AB13" s="16">
        <v>1.21951219512195E-2</v>
      </c>
      <c r="AC13" s="16">
        <v>0</v>
      </c>
      <c r="AD13" s="16">
        <v>1.5503875968992199E-2</v>
      </c>
      <c r="AE13" s="16">
        <v>0</v>
      </c>
      <c r="AF13" s="16">
        <v>2.1276595744680899E-2</v>
      </c>
      <c r="AG13" s="16">
        <v>0</v>
      </c>
      <c r="AH13" s="16">
        <v>1.21951219512195E-2</v>
      </c>
      <c r="AI13" s="16">
        <v>0</v>
      </c>
      <c r="AJ13" s="16"/>
      <c r="AK13" s="16">
        <v>2.0304568527918801E-2</v>
      </c>
      <c r="AL13" s="16">
        <v>0</v>
      </c>
      <c r="AM13" s="16">
        <v>9.9009900990098994E-3</v>
      </c>
      <c r="AN13" s="16">
        <v>2.7303754266211601E-2</v>
      </c>
      <c r="AO13" s="16">
        <v>1.0638297872340399E-2</v>
      </c>
      <c r="AP13" s="16">
        <v>9.2165898617511503E-3</v>
      </c>
      <c r="AQ13" s="16">
        <v>1.3333333333333299E-2</v>
      </c>
      <c r="AR13" s="16"/>
      <c r="AS13" s="16">
        <v>0</v>
      </c>
      <c r="AT13" s="16">
        <v>2.4778761061946899E-2</v>
      </c>
      <c r="AU13" s="16"/>
      <c r="AV13" s="16">
        <v>3.58649789029536E-2</v>
      </c>
      <c r="AW13" s="16">
        <v>1.30331753554502E-2</v>
      </c>
      <c r="AX13" s="16"/>
      <c r="AY13" s="16">
        <v>2.8985507246376802E-2</v>
      </c>
      <c r="AZ13" s="16">
        <v>8.1632653061224497E-3</v>
      </c>
      <c r="BA13" s="16"/>
      <c r="BB13" s="16">
        <v>7.5414781297134196E-3</v>
      </c>
      <c r="BC13" s="16">
        <v>3.5114503816793902E-2</v>
      </c>
      <c r="BD13" s="16"/>
      <c r="BE13" s="16">
        <v>0.103030303030303</v>
      </c>
      <c r="BF13" s="16">
        <v>2.07100591715976E-2</v>
      </c>
      <c r="BG13" s="16">
        <v>6.9204152249135002E-3</v>
      </c>
      <c r="BH13" s="16">
        <v>0</v>
      </c>
    </row>
    <row r="14" spans="2:60" x14ac:dyDescent="0.25">
      <c r="B14" s="17" t="s">
        <v>227</v>
      </c>
      <c r="C14" s="19">
        <v>0.63732928679817902</v>
      </c>
      <c r="D14" s="19">
        <v>0.60465116279069797</v>
      </c>
      <c r="E14" s="19">
        <v>0.68531468531468498</v>
      </c>
      <c r="F14" s="19">
        <v>0.63157894736842102</v>
      </c>
      <c r="G14" s="19">
        <v>0.53448275862068995</v>
      </c>
      <c r="H14" s="19">
        <v>0.63333333333333297</v>
      </c>
      <c r="I14" s="19">
        <v>0.59047619047619004</v>
      </c>
      <c r="J14" s="19">
        <v>0.73684210526315796</v>
      </c>
      <c r="K14" s="19">
        <v>0.56164383561643805</v>
      </c>
      <c r="L14" s="19">
        <v>0.76666666666666705</v>
      </c>
      <c r="M14" s="19">
        <v>0.76136363636363602</v>
      </c>
      <c r="N14" s="19">
        <v>0.58823529411764697</v>
      </c>
      <c r="O14" s="19">
        <v>0.53333333333333299</v>
      </c>
      <c r="P14" s="19">
        <v>0.65</v>
      </c>
      <c r="Q14" s="19">
        <v>0.55813953488372103</v>
      </c>
      <c r="R14" s="19">
        <v>0.51851851851851805</v>
      </c>
      <c r="S14" s="19">
        <v>0.71428571428571397</v>
      </c>
      <c r="T14" s="19">
        <v>0.61538461538461497</v>
      </c>
      <c r="U14" s="19"/>
      <c r="V14" s="19">
        <v>0.51532033426183799</v>
      </c>
      <c r="W14" s="19">
        <v>0.63783783783783798</v>
      </c>
      <c r="X14" s="19">
        <v>0.69014084507042295</v>
      </c>
      <c r="Y14" s="19">
        <v>0.69591836734693902</v>
      </c>
      <c r="Z14" s="19"/>
      <c r="AA14" s="19">
        <v>0.55643044619422599</v>
      </c>
      <c r="AB14" s="19">
        <v>0.68292682926829296</v>
      </c>
      <c r="AC14" s="19">
        <v>0.59821428571428603</v>
      </c>
      <c r="AD14" s="19">
        <v>0.72868217054263595</v>
      </c>
      <c r="AE14" s="19">
        <v>0.72268907563025198</v>
      </c>
      <c r="AF14" s="19">
        <v>0.64893617021276595</v>
      </c>
      <c r="AG14" s="19">
        <v>0.64583333333333304</v>
      </c>
      <c r="AH14" s="19">
        <v>0.75609756097560998</v>
      </c>
      <c r="AI14" s="19">
        <v>0.68867924528301905</v>
      </c>
      <c r="AJ14" s="19"/>
      <c r="AK14" s="19">
        <v>0.46700507614213199</v>
      </c>
      <c r="AL14" s="19">
        <v>0.55339805825242705</v>
      </c>
      <c r="AM14" s="19">
        <v>0.62376237623762398</v>
      </c>
      <c r="AN14" s="19">
        <v>0.63481228668942002</v>
      </c>
      <c r="AO14" s="19">
        <v>0.72340425531914898</v>
      </c>
      <c r="AP14" s="19">
        <v>0.71889400921658997</v>
      </c>
      <c r="AQ14" s="19">
        <v>0.74</v>
      </c>
      <c r="AR14" s="19"/>
      <c r="AS14" s="19">
        <v>0.75531914893617003</v>
      </c>
      <c r="AT14" s="19">
        <v>0.61769911504424801</v>
      </c>
      <c r="AU14" s="19"/>
      <c r="AV14" s="19">
        <v>0.613924050632911</v>
      </c>
      <c r="AW14" s="19">
        <v>0.65047393364928896</v>
      </c>
      <c r="AX14" s="19"/>
      <c r="AY14" s="19">
        <v>0.602657004830918</v>
      </c>
      <c r="AZ14" s="19">
        <v>0.69591836734693902</v>
      </c>
      <c r="BA14" s="19"/>
      <c r="BB14" s="19">
        <v>0.72699849170437403</v>
      </c>
      <c r="BC14" s="19">
        <v>0.54656488549618298</v>
      </c>
      <c r="BD14" s="19"/>
      <c r="BE14" s="19">
        <v>0.381818181818182</v>
      </c>
      <c r="BF14" s="19">
        <v>0.53254437869822502</v>
      </c>
      <c r="BG14" s="19">
        <v>0.71453287197231796</v>
      </c>
      <c r="BH14" s="19">
        <v>0.77446808510638299</v>
      </c>
    </row>
    <row r="15" spans="2:60" x14ac:dyDescent="0.25">
      <c r="B15" s="17" t="s">
        <v>228</v>
      </c>
      <c r="C15" s="19">
        <v>3.6418816388467397E-2</v>
      </c>
      <c r="D15" s="19">
        <v>4.6511627906976702E-2</v>
      </c>
      <c r="E15" s="19">
        <v>3.4965034965035002E-2</v>
      </c>
      <c r="F15" s="19">
        <v>6.3157894736842093E-2</v>
      </c>
      <c r="G15" s="19">
        <v>1.72413793103448E-2</v>
      </c>
      <c r="H15" s="19">
        <v>0</v>
      </c>
      <c r="I15" s="19">
        <v>3.8095238095238099E-2</v>
      </c>
      <c r="J15" s="19">
        <v>0</v>
      </c>
      <c r="K15" s="19">
        <v>2.7397260273972601E-2</v>
      </c>
      <c r="L15" s="19">
        <v>3.3333333333333298E-2</v>
      </c>
      <c r="M15" s="19">
        <v>3.4090909090909102E-2</v>
      </c>
      <c r="N15" s="19">
        <v>6.8627450980392204E-2</v>
      </c>
      <c r="O15" s="19">
        <v>6.6666666666666693E-2</v>
      </c>
      <c r="P15" s="19">
        <v>3.3333333333333298E-2</v>
      </c>
      <c r="Q15" s="19">
        <v>2.32558139534884E-2</v>
      </c>
      <c r="R15" s="19">
        <v>7.4074074074074098E-2</v>
      </c>
      <c r="S15" s="19">
        <v>1.6483516483516501E-2</v>
      </c>
      <c r="T15" s="19">
        <v>2.8846153846153799E-2</v>
      </c>
      <c r="U15" s="19"/>
      <c r="V15" s="19">
        <v>6.6852367688022302E-2</v>
      </c>
      <c r="W15" s="19">
        <v>2.1621621621621599E-2</v>
      </c>
      <c r="X15" s="19">
        <v>2.4647887323943699E-2</v>
      </c>
      <c r="Y15" s="19">
        <v>2.6530612244898E-2</v>
      </c>
      <c r="Z15" s="19"/>
      <c r="AA15" s="19">
        <v>5.5118110236220499E-2</v>
      </c>
      <c r="AB15" s="19">
        <v>3.65853658536585E-2</v>
      </c>
      <c r="AC15" s="19">
        <v>2.6785714285714302E-2</v>
      </c>
      <c r="AD15" s="19">
        <v>6.2015503875968998E-2</v>
      </c>
      <c r="AE15" s="19">
        <v>2.5210084033613401E-2</v>
      </c>
      <c r="AF15" s="19">
        <v>1.0638297872340399E-2</v>
      </c>
      <c r="AG15" s="19">
        <v>4.1666666666666699E-2</v>
      </c>
      <c r="AH15" s="19">
        <v>1.21951219512195E-2</v>
      </c>
      <c r="AI15" s="19">
        <v>1.88679245283019E-2</v>
      </c>
      <c r="AJ15" s="19"/>
      <c r="AK15" s="19">
        <v>7.6142131979695396E-2</v>
      </c>
      <c r="AL15" s="19">
        <v>3.8834951456310697E-2</v>
      </c>
      <c r="AM15" s="19">
        <v>2.9702970297029702E-2</v>
      </c>
      <c r="AN15" s="19">
        <v>3.0716723549488099E-2</v>
      </c>
      <c r="AO15" s="19">
        <v>3.1914893617021302E-2</v>
      </c>
      <c r="AP15" s="19">
        <v>2.76497695852535E-2</v>
      </c>
      <c r="AQ15" s="19">
        <v>2.66666666666667E-2</v>
      </c>
      <c r="AR15" s="19"/>
      <c r="AS15" s="19">
        <v>2.6595744680851099E-2</v>
      </c>
      <c r="AT15" s="19">
        <v>3.8053097345132701E-2</v>
      </c>
      <c r="AU15" s="19"/>
      <c r="AV15" s="19">
        <v>3.7974683544303799E-2</v>
      </c>
      <c r="AW15" s="19">
        <v>3.5545023696682498E-2</v>
      </c>
      <c r="AX15" s="19"/>
      <c r="AY15" s="19">
        <v>4.2270531400966198E-2</v>
      </c>
      <c r="AZ15" s="19">
        <v>2.6530612244898E-2</v>
      </c>
      <c r="BA15" s="19"/>
      <c r="BB15" s="19">
        <v>2.2624434389140299E-2</v>
      </c>
      <c r="BC15" s="19">
        <v>5.0381679389312997E-2</v>
      </c>
      <c r="BD15" s="19"/>
      <c r="BE15" s="19">
        <v>0.103030303030303</v>
      </c>
      <c r="BF15" s="19">
        <v>5.0295857988165701E-2</v>
      </c>
      <c r="BG15" s="19">
        <v>2.42214532871972E-2</v>
      </c>
      <c r="BH15" s="19">
        <v>0</v>
      </c>
    </row>
    <row r="16" spans="2:60" x14ac:dyDescent="0.25">
      <c r="B16" s="17" t="s">
        <v>171</v>
      </c>
      <c r="C16" s="20">
        <v>0.60091047040971202</v>
      </c>
      <c r="D16" s="20">
        <v>0.55813953488372103</v>
      </c>
      <c r="E16" s="20">
        <v>0.65034965034964998</v>
      </c>
      <c r="F16" s="20">
        <v>0.56842105263157905</v>
      </c>
      <c r="G16" s="20">
        <v>0.51724137931034497</v>
      </c>
      <c r="H16" s="20">
        <v>0.63333333333333297</v>
      </c>
      <c r="I16" s="20">
        <v>0.55238095238095197</v>
      </c>
      <c r="J16" s="20">
        <v>0.73684210526315796</v>
      </c>
      <c r="K16" s="20">
        <v>0.534246575342466</v>
      </c>
      <c r="L16" s="20">
        <v>0.73333333333333295</v>
      </c>
      <c r="M16" s="20">
        <v>0.72727272727272696</v>
      </c>
      <c r="N16" s="20">
        <v>0.51960784313725505</v>
      </c>
      <c r="O16" s="20">
        <v>0.46666666666666701</v>
      </c>
      <c r="P16" s="20">
        <v>0.61666666666666703</v>
      </c>
      <c r="Q16" s="20">
        <v>0.53488372093023295</v>
      </c>
      <c r="R16" s="20">
        <v>0.44444444444444398</v>
      </c>
      <c r="S16" s="20">
        <v>0.69780219780219799</v>
      </c>
      <c r="T16" s="20">
        <v>0.58653846153846201</v>
      </c>
      <c r="U16" s="20"/>
      <c r="V16" s="20">
        <v>0.44846796657381599</v>
      </c>
      <c r="W16" s="20">
        <v>0.61621621621621603</v>
      </c>
      <c r="X16" s="20">
        <v>0.66549295774647899</v>
      </c>
      <c r="Y16" s="20">
        <v>0.66938775510204096</v>
      </c>
      <c r="Z16" s="20"/>
      <c r="AA16" s="20">
        <v>0.50131233595800495</v>
      </c>
      <c r="AB16" s="20">
        <v>0.64634146341463405</v>
      </c>
      <c r="AC16" s="20">
        <v>0.57142857142857095</v>
      </c>
      <c r="AD16" s="20">
        <v>0.66666666666666696</v>
      </c>
      <c r="AE16" s="20">
        <v>0.69747899159663895</v>
      </c>
      <c r="AF16" s="20">
        <v>0.63829787234042601</v>
      </c>
      <c r="AG16" s="20">
        <v>0.60416666666666696</v>
      </c>
      <c r="AH16" s="20">
        <v>0.74390243902439002</v>
      </c>
      <c r="AI16" s="20">
        <v>0.66981132075471705</v>
      </c>
      <c r="AJ16" s="20"/>
      <c r="AK16" s="20">
        <v>0.390862944162437</v>
      </c>
      <c r="AL16" s="20">
        <v>0.51456310679611605</v>
      </c>
      <c r="AM16" s="20">
        <v>0.59405940594059403</v>
      </c>
      <c r="AN16" s="20">
        <v>0.60409556313993196</v>
      </c>
      <c r="AO16" s="20">
        <v>0.69148936170212805</v>
      </c>
      <c r="AP16" s="20">
        <v>0.69124423963133597</v>
      </c>
      <c r="AQ16" s="20">
        <v>0.71333333333333304</v>
      </c>
      <c r="AR16" s="20"/>
      <c r="AS16" s="20">
        <v>0.72872340425531901</v>
      </c>
      <c r="AT16" s="20">
        <v>0.57964601769911495</v>
      </c>
      <c r="AU16" s="20"/>
      <c r="AV16" s="20">
        <v>0.575949367088608</v>
      </c>
      <c r="AW16" s="20">
        <v>0.61492890995260696</v>
      </c>
      <c r="AX16" s="20"/>
      <c r="AY16" s="20">
        <v>0.56038647342995196</v>
      </c>
      <c r="AZ16" s="20">
        <v>0.66938775510204096</v>
      </c>
      <c r="BA16" s="20"/>
      <c r="BB16" s="20">
        <v>0.70437405731523395</v>
      </c>
      <c r="BC16" s="20">
        <v>0.49618320610687</v>
      </c>
      <c r="BD16" s="20"/>
      <c r="BE16" s="20">
        <v>0.27878787878787897</v>
      </c>
      <c r="BF16" s="20">
        <v>0.48224852071005903</v>
      </c>
      <c r="BG16" s="20">
        <v>0.69031141868512103</v>
      </c>
      <c r="BH16" s="20">
        <v>0.77446808510638299</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H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652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620</v>
      </c>
      <c r="D7" s="10">
        <v>70</v>
      </c>
      <c r="E7" s="10">
        <v>52</v>
      </c>
      <c r="F7" s="10">
        <v>34</v>
      </c>
      <c r="G7" s="10">
        <v>24</v>
      </c>
      <c r="H7" s="10">
        <v>15</v>
      </c>
      <c r="I7" s="10">
        <v>50</v>
      </c>
      <c r="J7" s="10">
        <v>8</v>
      </c>
      <c r="K7" s="10">
        <v>31</v>
      </c>
      <c r="L7" s="10">
        <v>11</v>
      </c>
      <c r="M7" s="10">
        <v>45</v>
      </c>
      <c r="N7" s="10">
        <v>47</v>
      </c>
      <c r="O7" s="10">
        <v>15</v>
      </c>
      <c r="P7" s="10">
        <v>27</v>
      </c>
      <c r="Q7" s="10">
        <v>17</v>
      </c>
      <c r="R7" s="10">
        <v>4</v>
      </c>
      <c r="S7" s="10">
        <v>112</v>
      </c>
      <c r="T7" s="10">
        <v>58</v>
      </c>
      <c r="U7" s="10"/>
      <c r="V7" s="10">
        <v>58</v>
      </c>
      <c r="W7" s="10">
        <v>71</v>
      </c>
      <c r="X7" s="10">
        <v>170</v>
      </c>
      <c r="Y7" s="10">
        <v>321</v>
      </c>
      <c r="Z7" s="10"/>
      <c r="AA7" s="10">
        <v>93</v>
      </c>
      <c r="AB7" s="10">
        <v>40</v>
      </c>
      <c r="AC7" s="10">
        <v>56</v>
      </c>
      <c r="AD7" s="10">
        <v>75</v>
      </c>
      <c r="AE7" s="10">
        <v>69</v>
      </c>
      <c r="AF7" s="10">
        <v>63</v>
      </c>
      <c r="AG7" s="10">
        <v>64</v>
      </c>
      <c r="AH7" s="10">
        <v>53</v>
      </c>
      <c r="AI7" s="10">
        <v>76</v>
      </c>
      <c r="AJ7" s="10"/>
      <c r="AK7" s="10">
        <v>60</v>
      </c>
      <c r="AL7" s="10">
        <v>42</v>
      </c>
      <c r="AM7" s="10">
        <v>52</v>
      </c>
      <c r="AN7" s="10">
        <v>117</v>
      </c>
      <c r="AO7" s="10">
        <v>128</v>
      </c>
      <c r="AP7" s="10">
        <v>126</v>
      </c>
      <c r="AQ7" s="10">
        <v>81</v>
      </c>
      <c r="AR7" s="10"/>
      <c r="AS7" s="10">
        <v>188</v>
      </c>
      <c r="AT7" s="10">
        <v>432</v>
      </c>
      <c r="AU7" s="10"/>
      <c r="AV7" s="10">
        <v>191</v>
      </c>
      <c r="AW7" s="10">
        <v>429</v>
      </c>
      <c r="AX7" s="10"/>
      <c r="AY7" s="10">
        <v>299</v>
      </c>
      <c r="AZ7" s="10">
        <v>321</v>
      </c>
      <c r="BA7" s="10"/>
      <c r="BB7" s="10">
        <v>368</v>
      </c>
      <c r="BC7" s="10">
        <v>252</v>
      </c>
      <c r="BD7" s="10"/>
      <c r="BE7" s="10">
        <v>17</v>
      </c>
      <c r="BF7" s="10">
        <v>83</v>
      </c>
      <c r="BG7" s="10">
        <v>341</v>
      </c>
      <c r="BH7" s="10">
        <v>177</v>
      </c>
    </row>
    <row r="8" spans="2:60" x14ac:dyDescent="0.25">
      <c r="B8" s="17" t="s">
        <v>222</v>
      </c>
      <c r="C8" s="16">
        <v>0.282258064516129</v>
      </c>
      <c r="D8" s="16">
        <v>0.22857142857142901</v>
      </c>
      <c r="E8" s="16">
        <v>0.230769230769231</v>
      </c>
      <c r="F8" s="16">
        <v>0.35294117647058798</v>
      </c>
      <c r="G8" s="16">
        <v>8.3333333333333301E-2</v>
      </c>
      <c r="H8" s="16">
        <v>0.46666666666666701</v>
      </c>
      <c r="I8" s="16">
        <v>0.34</v>
      </c>
      <c r="J8" s="16">
        <v>0.375</v>
      </c>
      <c r="K8" s="16">
        <v>0.38709677419354799</v>
      </c>
      <c r="L8" s="16">
        <v>0.36363636363636398</v>
      </c>
      <c r="M8" s="16">
        <v>0.44444444444444398</v>
      </c>
      <c r="N8" s="16">
        <v>0.170212765957447</v>
      </c>
      <c r="O8" s="16">
        <v>0.2</v>
      </c>
      <c r="P8" s="16">
        <v>0.11111111111111099</v>
      </c>
      <c r="Q8" s="16">
        <v>0.11764705882352899</v>
      </c>
      <c r="R8" s="16">
        <v>0.25</v>
      </c>
      <c r="S8" s="16">
        <v>0.36607142857142899</v>
      </c>
      <c r="T8" s="16">
        <v>0.20689655172413801</v>
      </c>
      <c r="U8" s="16"/>
      <c r="V8" s="16">
        <v>0.22413793103448301</v>
      </c>
      <c r="W8" s="16">
        <v>0.23943661971831001</v>
      </c>
      <c r="X8" s="16">
        <v>0.252941176470588</v>
      </c>
      <c r="Y8" s="16">
        <v>0.31775700934579398</v>
      </c>
      <c r="Z8" s="16"/>
      <c r="AA8" s="16">
        <v>0.27956989247311798</v>
      </c>
      <c r="AB8" s="16">
        <v>0.32500000000000001</v>
      </c>
      <c r="AC8" s="16">
        <v>0.28571428571428598</v>
      </c>
      <c r="AD8" s="16">
        <v>0.28000000000000003</v>
      </c>
      <c r="AE8" s="16">
        <v>0.202898550724638</v>
      </c>
      <c r="AF8" s="16">
        <v>0.238095238095238</v>
      </c>
      <c r="AG8" s="16">
        <v>0.28125</v>
      </c>
      <c r="AH8" s="16">
        <v>0.339622641509434</v>
      </c>
      <c r="AI8" s="16">
        <v>0.394736842105263</v>
      </c>
      <c r="AJ8" s="16"/>
      <c r="AK8" s="16">
        <v>0.21666666666666701</v>
      </c>
      <c r="AL8" s="16">
        <v>0.214285714285714</v>
      </c>
      <c r="AM8" s="16">
        <v>0.230769230769231</v>
      </c>
      <c r="AN8" s="16">
        <v>0.24786324786324801</v>
      </c>
      <c r="AO8" s="16">
        <v>0.2890625</v>
      </c>
      <c r="AP8" s="16">
        <v>0.38095238095238099</v>
      </c>
      <c r="AQ8" s="16">
        <v>0.30864197530864201</v>
      </c>
      <c r="AR8" s="16"/>
      <c r="AS8" s="16">
        <v>0.37234042553191499</v>
      </c>
      <c r="AT8" s="16">
        <v>0.243055555555556</v>
      </c>
      <c r="AU8" s="16"/>
      <c r="AV8" s="16">
        <v>0.29842931937172801</v>
      </c>
      <c r="AW8" s="16">
        <v>0.27505827505827501</v>
      </c>
      <c r="AX8" s="16"/>
      <c r="AY8" s="16">
        <v>0.24414715719063501</v>
      </c>
      <c r="AZ8" s="16">
        <v>0.31775700934579398</v>
      </c>
      <c r="BA8" s="16"/>
      <c r="BB8" s="16">
        <v>0.35054347826087001</v>
      </c>
      <c r="BC8" s="16">
        <v>0.182539682539683</v>
      </c>
      <c r="BD8" s="16"/>
      <c r="BE8" s="16">
        <v>0.11764705882352899</v>
      </c>
      <c r="BF8" s="16">
        <v>0.180722891566265</v>
      </c>
      <c r="BG8" s="16">
        <v>0.278592375366569</v>
      </c>
      <c r="BH8" s="16">
        <v>0.355932203389831</v>
      </c>
    </row>
    <row r="9" spans="2:60" x14ac:dyDescent="0.25">
      <c r="B9" s="17" t="s">
        <v>223</v>
      </c>
      <c r="C9" s="16">
        <v>0.49032258064516099</v>
      </c>
      <c r="D9" s="16">
        <v>0.4</v>
      </c>
      <c r="E9" s="16">
        <v>0.51923076923076905</v>
      </c>
      <c r="F9" s="16">
        <v>0.41176470588235298</v>
      </c>
      <c r="G9" s="16">
        <v>0.5</v>
      </c>
      <c r="H9" s="16">
        <v>0.2</v>
      </c>
      <c r="I9" s="16">
        <v>0.46</v>
      </c>
      <c r="J9" s="16">
        <v>0.625</v>
      </c>
      <c r="K9" s="16">
        <v>0.41935483870967699</v>
      </c>
      <c r="L9" s="16">
        <v>0.54545454545454497</v>
      </c>
      <c r="M9" s="16">
        <v>0.422222222222222</v>
      </c>
      <c r="N9" s="16">
        <v>0.42553191489361702</v>
      </c>
      <c r="O9" s="16">
        <v>0.6</v>
      </c>
      <c r="P9" s="16">
        <v>0.77777777777777801</v>
      </c>
      <c r="Q9" s="16">
        <v>0.76470588235294101</v>
      </c>
      <c r="R9" s="16">
        <v>0.5</v>
      </c>
      <c r="S9" s="16">
        <v>0.46428571428571402</v>
      </c>
      <c r="T9" s="16">
        <v>0.63793103448275901</v>
      </c>
      <c r="U9" s="16"/>
      <c r="V9" s="16">
        <v>0.55172413793103403</v>
      </c>
      <c r="W9" s="16">
        <v>0.53521126760563398</v>
      </c>
      <c r="X9" s="16">
        <v>0.51764705882352902</v>
      </c>
      <c r="Y9" s="16">
        <v>0.45482866043613701</v>
      </c>
      <c r="Z9" s="16"/>
      <c r="AA9" s="16">
        <v>0.494623655913978</v>
      </c>
      <c r="AB9" s="16">
        <v>0.45</v>
      </c>
      <c r="AC9" s="16">
        <v>0.53571428571428603</v>
      </c>
      <c r="AD9" s="16">
        <v>0.52</v>
      </c>
      <c r="AE9" s="16">
        <v>0.57971014492753603</v>
      </c>
      <c r="AF9" s="16">
        <v>0.53968253968253999</v>
      </c>
      <c r="AG9" s="16">
        <v>0.484375</v>
      </c>
      <c r="AH9" s="16">
        <v>0.37735849056603799</v>
      </c>
      <c r="AI9" s="16">
        <v>0.34210526315789502</v>
      </c>
      <c r="AJ9" s="16"/>
      <c r="AK9" s="16">
        <v>0.36666666666666697</v>
      </c>
      <c r="AL9" s="16">
        <v>0.452380952380952</v>
      </c>
      <c r="AM9" s="16">
        <v>0.53846153846153799</v>
      </c>
      <c r="AN9" s="16">
        <v>0.487179487179487</v>
      </c>
      <c r="AO9" s="16">
        <v>0.5703125</v>
      </c>
      <c r="AP9" s="16">
        <v>0.42857142857142899</v>
      </c>
      <c r="AQ9" s="16">
        <v>0.530864197530864</v>
      </c>
      <c r="AR9" s="16"/>
      <c r="AS9" s="16">
        <v>0.409574468085106</v>
      </c>
      <c r="AT9" s="16">
        <v>0.52546296296296302</v>
      </c>
      <c r="AU9" s="16"/>
      <c r="AV9" s="16">
        <v>0.45549738219895303</v>
      </c>
      <c r="AW9" s="16">
        <v>0.50582750582750602</v>
      </c>
      <c r="AX9" s="16"/>
      <c r="AY9" s="16">
        <v>0.52842809364548504</v>
      </c>
      <c r="AZ9" s="16">
        <v>0.45482866043613701</v>
      </c>
      <c r="BA9" s="16"/>
      <c r="BB9" s="16">
        <v>0.48097826086956502</v>
      </c>
      <c r="BC9" s="16">
        <v>0.50396825396825395</v>
      </c>
      <c r="BD9" s="16"/>
      <c r="BE9" s="16">
        <v>0.52941176470588203</v>
      </c>
      <c r="BF9" s="16">
        <v>0.421686746987952</v>
      </c>
      <c r="BG9" s="16">
        <v>0.50733137829912001</v>
      </c>
      <c r="BH9" s="16">
        <v>0.48022598870056499</v>
      </c>
    </row>
    <row r="10" spans="2:60" ht="30" x14ac:dyDescent="0.25">
      <c r="B10" s="17" t="s">
        <v>650</v>
      </c>
      <c r="C10" s="16">
        <v>0.19354838709677399</v>
      </c>
      <c r="D10" s="16">
        <v>0.32857142857142901</v>
      </c>
      <c r="E10" s="16">
        <v>0.19230769230769201</v>
      </c>
      <c r="F10" s="16">
        <v>0.20588235294117599</v>
      </c>
      <c r="G10" s="16">
        <v>0.33333333333333298</v>
      </c>
      <c r="H10" s="16">
        <v>0.266666666666667</v>
      </c>
      <c r="I10" s="16">
        <v>0.14000000000000001</v>
      </c>
      <c r="J10" s="16">
        <v>0</v>
      </c>
      <c r="K10" s="16">
        <v>0.19354838709677399</v>
      </c>
      <c r="L10" s="16">
        <v>9.0909090909090898E-2</v>
      </c>
      <c r="M10" s="16">
        <v>8.8888888888888906E-2</v>
      </c>
      <c r="N10" s="16">
        <v>0.340425531914894</v>
      </c>
      <c r="O10" s="16">
        <v>0.2</v>
      </c>
      <c r="P10" s="16">
        <v>0.11111111111111099</v>
      </c>
      <c r="Q10" s="16">
        <v>0.11764705882352899</v>
      </c>
      <c r="R10" s="16">
        <v>0.25</v>
      </c>
      <c r="S10" s="16">
        <v>0.14285714285714299</v>
      </c>
      <c r="T10" s="16">
        <v>0.15517241379310301</v>
      </c>
      <c r="U10" s="16"/>
      <c r="V10" s="16">
        <v>0.15517241379310301</v>
      </c>
      <c r="W10" s="16">
        <v>0.19718309859154901</v>
      </c>
      <c r="X10" s="16">
        <v>0.2</v>
      </c>
      <c r="Y10" s="16">
        <v>0.19626168224299101</v>
      </c>
      <c r="Z10" s="16"/>
      <c r="AA10" s="16">
        <v>0.17204301075268799</v>
      </c>
      <c r="AB10" s="16">
        <v>0.17499999999999999</v>
      </c>
      <c r="AC10" s="16">
        <v>0.160714285714286</v>
      </c>
      <c r="AD10" s="16">
        <v>0.16</v>
      </c>
      <c r="AE10" s="16">
        <v>0.202898550724638</v>
      </c>
      <c r="AF10" s="16">
        <v>0.19047619047618999</v>
      </c>
      <c r="AG10" s="16">
        <v>0.203125</v>
      </c>
      <c r="AH10" s="16">
        <v>0.26415094339622602</v>
      </c>
      <c r="AI10" s="16">
        <v>0.25</v>
      </c>
      <c r="AJ10" s="16"/>
      <c r="AK10" s="16">
        <v>0.31666666666666698</v>
      </c>
      <c r="AL10" s="16">
        <v>0.26190476190476197</v>
      </c>
      <c r="AM10" s="16">
        <v>0.21153846153846201</v>
      </c>
      <c r="AN10" s="16">
        <v>0.22222222222222199</v>
      </c>
      <c r="AO10" s="16">
        <v>0.1328125</v>
      </c>
      <c r="AP10" s="16">
        <v>0.16666666666666699</v>
      </c>
      <c r="AQ10" s="16">
        <v>0.148148148148148</v>
      </c>
      <c r="AR10" s="16"/>
      <c r="AS10" s="16">
        <v>0.19680851063829799</v>
      </c>
      <c r="AT10" s="16">
        <v>0.19212962962963001</v>
      </c>
      <c r="AU10" s="16"/>
      <c r="AV10" s="16">
        <v>0.20942408376963401</v>
      </c>
      <c r="AW10" s="16">
        <v>0.18648018648018599</v>
      </c>
      <c r="AX10" s="16"/>
      <c r="AY10" s="16">
        <v>0.19063545150501701</v>
      </c>
      <c r="AZ10" s="16">
        <v>0.19626168224299101</v>
      </c>
      <c r="BA10" s="16"/>
      <c r="BB10" s="16">
        <v>0.14402173913043501</v>
      </c>
      <c r="BC10" s="16">
        <v>0.26587301587301598</v>
      </c>
      <c r="BD10" s="16"/>
      <c r="BE10" s="16">
        <v>0.11764705882352899</v>
      </c>
      <c r="BF10" s="16">
        <v>0.313253012048193</v>
      </c>
      <c r="BG10" s="16">
        <v>0.19061583577712601</v>
      </c>
      <c r="BH10" s="16">
        <v>0.152542372881356</v>
      </c>
    </row>
    <row r="11" spans="2:60" x14ac:dyDescent="0.25">
      <c r="B11" s="17" t="s">
        <v>225</v>
      </c>
      <c r="C11" s="16">
        <v>1.7741935483870999E-2</v>
      </c>
      <c r="D11" s="16">
        <v>0</v>
      </c>
      <c r="E11" s="16">
        <v>3.8461538461538498E-2</v>
      </c>
      <c r="F11" s="16">
        <v>0</v>
      </c>
      <c r="G11" s="16">
        <v>8.3333333333333301E-2</v>
      </c>
      <c r="H11" s="16">
        <v>0</v>
      </c>
      <c r="I11" s="16">
        <v>0.04</v>
      </c>
      <c r="J11" s="16">
        <v>0</v>
      </c>
      <c r="K11" s="16">
        <v>0</v>
      </c>
      <c r="L11" s="16">
        <v>0</v>
      </c>
      <c r="M11" s="16">
        <v>2.2222222222222199E-2</v>
      </c>
      <c r="N11" s="16">
        <v>6.3829787234042507E-2</v>
      </c>
      <c r="O11" s="16">
        <v>0</v>
      </c>
      <c r="P11" s="16">
        <v>0</v>
      </c>
      <c r="Q11" s="16">
        <v>0</v>
      </c>
      <c r="R11" s="16">
        <v>0</v>
      </c>
      <c r="S11" s="16">
        <v>8.9285714285714298E-3</v>
      </c>
      <c r="T11" s="16">
        <v>0</v>
      </c>
      <c r="U11" s="16"/>
      <c r="V11" s="16">
        <v>3.4482758620689703E-2</v>
      </c>
      <c r="W11" s="16">
        <v>2.8169014084507001E-2</v>
      </c>
      <c r="X11" s="16">
        <v>1.7647058823529401E-2</v>
      </c>
      <c r="Y11" s="16">
        <v>1.2461059190031199E-2</v>
      </c>
      <c r="Z11" s="16"/>
      <c r="AA11" s="16">
        <v>4.3010752688171998E-2</v>
      </c>
      <c r="AB11" s="16">
        <v>0</v>
      </c>
      <c r="AC11" s="16">
        <v>1.7857142857142901E-2</v>
      </c>
      <c r="AD11" s="16">
        <v>2.66666666666667E-2</v>
      </c>
      <c r="AE11" s="16">
        <v>1.4492753623188401E-2</v>
      </c>
      <c r="AF11" s="16">
        <v>0</v>
      </c>
      <c r="AG11" s="16">
        <v>1.5625E-2</v>
      </c>
      <c r="AH11" s="16">
        <v>1.88679245283019E-2</v>
      </c>
      <c r="AI11" s="16">
        <v>0</v>
      </c>
      <c r="AJ11" s="16"/>
      <c r="AK11" s="16">
        <v>6.6666666666666693E-2</v>
      </c>
      <c r="AL11" s="16">
        <v>2.3809523809523801E-2</v>
      </c>
      <c r="AM11" s="16">
        <v>1.9230769230769201E-2</v>
      </c>
      <c r="AN11" s="16">
        <v>1.7094017094017099E-2</v>
      </c>
      <c r="AO11" s="16">
        <v>0</v>
      </c>
      <c r="AP11" s="16">
        <v>1.58730158730159E-2</v>
      </c>
      <c r="AQ11" s="16">
        <v>1.2345679012345699E-2</v>
      </c>
      <c r="AR11" s="16"/>
      <c r="AS11" s="16">
        <v>1.0638297872340399E-2</v>
      </c>
      <c r="AT11" s="16">
        <v>2.0833333333333301E-2</v>
      </c>
      <c r="AU11" s="16"/>
      <c r="AV11" s="16">
        <v>2.6178010471204199E-2</v>
      </c>
      <c r="AW11" s="16">
        <v>1.3986013986014E-2</v>
      </c>
      <c r="AX11" s="16"/>
      <c r="AY11" s="16">
        <v>2.3411371237458199E-2</v>
      </c>
      <c r="AZ11" s="16">
        <v>1.2461059190031199E-2</v>
      </c>
      <c r="BA11" s="16"/>
      <c r="BB11" s="16">
        <v>1.6304347826087001E-2</v>
      </c>
      <c r="BC11" s="16">
        <v>1.9841269841269799E-2</v>
      </c>
      <c r="BD11" s="16"/>
      <c r="BE11" s="16">
        <v>5.8823529411764698E-2</v>
      </c>
      <c r="BF11" s="16">
        <v>3.6144578313252997E-2</v>
      </c>
      <c r="BG11" s="16">
        <v>1.46627565982405E-2</v>
      </c>
      <c r="BH11" s="16">
        <v>1.12994350282486E-2</v>
      </c>
    </row>
    <row r="12" spans="2:60" x14ac:dyDescent="0.25">
      <c r="B12" s="17" t="s">
        <v>226</v>
      </c>
      <c r="C12" s="16">
        <v>8.0645161290322596E-3</v>
      </c>
      <c r="D12" s="16">
        <v>2.8571428571428598E-2</v>
      </c>
      <c r="E12" s="16">
        <v>1.9230769230769201E-2</v>
      </c>
      <c r="F12" s="16">
        <v>0</v>
      </c>
      <c r="G12" s="16">
        <v>0</v>
      </c>
      <c r="H12" s="16">
        <v>0</v>
      </c>
      <c r="I12" s="16">
        <v>0.02</v>
      </c>
      <c r="J12" s="16">
        <v>0</v>
      </c>
      <c r="K12" s="16">
        <v>0</v>
      </c>
      <c r="L12" s="16">
        <v>0</v>
      </c>
      <c r="M12" s="16">
        <v>0</v>
      </c>
      <c r="N12" s="16">
        <v>0</v>
      </c>
      <c r="O12" s="16">
        <v>0</v>
      </c>
      <c r="P12" s="16">
        <v>0</v>
      </c>
      <c r="Q12" s="16">
        <v>0</v>
      </c>
      <c r="R12" s="16">
        <v>0</v>
      </c>
      <c r="S12" s="16">
        <v>8.9285714285714298E-3</v>
      </c>
      <c r="T12" s="16">
        <v>0</v>
      </c>
      <c r="U12" s="16"/>
      <c r="V12" s="16">
        <v>0</v>
      </c>
      <c r="W12" s="16">
        <v>0</v>
      </c>
      <c r="X12" s="16">
        <v>0</v>
      </c>
      <c r="Y12" s="16">
        <v>1.5576323987538899E-2</v>
      </c>
      <c r="Z12" s="16"/>
      <c r="AA12" s="16">
        <v>0</v>
      </c>
      <c r="AB12" s="16">
        <v>2.5000000000000001E-2</v>
      </c>
      <c r="AC12" s="16">
        <v>0</v>
      </c>
      <c r="AD12" s="16">
        <v>1.3333333333333299E-2</v>
      </c>
      <c r="AE12" s="16">
        <v>0</v>
      </c>
      <c r="AF12" s="16">
        <v>1.58730158730159E-2</v>
      </c>
      <c r="AG12" s="16">
        <v>1.5625E-2</v>
      </c>
      <c r="AH12" s="16">
        <v>0</v>
      </c>
      <c r="AI12" s="16">
        <v>1.3157894736842099E-2</v>
      </c>
      <c r="AJ12" s="16"/>
      <c r="AK12" s="16">
        <v>3.3333333333333298E-2</v>
      </c>
      <c r="AL12" s="16">
        <v>2.3809523809523801E-2</v>
      </c>
      <c r="AM12" s="16">
        <v>0</v>
      </c>
      <c r="AN12" s="16">
        <v>0</v>
      </c>
      <c r="AO12" s="16">
        <v>7.8125E-3</v>
      </c>
      <c r="AP12" s="16">
        <v>7.9365079365079395E-3</v>
      </c>
      <c r="AQ12" s="16">
        <v>0</v>
      </c>
      <c r="AR12" s="16"/>
      <c r="AS12" s="16">
        <v>5.31914893617021E-3</v>
      </c>
      <c r="AT12" s="16">
        <v>9.2592592592592605E-3</v>
      </c>
      <c r="AU12" s="16"/>
      <c r="AV12" s="16">
        <v>0</v>
      </c>
      <c r="AW12" s="16">
        <v>1.1655011655011699E-2</v>
      </c>
      <c r="AX12" s="16"/>
      <c r="AY12" s="16">
        <v>0</v>
      </c>
      <c r="AZ12" s="16">
        <v>1.5576323987538899E-2</v>
      </c>
      <c r="BA12" s="16"/>
      <c r="BB12" s="16">
        <v>8.1521739130434798E-3</v>
      </c>
      <c r="BC12" s="16">
        <v>7.9365079365079395E-3</v>
      </c>
      <c r="BD12" s="16"/>
      <c r="BE12" s="16">
        <v>5.8823529411764698E-2</v>
      </c>
      <c r="BF12" s="16">
        <v>2.40963855421687E-2</v>
      </c>
      <c r="BG12" s="16">
        <v>5.8651026392961903E-3</v>
      </c>
      <c r="BH12" s="16">
        <v>0</v>
      </c>
    </row>
    <row r="13" spans="2:60" x14ac:dyDescent="0.25">
      <c r="B13" s="17" t="s">
        <v>77</v>
      </c>
      <c r="C13" s="16">
        <v>8.0645161290322596E-3</v>
      </c>
      <c r="D13" s="16">
        <v>1.4285714285714299E-2</v>
      </c>
      <c r="E13" s="16">
        <v>0</v>
      </c>
      <c r="F13" s="16">
        <v>2.9411764705882401E-2</v>
      </c>
      <c r="G13" s="16">
        <v>0</v>
      </c>
      <c r="H13" s="16">
        <v>6.6666666666666693E-2</v>
      </c>
      <c r="I13" s="16">
        <v>0</v>
      </c>
      <c r="J13" s="16">
        <v>0</v>
      </c>
      <c r="K13" s="16">
        <v>0</v>
      </c>
      <c r="L13" s="16">
        <v>0</v>
      </c>
      <c r="M13" s="16">
        <v>2.2222222222222199E-2</v>
      </c>
      <c r="N13" s="16">
        <v>0</v>
      </c>
      <c r="O13" s="16">
        <v>0</v>
      </c>
      <c r="P13" s="16">
        <v>0</v>
      </c>
      <c r="Q13" s="16">
        <v>0</v>
      </c>
      <c r="R13" s="16">
        <v>0</v>
      </c>
      <c r="S13" s="16">
        <v>8.9285714285714298E-3</v>
      </c>
      <c r="T13" s="16">
        <v>0</v>
      </c>
      <c r="U13" s="16"/>
      <c r="V13" s="16">
        <v>3.4482758620689703E-2</v>
      </c>
      <c r="W13" s="16">
        <v>0</v>
      </c>
      <c r="X13" s="16">
        <v>1.1764705882352899E-2</v>
      </c>
      <c r="Y13" s="16">
        <v>3.1152647975077898E-3</v>
      </c>
      <c r="Z13" s="16"/>
      <c r="AA13" s="16">
        <v>1.0752688172042999E-2</v>
      </c>
      <c r="AB13" s="16">
        <v>2.5000000000000001E-2</v>
      </c>
      <c r="AC13" s="16">
        <v>0</v>
      </c>
      <c r="AD13" s="16">
        <v>0</v>
      </c>
      <c r="AE13" s="16">
        <v>0</v>
      </c>
      <c r="AF13" s="16">
        <v>1.58730158730159E-2</v>
      </c>
      <c r="AG13" s="16">
        <v>0</v>
      </c>
      <c r="AH13" s="16">
        <v>0</v>
      </c>
      <c r="AI13" s="16">
        <v>0</v>
      </c>
      <c r="AJ13" s="16"/>
      <c r="AK13" s="16">
        <v>0</v>
      </c>
      <c r="AL13" s="16">
        <v>2.3809523809523801E-2</v>
      </c>
      <c r="AM13" s="16">
        <v>0</v>
      </c>
      <c r="AN13" s="16">
        <v>2.5641025641025599E-2</v>
      </c>
      <c r="AO13" s="16">
        <v>0</v>
      </c>
      <c r="AP13" s="16">
        <v>0</v>
      </c>
      <c r="AQ13" s="16">
        <v>0</v>
      </c>
      <c r="AR13" s="16"/>
      <c r="AS13" s="16">
        <v>5.31914893617021E-3</v>
      </c>
      <c r="AT13" s="16">
        <v>9.2592592592592605E-3</v>
      </c>
      <c r="AU13" s="16"/>
      <c r="AV13" s="16">
        <v>1.04712041884817E-2</v>
      </c>
      <c r="AW13" s="16">
        <v>6.9930069930069904E-3</v>
      </c>
      <c r="AX13" s="16"/>
      <c r="AY13" s="16">
        <v>1.3377926421404699E-2</v>
      </c>
      <c r="AZ13" s="16">
        <v>3.1152647975077898E-3</v>
      </c>
      <c r="BA13" s="16"/>
      <c r="BB13" s="16">
        <v>0</v>
      </c>
      <c r="BC13" s="16">
        <v>1.9841269841269799E-2</v>
      </c>
      <c r="BD13" s="16"/>
      <c r="BE13" s="16">
        <v>0.11764705882352899</v>
      </c>
      <c r="BF13" s="16">
        <v>2.40963855421687E-2</v>
      </c>
      <c r="BG13" s="16">
        <v>2.9325513196480899E-3</v>
      </c>
      <c r="BH13" s="16">
        <v>0</v>
      </c>
    </row>
    <row r="14" spans="2:60" x14ac:dyDescent="0.25">
      <c r="B14" s="17" t="s">
        <v>227</v>
      </c>
      <c r="C14" s="19">
        <v>0.77258064516128999</v>
      </c>
      <c r="D14" s="19">
        <v>0.628571428571429</v>
      </c>
      <c r="E14" s="19">
        <v>0.75</v>
      </c>
      <c r="F14" s="19">
        <v>0.76470588235294101</v>
      </c>
      <c r="G14" s="19">
        <v>0.58333333333333304</v>
      </c>
      <c r="H14" s="19">
        <v>0.66666666666666696</v>
      </c>
      <c r="I14" s="19">
        <v>0.8</v>
      </c>
      <c r="J14" s="19">
        <v>1</v>
      </c>
      <c r="K14" s="19">
        <v>0.80645161290322598</v>
      </c>
      <c r="L14" s="19">
        <v>0.90909090909090895</v>
      </c>
      <c r="M14" s="19">
        <v>0.86666666666666703</v>
      </c>
      <c r="N14" s="19">
        <v>0.59574468085106402</v>
      </c>
      <c r="O14" s="19">
        <v>0.8</v>
      </c>
      <c r="P14" s="19">
        <v>0.88888888888888895</v>
      </c>
      <c r="Q14" s="19">
        <v>0.88235294117647101</v>
      </c>
      <c r="R14" s="19">
        <v>0.75</v>
      </c>
      <c r="S14" s="19">
        <v>0.83035714285714302</v>
      </c>
      <c r="T14" s="19">
        <v>0.84482758620689702</v>
      </c>
      <c r="U14" s="19"/>
      <c r="V14" s="19">
        <v>0.77586206896551702</v>
      </c>
      <c r="W14" s="19">
        <v>0.77464788732394396</v>
      </c>
      <c r="X14" s="19">
        <v>0.77058823529411802</v>
      </c>
      <c r="Y14" s="19">
        <v>0.77258566978193099</v>
      </c>
      <c r="Z14" s="19"/>
      <c r="AA14" s="19">
        <v>0.77419354838709697</v>
      </c>
      <c r="AB14" s="19">
        <v>0.77500000000000002</v>
      </c>
      <c r="AC14" s="19">
        <v>0.82142857142857095</v>
      </c>
      <c r="AD14" s="19">
        <v>0.8</v>
      </c>
      <c r="AE14" s="19">
        <v>0.78260869565217395</v>
      </c>
      <c r="AF14" s="19">
        <v>0.77777777777777801</v>
      </c>
      <c r="AG14" s="19">
        <v>0.765625</v>
      </c>
      <c r="AH14" s="19">
        <v>0.71698113207547198</v>
      </c>
      <c r="AI14" s="19">
        <v>0.73684210526315796</v>
      </c>
      <c r="AJ14" s="19"/>
      <c r="AK14" s="19">
        <v>0.58333333333333304</v>
      </c>
      <c r="AL14" s="19">
        <v>0.66666666666666696</v>
      </c>
      <c r="AM14" s="19">
        <v>0.76923076923076905</v>
      </c>
      <c r="AN14" s="19">
        <v>0.73504273504273498</v>
      </c>
      <c r="AO14" s="19">
        <v>0.859375</v>
      </c>
      <c r="AP14" s="19">
        <v>0.80952380952380998</v>
      </c>
      <c r="AQ14" s="19">
        <v>0.83950617283950602</v>
      </c>
      <c r="AR14" s="19"/>
      <c r="AS14" s="19">
        <v>0.78191489361702105</v>
      </c>
      <c r="AT14" s="19">
        <v>0.76851851851851805</v>
      </c>
      <c r="AU14" s="19"/>
      <c r="AV14" s="19">
        <v>0.75392670157068098</v>
      </c>
      <c r="AW14" s="19">
        <v>0.78088578088578098</v>
      </c>
      <c r="AX14" s="19"/>
      <c r="AY14" s="19">
        <v>0.77257525083612</v>
      </c>
      <c r="AZ14" s="19">
        <v>0.77258566978193099</v>
      </c>
      <c r="BA14" s="19"/>
      <c r="BB14" s="19">
        <v>0.83152173913043503</v>
      </c>
      <c r="BC14" s="19">
        <v>0.68650793650793696</v>
      </c>
      <c r="BD14" s="19"/>
      <c r="BE14" s="19">
        <v>0.64705882352941202</v>
      </c>
      <c r="BF14" s="19">
        <v>0.60240963855421703</v>
      </c>
      <c r="BG14" s="19">
        <v>0.78592375366568901</v>
      </c>
      <c r="BH14" s="19">
        <v>0.83615819209039599</v>
      </c>
    </row>
    <row r="15" spans="2:60" x14ac:dyDescent="0.25">
      <c r="B15" s="17" t="s">
        <v>228</v>
      </c>
      <c r="C15" s="19">
        <v>2.5806451612903201E-2</v>
      </c>
      <c r="D15" s="19">
        <v>2.8571428571428598E-2</v>
      </c>
      <c r="E15" s="19">
        <v>5.7692307692307702E-2</v>
      </c>
      <c r="F15" s="19">
        <v>0</v>
      </c>
      <c r="G15" s="19">
        <v>8.3333333333333301E-2</v>
      </c>
      <c r="H15" s="19">
        <v>0</v>
      </c>
      <c r="I15" s="19">
        <v>0.06</v>
      </c>
      <c r="J15" s="19">
        <v>0</v>
      </c>
      <c r="K15" s="19">
        <v>0</v>
      </c>
      <c r="L15" s="19">
        <v>0</v>
      </c>
      <c r="M15" s="19">
        <v>2.2222222222222199E-2</v>
      </c>
      <c r="N15" s="19">
        <v>6.3829787234042507E-2</v>
      </c>
      <c r="O15" s="19">
        <v>0</v>
      </c>
      <c r="P15" s="19">
        <v>0</v>
      </c>
      <c r="Q15" s="19">
        <v>0</v>
      </c>
      <c r="R15" s="19">
        <v>0</v>
      </c>
      <c r="S15" s="19">
        <v>1.7857142857142901E-2</v>
      </c>
      <c r="T15" s="19">
        <v>0</v>
      </c>
      <c r="U15" s="19"/>
      <c r="V15" s="19">
        <v>3.4482758620689703E-2</v>
      </c>
      <c r="W15" s="19">
        <v>2.8169014084507001E-2</v>
      </c>
      <c r="X15" s="19">
        <v>1.7647058823529401E-2</v>
      </c>
      <c r="Y15" s="19">
        <v>2.80373831775701E-2</v>
      </c>
      <c r="Z15" s="19"/>
      <c r="AA15" s="19">
        <v>4.3010752688171998E-2</v>
      </c>
      <c r="AB15" s="19">
        <v>2.5000000000000001E-2</v>
      </c>
      <c r="AC15" s="19">
        <v>1.7857142857142901E-2</v>
      </c>
      <c r="AD15" s="19">
        <v>0.04</v>
      </c>
      <c r="AE15" s="19">
        <v>1.4492753623188401E-2</v>
      </c>
      <c r="AF15" s="19">
        <v>1.58730158730159E-2</v>
      </c>
      <c r="AG15" s="19">
        <v>3.125E-2</v>
      </c>
      <c r="AH15" s="19">
        <v>1.88679245283019E-2</v>
      </c>
      <c r="AI15" s="19">
        <v>1.3157894736842099E-2</v>
      </c>
      <c r="AJ15" s="19"/>
      <c r="AK15" s="19">
        <v>0.1</v>
      </c>
      <c r="AL15" s="19">
        <v>4.7619047619047603E-2</v>
      </c>
      <c r="AM15" s="19">
        <v>1.9230769230769201E-2</v>
      </c>
      <c r="AN15" s="19">
        <v>1.7094017094017099E-2</v>
      </c>
      <c r="AO15" s="19">
        <v>7.8125E-3</v>
      </c>
      <c r="AP15" s="19">
        <v>2.3809523809523801E-2</v>
      </c>
      <c r="AQ15" s="19">
        <v>1.2345679012345699E-2</v>
      </c>
      <c r="AR15" s="19"/>
      <c r="AS15" s="19">
        <v>1.5957446808510599E-2</v>
      </c>
      <c r="AT15" s="19">
        <v>3.0092592592592601E-2</v>
      </c>
      <c r="AU15" s="19"/>
      <c r="AV15" s="19">
        <v>2.6178010471204199E-2</v>
      </c>
      <c r="AW15" s="19">
        <v>2.5641025641025599E-2</v>
      </c>
      <c r="AX15" s="19"/>
      <c r="AY15" s="19">
        <v>2.3411371237458199E-2</v>
      </c>
      <c r="AZ15" s="19">
        <v>2.80373831775701E-2</v>
      </c>
      <c r="BA15" s="19"/>
      <c r="BB15" s="19">
        <v>2.4456521739130401E-2</v>
      </c>
      <c r="BC15" s="19">
        <v>2.7777777777777801E-2</v>
      </c>
      <c r="BD15" s="19"/>
      <c r="BE15" s="19">
        <v>0.11764705882352899</v>
      </c>
      <c r="BF15" s="19">
        <v>6.02409638554217E-2</v>
      </c>
      <c r="BG15" s="19">
        <v>2.0527859237536701E-2</v>
      </c>
      <c r="BH15" s="19">
        <v>1.12994350282486E-2</v>
      </c>
    </row>
    <row r="16" spans="2:60" x14ac:dyDescent="0.25">
      <c r="B16" s="17" t="s">
        <v>171</v>
      </c>
      <c r="C16" s="20">
        <v>0.74677419354838703</v>
      </c>
      <c r="D16" s="20">
        <v>0.6</v>
      </c>
      <c r="E16" s="20">
        <v>0.69230769230769196</v>
      </c>
      <c r="F16" s="20">
        <v>0.76470588235294101</v>
      </c>
      <c r="G16" s="20">
        <v>0.5</v>
      </c>
      <c r="H16" s="20">
        <v>0.66666666666666696</v>
      </c>
      <c r="I16" s="20">
        <v>0.74</v>
      </c>
      <c r="J16" s="20">
        <v>1</v>
      </c>
      <c r="K16" s="20">
        <v>0.80645161290322598</v>
      </c>
      <c r="L16" s="20">
        <v>0.90909090909090895</v>
      </c>
      <c r="M16" s="20">
        <v>0.844444444444444</v>
      </c>
      <c r="N16" s="20">
        <v>0.53191489361702105</v>
      </c>
      <c r="O16" s="20">
        <v>0.8</v>
      </c>
      <c r="P16" s="20">
        <v>0.88888888888888895</v>
      </c>
      <c r="Q16" s="20">
        <v>0.88235294117647101</v>
      </c>
      <c r="R16" s="20">
        <v>0.75</v>
      </c>
      <c r="S16" s="20">
        <v>0.8125</v>
      </c>
      <c r="T16" s="20">
        <v>0.84482758620689702</v>
      </c>
      <c r="U16" s="20"/>
      <c r="V16" s="20">
        <v>0.74137931034482796</v>
      </c>
      <c r="W16" s="20">
        <v>0.74647887323943696</v>
      </c>
      <c r="X16" s="20">
        <v>0.752941176470588</v>
      </c>
      <c r="Y16" s="20">
        <v>0.74454828660436101</v>
      </c>
      <c r="Z16" s="20"/>
      <c r="AA16" s="20">
        <v>0.73118279569892497</v>
      </c>
      <c r="AB16" s="20">
        <v>0.75</v>
      </c>
      <c r="AC16" s="20">
        <v>0.80357142857142805</v>
      </c>
      <c r="AD16" s="20">
        <v>0.76</v>
      </c>
      <c r="AE16" s="20">
        <v>0.76811594202898603</v>
      </c>
      <c r="AF16" s="20">
        <v>0.76190476190476197</v>
      </c>
      <c r="AG16" s="20">
        <v>0.734375</v>
      </c>
      <c r="AH16" s="20">
        <v>0.69811320754716999</v>
      </c>
      <c r="AI16" s="20">
        <v>0.72368421052631604</v>
      </c>
      <c r="AJ16" s="20"/>
      <c r="AK16" s="20">
        <v>0.483333333333333</v>
      </c>
      <c r="AL16" s="20">
        <v>0.61904761904761896</v>
      </c>
      <c r="AM16" s="20">
        <v>0.75</v>
      </c>
      <c r="AN16" s="20">
        <v>0.71794871794871795</v>
      </c>
      <c r="AO16" s="20">
        <v>0.8515625</v>
      </c>
      <c r="AP16" s="20">
        <v>0.78571428571428603</v>
      </c>
      <c r="AQ16" s="20">
        <v>0.82716049382715995</v>
      </c>
      <c r="AR16" s="20"/>
      <c r="AS16" s="20">
        <v>0.76595744680851097</v>
      </c>
      <c r="AT16" s="20">
        <v>0.73842592592592604</v>
      </c>
      <c r="AU16" s="20"/>
      <c r="AV16" s="20">
        <v>0.72774869109947604</v>
      </c>
      <c r="AW16" s="20">
        <v>0.75524475524475498</v>
      </c>
      <c r="AX16" s="20"/>
      <c r="AY16" s="20">
        <v>0.74916387959866204</v>
      </c>
      <c r="AZ16" s="20">
        <v>0.74454828660436101</v>
      </c>
      <c r="BA16" s="20"/>
      <c r="BB16" s="20">
        <v>0.80706521739130399</v>
      </c>
      <c r="BC16" s="20">
        <v>0.65873015873015905</v>
      </c>
      <c r="BD16" s="20"/>
      <c r="BE16" s="20">
        <v>0.52941176470588203</v>
      </c>
      <c r="BF16" s="20">
        <v>0.54216867469879504</v>
      </c>
      <c r="BG16" s="20">
        <v>0.76539589442815203</v>
      </c>
      <c r="BH16" s="20">
        <v>0.82485875706214695</v>
      </c>
    </row>
    <row r="17" spans="2:2" x14ac:dyDescent="0.25">
      <c r="B17" s="15" t="s">
        <v>79</v>
      </c>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653</v>
      </c>
      <c r="C8" s="16">
        <v>0.61608497723823996</v>
      </c>
      <c r="D8" s="16">
        <v>0.581395348837209</v>
      </c>
      <c r="E8" s="16">
        <v>0.66433566433566404</v>
      </c>
      <c r="F8" s="16">
        <v>0.673684210526316</v>
      </c>
      <c r="G8" s="16">
        <v>0.568965517241379</v>
      </c>
      <c r="H8" s="16">
        <v>0.56666666666666698</v>
      </c>
      <c r="I8" s="16">
        <v>0.68571428571428605</v>
      </c>
      <c r="J8" s="16">
        <v>0.52631578947368396</v>
      </c>
      <c r="K8" s="16">
        <v>0.47945205479452102</v>
      </c>
      <c r="L8" s="16">
        <v>0.66666666666666696</v>
      </c>
      <c r="M8" s="16">
        <v>0.68181818181818199</v>
      </c>
      <c r="N8" s="16">
        <v>0.57843137254902</v>
      </c>
      <c r="O8" s="16">
        <v>0.46666666666666701</v>
      </c>
      <c r="P8" s="16">
        <v>0.51666666666666705</v>
      </c>
      <c r="Q8" s="16">
        <v>0.67441860465116299</v>
      </c>
      <c r="R8" s="16">
        <v>0.592592592592593</v>
      </c>
      <c r="S8" s="16">
        <v>0.65384615384615397</v>
      </c>
      <c r="T8" s="16">
        <v>0.60576923076923095</v>
      </c>
      <c r="U8" s="16"/>
      <c r="V8" s="16">
        <v>0.60167130919220102</v>
      </c>
      <c r="W8" s="16">
        <v>0.65945945945945905</v>
      </c>
      <c r="X8" s="16">
        <v>0.64436619718309895</v>
      </c>
      <c r="Y8" s="16">
        <v>0.59387755102040796</v>
      </c>
      <c r="Z8" s="16"/>
      <c r="AA8" s="16">
        <v>0.58267716535433101</v>
      </c>
      <c r="AB8" s="16">
        <v>0.67073170731707299</v>
      </c>
      <c r="AC8" s="16">
        <v>0.625</v>
      </c>
      <c r="AD8" s="16">
        <v>0.63565891472868197</v>
      </c>
      <c r="AE8" s="16">
        <v>0.60504201680672298</v>
      </c>
      <c r="AF8" s="16">
        <v>0.61702127659574502</v>
      </c>
      <c r="AG8" s="16">
        <v>0.60416666666666696</v>
      </c>
      <c r="AH8" s="16">
        <v>0.59756097560975596</v>
      </c>
      <c r="AI8" s="16">
        <v>0.61320754716981096</v>
      </c>
      <c r="AJ8" s="16"/>
      <c r="AK8" s="16">
        <v>0.56345177664974599</v>
      </c>
      <c r="AL8" s="16">
        <v>0.64077669902912604</v>
      </c>
      <c r="AM8" s="16">
        <v>0.60396039603960405</v>
      </c>
      <c r="AN8" s="16">
        <v>0.64163822525597303</v>
      </c>
      <c r="AO8" s="16">
        <v>0.64361702127659604</v>
      </c>
      <c r="AP8" s="16">
        <v>0.61751152073732696</v>
      </c>
      <c r="AQ8" s="16">
        <v>0.61333333333333295</v>
      </c>
      <c r="AR8" s="16"/>
      <c r="AS8" s="16">
        <v>0.55319148936170204</v>
      </c>
      <c r="AT8" s="16">
        <v>0.62654867256637203</v>
      </c>
      <c r="AU8" s="16"/>
      <c r="AV8" s="16">
        <v>0.59282700421940904</v>
      </c>
      <c r="AW8" s="16">
        <v>0.62914691943127998</v>
      </c>
      <c r="AX8" s="16"/>
      <c r="AY8" s="16">
        <v>0.62922705314009697</v>
      </c>
      <c r="AZ8" s="16">
        <v>0.59387755102040796</v>
      </c>
      <c r="BA8" s="16"/>
      <c r="BB8" s="16">
        <v>0.63046757164404199</v>
      </c>
      <c r="BC8" s="16">
        <v>0.60152671755725196</v>
      </c>
      <c r="BD8" s="16"/>
      <c r="BE8" s="16">
        <v>0.53939393939393898</v>
      </c>
      <c r="BF8" s="16">
        <v>0.57692307692307698</v>
      </c>
      <c r="BG8" s="16">
        <v>0.67993079584775096</v>
      </c>
      <c r="BH8" s="16">
        <v>0.56595744680851101</v>
      </c>
    </row>
    <row r="9" spans="2:60" ht="30" x14ac:dyDescent="0.25">
      <c r="B9" s="17" t="s">
        <v>654</v>
      </c>
      <c r="C9" s="16">
        <v>0.48558421851289801</v>
      </c>
      <c r="D9" s="16">
        <v>0.46511627906976699</v>
      </c>
      <c r="E9" s="16">
        <v>0.482517482517482</v>
      </c>
      <c r="F9" s="16">
        <v>0.54736842105263195</v>
      </c>
      <c r="G9" s="16">
        <v>0.5</v>
      </c>
      <c r="H9" s="16">
        <v>0.4</v>
      </c>
      <c r="I9" s="16">
        <v>0.49523809523809498</v>
      </c>
      <c r="J9" s="16">
        <v>0.52631578947368396</v>
      </c>
      <c r="K9" s="16">
        <v>0.56164383561643805</v>
      </c>
      <c r="L9" s="16">
        <v>0.3</v>
      </c>
      <c r="M9" s="16">
        <v>0.45454545454545497</v>
      </c>
      <c r="N9" s="16">
        <v>0.41176470588235298</v>
      </c>
      <c r="O9" s="16">
        <v>0.4</v>
      </c>
      <c r="P9" s="16">
        <v>0.46666666666666701</v>
      </c>
      <c r="Q9" s="16">
        <v>0.418604651162791</v>
      </c>
      <c r="R9" s="16">
        <v>0.33333333333333298</v>
      </c>
      <c r="S9" s="16">
        <v>0.57142857142857095</v>
      </c>
      <c r="T9" s="16">
        <v>0.50961538461538503</v>
      </c>
      <c r="U9" s="16"/>
      <c r="V9" s="16">
        <v>0.34540389972144803</v>
      </c>
      <c r="W9" s="16">
        <v>0.56216216216216197</v>
      </c>
      <c r="X9" s="16">
        <v>0.54225352112676095</v>
      </c>
      <c r="Y9" s="16">
        <v>0.52653061224489806</v>
      </c>
      <c r="Z9" s="16"/>
      <c r="AA9" s="16">
        <v>0.39370078740157499</v>
      </c>
      <c r="AB9" s="16">
        <v>0.57317073170731703</v>
      </c>
      <c r="AC9" s="16">
        <v>0.53571428571428603</v>
      </c>
      <c r="AD9" s="16">
        <v>0.51937984496124001</v>
      </c>
      <c r="AE9" s="16">
        <v>0.59663865546218497</v>
      </c>
      <c r="AF9" s="16">
        <v>0.47872340425531901</v>
      </c>
      <c r="AG9" s="16">
        <v>0.55208333333333304</v>
      </c>
      <c r="AH9" s="16">
        <v>0.53658536585365901</v>
      </c>
      <c r="AI9" s="16">
        <v>0.41509433962264197</v>
      </c>
      <c r="AJ9" s="16"/>
      <c r="AK9" s="16">
        <v>0.37563451776649698</v>
      </c>
      <c r="AL9" s="16">
        <v>0.42718446601941701</v>
      </c>
      <c r="AM9" s="16">
        <v>0.42574257425742601</v>
      </c>
      <c r="AN9" s="16">
        <v>0.49488054607508503</v>
      </c>
      <c r="AO9" s="16">
        <v>0.57446808510638303</v>
      </c>
      <c r="AP9" s="16">
        <v>0.493087557603687</v>
      </c>
      <c r="AQ9" s="16">
        <v>0.54</v>
      </c>
      <c r="AR9" s="16"/>
      <c r="AS9" s="16">
        <v>0.45212765957446799</v>
      </c>
      <c r="AT9" s="16">
        <v>0.49115044247787598</v>
      </c>
      <c r="AU9" s="16"/>
      <c r="AV9" s="16">
        <v>0.45991561181434598</v>
      </c>
      <c r="AW9" s="16">
        <v>0.5</v>
      </c>
      <c r="AX9" s="16"/>
      <c r="AY9" s="16">
        <v>0.46135265700483102</v>
      </c>
      <c r="AZ9" s="16">
        <v>0.52653061224489806</v>
      </c>
      <c r="BA9" s="16"/>
      <c r="BB9" s="16">
        <v>0.512820512820513</v>
      </c>
      <c r="BC9" s="16">
        <v>0.458015267175573</v>
      </c>
      <c r="BD9" s="16"/>
      <c r="BE9" s="16">
        <v>0.30909090909090903</v>
      </c>
      <c r="BF9" s="16">
        <v>0.48224852071005903</v>
      </c>
      <c r="BG9" s="16">
        <v>0.53114186851211098</v>
      </c>
      <c r="BH9" s="16">
        <v>0.49787234042553202</v>
      </c>
    </row>
    <row r="10" spans="2:60" ht="30" x14ac:dyDescent="0.25">
      <c r="B10" s="17" t="s">
        <v>655</v>
      </c>
      <c r="C10" s="16">
        <v>0.366464339908953</v>
      </c>
      <c r="D10" s="16">
        <v>0.36434108527131798</v>
      </c>
      <c r="E10" s="16">
        <v>0.39860139860139898</v>
      </c>
      <c r="F10" s="16">
        <v>0.38947368421052603</v>
      </c>
      <c r="G10" s="16">
        <v>0.44827586206896602</v>
      </c>
      <c r="H10" s="16">
        <v>0.4</v>
      </c>
      <c r="I10" s="16">
        <v>0.371428571428571</v>
      </c>
      <c r="J10" s="16">
        <v>0.42105263157894701</v>
      </c>
      <c r="K10" s="16">
        <v>0.36986301369863001</v>
      </c>
      <c r="L10" s="16">
        <v>0.3</v>
      </c>
      <c r="M10" s="16">
        <v>0.34090909090909099</v>
      </c>
      <c r="N10" s="16">
        <v>0.30392156862745101</v>
      </c>
      <c r="O10" s="16">
        <v>0.3</v>
      </c>
      <c r="P10" s="16">
        <v>0.35</v>
      </c>
      <c r="Q10" s="16">
        <v>0.34883720930232598</v>
      </c>
      <c r="R10" s="16">
        <v>0.407407407407407</v>
      </c>
      <c r="S10" s="16">
        <v>0.32967032967033</v>
      </c>
      <c r="T10" s="16">
        <v>0.42307692307692302</v>
      </c>
      <c r="U10" s="16"/>
      <c r="V10" s="16">
        <v>0.35097493036211702</v>
      </c>
      <c r="W10" s="16">
        <v>0.35135135135135098</v>
      </c>
      <c r="X10" s="16">
        <v>0.37323943661971798</v>
      </c>
      <c r="Y10" s="16">
        <v>0.37959183673469399</v>
      </c>
      <c r="Z10" s="16"/>
      <c r="AA10" s="16">
        <v>0.36745406824146998</v>
      </c>
      <c r="AB10" s="16">
        <v>0.292682926829268</v>
      </c>
      <c r="AC10" s="16">
        <v>0.30357142857142899</v>
      </c>
      <c r="AD10" s="16">
        <v>0.32558139534883701</v>
      </c>
      <c r="AE10" s="16">
        <v>0.39495798319327702</v>
      </c>
      <c r="AF10" s="16">
        <v>0.45744680851063801</v>
      </c>
      <c r="AG10" s="16">
        <v>0.39583333333333298</v>
      </c>
      <c r="AH10" s="16">
        <v>0.42682926829268297</v>
      </c>
      <c r="AI10" s="16">
        <v>0.37735849056603799</v>
      </c>
      <c r="AJ10" s="16"/>
      <c r="AK10" s="16">
        <v>0.34517766497461899</v>
      </c>
      <c r="AL10" s="16">
        <v>0.29126213592233002</v>
      </c>
      <c r="AM10" s="16">
        <v>0.366336633663366</v>
      </c>
      <c r="AN10" s="16">
        <v>0.36177474402730397</v>
      </c>
      <c r="AO10" s="16">
        <v>0.36702127659574502</v>
      </c>
      <c r="AP10" s="16">
        <v>0.34101382488479298</v>
      </c>
      <c r="AQ10" s="16">
        <v>0.44666666666666699</v>
      </c>
      <c r="AR10" s="16"/>
      <c r="AS10" s="16">
        <v>0.42553191489361702</v>
      </c>
      <c r="AT10" s="16">
        <v>0.35663716814159302</v>
      </c>
      <c r="AU10" s="16"/>
      <c r="AV10" s="16">
        <v>0.35232067510548498</v>
      </c>
      <c r="AW10" s="16">
        <v>0.37440758293838899</v>
      </c>
      <c r="AX10" s="16"/>
      <c r="AY10" s="16">
        <v>0.35869565217391303</v>
      </c>
      <c r="AZ10" s="16">
        <v>0.37959183673469399</v>
      </c>
      <c r="BA10" s="16"/>
      <c r="BB10" s="16">
        <v>0.39366515837104099</v>
      </c>
      <c r="BC10" s="16">
        <v>0.33893129770992397</v>
      </c>
      <c r="BD10" s="16"/>
      <c r="BE10" s="16">
        <v>0.26060606060606101</v>
      </c>
      <c r="BF10" s="16">
        <v>0.38757396449704101</v>
      </c>
      <c r="BG10" s="16">
        <v>0.39619377162629799</v>
      </c>
      <c r="BH10" s="16">
        <v>0.33617021276595699</v>
      </c>
    </row>
    <row r="11" spans="2:60" ht="30" x14ac:dyDescent="0.25">
      <c r="B11" s="17" t="s">
        <v>656</v>
      </c>
      <c r="C11" s="16">
        <v>0.27162367223065198</v>
      </c>
      <c r="D11" s="16">
        <v>0.28682170542635699</v>
      </c>
      <c r="E11" s="16">
        <v>0.195804195804196</v>
      </c>
      <c r="F11" s="16">
        <v>0.21052631578947401</v>
      </c>
      <c r="G11" s="16">
        <v>0.32758620689655199</v>
      </c>
      <c r="H11" s="16">
        <v>0.16666666666666699</v>
      </c>
      <c r="I11" s="16">
        <v>0.28571428571428598</v>
      </c>
      <c r="J11" s="16">
        <v>0.42105263157894701</v>
      </c>
      <c r="K11" s="16">
        <v>0.38356164383561597</v>
      </c>
      <c r="L11" s="16">
        <v>0.233333333333333</v>
      </c>
      <c r="M11" s="16">
        <v>0.22727272727272699</v>
      </c>
      <c r="N11" s="16">
        <v>0.28431372549019601</v>
      </c>
      <c r="O11" s="16">
        <v>0.16666666666666699</v>
      </c>
      <c r="P11" s="16">
        <v>0.25</v>
      </c>
      <c r="Q11" s="16">
        <v>0.186046511627907</v>
      </c>
      <c r="R11" s="16">
        <v>7.4074074074074098E-2</v>
      </c>
      <c r="S11" s="16">
        <v>0.35714285714285698</v>
      </c>
      <c r="T11" s="16">
        <v>0.30769230769230799</v>
      </c>
      <c r="U11" s="16"/>
      <c r="V11" s="16">
        <v>0.23119777158774399</v>
      </c>
      <c r="W11" s="16">
        <v>0.178378378378378</v>
      </c>
      <c r="X11" s="16">
        <v>0.309859154929577</v>
      </c>
      <c r="Y11" s="16">
        <v>0.314285714285714</v>
      </c>
      <c r="Z11" s="16"/>
      <c r="AA11" s="16">
        <v>0.25721784776902901</v>
      </c>
      <c r="AB11" s="16">
        <v>0.26829268292682901</v>
      </c>
      <c r="AC11" s="16">
        <v>0.23214285714285701</v>
      </c>
      <c r="AD11" s="16">
        <v>0.31782945736434098</v>
      </c>
      <c r="AE11" s="16">
        <v>0.27731092436974802</v>
      </c>
      <c r="AF11" s="16">
        <v>0.27659574468085102</v>
      </c>
      <c r="AG11" s="16">
        <v>0.25</v>
      </c>
      <c r="AH11" s="16">
        <v>0.31707317073170699</v>
      </c>
      <c r="AI11" s="16">
        <v>0.38679245283018898</v>
      </c>
      <c r="AJ11" s="16"/>
      <c r="AK11" s="16">
        <v>0.24873096446700499</v>
      </c>
      <c r="AL11" s="16">
        <v>0.26213592233009703</v>
      </c>
      <c r="AM11" s="16">
        <v>0.30693069306930698</v>
      </c>
      <c r="AN11" s="16">
        <v>0.290102389078498</v>
      </c>
      <c r="AO11" s="16">
        <v>0.30319148936170198</v>
      </c>
      <c r="AP11" s="16">
        <v>0.29953917050691198</v>
      </c>
      <c r="AQ11" s="16">
        <v>0.25333333333333302</v>
      </c>
      <c r="AR11" s="16"/>
      <c r="AS11" s="16">
        <v>0.329787234042553</v>
      </c>
      <c r="AT11" s="16">
        <v>0.26194690265486698</v>
      </c>
      <c r="AU11" s="16"/>
      <c r="AV11" s="16">
        <v>0.27637130801687798</v>
      </c>
      <c r="AW11" s="16">
        <v>0.26895734597156401</v>
      </c>
      <c r="AX11" s="16"/>
      <c r="AY11" s="16">
        <v>0.24637681159420299</v>
      </c>
      <c r="AZ11" s="16">
        <v>0.314285714285714</v>
      </c>
      <c r="BA11" s="16"/>
      <c r="BB11" s="16">
        <v>0.276018099547511</v>
      </c>
      <c r="BC11" s="16">
        <v>0.26717557251908403</v>
      </c>
      <c r="BD11" s="16"/>
      <c r="BE11" s="16">
        <v>0.175757575757576</v>
      </c>
      <c r="BF11" s="16">
        <v>0.224852071005917</v>
      </c>
      <c r="BG11" s="16">
        <v>0.29757785467128001</v>
      </c>
      <c r="BH11" s="16">
        <v>0.340425531914894</v>
      </c>
    </row>
    <row r="12" spans="2:60" x14ac:dyDescent="0.25">
      <c r="B12" s="17" t="s">
        <v>657</v>
      </c>
      <c r="C12" s="16">
        <v>0.24734446130500801</v>
      </c>
      <c r="D12" s="16">
        <v>0.24806201550387599</v>
      </c>
      <c r="E12" s="16">
        <v>0.26573426573426601</v>
      </c>
      <c r="F12" s="16">
        <v>0.21052631578947401</v>
      </c>
      <c r="G12" s="16">
        <v>0.27586206896551702</v>
      </c>
      <c r="H12" s="16">
        <v>0.266666666666667</v>
      </c>
      <c r="I12" s="16">
        <v>0.19047619047618999</v>
      </c>
      <c r="J12" s="16">
        <v>0.157894736842105</v>
      </c>
      <c r="K12" s="16">
        <v>0.20547945205479501</v>
      </c>
      <c r="L12" s="16">
        <v>0.33333333333333298</v>
      </c>
      <c r="M12" s="16">
        <v>0.27272727272727298</v>
      </c>
      <c r="N12" s="16">
        <v>0.28431372549019601</v>
      </c>
      <c r="O12" s="16">
        <v>0.36666666666666697</v>
      </c>
      <c r="P12" s="16">
        <v>0.233333333333333</v>
      </c>
      <c r="Q12" s="16">
        <v>0.27906976744186002</v>
      </c>
      <c r="R12" s="16">
        <v>0.25925925925925902</v>
      </c>
      <c r="S12" s="16">
        <v>0.20879120879120899</v>
      </c>
      <c r="T12" s="16">
        <v>0.27884615384615402</v>
      </c>
      <c r="U12" s="16"/>
      <c r="V12" s="16">
        <v>0.27298050139275798</v>
      </c>
      <c r="W12" s="16">
        <v>0.23783783783783799</v>
      </c>
      <c r="X12" s="16">
        <v>0.22535211267605601</v>
      </c>
      <c r="Y12" s="16">
        <v>0.24489795918367299</v>
      </c>
      <c r="Z12" s="16"/>
      <c r="AA12" s="16">
        <v>0.25984251968503902</v>
      </c>
      <c r="AB12" s="16">
        <v>0.207317073170732</v>
      </c>
      <c r="AC12" s="16">
        <v>0.25892857142857101</v>
      </c>
      <c r="AD12" s="16">
        <v>0.25581395348837199</v>
      </c>
      <c r="AE12" s="16">
        <v>0.22689075630252101</v>
      </c>
      <c r="AF12" s="16">
        <v>0.29787234042553201</v>
      </c>
      <c r="AG12" s="16">
        <v>0.22916666666666699</v>
      </c>
      <c r="AH12" s="16">
        <v>0.19512195121951201</v>
      </c>
      <c r="AI12" s="16">
        <v>0.30188679245283001</v>
      </c>
      <c r="AJ12" s="16"/>
      <c r="AK12" s="16">
        <v>0.27411167512690399</v>
      </c>
      <c r="AL12" s="16">
        <v>0.25242718446601897</v>
      </c>
      <c r="AM12" s="16">
        <v>0.30693069306930698</v>
      </c>
      <c r="AN12" s="16">
        <v>0.25597269624573399</v>
      </c>
      <c r="AO12" s="16">
        <v>0.22872340425531901</v>
      </c>
      <c r="AP12" s="16">
        <v>0.225806451612903</v>
      </c>
      <c r="AQ12" s="16">
        <v>0.22</v>
      </c>
      <c r="AR12" s="16"/>
      <c r="AS12" s="16">
        <v>0.29255319148936199</v>
      </c>
      <c r="AT12" s="16">
        <v>0.23982300884955801</v>
      </c>
      <c r="AU12" s="16"/>
      <c r="AV12" s="16">
        <v>0.26160337552742602</v>
      </c>
      <c r="AW12" s="16">
        <v>0.23933649289099501</v>
      </c>
      <c r="AX12" s="16"/>
      <c r="AY12" s="16">
        <v>0.24879227053140099</v>
      </c>
      <c r="AZ12" s="16">
        <v>0.24489795918367299</v>
      </c>
      <c r="BA12" s="16"/>
      <c r="BB12" s="16">
        <v>0.24886877828054299</v>
      </c>
      <c r="BC12" s="16">
        <v>0.24580152671755701</v>
      </c>
      <c r="BD12" s="16"/>
      <c r="BE12" s="16">
        <v>0.24242424242424199</v>
      </c>
      <c r="BF12" s="16">
        <v>0.218934911242604</v>
      </c>
      <c r="BG12" s="16">
        <v>0.245674740484429</v>
      </c>
      <c r="BH12" s="16">
        <v>0.29787234042553201</v>
      </c>
    </row>
    <row r="13" spans="2:60" ht="45" x14ac:dyDescent="0.25">
      <c r="B13" s="17" t="s">
        <v>658</v>
      </c>
      <c r="C13" s="16">
        <v>0.16919575113808799</v>
      </c>
      <c r="D13" s="16">
        <v>0.186046511627907</v>
      </c>
      <c r="E13" s="16">
        <v>9.7902097902097904E-2</v>
      </c>
      <c r="F13" s="16">
        <v>0.13684210526315799</v>
      </c>
      <c r="G13" s="16">
        <v>8.6206896551724102E-2</v>
      </c>
      <c r="H13" s="16">
        <v>6.6666666666666693E-2</v>
      </c>
      <c r="I13" s="16">
        <v>0.25714285714285701</v>
      </c>
      <c r="J13" s="16">
        <v>0.26315789473684198</v>
      </c>
      <c r="K13" s="16">
        <v>0.20547945205479501</v>
      </c>
      <c r="L13" s="16">
        <v>0.133333333333333</v>
      </c>
      <c r="M13" s="16">
        <v>0.204545454545455</v>
      </c>
      <c r="N13" s="16">
        <v>0.22549019607843099</v>
      </c>
      <c r="O13" s="16">
        <v>0.266666666666667</v>
      </c>
      <c r="P13" s="16">
        <v>0.1</v>
      </c>
      <c r="Q13" s="16">
        <v>0.162790697674419</v>
      </c>
      <c r="R13" s="16">
        <v>0.148148148148148</v>
      </c>
      <c r="S13" s="16">
        <v>0.164835164835165</v>
      </c>
      <c r="T13" s="16">
        <v>0.17307692307692299</v>
      </c>
      <c r="U13" s="16"/>
      <c r="V13" s="16">
        <v>0.105849582172702</v>
      </c>
      <c r="W13" s="16">
        <v>0.178378378378378</v>
      </c>
      <c r="X13" s="16">
        <v>0.16549295774647901</v>
      </c>
      <c r="Y13" s="16">
        <v>0.214285714285714</v>
      </c>
      <c r="Z13" s="16"/>
      <c r="AA13" s="16">
        <v>0.139107611548556</v>
      </c>
      <c r="AB13" s="16">
        <v>0.146341463414634</v>
      </c>
      <c r="AC13" s="16">
        <v>0.23214285714285701</v>
      </c>
      <c r="AD13" s="16">
        <v>0.14728682170542601</v>
      </c>
      <c r="AE13" s="16">
        <v>0.184873949579832</v>
      </c>
      <c r="AF13" s="16">
        <v>0.180851063829787</v>
      </c>
      <c r="AG13" s="16">
        <v>0.20833333333333301</v>
      </c>
      <c r="AH13" s="16">
        <v>0.207317073170732</v>
      </c>
      <c r="AI13" s="16">
        <v>0.25471698113207503</v>
      </c>
      <c r="AJ13" s="16"/>
      <c r="AK13" s="16">
        <v>0.157360406091371</v>
      </c>
      <c r="AL13" s="16">
        <v>0.17475728155339801</v>
      </c>
      <c r="AM13" s="16">
        <v>0.16831683168316799</v>
      </c>
      <c r="AN13" s="16">
        <v>0.150170648464164</v>
      </c>
      <c r="AO13" s="16">
        <v>0.19680851063829799</v>
      </c>
      <c r="AP13" s="16">
        <v>0.202764976958525</v>
      </c>
      <c r="AQ13" s="16">
        <v>0.18666666666666701</v>
      </c>
      <c r="AR13" s="16"/>
      <c r="AS13" s="16">
        <v>0.28191489361702099</v>
      </c>
      <c r="AT13" s="16">
        <v>0.15044247787610601</v>
      </c>
      <c r="AU13" s="16"/>
      <c r="AV13" s="16">
        <v>0.16033755274261599</v>
      </c>
      <c r="AW13" s="16">
        <v>0.17417061611374399</v>
      </c>
      <c r="AX13" s="16"/>
      <c r="AY13" s="16">
        <v>0.14251207729468601</v>
      </c>
      <c r="AZ13" s="16">
        <v>0.214285714285714</v>
      </c>
      <c r="BA13" s="16"/>
      <c r="BB13" s="16">
        <v>0.177978883861237</v>
      </c>
      <c r="BC13" s="16">
        <v>0.16030534351145001</v>
      </c>
      <c r="BD13" s="16"/>
      <c r="BE13" s="16">
        <v>8.4848484848484895E-2</v>
      </c>
      <c r="BF13" s="16">
        <v>0.14201183431952699</v>
      </c>
      <c r="BG13" s="16">
        <v>0.178200692041523</v>
      </c>
      <c r="BH13" s="16">
        <v>0.24680851063829801</v>
      </c>
    </row>
    <row r="14" spans="2:60" ht="45" x14ac:dyDescent="0.25">
      <c r="B14" s="17" t="s">
        <v>659</v>
      </c>
      <c r="C14" s="16">
        <v>0.153262518968134</v>
      </c>
      <c r="D14" s="16">
        <v>0.170542635658915</v>
      </c>
      <c r="E14" s="16">
        <v>0.160839160839161</v>
      </c>
      <c r="F14" s="16">
        <v>0.18947368421052599</v>
      </c>
      <c r="G14" s="16">
        <v>0.12068965517241401</v>
      </c>
      <c r="H14" s="16">
        <v>0.16666666666666699</v>
      </c>
      <c r="I14" s="16">
        <v>0.15238095238095201</v>
      </c>
      <c r="J14" s="16">
        <v>0.105263157894737</v>
      </c>
      <c r="K14" s="16">
        <v>0.123287671232877</v>
      </c>
      <c r="L14" s="16">
        <v>0.233333333333333</v>
      </c>
      <c r="M14" s="16">
        <v>0.15909090909090901</v>
      </c>
      <c r="N14" s="16">
        <v>0.18627450980392199</v>
      </c>
      <c r="O14" s="16">
        <v>0.133333333333333</v>
      </c>
      <c r="P14" s="16">
        <v>0.133333333333333</v>
      </c>
      <c r="Q14" s="16">
        <v>0.13953488372093001</v>
      </c>
      <c r="R14" s="16">
        <v>0.11111111111111099</v>
      </c>
      <c r="S14" s="16">
        <v>0.120879120879121</v>
      </c>
      <c r="T14" s="16">
        <v>0.16346153846153799</v>
      </c>
      <c r="U14" s="16"/>
      <c r="V14" s="16">
        <v>0.122562674094708</v>
      </c>
      <c r="W14" s="16">
        <v>0.19459459459459499</v>
      </c>
      <c r="X14" s="16">
        <v>0.17253521126760599</v>
      </c>
      <c r="Y14" s="16">
        <v>0.14897959183673501</v>
      </c>
      <c r="Z14" s="16"/>
      <c r="AA14" s="16">
        <v>0.133858267716535</v>
      </c>
      <c r="AB14" s="16">
        <v>0.19512195121951201</v>
      </c>
      <c r="AC14" s="16">
        <v>0.214285714285714</v>
      </c>
      <c r="AD14" s="16">
        <v>0.14728682170542601</v>
      </c>
      <c r="AE14" s="16">
        <v>0.17647058823529399</v>
      </c>
      <c r="AF14" s="16">
        <v>0.159574468085106</v>
      </c>
      <c r="AG14" s="16">
        <v>0.125</v>
      </c>
      <c r="AH14" s="16">
        <v>0.219512195121951</v>
      </c>
      <c r="AI14" s="16">
        <v>0.10377358490565999</v>
      </c>
      <c r="AJ14" s="16"/>
      <c r="AK14" s="16">
        <v>0.16751269035533001</v>
      </c>
      <c r="AL14" s="16">
        <v>0.242718446601942</v>
      </c>
      <c r="AM14" s="16">
        <v>0.16831683168316799</v>
      </c>
      <c r="AN14" s="16">
        <v>9.5563139931740607E-2</v>
      </c>
      <c r="AO14" s="16">
        <v>0.14893617021276601</v>
      </c>
      <c r="AP14" s="16">
        <v>0.18894009216589899</v>
      </c>
      <c r="AQ14" s="16">
        <v>0.15333333333333299</v>
      </c>
      <c r="AR14" s="16"/>
      <c r="AS14" s="16">
        <v>0.22340425531914901</v>
      </c>
      <c r="AT14" s="16">
        <v>0.14159292035398199</v>
      </c>
      <c r="AU14" s="16"/>
      <c r="AV14" s="16">
        <v>0.145569620253165</v>
      </c>
      <c r="AW14" s="16">
        <v>0.157582938388626</v>
      </c>
      <c r="AX14" s="16"/>
      <c r="AY14" s="16">
        <v>0.155797101449275</v>
      </c>
      <c r="AZ14" s="16">
        <v>0.14897959183673501</v>
      </c>
      <c r="BA14" s="16"/>
      <c r="BB14" s="16">
        <v>0.15384615384615399</v>
      </c>
      <c r="BC14" s="16">
        <v>0.15267175572519101</v>
      </c>
      <c r="BD14" s="16"/>
      <c r="BE14" s="16">
        <v>0.103030303030303</v>
      </c>
      <c r="BF14" s="16">
        <v>0.127218934911243</v>
      </c>
      <c r="BG14" s="16">
        <v>0.15397923875432501</v>
      </c>
      <c r="BH14" s="16">
        <v>0.22553191489361701</v>
      </c>
    </row>
    <row r="15" spans="2:60" ht="30" x14ac:dyDescent="0.25">
      <c r="B15" s="17" t="s">
        <v>660</v>
      </c>
      <c r="C15" s="16">
        <v>0.133535660091047</v>
      </c>
      <c r="D15" s="16">
        <v>0.14728682170542601</v>
      </c>
      <c r="E15" s="16">
        <v>0.10489510489510501</v>
      </c>
      <c r="F15" s="16">
        <v>0.13684210526315799</v>
      </c>
      <c r="G15" s="16">
        <v>0.17241379310344801</v>
      </c>
      <c r="H15" s="16">
        <v>0.133333333333333</v>
      </c>
      <c r="I15" s="16">
        <v>0.12380952380952399</v>
      </c>
      <c r="J15" s="16">
        <v>0.157894736842105</v>
      </c>
      <c r="K15" s="16">
        <v>9.5890410958904104E-2</v>
      </c>
      <c r="L15" s="16">
        <v>0.133333333333333</v>
      </c>
      <c r="M15" s="16">
        <v>0.125</v>
      </c>
      <c r="N15" s="16">
        <v>0.13725490196078399</v>
      </c>
      <c r="O15" s="16">
        <v>0.16666666666666699</v>
      </c>
      <c r="P15" s="16">
        <v>0.133333333333333</v>
      </c>
      <c r="Q15" s="16">
        <v>0.186046511627907</v>
      </c>
      <c r="R15" s="16">
        <v>3.7037037037037E-2</v>
      </c>
      <c r="S15" s="16">
        <v>0.14835164835164799</v>
      </c>
      <c r="T15" s="16">
        <v>0.134615384615385</v>
      </c>
      <c r="U15" s="16"/>
      <c r="V15" s="16">
        <v>9.1922005571030599E-2</v>
      </c>
      <c r="W15" s="16">
        <v>8.6486486486486505E-2</v>
      </c>
      <c r="X15" s="16">
        <v>0.14436619718309901</v>
      </c>
      <c r="Y15" s="16">
        <v>0.17551020408163301</v>
      </c>
      <c r="Z15" s="16"/>
      <c r="AA15" s="16">
        <v>6.5616797900262494E-2</v>
      </c>
      <c r="AB15" s="16">
        <v>0.207317073170732</v>
      </c>
      <c r="AC15" s="16">
        <v>0.13392857142857101</v>
      </c>
      <c r="AD15" s="16">
        <v>0.217054263565891</v>
      </c>
      <c r="AE15" s="16">
        <v>0.151260504201681</v>
      </c>
      <c r="AF15" s="16">
        <v>0.180851063829787</v>
      </c>
      <c r="AG15" s="16">
        <v>0.16666666666666699</v>
      </c>
      <c r="AH15" s="16">
        <v>0.146341463414634</v>
      </c>
      <c r="AI15" s="16">
        <v>0.179245283018868</v>
      </c>
      <c r="AJ15" s="16"/>
      <c r="AK15" s="16">
        <v>0.121827411167513</v>
      </c>
      <c r="AL15" s="16">
        <v>0.15533980582524301</v>
      </c>
      <c r="AM15" s="16">
        <v>0.18811881188118801</v>
      </c>
      <c r="AN15" s="16">
        <v>8.1911262798634796E-2</v>
      </c>
      <c r="AO15" s="16">
        <v>0.180851063829787</v>
      </c>
      <c r="AP15" s="16">
        <v>0.15668202764976999</v>
      </c>
      <c r="AQ15" s="16">
        <v>0.15333333333333299</v>
      </c>
      <c r="AR15" s="16"/>
      <c r="AS15" s="16">
        <v>0.22340425531914901</v>
      </c>
      <c r="AT15" s="16">
        <v>0.11858407079645999</v>
      </c>
      <c r="AU15" s="16"/>
      <c r="AV15" s="16">
        <v>0.113924050632911</v>
      </c>
      <c r="AW15" s="16">
        <v>0.14454976303317499</v>
      </c>
      <c r="AX15" s="16"/>
      <c r="AY15" s="16">
        <v>0.108695652173913</v>
      </c>
      <c r="AZ15" s="16">
        <v>0.17551020408163301</v>
      </c>
      <c r="BA15" s="16"/>
      <c r="BB15" s="16">
        <v>0.158371040723982</v>
      </c>
      <c r="BC15" s="16">
        <v>0.10839694656488499</v>
      </c>
      <c r="BD15" s="16"/>
      <c r="BE15" s="16">
        <v>6.6666666666666693E-2</v>
      </c>
      <c r="BF15" s="16">
        <v>0.118343195266272</v>
      </c>
      <c r="BG15" s="16">
        <v>0.143598615916955</v>
      </c>
      <c r="BH15" s="16">
        <v>0.17872340425531899</v>
      </c>
    </row>
    <row r="16" spans="2:60" x14ac:dyDescent="0.25">
      <c r="B16" s="17" t="s">
        <v>99</v>
      </c>
      <c r="C16" s="16">
        <v>5.31107738998483E-3</v>
      </c>
      <c r="D16" s="16">
        <v>1.5503875968992199E-2</v>
      </c>
      <c r="E16" s="16">
        <v>1.3986013986014E-2</v>
      </c>
      <c r="F16" s="16">
        <v>0</v>
      </c>
      <c r="G16" s="16">
        <v>1.72413793103448E-2</v>
      </c>
      <c r="H16" s="16">
        <v>0</v>
      </c>
      <c r="I16" s="16">
        <v>0</v>
      </c>
      <c r="J16" s="16">
        <v>0</v>
      </c>
      <c r="K16" s="16">
        <v>0</v>
      </c>
      <c r="L16" s="16">
        <v>0</v>
      </c>
      <c r="M16" s="16">
        <v>0</v>
      </c>
      <c r="N16" s="16">
        <v>9.8039215686274508E-3</v>
      </c>
      <c r="O16" s="16">
        <v>0</v>
      </c>
      <c r="P16" s="16">
        <v>0</v>
      </c>
      <c r="Q16" s="16">
        <v>0</v>
      </c>
      <c r="R16" s="16">
        <v>0</v>
      </c>
      <c r="S16" s="16">
        <v>5.4945054945054897E-3</v>
      </c>
      <c r="T16" s="16">
        <v>0</v>
      </c>
      <c r="U16" s="16"/>
      <c r="V16" s="16">
        <v>8.3565459610027894E-3</v>
      </c>
      <c r="W16" s="16">
        <v>5.40540540540541E-3</v>
      </c>
      <c r="X16" s="16">
        <v>7.0422535211267599E-3</v>
      </c>
      <c r="Y16" s="16">
        <v>2.0408163265306098E-3</v>
      </c>
      <c r="Z16" s="16"/>
      <c r="AA16" s="16">
        <v>5.2493438320209999E-3</v>
      </c>
      <c r="AB16" s="16">
        <v>1.21951219512195E-2</v>
      </c>
      <c r="AC16" s="16">
        <v>0</v>
      </c>
      <c r="AD16" s="16">
        <v>0</v>
      </c>
      <c r="AE16" s="16">
        <v>8.4033613445378096E-3</v>
      </c>
      <c r="AF16" s="16">
        <v>1.0638297872340399E-2</v>
      </c>
      <c r="AG16" s="16">
        <v>1.0416666666666701E-2</v>
      </c>
      <c r="AH16" s="16">
        <v>0</v>
      </c>
      <c r="AI16" s="16">
        <v>0</v>
      </c>
      <c r="AJ16" s="16"/>
      <c r="AK16" s="16">
        <v>1.01522842639594E-2</v>
      </c>
      <c r="AL16" s="16">
        <v>9.7087378640776708E-3</v>
      </c>
      <c r="AM16" s="16">
        <v>0</v>
      </c>
      <c r="AN16" s="16">
        <v>3.4129692832764501E-3</v>
      </c>
      <c r="AO16" s="16">
        <v>0</v>
      </c>
      <c r="AP16" s="16">
        <v>9.2165898617511503E-3</v>
      </c>
      <c r="AQ16" s="16">
        <v>6.6666666666666697E-3</v>
      </c>
      <c r="AR16" s="16"/>
      <c r="AS16" s="16">
        <v>5.31914893617021E-3</v>
      </c>
      <c r="AT16" s="16">
        <v>5.3097345132743397E-3</v>
      </c>
      <c r="AU16" s="16"/>
      <c r="AV16" s="16">
        <v>2.1097046413502099E-3</v>
      </c>
      <c r="AW16" s="16">
        <v>7.10900473933649E-3</v>
      </c>
      <c r="AX16" s="16"/>
      <c r="AY16" s="16">
        <v>7.2463768115942004E-3</v>
      </c>
      <c r="AZ16" s="16">
        <v>2.0408163265306098E-3</v>
      </c>
      <c r="BA16" s="16"/>
      <c r="BB16" s="16">
        <v>3.0165912518853701E-3</v>
      </c>
      <c r="BC16" s="16">
        <v>7.63358778625954E-3</v>
      </c>
      <c r="BD16" s="16"/>
      <c r="BE16" s="16">
        <v>6.0606060606060597E-3</v>
      </c>
      <c r="BF16" s="16">
        <v>1.4792899408284E-2</v>
      </c>
      <c r="BG16" s="16">
        <v>1.7301038062283701E-3</v>
      </c>
      <c r="BH16" s="16">
        <v>0</v>
      </c>
    </row>
    <row r="17" spans="2:60" x14ac:dyDescent="0.25">
      <c r="B17" s="17" t="s">
        <v>103</v>
      </c>
      <c r="C17" s="18">
        <v>3.8694992412746598E-2</v>
      </c>
      <c r="D17" s="18">
        <v>3.1007751937984499E-2</v>
      </c>
      <c r="E17" s="18">
        <v>4.1958041958042001E-2</v>
      </c>
      <c r="F17" s="18">
        <v>2.1052631578947399E-2</v>
      </c>
      <c r="G17" s="18">
        <v>8.6206896551724102E-2</v>
      </c>
      <c r="H17" s="18">
        <v>6.6666666666666693E-2</v>
      </c>
      <c r="I17" s="18">
        <v>1.9047619047619001E-2</v>
      </c>
      <c r="J17" s="18">
        <v>0</v>
      </c>
      <c r="K17" s="18">
        <v>5.4794520547945202E-2</v>
      </c>
      <c r="L17" s="18">
        <v>0</v>
      </c>
      <c r="M17" s="18">
        <v>5.6818181818181802E-2</v>
      </c>
      <c r="N17" s="18">
        <v>4.9019607843137303E-2</v>
      </c>
      <c r="O17" s="18">
        <v>6.6666666666666693E-2</v>
      </c>
      <c r="P17" s="18">
        <v>8.3333333333333301E-2</v>
      </c>
      <c r="Q17" s="18">
        <v>4.6511627906976702E-2</v>
      </c>
      <c r="R17" s="18">
        <v>7.4074074074074098E-2</v>
      </c>
      <c r="S17" s="18">
        <v>1.6483516483516501E-2</v>
      </c>
      <c r="T17" s="18">
        <v>1.9230769230769201E-2</v>
      </c>
      <c r="U17" s="18"/>
      <c r="V17" s="18">
        <v>8.9136490250696407E-2</v>
      </c>
      <c r="W17" s="18">
        <v>1.62162162162162E-2</v>
      </c>
      <c r="X17" s="18">
        <v>2.8169014084507001E-2</v>
      </c>
      <c r="Y17" s="18">
        <v>1.6326530612244899E-2</v>
      </c>
      <c r="Z17" s="18"/>
      <c r="AA17" s="18">
        <v>8.13648293963255E-2</v>
      </c>
      <c r="AB17" s="18">
        <v>1.21951219512195E-2</v>
      </c>
      <c r="AC17" s="18">
        <v>8.9285714285714298E-3</v>
      </c>
      <c r="AD17" s="18">
        <v>7.7519379844961196E-3</v>
      </c>
      <c r="AE17" s="18">
        <v>8.4033613445378096E-3</v>
      </c>
      <c r="AF17" s="18">
        <v>1.0638297872340399E-2</v>
      </c>
      <c r="AG17" s="18">
        <v>2.0833333333333301E-2</v>
      </c>
      <c r="AH17" s="18">
        <v>0</v>
      </c>
      <c r="AI17" s="18">
        <v>1.88679245283019E-2</v>
      </c>
      <c r="AJ17" s="18"/>
      <c r="AK17" s="18">
        <v>6.5989847715736002E-2</v>
      </c>
      <c r="AL17" s="18">
        <v>9.7087378640776708E-3</v>
      </c>
      <c r="AM17" s="18">
        <v>3.9603960396039598E-2</v>
      </c>
      <c r="AN17" s="18">
        <v>4.7781569965870303E-2</v>
      </c>
      <c r="AO17" s="18">
        <v>1.0638297872340399E-2</v>
      </c>
      <c r="AP17" s="18">
        <v>9.2165898617511503E-3</v>
      </c>
      <c r="AQ17" s="18">
        <v>1.3333333333333299E-2</v>
      </c>
      <c r="AR17" s="18"/>
      <c r="AS17" s="18">
        <v>5.31914893617021E-3</v>
      </c>
      <c r="AT17" s="18">
        <v>4.4247787610619503E-2</v>
      </c>
      <c r="AU17" s="18"/>
      <c r="AV17" s="18">
        <v>4.8523206751054801E-2</v>
      </c>
      <c r="AW17" s="18">
        <v>3.3175355450236997E-2</v>
      </c>
      <c r="AX17" s="18"/>
      <c r="AY17" s="18">
        <v>5.1932367149758497E-2</v>
      </c>
      <c r="AZ17" s="18">
        <v>1.6326530612244899E-2</v>
      </c>
      <c r="BA17" s="18"/>
      <c r="BB17" s="18">
        <v>2.1116138763197598E-2</v>
      </c>
      <c r="BC17" s="18">
        <v>5.6488549618320602E-2</v>
      </c>
      <c r="BD17" s="18"/>
      <c r="BE17" s="18">
        <v>0.163636363636364</v>
      </c>
      <c r="BF17" s="18">
        <v>5.6213017751479299E-2</v>
      </c>
      <c r="BG17" s="18">
        <v>5.19031141868512E-3</v>
      </c>
      <c r="BH17" s="18">
        <v>8.5106382978723406E-3</v>
      </c>
    </row>
    <row r="18" spans="2:60" x14ac:dyDescent="0.25">
      <c r="B18" s="15"/>
    </row>
    <row r="19" spans="2:60" x14ac:dyDescent="0.25">
      <c r="B19" t="s">
        <v>80</v>
      </c>
    </row>
    <row r="20" spans="2:60" x14ac:dyDescent="0.25">
      <c r="B20" t="s">
        <v>81</v>
      </c>
    </row>
    <row r="22" spans="2:60" x14ac:dyDescent="0.25">
      <c r="B22"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H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662</v>
      </c>
      <c r="C8" s="16">
        <v>0.27086494688922602</v>
      </c>
      <c r="D8" s="16">
        <v>0.25581395348837199</v>
      </c>
      <c r="E8" s="16">
        <v>0.21678321678321699</v>
      </c>
      <c r="F8" s="16">
        <v>0.27368421052631597</v>
      </c>
      <c r="G8" s="16">
        <v>0.20689655172413801</v>
      </c>
      <c r="H8" s="16">
        <v>0.233333333333333</v>
      </c>
      <c r="I8" s="16">
        <v>0.33333333333333298</v>
      </c>
      <c r="J8" s="16">
        <v>0.26315789473684198</v>
      </c>
      <c r="K8" s="16">
        <v>0.24657534246575299</v>
      </c>
      <c r="L8" s="16">
        <v>0.16666666666666699</v>
      </c>
      <c r="M8" s="16">
        <v>0.39772727272727298</v>
      </c>
      <c r="N8" s="16">
        <v>0.25490196078431399</v>
      </c>
      <c r="O8" s="16">
        <v>0.3</v>
      </c>
      <c r="P8" s="16">
        <v>0.233333333333333</v>
      </c>
      <c r="Q8" s="16">
        <v>0.25581395348837199</v>
      </c>
      <c r="R8" s="16">
        <v>0.148148148148148</v>
      </c>
      <c r="S8" s="16">
        <v>0.32967032967033</v>
      </c>
      <c r="T8" s="16">
        <v>0.25</v>
      </c>
      <c r="U8" s="16"/>
      <c r="V8" s="16">
        <v>0.18105849582172701</v>
      </c>
      <c r="W8" s="16">
        <v>0.27027027027027001</v>
      </c>
      <c r="X8" s="16">
        <v>0.26056338028169002</v>
      </c>
      <c r="Y8" s="16">
        <v>0.34285714285714303</v>
      </c>
      <c r="Z8" s="16"/>
      <c r="AA8" s="16">
        <v>0.20734908136482899</v>
      </c>
      <c r="AB8" s="16">
        <v>0.34146341463414598</v>
      </c>
      <c r="AC8" s="16">
        <v>0.25</v>
      </c>
      <c r="AD8" s="16">
        <v>0.28682170542635699</v>
      </c>
      <c r="AE8" s="16">
        <v>0.31932773109243701</v>
      </c>
      <c r="AF8" s="16">
        <v>0.36170212765957399</v>
      </c>
      <c r="AG8" s="16">
        <v>0.30208333333333298</v>
      </c>
      <c r="AH8" s="16">
        <v>0.36585365853658502</v>
      </c>
      <c r="AI8" s="16">
        <v>0.39622641509433998</v>
      </c>
      <c r="AJ8" s="16"/>
      <c r="AK8" s="16">
        <v>0.24873096446700499</v>
      </c>
      <c r="AL8" s="16">
        <v>0.20388349514563101</v>
      </c>
      <c r="AM8" s="16">
        <v>0.24752475247524799</v>
      </c>
      <c r="AN8" s="16">
        <v>0.23208191126279901</v>
      </c>
      <c r="AO8" s="16">
        <v>0.340425531914894</v>
      </c>
      <c r="AP8" s="16">
        <v>0.29032258064516098</v>
      </c>
      <c r="AQ8" s="16">
        <v>0.39333333333333298</v>
      </c>
      <c r="AR8" s="16"/>
      <c r="AS8" s="16">
        <v>0.43617021276595702</v>
      </c>
      <c r="AT8" s="16">
        <v>0.24336283185840701</v>
      </c>
      <c r="AU8" s="16"/>
      <c r="AV8" s="16">
        <v>0.23628691983122399</v>
      </c>
      <c r="AW8" s="16">
        <v>0.29028436018957299</v>
      </c>
      <c r="AX8" s="16"/>
      <c r="AY8" s="16">
        <v>0.22826086956521699</v>
      </c>
      <c r="AZ8" s="16">
        <v>0.34285714285714303</v>
      </c>
      <c r="BA8" s="16"/>
      <c r="BB8" s="16">
        <v>0.35746606334841602</v>
      </c>
      <c r="BC8" s="16">
        <v>0.18320610687022901</v>
      </c>
      <c r="BD8" s="16"/>
      <c r="BE8" s="16">
        <v>0.13939393939393899</v>
      </c>
      <c r="BF8" s="16">
        <v>0.15384615384615399</v>
      </c>
      <c r="BG8" s="16">
        <v>0.29930795847750902</v>
      </c>
      <c r="BH8" s="16">
        <v>0.45957446808510599</v>
      </c>
    </row>
    <row r="9" spans="2:60" x14ac:dyDescent="0.25">
      <c r="B9" s="17" t="s">
        <v>663</v>
      </c>
      <c r="C9" s="16">
        <v>0.37784522003034898</v>
      </c>
      <c r="D9" s="16">
        <v>0.372093023255814</v>
      </c>
      <c r="E9" s="16">
        <v>0.37062937062937101</v>
      </c>
      <c r="F9" s="16">
        <v>0.36842105263157898</v>
      </c>
      <c r="G9" s="16">
        <v>0.431034482758621</v>
      </c>
      <c r="H9" s="16">
        <v>0.4</v>
      </c>
      <c r="I9" s="16">
        <v>0.38095238095238099</v>
      </c>
      <c r="J9" s="16">
        <v>0.36842105263157898</v>
      </c>
      <c r="K9" s="16">
        <v>0.43835616438356201</v>
      </c>
      <c r="L9" s="16">
        <v>0.43333333333333302</v>
      </c>
      <c r="M9" s="16">
        <v>0.34090909090909099</v>
      </c>
      <c r="N9" s="16">
        <v>0.36274509803921601</v>
      </c>
      <c r="O9" s="16">
        <v>0.266666666666667</v>
      </c>
      <c r="P9" s="16">
        <v>0.31666666666666698</v>
      </c>
      <c r="Q9" s="16">
        <v>0.372093023255814</v>
      </c>
      <c r="R9" s="16">
        <v>0.51851851851851805</v>
      </c>
      <c r="S9" s="16">
        <v>0.32967032967033</v>
      </c>
      <c r="T9" s="16">
        <v>0.47115384615384598</v>
      </c>
      <c r="U9" s="16"/>
      <c r="V9" s="16">
        <v>0.314763231197772</v>
      </c>
      <c r="W9" s="16">
        <v>0.34594594594594602</v>
      </c>
      <c r="X9" s="16">
        <v>0.45070422535211302</v>
      </c>
      <c r="Y9" s="16">
        <v>0.393877551020408</v>
      </c>
      <c r="Z9" s="16"/>
      <c r="AA9" s="16">
        <v>0.32808398950131201</v>
      </c>
      <c r="AB9" s="16">
        <v>0.292682926829268</v>
      </c>
      <c r="AC9" s="16">
        <v>0.4375</v>
      </c>
      <c r="AD9" s="16">
        <v>0.418604651162791</v>
      </c>
      <c r="AE9" s="16">
        <v>0.369747899159664</v>
      </c>
      <c r="AF9" s="16">
        <v>0.41489361702127697</v>
      </c>
      <c r="AG9" s="16">
        <v>0.5</v>
      </c>
      <c r="AH9" s="16">
        <v>0.34146341463414598</v>
      </c>
      <c r="AI9" s="16">
        <v>0.39622641509433998</v>
      </c>
      <c r="AJ9" s="16"/>
      <c r="AK9" s="16">
        <v>0.27411167512690399</v>
      </c>
      <c r="AL9" s="16">
        <v>0.43689320388349501</v>
      </c>
      <c r="AM9" s="16">
        <v>0.475247524752475</v>
      </c>
      <c r="AN9" s="16">
        <v>0.33105802047781602</v>
      </c>
      <c r="AO9" s="16">
        <v>0.39893617021276601</v>
      </c>
      <c r="AP9" s="16">
        <v>0.474654377880184</v>
      </c>
      <c r="AQ9" s="16">
        <v>0.33333333333333298</v>
      </c>
      <c r="AR9" s="16"/>
      <c r="AS9" s="16">
        <v>0.39893617021276601</v>
      </c>
      <c r="AT9" s="16">
        <v>0.374336283185841</v>
      </c>
      <c r="AU9" s="16"/>
      <c r="AV9" s="16">
        <v>0.37130801687763698</v>
      </c>
      <c r="AW9" s="16">
        <v>0.38151658767772501</v>
      </c>
      <c r="AX9" s="16"/>
      <c r="AY9" s="16">
        <v>0.36835748792270501</v>
      </c>
      <c r="AZ9" s="16">
        <v>0.393877551020408</v>
      </c>
      <c r="BA9" s="16"/>
      <c r="BB9" s="16">
        <v>0.361990950226244</v>
      </c>
      <c r="BC9" s="16">
        <v>0.393893129770992</v>
      </c>
      <c r="BD9" s="16"/>
      <c r="BE9" s="16">
        <v>0.21212121212121199</v>
      </c>
      <c r="BF9" s="16">
        <v>0.36094674556213002</v>
      </c>
      <c r="BG9" s="16">
        <v>0.43771626297577898</v>
      </c>
      <c r="BH9" s="16">
        <v>0.37446808510638302</v>
      </c>
    </row>
    <row r="10" spans="2:60" x14ac:dyDescent="0.25">
      <c r="B10" s="17" t="s">
        <v>664</v>
      </c>
      <c r="C10" s="16">
        <v>0.24051593323216999</v>
      </c>
      <c r="D10" s="16">
        <v>0.24806201550387599</v>
      </c>
      <c r="E10" s="16">
        <v>0.29370629370629397</v>
      </c>
      <c r="F10" s="16">
        <v>0.26315789473684198</v>
      </c>
      <c r="G10" s="16">
        <v>0.22413793103448301</v>
      </c>
      <c r="H10" s="16">
        <v>0.2</v>
      </c>
      <c r="I10" s="16">
        <v>0.19047619047618999</v>
      </c>
      <c r="J10" s="16">
        <v>0.31578947368421101</v>
      </c>
      <c r="K10" s="16">
        <v>0.20547945205479501</v>
      </c>
      <c r="L10" s="16">
        <v>0.3</v>
      </c>
      <c r="M10" s="16">
        <v>0.18181818181818199</v>
      </c>
      <c r="N10" s="16">
        <v>0.28431372549019601</v>
      </c>
      <c r="O10" s="16">
        <v>0.3</v>
      </c>
      <c r="P10" s="16">
        <v>0.4</v>
      </c>
      <c r="Q10" s="16">
        <v>0.232558139534884</v>
      </c>
      <c r="R10" s="16">
        <v>0.18518518518518501</v>
      </c>
      <c r="S10" s="16">
        <v>0.225274725274725</v>
      </c>
      <c r="T10" s="16">
        <v>0.144230769230769</v>
      </c>
      <c r="U10" s="16"/>
      <c r="V10" s="16">
        <v>0.30362116991643501</v>
      </c>
      <c r="W10" s="16">
        <v>0.26486486486486499</v>
      </c>
      <c r="X10" s="16">
        <v>0.21830985915493001</v>
      </c>
      <c r="Y10" s="16">
        <v>0.19795918367346901</v>
      </c>
      <c r="Z10" s="16"/>
      <c r="AA10" s="16">
        <v>0.29396325459317602</v>
      </c>
      <c r="AB10" s="16">
        <v>0.30487804878048802</v>
      </c>
      <c r="AC10" s="16">
        <v>0.20535714285714299</v>
      </c>
      <c r="AD10" s="16">
        <v>0.217054263565891</v>
      </c>
      <c r="AE10" s="16">
        <v>0.218487394957983</v>
      </c>
      <c r="AF10" s="16">
        <v>0.20212765957446799</v>
      </c>
      <c r="AG10" s="16">
        <v>0.13541666666666699</v>
      </c>
      <c r="AH10" s="16">
        <v>0.23170731707317099</v>
      </c>
      <c r="AI10" s="16">
        <v>0.160377358490566</v>
      </c>
      <c r="AJ10" s="16"/>
      <c r="AK10" s="16">
        <v>0.30456852791878197</v>
      </c>
      <c r="AL10" s="16">
        <v>0.27184466019417503</v>
      </c>
      <c r="AM10" s="16">
        <v>0.22772277227722801</v>
      </c>
      <c r="AN10" s="16">
        <v>0.290102389078498</v>
      </c>
      <c r="AO10" s="16">
        <v>0.180851063829787</v>
      </c>
      <c r="AP10" s="16">
        <v>0.18433179723502299</v>
      </c>
      <c r="AQ10" s="16">
        <v>0.193333333333333</v>
      </c>
      <c r="AR10" s="16"/>
      <c r="AS10" s="16">
        <v>0.14361702127659601</v>
      </c>
      <c r="AT10" s="16">
        <v>0.25663716814159299</v>
      </c>
      <c r="AU10" s="16"/>
      <c r="AV10" s="16">
        <v>0.24472573839662401</v>
      </c>
      <c r="AW10" s="16">
        <v>0.238151658767773</v>
      </c>
      <c r="AX10" s="16"/>
      <c r="AY10" s="16">
        <v>0.26570048309178701</v>
      </c>
      <c r="AZ10" s="16">
        <v>0.19795918367346901</v>
      </c>
      <c r="BA10" s="16"/>
      <c r="BB10" s="16">
        <v>0.20512820512820501</v>
      </c>
      <c r="BC10" s="16">
        <v>0.276335877862595</v>
      </c>
      <c r="BD10" s="16"/>
      <c r="BE10" s="16">
        <v>0.35757575757575799</v>
      </c>
      <c r="BF10" s="16">
        <v>0.33136094674556199</v>
      </c>
      <c r="BG10" s="16">
        <v>0.190311418685121</v>
      </c>
      <c r="BH10" s="16">
        <v>0.14893617021276601</v>
      </c>
    </row>
    <row r="11" spans="2:60" x14ac:dyDescent="0.25">
      <c r="B11" s="17" t="s">
        <v>665</v>
      </c>
      <c r="C11" s="16">
        <v>1.9726858877086501E-2</v>
      </c>
      <c r="D11" s="16">
        <v>2.32558139534884E-2</v>
      </c>
      <c r="E11" s="16">
        <v>1.3986013986014E-2</v>
      </c>
      <c r="F11" s="16">
        <v>3.1578947368421102E-2</v>
      </c>
      <c r="G11" s="16">
        <v>1.72413793103448E-2</v>
      </c>
      <c r="H11" s="16">
        <v>3.3333333333333298E-2</v>
      </c>
      <c r="I11" s="16">
        <v>2.8571428571428598E-2</v>
      </c>
      <c r="J11" s="16">
        <v>0</v>
      </c>
      <c r="K11" s="16">
        <v>0</v>
      </c>
      <c r="L11" s="16">
        <v>0</v>
      </c>
      <c r="M11" s="16">
        <v>1.13636363636364E-2</v>
      </c>
      <c r="N11" s="16">
        <v>1.9607843137254902E-2</v>
      </c>
      <c r="O11" s="16">
        <v>3.3333333333333298E-2</v>
      </c>
      <c r="P11" s="16">
        <v>0</v>
      </c>
      <c r="Q11" s="16">
        <v>4.6511627906976702E-2</v>
      </c>
      <c r="R11" s="16">
        <v>3.7037037037037E-2</v>
      </c>
      <c r="S11" s="16">
        <v>1.6483516483516501E-2</v>
      </c>
      <c r="T11" s="16">
        <v>2.8846153846153799E-2</v>
      </c>
      <c r="U11" s="16"/>
      <c r="V11" s="16">
        <v>1.67130919220056E-2</v>
      </c>
      <c r="W11" s="16">
        <v>3.7837837837837798E-2</v>
      </c>
      <c r="X11" s="16">
        <v>2.4647887323943699E-2</v>
      </c>
      <c r="Y11" s="16">
        <v>1.2244897959183701E-2</v>
      </c>
      <c r="Z11" s="16"/>
      <c r="AA11" s="16">
        <v>2.3622047244094498E-2</v>
      </c>
      <c r="AB11" s="16">
        <v>1.21951219512195E-2</v>
      </c>
      <c r="AC11" s="16">
        <v>1.7857142857142901E-2</v>
      </c>
      <c r="AD11" s="16">
        <v>3.8759689922480599E-2</v>
      </c>
      <c r="AE11" s="16">
        <v>3.3613445378151301E-2</v>
      </c>
      <c r="AF11" s="16">
        <v>0</v>
      </c>
      <c r="AG11" s="16">
        <v>0</v>
      </c>
      <c r="AH11" s="16">
        <v>1.21951219512195E-2</v>
      </c>
      <c r="AI11" s="16">
        <v>0</v>
      </c>
      <c r="AJ11" s="16"/>
      <c r="AK11" s="16">
        <v>2.5380710659898501E-2</v>
      </c>
      <c r="AL11" s="16">
        <v>1.94174757281553E-2</v>
      </c>
      <c r="AM11" s="16">
        <v>0</v>
      </c>
      <c r="AN11" s="16">
        <v>2.38907849829352E-2</v>
      </c>
      <c r="AO11" s="16">
        <v>3.7234042553191501E-2</v>
      </c>
      <c r="AP11" s="16">
        <v>9.2165898617511503E-3</v>
      </c>
      <c r="AQ11" s="16">
        <v>1.3333333333333299E-2</v>
      </c>
      <c r="AR11" s="16"/>
      <c r="AS11" s="16">
        <v>5.31914893617021E-3</v>
      </c>
      <c r="AT11" s="16">
        <v>2.21238938053097E-2</v>
      </c>
      <c r="AU11" s="16"/>
      <c r="AV11" s="16">
        <v>2.1097046413502098E-2</v>
      </c>
      <c r="AW11" s="16">
        <v>1.8957345971564E-2</v>
      </c>
      <c r="AX11" s="16"/>
      <c r="AY11" s="16">
        <v>2.41545893719807E-2</v>
      </c>
      <c r="AZ11" s="16">
        <v>1.2244897959183701E-2</v>
      </c>
      <c r="BA11" s="16"/>
      <c r="BB11" s="16">
        <v>1.8099547511312201E-2</v>
      </c>
      <c r="BC11" s="16">
        <v>2.13740458015267E-2</v>
      </c>
      <c r="BD11" s="16"/>
      <c r="BE11" s="16">
        <v>3.6363636363636397E-2</v>
      </c>
      <c r="BF11" s="16">
        <v>2.6627218934911202E-2</v>
      </c>
      <c r="BG11" s="16">
        <v>1.73010380622837E-2</v>
      </c>
      <c r="BH11" s="16">
        <v>4.2553191489361703E-3</v>
      </c>
    </row>
    <row r="12" spans="2:60" x14ac:dyDescent="0.25">
      <c r="B12" s="17" t="s">
        <v>666</v>
      </c>
      <c r="C12" s="16">
        <v>1.59332321699545E-2</v>
      </c>
      <c r="D12" s="16">
        <v>2.32558139534884E-2</v>
      </c>
      <c r="E12" s="16">
        <v>6.9930069930069904E-3</v>
      </c>
      <c r="F12" s="16">
        <v>1.05263157894737E-2</v>
      </c>
      <c r="G12" s="16">
        <v>1.72413793103448E-2</v>
      </c>
      <c r="H12" s="16">
        <v>0</v>
      </c>
      <c r="I12" s="16">
        <v>2.8571428571428598E-2</v>
      </c>
      <c r="J12" s="16">
        <v>0</v>
      </c>
      <c r="K12" s="16">
        <v>1.3698630136986301E-2</v>
      </c>
      <c r="L12" s="16">
        <v>0</v>
      </c>
      <c r="M12" s="16">
        <v>1.13636363636364E-2</v>
      </c>
      <c r="N12" s="16">
        <v>2.9411764705882401E-2</v>
      </c>
      <c r="O12" s="16">
        <v>3.3333333333333298E-2</v>
      </c>
      <c r="P12" s="16">
        <v>0</v>
      </c>
      <c r="Q12" s="16">
        <v>0</v>
      </c>
      <c r="R12" s="16">
        <v>0</v>
      </c>
      <c r="S12" s="16">
        <v>1.6483516483516501E-2</v>
      </c>
      <c r="T12" s="16">
        <v>2.8846153846153799E-2</v>
      </c>
      <c r="U12" s="16"/>
      <c r="V12" s="16">
        <v>3.06406685236769E-2</v>
      </c>
      <c r="W12" s="16">
        <v>1.0810810810810799E-2</v>
      </c>
      <c r="X12" s="16">
        <v>7.0422535211267599E-3</v>
      </c>
      <c r="Y12" s="16">
        <v>1.2244897959183701E-2</v>
      </c>
      <c r="Z12" s="16"/>
      <c r="AA12" s="16">
        <v>2.6246719160105E-2</v>
      </c>
      <c r="AB12" s="16">
        <v>0</v>
      </c>
      <c r="AC12" s="16">
        <v>3.5714285714285698E-2</v>
      </c>
      <c r="AD12" s="16">
        <v>7.7519379844961196E-3</v>
      </c>
      <c r="AE12" s="16">
        <v>1.6806722689075598E-2</v>
      </c>
      <c r="AF12" s="16">
        <v>0</v>
      </c>
      <c r="AG12" s="16">
        <v>1.0416666666666701E-2</v>
      </c>
      <c r="AH12" s="16">
        <v>0</v>
      </c>
      <c r="AI12" s="16">
        <v>0</v>
      </c>
      <c r="AJ12" s="16"/>
      <c r="AK12" s="16">
        <v>4.0609137055837602E-2</v>
      </c>
      <c r="AL12" s="16">
        <v>0</v>
      </c>
      <c r="AM12" s="16">
        <v>9.9009900990098994E-3</v>
      </c>
      <c r="AN12" s="16">
        <v>6.8259385665529002E-3</v>
      </c>
      <c r="AO12" s="16">
        <v>5.31914893617021E-3</v>
      </c>
      <c r="AP12" s="16">
        <v>1.8433179723502301E-2</v>
      </c>
      <c r="AQ12" s="16">
        <v>1.3333333333333299E-2</v>
      </c>
      <c r="AR12" s="16"/>
      <c r="AS12" s="16">
        <v>5.31914893617021E-3</v>
      </c>
      <c r="AT12" s="16">
        <v>1.7699115044247801E-2</v>
      </c>
      <c r="AU12" s="16"/>
      <c r="AV12" s="16">
        <v>1.8987341772151899E-2</v>
      </c>
      <c r="AW12" s="16">
        <v>1.4218009478673001E-2</v>
      </c>
      <c r="AX12" s="16"/>
      <c r="AY12" s="16">
        <v>1.8115942028985501E-2</v>
      </c>
      <c r="AZ12" s="16">
        <v>1.2244897959183701E-2</v>
      </c>
      <c r="BA12" s="16"/>
      <c r="BB12" s="16">
        <v>1.0558069381598799E-2</v>
      </c>
      <c r="BC12" s="16">
        <v>2.13740458015267E-2</v>
      </c>
      <c r="BD12" s="16"/>
      <c r="BE12" s="16">
        <v>3.6363636363636397E-2</v>
      </c>
      <c r="BF12" s="16">
        <v>2.3668639053254399E-2</v>
      </c>
      <c r="BG12" s="16">
        <v>1.03806228373702E-2</v>
      </c>
      <c r="BH12" s="16">
        <v>4.2553191489361703E-3</v>
      </c>
    </row>
    <row r="13" spans="2:60" x14ac:dyDescent="0.25">
      <c r="B13" s="17" t="s">
        <v>77</v>
      </c>
      <c r="C13" s="16">
        <v>7.5113808801214002E-2</v>
      </c>
      <c r="D13" s="16">
        <v>7.7519379844961198E-2</v>
      </c>
      <c r="E13" s="16">
        <v>9.7902097902097904E-2</v>
      </c>
      <c r="F13" s="16">
        <v>5.2631578947368397E-2</v>
      </c>
      <c r="G13" s="16">
        <v>0.10344827586206901</v>
      </c>
      <c r="H13" s="16">
        <v>0.133333333333333</v>
      </c>
      <c r="I13" s="16">
        <v>3.8095238095238099E-2</v>
      </c>
      <c r="J13" s="16">
        <v>5.2631578947368397E-2</v>
      </c>
      <c r="K13" s="16">
        <v>9.5890410958904104E-2</v>
      </c>
      <c r="L13" s="16">
        <v>0.1</v>
      </c>
      <c r="M13" s="16">
        <v>5.6818181818181802E-2</v>
      </c>
      <c r="N13" s="16">
        <v>4.9019607843137303E-2</v>
      </c>
      <c r="O13" s="16">
        <v>6.6666666666666693E-2</v>
      </c>
      <c r="P13" s="16">
        <v>0.05</v>
      </c>
      <c r="Q13" s="16">
        <v>9.3023255813953501E-2</v>
      </c>
      <c r="R13" s="16">
        <v>0.11111111111111099</v>
      </c>
      <c r="S13" s="16">
        <v>8.2417582417582402E-2</v>
      </c>
      <c r="T13" s="16">
        <v>7.69230769230769E-2</v>
      </c>
      <c r="U13" s="16"/>
      <c r="V13" s="16">
        <v>0.153203342618384</v>
      </c>
      <c r="W13" s="16">
        <v>7.0270270270270302E-2</v>
      </c>
      <c r="X13" s="16">
        <v>3.8732394366197201E-2</v>
      </c>
      <c r="Y13" s="16">
        <v>4.08163265306122E-2</v>
      </c>
      <c r="Z13" s="16"/>
      <c r="AA13" s="16">
        <v>0.12073490813648299</v>
      </c>
      <c r="AB13" s="16">
        <v>4.8780487804878099E-2</v>
      </c>
      <c r="AC13" s="16">
        <v>5.3571428571428603E-2</v>
      </c>
      <c r="AD13" s="16">
        <v>3.1007751937984499E-2</v>
      </c>
      <c r="AE13" s="16">
        <v>4.20168067226891E-2</v>
      </c>
      <c r="AF13" s="16">
        <v>2.1276595744680899E-2</v>
      </c>
      <c r="AG13" s="16">
        <v>5.2083333333333301E-2</v>
      </c>
      <c r="AH13" s="16">
        <v>4.8780487804878099E-2</v>
      </c>
      <c r="AI13" s="16">
        <v>4.71698113207547E-2</v>
      </c>
      <c r="AJ13" s="16"/>
      <c r="AK13" s="16">
        <v>0.10659898477157401</v>
      </c>
      <c r="AL13" s="16">
        <v>6.7961165048543701E-2</v>
      </c>
      <c r="AM13" s="16">
        <v>3.9603960396039598E-2</v>
      </c>
      <c r="AN13" s="16">
        <v>0.116040955631399</v>
      </c>
      <c r="AO13" s="16">
        <v>3.7234042553191501E-2</v>
      </c>
      <c r="AP13" s="16">
        <v>2.3041474654377898E-2</v>
      </c>
      <c r="AQ13" s="16">
        <v>5.3333333333333302E-2</v>
      </c>
      <c r="AR13" s="16"/>
      <c r="AS13" s="16">
        <v>1.0638297872340399E-2</v>
      </c>
      <c r="AT13" s="16">
        <v>8.5840707964601803E-2</v>
      </c>
      <c r="AU13" s="16"/>
      <c r="AV13" s="16">
        <v>0.107594936708861</v>
      </c>
      <c r="AW13" s="16">
        <v>5.6872037914691899E-2</v>
      </c>
      <c r="AX13" s="16"/>
      <c r="AY13" s="16">
        <v>9.5410628019323707E-2</v>
      </c>
      <c r="AZ13" s="16">
        <v>4.08163265306122E-2</v>
      </c>
      <c r="BA13" s="16"/>
      <c r="BB13" s="16">
        <v>4.67571644042232E-2</v>
      </c>
      <c r="BC13" s="16">
        <v>0.10381679389313</v>
      </c>
      <c r="BD13" s="16"/>
      <c r="BE13" s="16">
        <v>0.218181818181818</v>
      </c>
      <c r="BF13" s="16">
        <v>0.103550295857988</v>
      </c>
      <c r="BG13" s="16">
        <v>4.4982698961937698E-2</v>
      </c>
      <c r="BH13" s="16">
        <v>8.5106382978723406E-3</v>
      </c>
    </row>
    <row r="14" spans="2:60" x14ac:dyDescent="0.25">
      <c r="B14" s="17" t="s">
        <v>667</v>
      </c>
      <c r="C14" s="19">
        <v>0.64871016691957495</v>
      </c>
      <c r="D14" s="19">
        <v>0.62790697674418605</v>
      </c>
      <c r="E14" s="19">
        <v>0.58741258741258695</v>
      </c>
      <c r="F14" s="19">
        <v>0.64210526315789496</v>
      </c>
      <c r="G14" s="19">
        <v>0.63793103448275901</v>
      </c>
      <c r="H14" s="19">
        <v>0.63333333333333297</v>
      </c>
      <c r="I14" s="19">
        <v>0.71428571428571397</v>
      </c>
      <c r="J14" s="19">
        <v>0.63157894736842102</v>
      </c>
      <c r="K14" s="19">
        <v>0.68493150684931503</v>
      </c>
      <c r="L14" s="19">
        <v>0.6</v>
      </c>
      <c r="M14" s="19">
        <v>0.73863636363636398</v>
      </c>
      <c r="N14" s="19">
        <v>0.61764705882352899</v>
      </c>
      <c r="O14" s="19">
        <v>0.56666666666666698</v>
      </c>
      <c r="P14" s="19">
        <v>0.55000000000000004</v>
      </c>
      <c r="Q14" s="19">
        <v>0.62790697674418605</v>
      </c>
      <c r="R14" s="19">
        <v>0.66666666666666696</v>
      </c>
      <c r="S14" s="19">
        <v>0.659340659340659</v>
      </c>
      <c r="T14" s="19">
        <v>0.72115384615384603</v>
      </c>
      <c r="U14" s="19"/>
      <c r="V14" s="19">
        <v>0.495821727019499</v>
      </c>
      <c r="W14" s="19">
        <v>0.61621621621621603</v>
      </c>
      <c r="X14" s="19">
        <v>0.71126760563380298</v>
      </c>
      <c r="Y14" s="19">
        <v>0.73673469387755097</v>
      </c>
      <c r="Z14" s="19"/>
      <c r="AA14" s="19">
        <v>0.535433070866142</v>
      </c>
      <c r="AB14" s="19">
        <v>0.63414634146341498</v>
      </c>
      <c r="AC14" s="19">
        <v>0.6875</v>
      </c>
      <c r="AD14" s="19">
        <v>0.70542635658914699</v>
      </c>
      <c r="AE14" s="19">
        <v>0.68907563025210095</v>
      </c>
      <c r="AF14" s="19">
        <v>0.77659574468085102</v>
      </c>
      <c r="AG14" s="19">
        <v>0.80208333333333304</v>
      </c>
      <c r="AH14" s="19">
        <v>0.707317073170732</v>
      </c>
      <c r="AI14" s="19">
        <v>0.79245283018867896</v>
      </c>
      <c r="AJ14" s="19"/>
      <c r="AK14" s="19">
        <v>0.52284263959390898</v>
      </c>
      <c r="AL14" s="19">
        <v>0.64077669902912604</v>
      </c>
      <c r="AM14" s="19">
        <v>0.72277227722772297</v>
      </c>
      <c r="AN14" s="19">
        <v>0.56313993174061405</v>
      </c>
      <c r="AO14" s="19">
        <v>0.73936170212765995</v>
      </c>
      <c r="AP14" s="19">
        <v>0.76497695852534597</v>
      </c>
      <c r="AQ14" s="19">
        <v>0.72666666666666702</v>
      </c>
      <c r="AR14" s="19"/>
      <c r="AS14" s="19">
        <v>0.83510638297872297</v>
      </c>
      <c r="AT14" s="19">
        <v>0.61769911504424801</v>
      </c>
      <c r="AU14" s="19"/>
      <c r="AV14" s="19">
        <v>0.607594936708861</v>
      </c>
      <c r="AW14" s="19">
        <v>0.67180094786729905</v>
      </c>
      <c r="AX14" s="19"/>
      <c r="AY14" s="19">
        <v>0.59661835748792302</v>
      </c>
      <c r="AZ14" s="19">
        <v>0.73673469387755097</v>
      </c>
      <c r="BA14" s="19"/>
      <c r="BB14" s="19">
        <v>0.71945701357466096</v>
      </c>
      <c r="BC14" s="19">
        <v>0.57709923664122098</v>
      </c>
      <c r="BD14" s="19"/>
      <c r="BE14" s="19">
        <v>0.351515151515152</v>
      </c>
      <c r="BF14" s="19">
        <v>0.51479289940828399</v>
      </c>
      <c r="BG14" s="19">
        <v>0.73702422145328705</v>
      </c>
      <c r="BH14" s="19">
        <v>0.83404255319148901</v>
      </c>
    </row>
    <row r="15" spans="2:60" x14ac:dyDescent="0.25">
      <c r="B15" s="17" t="s">
        <v>668</v>
      </c>
      <c r="C15" s="19">
        <v>3.5660091047041001E-2</v>
      </c>
      <c r="D15" s="19">
        <v>4.6511627906976702E-2</v>
      </c>
      <c r="E15" s="19">
        <v>2.0979020979021001E-2</v>
      </c>
      <c r="F15" s="19">
        <v>4.2105263157894701E-2</v>
      </c>
      <c r="G15" s="19">
        <v>3.4482758620689703E-2</v>
      </c>
      <c r="H15" s="19">
        <v>3.3333333333333298E-2</v>
      </c>
      <c r="I15" s="19">
        <v>5.7142857142857099E-2</v>
      </c>
      <c r="J15" s="19">
        <v>0</v>
      </c>
      <c r="K15" s="19">
        <v>1.3698630136986301E-2</v>
      </c>
      <c r="L15" s="19">
        <v>0</v>
      </c>
      <c r="M15" s="19">
        <v>2.27272727272727E-2</v>
      </c>
      <c r="N15" s="19">
        <v>4.9019607843137303E-2</v>
      </c>
      <c r="O15" s="19">
        <v>6.6666666666666693E-2</v>
      </c>
      <c r="P15" s="19">
        <v>0</v>
      </c>
      <c r="Q15" s="19">
        <v>4.6511627906976702E-2</v>
      </c>
      <c r="R15" s="19">
        <v>3.7037037037037E-2</v>
      </c>
      <c r="S15" s="19">
        <v>3.2967032967033003E-2</v>
      </c>
      <c r="T15" s="19">
        <v>5.7692307692307702E-2</v>
      </c>
      <c r="U15" s="19"/>
      <c r="V15" s="19">
        <v>4.73537604456825E-2</v>
      </c>
      <c r="W15" s="19">
        <v>4.86486486486487E-2</v>
      </c>
      <c r="X15" s="19">
        <v>3.1690140845070401E-2</v>
      </c>
      <c r="Y15" s="19">
        <v>2.4489795918367301E-2</v>
      </c>
      <c r="Z15" s="19"/>
      <c r="AA15" s="19">
        <v>4.9868766404199502E-2</v>
      </c>
      <c r="AB15" s="19">
        <v>1.21951219512195E-2</v>
      </c>
      <c r="AC15" s="19">
        <v>5.3571428571428603E-2</v>
      </c>
      <c r="AD15" s="19">
        <v>4.6511627906976702E-2</v>
      </c>
      <c r="AE15" s="19">
        <v>5.0420168067226899E-2</v>
      </c>
      <c r="AF15" s="19">
        <v>0</v>
      </c>
      <c r="AG15" s="19">
        <v>1.0416666666666701E-2</v>
      </c>
      <c r="AH15" s="19">
        <v>1.21951219512195E-2</v>
      </c>
      <c r="AI15" s="19">
        <v>0</v>
      </c>
      <c r="AJ15" s="19"/>
      <c r="AK15" s="19">
        <v>6.5989847715736002E-2</v>
      </c>
      <c r="AL15" s="19">
        <v>1.94174757281553E-2</v>
      </c>
      <c r="AM15" s="19">
        <v>9.9009900990098994E-3</v>
      </c>
      <c r="AN15" s="19">
        <v>3.0716723549488099E-2</v>
      </c>
      <c r="AO15" s="19">
        <v>4.2553191489361701E-2</v>
      </c>
      <c r="AP15" s="19">
        <v>2.76497695852535E-2</v>
      </c>
      <c r="AQ15" s="19">
        <v>2.66666666666667E-2</v>
      </c>
      <c r="AR15" s="19"/>
      <c r="AS15" s="19">
        <v>1.0638297872340399E-2</v>
      </c>
      <c r="AT15" s="19">
        <v>3.9823008849557501E-2</v>
      </c>
      <c r="AU15" s="19"/>
      <c r="AV15" s="19">
        <v>4.0084388185653998E-2</v>
      </c>
      <c r="AW15" s="19">
        <v>3.3175355450236997E-2</v>
      </c>
      <c r="AX15" s="19"/>
      <c r="AY15" s="19">
        <v>4.2270531400966198E-2</v>
      </c>
      <c r="AZ15" s="19">
        <v>2.4489795918367301E-2</v>
      </c>
      <c r="BA15" s="19"/>
      <c r="BB15" s="19">
        <v>2.8657616892910999E-2</v>
      </c>
      <c r="BC15" s="19">
        <v>4.2748091603053401E-2</v>
      </c>
      <c r="BD15" s="19"/>
      <c r="BE15" s="19">
        <v>7.2727272727272696E-2</v>
      </c>
      <c r="BF15" s="19">
        <v>5.0295857988165701E-2</v>
      </c>
      <c r="BG15" s="19">
        <v>2.7681660899654001E-2</v>
      </c>
      <c r="BH15" s="19">
        <v>8.5106382978723406E-3</v>
      </c>
    </row>
    <row r="16" spans="2:60" x14ac:dyDescent="0.25">
      <c r="B16" s="17" t="s">
        <v>171</v>
      </c>
      <c r="C16" s="20">
        <v>0.61305007587253402</v>
      </c>
      <c r="D16" s="20">
        <v>0.581395348837209</v>
      </c>
      <c r="E16" s="20">
        <v>0.56643356643356602</v>
      </c>
      <c r="F16" s="20">
        <v>0.6</v>
      </c>
      <c r="G16" s="20">
        <v>0.60344827586206895</v>
      </c>
      <c r="H16" s="20">
        <v>0.6</v>
      </c>
      <c r="I16" s="20">
        <v>0.65714285714285703</v>
      </c>
      <c r="J16" s="20">
        <v>0.63157894736842102</v>
      </c>
      <c r="K16" s="20">
        <v>0.67123287671232901</v>
      </c>
      <c r="L16" s="20">
        <v>0.6</v>
      </c>
      <c r="M16" s="20">
        <v>0.71590909090909105</v>
      </c>
      <c r="N16" s="20">
        <v>0.56862745098039202</v>
      </c>
      <c r="O16" s="20">
        <v>0.5</v>
      </c>
      <c r="P16" s="20">
        <v>0.55000000000000004</v>
      </c>
      <c r="Q16" s="20">
        <v>0.581395348837209</v>
      </c>
      <c r="R16" s="20">
        <v>0.62962962962962998</v>
      </c>
      <c r="S16" s="20">
        <v>0.62637362637362604</v>
      </c>
      <c r="T16" s="20">
        <v>0.66346153846153799</v>
      </c>
      <c r="U16" s="20"/>
      <c r="V16" s="20">
        <v>0.44846796657381599</v>
      </c>
      <c r="W16" s="20">
        <v>0.56756756756756799</v>
      </c>
      <c r="X16" s="20">
        <v>0.67957746478873204</v>
      </c>
      <c r="Y16" s="20">
        <v>0.712244897959184</v>
      </c>
      <c r="Z16" s="20"/>
      <c r="AA16" s="20">
        <v>0.48556430446194199</v>
      </c>
      <c r="AB16" s="20">
        <v>0.62195121951219501</v>
      </c>
      <c r="AC16" s="20">
        <v>0.63392857142857095</v>
      </c>
      <c r="AD16" s="20">
        <v>0.65891472868217105</v>
      </c>
      <c r="AE16" s="20">
        <v>0.63865546218487401</v>
      </c>
      <c r="AF16" s="20">
        <v>0.77659574468085102</v>
      </c>
      <c r="AG16" s="20">
        <v>0.79166666666666696</v>
      </c>
      <c r="AH16" s="20">
        <v>0.69512195121951204</v>
      </c>
      <c r="AI16" s="20">
        <v>0.79245283018867896</v>
      </c>
      <c r="AJ16" s="20"/>
      <c r="AK16" s="20">
        <v>0.45685279187817301</v>
      </c>
      <c r="AL16" s="20">
        <v>0.62135922330097104</v>
      </c>
      <c r="AM16" s="20">
        <v>0.71287128712871295</v>
      </c>
      <c r="AN16" s="20">
        <v>0.53242320819112599</v>
      </c>
      <c r="AO16" s="20">
        <v>0.69680851063829796</v>
      </c>
      <c r="AP16" s="20">
        <v>0.73732718894009197</v>
      </c>
      <c r="AQ16" s="20">
        <v>0.7</v>
      </c>
      <c r="AR16" s="20"/>
      <c r="AS16" s="20">
        <v>0.82446808510638303</v>
      </c>
      <c r="AT16" s="20">
        <v>0.57787610619468999</v>
      </c>
      <c r="AU16" s="20"/>
      <c r="AV16" s="20">
        <v>0.56751054852320704</v>
      </c>
      <c r="AW16" s="20">
        <v>0.63862559241706196</v>
      </c>
      <c r="AX16" s="20"/>
      <c r="AY16" s="20">
        <v>0.55434782608695699</v>
      </c>
      <c r="AZ16" s="20">
        <v>0.712244897959184</v>
      </c>
      <c r="BA16" s="20"/>
      <c r="BB16" s="20">
        <v>0.69079939668175006</v>
      </c>
      <c r="BC16" s="20">
        <v>0.53435114503816805</v>
      </c>
      <c r="BD16" s="20"/>
      <c r="BE16" s="20">
        <v>0.27878787878787897</v>
      </c>
      <c r="BF16" s="20">
        <v>0.464497041420118</v>
      </c>
      <c r="BG16" s="20">
        <v>0.70934256055363298</v>
      </c>
      <c r="BH16" s="20">
        <v>0.82553191489361699</v>
      </c>
    </row>
    <row r="17" spans="2:2" x14ac:dyDescent="0.25">
      <c r="B17" s="15"/>
    </row>
    <row r="18" spans="2:2" x14ac:dyDescent="0.25">
      <c r="B18" t="s">
        <v>80</v>
      </c>
    </row>
    <row r="19" spans="2:2" x14ac:dyDescent="0.25">
      <c r="B19" t="s">
        <v>81</v>
      </c>
    </row>
    <row r="21" spans="2:2" x14ac:dyDescent="0.25">
      <c r="B21"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ht="30" x14ac:dyDescent="0.25">
      <c r="B8" s="17" t="s">
        <v>670</v>
      </c>
      <c r="C8" s="16">
        <v>0.48937784522003003</v>
      </c>
      <c r="D8" s="16">
        <v>0.434108527131783</v>
      </c>
      <c r="E8" s="16">
        <v>0.50349650349650399</v>
      </c>
      <c r="F8" s="16">
        <v>0.58947368421052604</v>
      </c>
      <c r="G8" s="16">
        <v>0.431034482758621</v>
      </c>
      <c r="H8" s="16">
        <v>0.33333333333333298</v>
      </c>
      <c r="I8" s="16">
        <v>0.419047619047619</v>
      </c>
      <c r="J8" s="16">
        <v>0.36842105263157898</v>
      </c>
      <c r="K8" s="16">
        <v>0.50684931506849296</v>
      </c>
      <c r="L8" s="16">
        <v>0.53333333333333299</v>
      </c>
      <c r="M8" s="16">
        <v>0.61363636363636398</v>
      </c>
      <c r="N8" s="16">
        <v>0.55882352941176505</v>
      </c>
      <c r="O8" s="16">
        <v>0.4</v>
      </c>
      <c r="P8" s="16">
        <v>0.6</v>
      </c>
      <c r="Q8" s="16">
        <v>0.48837209302325602</v>
      </c>
      <c r="R8" s="16">
        <v>0.48148148148148101</v>
      </c>
      <c r="S8" s="16">
        <v>0.38461538461538503</v>
      </c>
      <c r="T8" s="16">
        <v>0.56730769230769196</v>
      </c>
      <c r="U8" s="16"/>
      <c r="V8" s="16">
        <v>0.45682451253481898</v>
      </c>
      <c r="W8" s="16">
        <v>0.54594594594594603</v>
      </c>
      <c r="X8" s="16">
        <v>0.45774647887323899</v>
      </c>
      <c r="Y8" s="16">
        <v>0.51020408163265296</v>
      </c>
      <c r="Z8" s="16"/>
      <c r="AA8" s="16">
        <v>0.46719160104986901</v>
      </c>
      <c r="AB8" s="16">
        <v>0.47560975609756101</v>
      </c>
      <c r="AC8" s="16">
        <v>0.49107142857142899</v>
      </c>
      <c r="AD8" s="16">
        <v>0.57364341085271298</v>
      </c>
      <c r="AE8" s="16">
        <v>0.38655462184874001</v>
      </c>
      <c r="AF8" s="16">
        <v>0.52127659574468099</v>
      </c>
      <c r="AG8" s="16">
        <v>0.47916666666666702</v>
      </c>
      <c r="AH8" s="16">
        <v>0.45121951219512202</v>
      </c>
      <c r="AI8" s="16">
        <v>0.50943396226415105</v>
      </c>
      <c r="AJ8" s="16"/>
      <c r="AK8" s="16">
        <v>0.538071065989848</v>
      </c>
      <c r="AL8" s="16">
        <v>0.475728155339806</v>
      </c>
      <c r="AM8" s="16">
        <v>0.46534653465346498</v>
      </c>
      <c r="AN8" s="16">
        <v>0.50511945392491497</v>
      </c>
      <c r="AO8" s="16">
        <v>0.46808510638297901</v>
      </c>
      <c r="AP8" s="16">
        <v>0.43317972350230399</v>
      </c>
      <c r="AQ8" s="16">
        <v>0.5</v>
      </c>
      <c r="AR8" s="16"/>
      <c r="AS8" s="16">
        <v>0.49468085106382997</v>
      </c>
      <c r="AT8" s="16">
        <v>0.48849557522123899</v>
      </c>
      <c r="AU8" s="16"/>
      <c r="AV8" s="16">
        <v>0.53586497890295404</v>
      </c>
      <c r="AW8" s="16">
        <v>0.46327014218009499</v>
      </c>
      <c r="AX8" s="16"/>
      <c r="AY8" s="16">
        <v>0.47705314009661798</v>
      </c>
      <c r="AZ8" s="16">
        <v>0.51020408163265296</v>
      </c>
      <c r="BA8" s="16"/>
      <c r="BB8" s="16">
        <v>0.467571644042232</v>
      </c>
      <c r="BC8" s="16">
        <v>0.51145038167938905</v>
      </c>
      <c r="BD8" s="16"/>
      <c r="BE8" s="16">
        <v>0.47878787878787898</v>
      </c>
      <c r="BF8" s="16">
        <v>0.51775147928994103</v>
      </c>
      <c r="BG8" s="16">
        <v>0.46885813148788902</v>
      </c>
      <c r="BH8" s="16">
        <v>0.50212765957446803</v>
      </c>
    </row>
    <row r="9" spans="2:60" ht="45" x14ac:dyDescent="0.25">
      <c r="B9" s="17" t="s">
        <v>671</v>
      </c>
      <c r="C9" s="16">
        <v>0.36798179059180602</v>
      </c>
      <c r="D9" s="16">
        <v>0.36434108527131798</v>
      </c>
      <c r="E9" s="16">
        <v>0.34265734265734299</v>
      </c>
      <c r="F9" s="16">
        <v>0.35789473684210499</v>
      </c>
      <c r="G9" s="16">
        <v>0.431034482758621</v>
      </c>
      <c r="H9" s="16">
        <v>0.33333333333333298</v>
      </c>
      <c r="I9" s="16">
        <v>0.4</v>
      </c>
      <c r="J9" s="16">
        <v>0.47368421052631599</v>
      </c>
      <c r="K9" s="16">
        <v>0.34246575342465801</v>
      </c>
      <c r="L9" s="16">
        <v>0.233333333333333</v>
      </c>
      <c r="M9" s="16">
        <v>0.42045454545454503</v>
      </c>
      <c r="N9" s="16">
        <v>0.35294117647058798</v>
      </c>
      <c r="O9" s="16">
        <v>0.33333333333333298</v>
      </c>
      <c r="P9" s="16">
        <v>0.2</v>
      </c>
      <c r="Q9" s="16">
        <v>0.27906976744186002</v>
      </c>
      <c r="R9" s="16">
        <v>0.22222222222222199</v>
      </c>
      <c r="S9" s="16">
        <v>0.45604395604395598</v>
      </c>
      <c r="T9" s="16">
        <v>0.394230769230769</v>
      </c>
      <c r="U9" s="16"/>
      <c r="V9" s="16">
        <v>0.35097493036211702</v>
      </c>
      <c r="W9" s="16">
        <v>0.31891891891891899</v>
      </c>
      <c r="X9" s="16">
        <v>0.37676056338028202</v>
      </c>
      <c r="Y9" s="16">
        <v>0.393877551020408</v>
      </c>
      <c r="Z9" s="16"/>
      <c r="AA9" s="16">
        <v>0.359580052493438</v>
      </c>
      <c r="AB9" s="16">
        <v>0.40243902439024398</v>
      </c>
      <c r="AC9" s="16">
        <v>0.33035714285714302</v>
      </c>
      <c r="AD9" s="16">
        <v>0.387596899224806</v>
      </c>
      <c r="AE9" s="16">
        <v>0.39495798319327702</v>
      </c>
      <c r="AF9" s="16">
        <v>0.39361702127659598</v>
      </c>
      <c r="AG9" s="16">
        <v>0.40625</v>
      </c>
      <c r="AH9" s="16">
        <v>0.31707317073170699</v>
      </c>
      <c r="AI9" s="16">
        <v>0.38679245283018898</v>
      </c>
      <c r="AJ9" s="16"/>
      <c r="AK9" s="16">
        <v>0.35025380710659898</v>
      </c>
      <c r="AL9" s="16">
        <v>0.36893203883495101</v>
      </c>
      <c r="AM9" s="16">
        <v>0.40594059405940602</v>
      </c>
      <c r="AN9" s="16">
        <v>0.36860068259385698</v>
      </c>
      <c r="AO9" s="16">
        <v>0.35106382978723399</v>
      </c>
      <c r="AP9" s="16">
        <v>0.38248847926267299</v>
      </c>
      <c r="AQ9" s="16">
        <v>0.42</v>
      </c>
      <c r="AR9" s="16"/>
      <c r="AS9" s="16">
        <v>0.42553191489361702</v>
      </c>
      <c r="AT9" s="16">
        <v>0.35840707964601798</v>
      </c>
      <c r="AU9" s="16"/>
      <c r="AV9" s="16">
        <v>0.33122362869198302</v>
      </c>
      <c r="AW9" s="16">
        <v>0.38862559241706202</v>
      </c>
      <c r="AX9" s="16"/>
      <c r="AY9" s="16">
        <v>0.352657004830918</v>
      </c>
      <c r="AZ9" s="16">
        <v>0.393877551020408</v>
      </c>
      <c r="BA9" s="16"/>
      <c r="BB9" s="16">
        <v>0.368024132730015</v>
      </c>
      <c r="BC9" s="16">
        <v>0.36793893129770999</v>
      </c>
      <c r="BD9" s="16"/>
      <c r="BE9" s="16">
        <v>0.27878787878787897</v>
      </c>
      <c r="BF9" s="16">
        <v>0.35207100591716001</v>
      </c>
      <c r="BG9" s="16">
        <v>0.39965397923875401</v>
      </c>
      <c r="BH9" s="16">
        <v>0.37021276595744701</v>
      </c>
    </row>
    <row r="10" spans="2:60" ht="30" x14ac:dyDescent="0.25">
      <c r="B10" s="17" t="s">
        <v>672</v>
      </c>
      <c r="C10" s="16">
        <v>0.26403641881638801</v>
      </c>
      <c r="D10" s="16">
        <v>0.24031007751937999</v>
      </c>
      <c r="E10" s="16">
        <v>0.29370629370629397</v>
      </c>
      <c r="F10" s="16">
        <v>0.29473684210526302</v>
      </c>
      <c r="G10" s="16">
        <v>0.24137931034482801</v>
      </c>
      <c r="H10" s="16">
        <v>0.233333333333333</v>
      </c>
      <c r="I10" s="16">
        <v>0.27619047619047599</v>
      </c>
      <c r="J10" s="16">
        <v>0.31578947368421101</v>
      </c>
      <c r="K10" s="16">
        <v>0.31506849315068503</v>
      </c>
      <c r="L10" s="16">
        <v>0.233333333333333</v>
      </c>
      <c r="M10" s="16">
        <v>0.32954545454545497</v>
      </c>
      <c r="N10" s="16">
        <v>0.23529411764705899</v>
      </c>
      <c r="O10" s="16">
        <v>0.266666666666667</v>
      </c>
      <c r="P10" s="16">
        <v>0.28333333333333299</v>
      </c>
      <c r="Q10" s="16">
        <v>0.32558139534883701</v>
      </c>
      <c r="R10" s="16">
        <v>0.18518518518518501</v>
      </c>
      <c r="S10" s="16">
        <v>0.214285714285714</v>
      </c>
      <c r="T10" s="16">
        <v>0.240384615384615</v>
      </c>
      <c r="U10" s="16"/>
      <c r="V10" s="16">
        <v>0.27019498607242298</v>
      </c>
      <c r="W10" s="16">
        <v>0.25945945945945897</v>
      </c>
      <c r="X10" s="16">
        <v>0.25</v>
      </c>
      <c r="Y10" s="16">
        <v>0.26938775510204099</v>
      </c>
      <c r="Z10" s="16"/>
      <c r="AA10" s="16">
        <v>0.26509186351705999</v>
      </c>
      <c r="AB10" s="16">
        <v>0.28048780487804897</v>
      </c>
      <c r="AC10" s="16">
        <v>0.27678571428571402</v>
      </c>
      <c r="AD10" s="16">
        <v>0.170542635658915</v>
      </c>
      <c r="AE10" s="16">
        <v>0.30252100840336099</v>
      </c>
      <c r="AF10" s="16">
        <v>0.36170212765957399</v>
      </c>
      <c r="AG10" s="16">
        <v>0.21875</v>
      </c>
      <c r="AH10" s="16">
        <v>0.34146341463414598</v>
      </c>
      <c r="AI10" s="16">
        <v>0.245283018867925</v>
      </c>
      <c r="AJ10" s="16"/>
      <c r="AK10" s="16">
        <v>0.23857868020304601</v>
      </c>
      <c r="AL10" s="16">
        <v>0.33009708737864102</v>
      </c>
      <c r="AM10" s="16">
        <v>0.24752475247524799</v>
      </c>
      <c r="AN10" s="16">
        <v>0.26962457337883999</v>
      </c>
      <c r="AO10" s="16">
        <v>0.24468085106383</v>
      </c>
      <c r="AP10" s="16">
        <v>0.27649769585253497</v>
      </c>
      <c r="AQ10" s="16">
        <v>0.3</v>
      </c>
      <c r="AR10" s="16"/>
      <c r="AS10" s="16">
        <v>0.27127659574468099</v>
      </c>
      <c r="AT10" s="16">
        <v>0.26283185840708001</v>
      </c>
      <c r="AU10" s="16"/>
      <c r="AV10" s="16">
        <v>0.28270042194092798</v>
      </c>
      <c r="AW10" s="16">
        <v>0.25355450236966798</v>
      </c>
      <c r="AX10" s="16"/>
      <c r="AY10" s="16">
        <v>0.26086956521739102</v>
      </c>
      <c r="AZ10" s="16">
        <v>0.26938775510204099</v>
      </c>
      <c r="BA10" s="16"/>
      <c r="BB10" s="16">
        <v>0.25942684766214202</v>
      </c>
      <c r="BC10" s="16">
        <v>0.268702290076336</v>
      </c>
      <c r="BD10" s="16"/>
      <c r="BE10" s="16">
        <v>0.175757575757576</v>
      </c>
      <c r="BF10" s="16">
        <v>0.24260355029585801</v>
      </c>
      <c r="BG10" s="16">
        <v>0.29757785467128001</v>
      </c>
      <c r="BH10" s="16">
        <v>0.27659574468085102</v>
      </c>
    </row>
    <row r="11" spans="2:60" ht="30" x14ac:dyDescent="0.25">
      <c r="B11" s="17" t="s">
        <v>673</v>
      </c>
      <c r="C11" s="16">
        <v>0.25644916540212398</v>
      </c>
      <c r="D11" s="16">
        <v>0.24806201550387599</v>
      </c>
      <c r="E11" s="16">
        <v>0.230769230769231</v>
      </c>
      <c r="F11" s="16">
        <v>0.221052631578947</v>
      </c>
      <c r="G11" s="16">
        <v>0.31034482758620702</v>
      </c>
      <c r="H11" s="16">
        <v>0.266666666666667</v>
      </c>
      <c r="I11" s="16">
        <v>0.29523809523809502</v>
      </c>
      <c r="J11" s="16">
        <v>0.42105263157894701</v>
      </c>
      <c r="K11" s="16">
        <v>0.17808219178082199</v>
      </c>
      <c r="L11" s="16">
        <v>0.233333333333333</v>
      </c>
      <c r="M11" s="16">
        <v>0.27272727272727298</v>
      </c>
      <c r="N11" s="16">
        <v>0.24509803921568599</v>
      </c>
      <c r="O11" s="16">
        <v>0.2</v>
      </c>
      <c r="P11" s="16">
        <v>0.18333333333333299</v>
      </c>
      <c r="Q11" s="16">
        <v>0.25581395348837199</v>
      </c>
      <c r="R11" s="16">
        <v>0.22222222222222199</v>
      </c>
      <c r="S11" s="16">
        <v>0.30769230769230799</v>
      </c>
      <c r="T11" s="16">
        <v>0.269230769230769</v>
      </c>
      <c r="U11" s="16"/>
      <c r="V11" s="16">
        <v>0.158774373259053</v>
      </c>
      <c r="W11" s="16">
        <v>0.23783783783783799</v>
      </c>
      <c r="X11" s="16">
        <v>0.30633802816901401</v>
      </c>
      <c r="Y11" s="16">
        <v>0.30612244897959201</v>
      </c>
      <c r="Z11" s="16"/>
      <c r="AA11" s="16">
        <v>0.18897637795275599</v>
      </c>
      <c r="AB11" s="16">
        <v>0.292682926829268</v>
      </c>
      <c r="AC11" s="16">
        <v>0.34821428571428598</v>
      </c>
      <c r="AD11" s="16">
        <v>0.29457364341085301</v>
      </c>
      <c r="AE11" s="16">
        <v>0.26890756302521002</v>
      </c>
      <c r="AF11" s="16">
        <v>0.21276595744680901</v>
      </c>
      <c r="AG11" s="16">
        <v>0.35416666666666702</v>
      </c>
      <c r="AH11" s="16">
        <v>0.26829268292682901</v>
      </c>
      <c r="AI11" s="16">
        <v>0.320754716981132</v>
      </c>
      <c r="AJ11" s="16"/>
      <c r="AK11" s="16">
        <v>0.157360406091371</v>
      </c>
      <c r="AL11" s="16">
        <v>0.233009708737864</v>
      </c>
      <c r="AM11" s="16">
        <v>0.27722772277227697</v>
      </c>
      <c r="AN11" s="16">
        <v>0.225255972696246</v>
      </c>
      <c r="AO11" s="16">
        <v>0.33510638297872303</v>
      </c>
      <c r="AP11" s="16">
        <v>0.33179723502304098</v>
      </c>
      <c r="AQ11" s="16">
        <v>0.27333333333333298</v>
      </c>
      <c r="AR11" s="16"/>
      <c r="AS11" s="16">
        <v>0.38829787234042601</v>
      </c>
      <c r="AT11" s="16">
        <v>0.234513274336283</v>
      </c>
      <c r="AU11" s="16"/>
      <c r="AV11" s="16">
        <v>0.21729957805907199</v>
      </c>
      <c r="AW11" s="16">
        <v>0.27843601895734599</v>
      </c>
      <c r="AX11" s="16"/>
      <c r="AY11" s="16">
        <v>0.22705314009661801</v>
      </c>
      <c r="AZ11" s="16">
        <v>0.30612244897959201</v>
      </c>
      <c r="BA11" s="16"/>
      <c r="BB11" s="16">
        <v>0.31975867269984898</v>
      </c>
      <c r="BC11" s="16">
        <v>0.19236641221374001</v>
      </c>
      <c r="BD11" s="16"/>
      <c r="BE11" s="16">
        <v>9.6969696969696997E-2</v>
      </c>
      <c r="BF11" s="16">
        <v>0.22189349112425999</v>
      </c>
      <c r="BG11" s="16">
        <v>0.28546712802768198</v>
      </c>
      <c r="BH11" s="16">
        <v>0.34893617021276602</v>
      </c>
    </row>
    <row r="12" spans="2:60" ht="30" x14ac:dyDescent="0.25">
      <c r="B12" s="17" t="s">
        <v>674</v>
      </c>
      <c r="C12" s="16">
        <v>0.18361153262519</v>
      </c>
      <c r="D12" s="16">
        <v>0.224806201550388</v>
      </c>
      <c r="E12" s="16">
        <v>0.132867132867133</v>
      </c>
      <c r="F12" s="16">
        <v>0.17894736842105299</v>
      </c>
      <c r="G12" s="16">
        <v>0.18965517241379301</v>
      </c>
      <c r="H12" s="16">
        <v>0.16666666666666699</v>
      </c>
      <c r="I12" s="16">
        <v>0.24761904761904799</v>
      </c>
      <c r="J12" s="16">
        <v>0.21052631578947401</v>
      </c>
      <c r="K12" s="16">
        <v>0.19178082191780799</v>
      </c>
      <c r="L12" s="16">
        <v>0.233333333333333</v>
      </c>
      <c r="M12" s="16">
        <v>0.102272727272727</v>
      </c>
      <c r="N12" s="16">
        <v>0.19607843137254899</v>
      </c>
      <c r="O12" s="16">
        <v>0.233333333333333</v>
      </c>
      <c r="P12" s="16">
        <v>0.233333333333333</v>
      </c>
      <c r="Q12" s="16">
        <v>0.209302325581395</v>
      </c>
      <c r="R12" s="16">
        <v>0.11111111111111099</v>
      </c>
      <c r="S12" s="16">
        <v>0.14285714285714299</v>
      </c>
      <c r="T12" s="16">
        <v>0.21153846153846201</v>
      </c>
      <c r="U12" s="16"/>
      <c r="V12" s="16">
        <v>0.15041782729805001</v>
      </c>
      <c r="W12" s="16">
        <v>0.2</v>
      </c>
      <c r="X12" s="16">
        <v>0.20422535211267601</v>
      </c>
      <c r="Y12" s="16">
        <v>0.18979591836734699</v>
      </c>
      <c r="Z12" s="16"/>
      <c r="AA12" s="16">
        <v>0.16535433070866101</v>
      </c>
      <c r="AB12" s="16">
        <v>0.19512195121951201</v>
      </c>
      <c r="AC12" s="16">
        <v>0.14285714285714299</v>
      </c>
      <c r="AD12" s="16">
        <v>0.209302325581395</v>
      </c>
      <c r="AE12" s="16">
        <v>0.26050420168067201</v>
      </c>
      <c r="AF12" s="16">
        <v>0.20212765957446799</v>
      </c>
      <c r="AG12" s="16">
        <v>0.19791666666666699</v>
      </c>
      <c r="AH12" s="16">
        <v>0.292682926829268</v>
      </c>
      <c r="AI12" s="16">
        <v>0.14150943396226401</v>
      </c>
      <c r="AJ12" s="16"/>
      <c r="AK12" s="16">
        <v>0.16243654822334999</v>
      </c>
      <c r="AL12" s="16">
        <v>0.18446601941747601</v>
      </c>
      <c r="AM12" s="16">
        <v>0.17821782178217799</v>
      </c>
      <c r="AN12" s="16">
        <v>0.150170648464164</v>
      </c>
      <c r="AO12" s="16">
        <v>0.23404255319148901</v>
      </c>
      <c r="AP12" s="16">
        <v>0.248847926267281</v>
      </c>
      <c r="AQ12" s="16">
        <v>0.16666666666666699</v>
      </c>
      <c r="AR12" s="16"/>
      <c r="AS12" s="16">
        <v>0.22872340425531901</v>
      </c>
      <c r="AT12" s="16">
        <v>0.17610619469026501</v>
      </c>
      <c r="AU12" s="16"/>
      <c r="AV12" s="16">
        <v>0.15400843881856499</v>
      </c>
      <c r="AW12" s="16">
        <v>0.20023696682464501</v>
      </c>
      <c r="AX12" s="16"/>
      <c r="AY12" s="16">
        <v>0.17995169082125601</v>
      </c>
      <c r="AZ12" s="16">
        <v>0.18979591836734699</v>
      </c>
      <c r="BA12" s="16"/>
      <c r="BB12" s="16">
        <v>0.19909502262443399</v>
      </c>
      <c r="BC12" s="16">
        <v>0.16793893129771001</v>
      </c>
      <c r="BD12" s="16"/>
      <c r="BE12" s="16">
        <v>0.109090909090909</v>
      </c>
      <c r="BF12" s="16">
        <v>0.15088757396449701</v>
      </c>
      <c r="BG12" s="16">
        <v>0.20934256055363301</v>
      </c>
      <c r="BH12" s="16">
        <v>0.221276595744681</v>
      </c>
    </row>
    <row r="13" spans="2:60" x14ac:dyDescent="0.25">
      <c r="B13" s="17" t="s">
        <v>115</v>
      </c>
      <c r="C13" s="18">
        <v>9.33232169954476E-2</v>
      </c>
      <c r="D13" s="18">
        <v>0.124031007751938</v>
      </c>
      <c r="E13" s="18">
        <v>0.111888111888112</v>
      </c>
      <c r="F13" s="18">
        <v>6.3157894736842093E-2</v>
      </c>
      <c r="G13" s="18">
        <v>8.6206896551724102E-2</v>
      </c>
      <c r="H13" s="18">
        <v>0.16666666666666699</v>
      </c>
      <c r="I13" s="18">
        <v>5.7142857142857099E-2</v>
      </c>
      <c r="J13" s="18">
        <v>5.2631578947368397E-2</v>
      </c>
      <c r="K13" s="18">
        <v>6.8493150684931503E-2</v>
      </c>
      <c r="L13" s="18">
        <v>0.133333333333333</v>
      </c>
      <c r="M13" s="18">
        <v>4.5454545454545497E-2</v>
      </c>
      <c r="N13" s="18">
        <v>0.10784313725490199</v>
      </c>
      <c r="O13" s="18">
        <v>0.2</v>
      </c>
      <c r="P13" s="18">
        <v>0.1</v>
      </c>
      <c r="Q13" s="18">
        <v>9.3023255813953501E-2</v>
      </c>
      <c r="R13" s="18">
        <v>0.148148148148148</v>
      </c>
      <c r="S13" s="18">
        <v>9.3406593406593394E-2</v>
      </c>
      <c r="T13" s="18">
        <v>6.7307692307692304E-2</v>
      </c>
      <c r="U13" s="18"/>
      <c r="V13" s="18">
        <v>0.16434540389972099</v>
      </c>
      <c r="W13" s="18">
        <v>7.0270270270270302E-2</v>
      </c>
      <c r="X13" s="18">
        <v>7.7464788732394402E-2</v>
      </c>
      <c r="Y13" s="18">
        <v>5.9183673469387799E-2</v>
      </c>
      <c r="Z13" s="18"/>
      <c r="AA13" s="18">
        <v>0.128608923884514</v>
      </c>
      <c r="AB13" s="18">
        <v>6.0975609756097601E-2</v>
      </c>
      <c r="AC13" s="18">
        <v>7.1428571428571397E-2</v>
      </c>
      <c r="AD13" s="18">
        <v>6.2015503875968998E-2</v>
      </c>
      <c r="AE13" s="18">
        <v>8.40336134453782E-2</v>
      </c>
      <c r="AF13" s="18">
        <v>5.31914893617021E-2</v>
      </c>
      <c r="AG13" s="18">
        <v>5.2083333333333301E-2</v>
      </c>
      <c r="AH13" s="18">
        <v>4.8780487804878099E-2</v>
      </c>
      <c r="AI13" s="18">
        <v>8.4905660377358499E-2</v>
      </c>
      <c r="AJ13" s="18"/>
      <c r="AK13" s="18">
        <v>0.131979695431472</v>
      </c>
      <c r="AL13" s="18">
        <v>9.7087378640776708E-3</v>
      </c>
      <c r="AM13" s="18">
        <v>0.10891089108910899</v>
      </c>
      <c r="AN13" s="18">
        <v>0.12627986348122899</v>
      </c>
      <c r="AO13" s="18">
        <v>5.85106382978723E-2</v>
      </c>
      <c r="AP13" s="18">
        <v>5.5299539170506902E-2</v>
      </c>
      <c r="AQ13" s="18">
        <v>4.6666666666666697E-2</v>
      </c>
      <c r="AR13" s="18"/>
      <c r="AS13" s="18">
        <v>2.6595744680851099E-2</v>
      </c>
      <c r="AT13" s="18">
        <v>0.104424778761062</v>
      </c>
      <c r="AU13" s="18"/>
      <c r="AV13" s="18">
        <v>0.107594936708861</v>
      </c>
      <c r="AW13" s="18">
        <v>8.5308056872037893E-2</v>
      </c>
      <c r="AX13" s="18"/>
      <c r="AY13" s="18">
        <v>0.113526570048309</v>
      </c>
      <c r="AZ13" s="18">
        <v>5.9183673469387799E-2</v>
      </c>
      <c r="BA13" s="18"/>
      <c r="BB13" s="18">
        <v>6.6365007541478102E-2</v>
      </c>
      <c r="BC13" s="18">
        <v>0.12061068702290099</v>
      </c>
      <c r="BD13" s="18"/>
      <c r="BE13" s="18">
        <v>0.29090909090909101</v>
      </c>
      <c r="BF13" s="18">
        <v>9.1715976331360902E-2</v>
      </c>
      <c r="BG13" s="18">
        <v>6.7474048442906595E-2</v>
      </c>
      <c r="BH13" s="18">
        <v>2.1276595744680899E-2</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685</v>
      </c>
      <c r="E2" s="25"/>
      <c r="F2" s="25"/>
      <c r="G2" s="25"/>
    </row>
    <row r="6" spans="2:7" ht="50.1" customHeight="1" x14ac:dyDescent="0.25">
      <c r="B6" s="22" t="s">
        <v>15</v>
      </c>
      <c r="C6" s="22" t="s">
        <v>676</v>
      </c>
      <c r="D6" s="22" t="s">
        <v>677</v>
      </c>
      <c r="E6" s="22" t="s">
        <v>678</v>
      </c>
      <c r="F6" s="22" t="s">
        <v>679</v>
      </c>
    </row>
    <row r="7" spans="2:7" x14ac:dyDescent="0.25">
      <c r="B7" s="17" t="s">
        <v>680</v>
      </c>
      <c r="C7" s="16">
        <v>0.25265553869499202</v>
      </c>
      <c r="D7" s="16">
        <v>0.153262518968134</v>
      </c>
      <c r="E7" s="16">
        <v>0.141122913505311</v>
      </c>
      <c r="F7" s="16">
        <v>8.57359635811836E-2</v>
      </c>
    </row>
    <row r="8" spans="2:7" x14ac:dyDescent="0.25">
      <c r="B8" s="17" t="s">
        <v>681</v>
      </c>
      <c r="C8" s="16">
        <v>0.44309559939302001</v>
      </c>
      <c r="D8" s="16">
        <v>0.46737481031866501</v>
      </c>
      <c r="E8" s="16">
        <v>0.46130500758725301</v>
      </c>
      <c r="F8" s="16">
        <v>0.32094081942336899</v>
      </c>
    </row>
    <row r="9" spans="2:7" x14ac:dyDescent="0.25">
      <c r="B9" s="17" t="s">
        <v>682</v>
      </c>
      <c r="C9" s="16">
        <v>0.19575113808801201</v>
      </c>
      <c r="D9" s="16">
        <v>0.25644916540212398</v>
      </c>
      <c r="E9" s="16">
        <v>0.27010622154780001</v>
      </c>
      <c r="F9" s="16">
        <v>0.31107738998482498</v>
      </c>
    </row>
    <row r="10" spans="2:7" x14ac:dyDescent="0.25">
      <c r="B10" s="17" t="s">
        <v>683</v>
      </c>
      <c r="C10" s="16">
        <v>3.4901365705614598E-2</v>
      </c>
      <c r="D10" s="16">
        <v>3.5660091047041001E-2</v>
      </c>
      <c r="E10" s="16">
        <v>4.85584218512898E-2</v>
      </c>
      <c r="F10" s="16">
        <v>0.160849772382398</v>
      </c>
    </row>
    <row r="11" spans="2:7" x14ac:dyDescent="0.25">
      <c r="B11" s="17" t="s">
        <v>684</v>
      </c>
      <c r="C11" s="16">
        <v>1.28983308042489E-2</v>
      </c>
      <c r="D11" s="16">
        <v>2.2003034901365699E-2</v>
      </c>
      <c r="E11" s="16">
        <v>1.8209408194233698E-2</v>
      </c>
      <c r="F11" s="16">
        <v>5.1593323216995397E-2</v>
      </c>
    </row>
    <row r="12" spans="2:7" x14ac:dyDescent="0.25">
      <c r="B12" s="17" t="s">
        <v>77</v>
      </c>
      <c r="C12" s="16">
        <v>6.06980273141123E-2</v>
      </c>
      <c r="D12" s="16">
        <v>6.5250379362670696E-2</v>
      </c>
      <c r="E12" s="16">
        <v>6.06980273141123E-2</v>
      </c>
      <c r="F12" s="16">
        <v>6.9802731411229099E-2</v>
      </c>
    </row>
    <row r="13" spans="2:7" x14ac:dyDescent="0.25">
      <c r="B13" s="15"/>
      <c r="C13" s="15"/>
      <c r="D13" s="15"/>
      <c r="E13" s="15"/>
      <c r="F13" s="15"/>
    </row>
    <row r="14" spans="2:7" x14ac:dyDescent="0.25">
      <c r="B14" t="s">
        <v>80</v>
      </c>
    </row>
    <row r="15" spans="2:7" x14ac:dyDescent="0.25">
      <c r="B15" t="s">
        <v>81</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680</v>
      </c>
      <c r="C8" s="16">
        <v>0.25265553869499202</v>
      </c>
      <c r="D8" s="16">
        <v>0.24031007751937999</v>
      </c>
      <c r="E8" s="16">
        <v>0.223776223776224</v>
      </c>
      <c r="F8" s="16">
        <v>0.17894736842105299</v>
      </c>
      <c r="G8" s="16">
        <v>0.15517241379310301</v>
      </c>
      <c r="H8" s="16">
        <v>0.133333333333333</v>
      </c>
      <c r="I8" s="16">
        <v>0.35238095238095202</v>
      </c>
      <c r="J8" s="16">
        <v>0.26315789473684198</v>
      </c>
      <c r="K8" s="16">
        <v>0.26027397260273999</v>
      </c>
      <c r="L8" s="16">
        <v>0.233333333333333</v>
      </c>
      <c r="M8" s="16">
        <v>0.25</v>
      </c>
      <c r="N8" s="16">
        <v>0.27450980392156898</v>
      </c>
      <c r="O8" s="16">
        <v>0.33333333333333298</v>
      </c>
      <c r="P8" s="16">
        <v>0.233333333333333</v>
      </c>
      <c r="Q8" s="16">
        <v>0.116279069767442</v>
      </c>
      <c r="R8" s="16">
        <v>0.18518518518518501</v>
      </c>
      <c r="S8" s="16">
        <v>0.32967032967033</v>
      </c>
      <c r="T8" s="16">
        <v>0.269230769230769</v>
      </c>
      <c r="U8" s="16"/>
      <c r="V8" s="16">
        <v>0.14206128133704701</v>
      </c>
      <c r="W8" s="16">
        <v>0.21621621621621601</v>
      </c>
      <c r="X8" s="16">
        <v>0.27464788732394402</v>
      </c>
      <c r="Y8" s="16">
        <v>0.33469387755101998</v>
      </c>
      <c r="Z8" s="16"/>
      <c r="AA8" s="16">
        <v>0.17322834645669299</v>
      </c>
      <c r="AB8" s="16">
        <v>0.28048780487804897</v>
      </c>
      <c r="AC8" s="16">
        <v>0.29464285714285698</v>
      </c>
      <c r="AD8" s="16">
        <v>0.36434108527131798</v>
      </c>
      <c r="AE8" s="16">
        <v>0.26050420168067201</v>
      </c>
      <c r="AF8" s="16">
        <v>0.25531914893617003</v>
      </c>
      <c r="AG8" s="16">
        <v>0.29166666666666702</v>
      </c>
      <c r="AH8" s="16">
        <v>0.30487804878048802</v>
      </c>
      <c r="AI8" s="16">
        <v>0.36792452830188699</v>
      </c>
      <c r="AJ8" s="16"/>
      <c r="AK8" s="16">
        <v>0.15228426395939099</v>
      </c>
      <c r="AL8" s="16">
        <v>0.223300970873786</v>
      </c>
      <c r="AM8" s="16">
        <v>0.16831683168316799</v>
      </c>
      <c r="AN8" s="16">
        <v>0.24573378839590401</v>
      </c>
      <c r="AO8" s="16">
        <v>0.329787234042553</v>
      </c>
      <c r="AP8" s="16">
        <v>0.33640552995391698</v>
      </c>
      <c r="AQ8" s="16">
        <v>0.34666666666666701</v>
      </c>
      <c r="AR8" s="16"/>
      <c r="AS8" s="16">
        <v>0.41489361702127697</v>
      </c>
      <c r="AT8" s="16">
        <v>0.225663716814159</v>
      </c>
      <c r="AU8" s="16"/>
      <c r="AV8" s="16">
        <v>0.17932489451476799</v>
      </c>
      <c r="AW8" s="16">
        <v>0.29383886255924202</v>
      </c>
      <c r="AX8" s="16"/>
      <c r="AY8" s="16">
        <v>0.20410628019323701</v>
      </c>
      <c r="AZ8" s="16">
        <v>0.33469387755101998</v>
      </c>
      <c r="BA8" s="16"/>
      <c r="BB8" s="16">
        <v>0.31372549019607798</v>
      </c>
      <c r="BC8" s="16">
        <v>0.19083969465648901</v>
      </c>
      <c r="BD8" s="16"/>
      <c r="BE8" s="16">
        <v>4.8484848484848499E-2</v>
      </c>
      <c r="BF8" s="16">
        <v>0.18639053254437901</v>
      </c>
      <c r="BG8" s="16">
        <v>0.27508650519031103</v>
      </c>
      <c r="BH8" s="16">
        <v>0.438297872340426</v>
      </c>
    </row>
    <row r="9" spans="2:60" x14ac:dyDescent="0.25">
      <c r="B9" s="17" t="s">
        <v>681</v>
      </c>
      <c r="C9" s="16">
        <v>0.44309559939302001</v>
      </c>
      <c r="D9" s="16">
        <v>0.434108527131783</v>
      </c>
      <c r="E9" s="16">
        <v>0.447552447552448</v>
      </c>
      <c r="F9" s="16">
        <v>0.42105263157894701</v>
      </c>
      <c r="G9" s="16">
        <v>0.46551724137931</v>
      </c>
      <c r="H9" s="16">
        <v>0.53333333333333299</v>
      </c>
      <c r="I9" s="16">
        <v>0.419047619047619</v>
      </c>
      <c r="J9" s="16">
        <v>0.26315789473684198</v>
      </c>
      <c r="K9" s="16">
        <v>0.42465753424657499</v>
      </c>
      <c r="L9" s="16">
        <v>0.36666666666666697</v>
      </c>
      <c r="M9" s="16">
        <v>0.51136363636363602</v>
      </c>
      <c r="N9" s="16">
        <v>0.45098039215686297</v>
      </c>
      <c r="O9" s="16">
        <v>0.43333333333333302</v>
      </c>
      <c r="P9" s="16">
        <v>0.33333333333333298</v>
      </c>
      <c r="Q9" s="16">
        <v>0.48837209302325602</v>
      </c>
      <c r="R9" s="16">
        <v>0.407407407407407</v>
      </c>
      <c r="S9" s="16">
        <v>0.450549450549451</v>
      </c>
      <c r="T9" s="16">
        <v>0.5</v>
      </c>
      <c r="U9" s="16"/>
      <c r="V9" s="16">
        <v>0.34818941504178302</v>
      </c>
      <c r="W9" s="16">
        <v>0.47567567567567598</v>
      </c>
      <c r="X9" s="16">
        <v>0.5</v>
      </c>
      <c r="Y9" s="16">
        <v>0.46734693877550998</v>
      </c>
      <c r="Z9" s="16"/>
      <c r="AA9" s="16">
        <v>0.37007874015747999</v>
      </c>
      <c r="AB9" s="16">
        <v>0.41463414634146301</v>
      </c>
      <c r="AC9" s="16">
        <v>0.48214285714285698</v>
      </c>
      <c r="AD9" s="16">
        <v>0.48837209302325602</v>
      </c>
      <c r="AE9" s="16">
        <v>0.48739495798319299</v>
      </c>
      <c r="AF9" s="16">
        <v>0.53191489361702105</v>
      </c>
      <c r="AG9" s="16">
        <v>0.5625</v>
      </c>
      <c r="AH9" s="16">
        <v>0.5</v>
      </c>
      <c r="AI9" s="16">
        <v>0.42452830188679203</v>
      </c>
      <c r="AJ9" s="16"/>
      <c r="AK9" s="16">
        <v>0.40609137055837602</v>
      </c>
      <c r="AL9" s="16">
        <v>0.58252427184466005</v>
      </c>
      <c r="AM9" s="16">
        <v>0.55445544554455495</v>
      </c>
      <c r="AN9" s="16">
        <v>0.36860068259385698</v>
      </c>
      <c r="AO9" s="16">
        <v>0.44680851063829802</v>
      </c>
      <c r="AP9" s="16">
        <v>0.474654377880184</v>
      </c>
      <c r="AQ9" s="16">
        <v>0.43333333333333302</v>
      </c>
      <c r="AR9" s="16"/>
      <c r="AS9" s="16">
        <v>0.48404255319148898</v>
      </c>
      <c r="AT9" s="16">
        <v>0.43628318584070802</v>
      </c>
      <c r="AU9" s="16"/>
      <c r="AV9" s="16">
        <v>0.45358649789029498</v>
      </c>
      <c r="AW9" s="16">
        <v>0.43720379146919403</v>
      </c>
      <c r="AX9" s="16"/>
      <c r="AY9" s="16">
        <v>0.42874396135265702</v>
      </c>
      <c r="AZ9" s="16">
        <v>0.46734693877550998</v>
      </c>
      <c r="BA9" s="16"/>
      <c r="BB9" s="16">
        <v>0.44947209653092002</v>
      </c>
      <c r="BC9" s="16">
        <v>0.43664122137404598</v>
      </c>
      <c r="BD9" s="16"/>
      <c r="BE9" s="16">
        <v>0.23030303030303001</v>
      </c>
      <c r="BF9" s="16">
        <v>0.41124260355029602</v>
      </c>
      <c r="BG9" s="16">
        <v>0.51557093425605505</v>
      </c>
      <c r="BH9" s="16">
        <v>0.45531914893616998</v>
      </c>
    </row>
    <row r="10" spans="2:60" x14ac:dyDescent="0.25">
      <c r="B10" s="17" t="s">
        <v>682</v>
      </c>
      <c r="C10" s="16">
        <v>0.19575113808801201</v>
      </c>
      <c r="D10" s="16">
        <v>0.24031007751937999</v>
      </c>
      <c r="E10" s="16">
        <v>0.188811188811189</v>
      </c>
      <c r="F10" s="16">
        <v>0.27368421052631597</v>
      </c>
      <c r="G10" s="16">
        <v>0.31034482758620702</v>
      </c>
      <c r="H10" s="16">
        <v>0.133333333333333</v>
      </c>
      <c r="I10" s="16">
        <v>0.15238095238095201</v>
      </c>
      <c r="J10" s="16">
        <v>0.21052631578947401</v>
      </c>
      <c r="K10" s="16">
        <v>0.17808219178082199</v>
      </c>
      <c r="L10" s="16">
        <v>0.233333333333333</v>
      </c>
      <c r="M10" s="16">
        <v>0.170454545454545</v>
      </c>
      <c r="N10" s="16">
        <v>0.17647058823529399</v>
      </c>
      <c r="O10" s="16">
        <v>3.3333333333333298E-2</v>
      </c>
      <c r="P10" s="16">
        <v>0.31666666666666698</v>
      </c>
      <c r="Q10" s="16">
        <v>0.27906976744186002</v>
      </c>
      <c r="R10" s="16">
        <v>0.33333333333333298</v>
      </c>
      <c r="S10" s="16">
        <v>0.14285714285714299</v>
      </c>
      <c r="T10" s="16">
        <v>0.115384615384615</v>
      </c>
      <c r="U10" s="16"/>
      <c r="V10" s="16">
        <v>0.30362116991643501</v>
      </c>
      <c r="W10" s="16">
        <v>0.21081081081081099</v>
      </c>
      <c r="X10" s="16">
        <v>0.15140845070422501</v>
      </c>
      <c r="Y10" s="16">
        <v>0.13673469387755099</v>
      </c>
      <c r="Z10" s="16"/>
      <c r="AA10" s="16">
        <v>0.278215223097113</v>
      </c>
      <c r="AB10" s="16">
        <v>0.219512195121951</v>
      </c>
      <c r="AC10" s="16">
        <v>0.17857142857142899</v>
      </c>
      <c r="AD10" s="16">
        <v>0.124031007751938</v>
      </c>
      <c r="AE10" s="16">
        <v>0.151260504201681</v>
      </c>
      <c r="AF10" s="16">
        <v>0.13829787234042601</v>
      </c>
      <c r="AG10" s="16">
        <v>9.375E-2</v>
      </c>
      <c r="AH10" s="16">
        <v>0.15853658536585399</v>
      </c>
      <c r="AI10" s="16">
        <v>0.15094339622641501</v>
      </c>
      <c r="AJ10" s="16"/>
      <c r="AK10" s="16">
        <v>0.27918781725888298</v>
      </c>
      <c r="AL10" s="16">
        <v>0.12621359223301001</v>
      </c>
      <c r="AM10" s="16">
        <v>0.16831683168316799</v>
      </c>
      <c r="AN10" s="16">
        <v>0.25597269624573399</v>
      </c>
      <c r="AO10" s="16">
        <v>0.159574468085106</v>
      </c>
      <c r="AP10" s="16">
        <v>0.15668202764976999</v>
      </c>
      <c r="AQ10" s="16">
        <v>0.12666666666666701</v>
      </c>
      <c r="AR10" s="16"/>
      <c r="AS10" s="16">
        <v>6.9148936170212796E-2</v>
      </c>
      <c r="AT10" s="16">
        <v>0.21681415929203501</v>
      </c>
      <c r="AU10" s="16"/>
      <c r="AV10" s="16">
        <v>0.215189873417722</v>
      </c>
      <c r="AW10" s="16">
        <v>0.184834123222749</v>
      </c>
      <c r="AX10" s="16"/>
      <c r="AY10" s="16">
        <v>0.23067632850241501</v>
      </c>
      <c r="AZ10" s="16">
        <v>0.13673469387755099</v>
      </c>
      <c r="BA10" s="16"/>
      <c r="BB10" s="16">
        <v>0.17496229260935101</v>
      </c>
      <c r="BC10" s="16">
        <v>0.21679389312977099</v>
      </c>
      <c r="BD10" s="16"/>
      <c r="BE10" s="16">
        <v>0.33333333333333298</v>
      </c>
      <c r="BF10" s="16">
        <v>0.26331360946745602</v>
      </c>
      <c r="BG10" s="16">
        <v>0.160899653979239</v>
      </c>
      <c r="BH10" s="16">
        <v>8.9361702127659606E-2</v>
      </c>
    </row>
    <row r="11" spans="2:60" x14ac:dyDescent="0.25">
      <c r="B11" s="17" t="s">
        <v>683</v>
      </c>
      <c r="C11" s="16">
        <v>3.4901365705614598E-2</v>
      </c>
      <c r="D11" s="16">
        <v>1.5503875968992199E-2</v>
      </c>
      <c r="E11" s="16">
        <v>5.5944055944055902E-2</v>
      </c>
      <c r="F11" s="16">
        <v>5.2631578947368397E-2</v>
      </c>
      <c r="G11" s="16">
        <v>5.1724137931034503E-2</v>
      </c>
      <c r="H11" s="16">
        <v>3.3333333333333298E-2</v>
      </c>
      <c r="I11" s="16">
        <v>9.5238095238095195E-3</v>
      </c>
      <c r="J11" s="16">
        <v>0.21052631578947401</v>
      </c>
      <c r="K11" s="16">
        <v>5.4794520547945202E-2</v>
      </c>
      <c r="L11" s="16">
        <v>0</v>
      </c>
      <c r="M11" s="16">
        <v>3.4090909090909102E-2</v>
      </c>
      <c r="N11" s="16">
        <v>3.9215686274509803E-2</v>
      </c>
      <c r="O11" s="16">
        <v>0</v>
      </c>
      <c r="P11" s="16">
        <v>6.6666666666666693E-2</v>
      </c>
      <c r="Q11" s="16">
        <v>0</v>
      </c>
      <c r="R11" s="16">
        <v>0</v>
      </c>
      <c r="S11" s="16">
        <v>1.6483516483516501E-2</v>
      </c>
      <c r="T11" s="16">
        <v>3.8461538461538498E-2</v>
      </c>
      <c r="U11" s="16"/>
      <c r="V11" s="16">
        <v>4.17827298050139E-2</v>
      </c>
      <c r="W11" s="16">
        <v>5.4054054054054099E-2</v>
      </c>
      <c r="X11" s="16">
        <v>3.1690140845070401E-2</v>
      </c>
      <c r="Y11" s="16">
        <v>2.4489795918367301E-2</v>
      </c>
      <c r="Z11" s="16"/>
      <c r="AA11" s="16">
        <v>4.7244094488188997E-2</v>
      </c>
      <c r="AB11" s="16">
        <v>4.8780487804878099E-2</v>
      </c>
      <c r="AC11" s="16">
        <v>1.7857142857142901E-2</v>
      </c>
      <c r="AD11" s="16">
        <v>7.7519379844961196E-3</v>
      </c>
      <c r="AE11" s="16">
        <v>3.3613445378151301E-2</v>
      </c>
      <c r="AF11" s="16">
        <v>4.2553191489361701E-2</v>
      </c>
      <c r="AG11" s="16">
        <v>5.2083333333333301E-2</v>
      </c>
      <c r="AH11" s="16">
        <v>0</v>
      </c>
      <c r="AI11" s="16">
        <v>2.83018867924528E-2</v>
      </c>
      <c r="AJ11" s="16"/>
      <c r="AK11" s="16">
        <v>3.0456852791878201E-2</v>
      </c>
      <c r="AL11" s="16">
        <v>2.9126213592233E-2</v>
      </c>
      <c r="AM11" s="16">
        <v>4.95049504950495E-2</v>
      </c>
      <c r="AN11" s="16">
        <v>4.4368600682593899E-2</v>
      </c>
      <c r="AO11" s="16">
        <v>1.5957446808510599E-2</v>
      </c>
      <c r="AP11" s="16">
        <v>2.76497695852535E-2</v>
      </c>
      <c r="AQ11" s="16">
        <v>3.3333333333333298E-2</v>
      </c>
      <c r="AR11" s="16"/>
      <c r="AS11" s="16">
        <v>2.6595744680851099E-2</v>
      </c>
      <c r="AT11" s="16">
        <v>3.6283185840707999E-2</v>
      </c>
      <c r="AU11" s="16"/>
      <c r="AV11" s="16">
        <v>3.37552742616034E-2</v>
      </c>
      <c r="AW11" s="16">
        <v>3.5545023696682498E-2</v>
      </c>
      <c r="AX11" s="16"/>
      <c r="AY11" s="16">
        <v>4.10628019323672E-2</v>
      </c>
      <c r="AZ11" s="16">
        <v>2.4489795918367301E-2</v>
      </c>
      <c r="BA11" s="16"/>
      <c r="BB11" s="16">
        <v>2.5641025641025599E-2</v>
      </c>
      <c r="BC11" s="16">
        <v>4.4274809160305302E-2</v>
      </c>
      <c r="BD11" s="16"/>
      <c r="BE11" s="16">
        <v>9.6969696969696997E-2</v>
      </c>
      <c r="BF11" s="16">
        <v>3.8461538461538498E-2</v>
      </c>
      <c r="BG11" s="16">
        <v>2.5951557093425601E-2</v>
      </c>
      <c r="BH11" s="16">
        <v>8.5106382978723406E-3</v>
      </c>
    </row>
    <row r="12" spans="2:60" x14ac:dyDescent="0.25">
      <c r="B12" s="17" t="s">
        <v>684</v>
      </c>
      <c r="C12" s="16">
        <v>1.28983308042489E-2</v>
      </c>
      <c r="D12" s="16">
        <v>2.32558139534884E-2</v>
      </c>
      <c r="E12" s="16">
        <v>0</v>
      </c>
      <c r="F12" s="16">
        <v>1.05263157894737E-2</v>
      </c>
      <c r="G12" s="16">
        <v>0</v>
      </c>
      <c r="H12" s="16">
        <v>3.3333333333333298E-2</v>
      </c>
      <c r="I12" s="16">
        <v>1.9047619047619001E-2</v>
      </c>
      <c r="J12" s="16">
        <v>0</v>
      </c>
      <c r="K12" s="16">
        <v>0</v>
      </c>
      <c r="L12" s="16">
        <v>3.3333333333333298E-2</v>
      </c>
      <c r="M12" s="16">
        <v>1.13636363636364E-2</v>
      </c>
      <c r="N12" s="16">
        <v>9.8039215686274508E-3</v>
      </c>
      <c r="O12" s="16">
        <v>3.3333333333333298E-2</v>
      </c>
      <c r="P12" s="16">
        <v>0</v>
      </c>
      <c r="Q12" s="16">
        <v>0</v>
      </c>
      <c r="R12" s="16">
        <v>3.7037037037037E-2</v>
      </c>
      <c r="S12" s="16">
        <v>1.6483516483516501E-2</v>
      </c>
      <c r="T12" s="16">
        <v>1.9230769230769201E-2</v>
      </c>
      <c r="U12" s="16"/>
      <c r="V12" s="16">
        <v>3.3426183844011102E-2</v>
      </c>
      <c r="W12" s="16">
        <v>0</v>
      </c>
      <c r="X12" s="16">
        <v>7.0422535211267599E-3</v>
      </c>
      <c r="Y12" s="16">
        <v>6.1224489795918399E-3</v>
      </c>
      <c r="Z12" s="16"/>
      <c r="AA12" s="16">
        <v>2.3622047244094498E-2</v>
      </c>
      <c r="AB12" s="16">
        <v>1.21951219512195E-2</v>
      </c>
      <c r="AC12" s="16">
        <v>1.7857142857142901E-2</v>
      </c>
      <c r="AD12" s="16">
        <v>7.7519379844961196E-3</v>
      </c>
      <c r="AE12" s="16">
        <v>1.6806722689075598E-2</v>
      </c>
      <c r="AF12" s="16">
        <v>0</v>
      </c>
      <c r="AG12" s="16">
        <v>0</v>
      </c>
      <c r="AH12" s="16">
        <v>1.21951219512195E-2</v>
      </c>
      <c r="AI12" s="16">
        <v>0</v>
      </c>
      <c r="AJ12" s="16"/>
      <c r="AK12" s="16">
        <v>4.0609137055837602E-2</v>
      </c>
      <c r="AL12" s="16">
        <v>0</v>
      </c>
      <c r="AM12" s="16">
        <v>2.9702970297029702E-2</v>
      </c>
      <c r="AN12" s="16">
        <v>1.02389078498294E-2</v>
      </c>
      <c r="AO12" s="16">
        <v>5.31914893617021E-3</v>
      </c>
      <c r="AP12" s="16">
        <v>0</v>
      </c>
      <c r="AQ12" s="16">
        <v>6.6666666666666697E-3</v>
      </c>
      <c r="AR12" s="16"/>
      <c r="AS12" s="16">
        <v>0</v>
      </c>
      <c r="AT12" s="16">
        <v>1.50442477876106E-2</v>
      </c>
      <c r="AU12" s="16"/>
      <c r="AV12" s="16">
        <v>2.1097046413502098E-2</v>
      </c>
      <c r="AW12" s="16">
        <v>8.2938388625592406E-3</v>
      </c>
      <c r="AX12" s="16"/>
      <c r="AY12" s="16">
        <v>1.69082125603865E-2</v>
      </c>
      <c r="AZ12" s="16">
        <v>6.1224489795918399E-3</v>
      </c>
      <c r="BA12" s="16"/>
      <c r="BB12" s="16">
        <v>1.5082956259426801E-3</v>
      </c>
      <c r="BC12" s="16">
        <v>2.4427480916030499E-2</v>
      </c>
      <c r="BD12" s="16"/>
      <c r="BE12" s="16">
        <v>3.6363636363636397E-2</v>
      </c>
      <c r="BF12" s="16">
        <v>2.07100591715976E-2</v>
      </c>
      <c r="BG12" s="16">
        <v>5.19031141868512E-3</v>
      </c>
      <c r="BH12" s="16">
        <v>4.2553191489361703E-3</v>
      </c>
    </row>
    <row r="13" spans="2:60" x14ac:dyDescent="0.25">
      <c r="B13" s="17" t="s">
        <v>77</v>
      </c>
      <c r="C13" s="18">
        <v>6.06980273141123E-2</v>
      </c>
      <c r="D13" s="18">
        <v>4.6511627906976702E-2</v>
      </c>
      <c r="E13" s="18">
        <v>8.3916083916083906E-2</v>
      </c>
      <c r="F13" s="18">
        <v>6.3157894736842093E-2</v>
      </c>
      <c r="G13" s="18">
        <v>1.72413793103448E-2</v>
      </c>
      <c r="H13" s="18">
        <v>0.133333333333333</v>
      </c>
      <c r="I13" s="18">
        <v>4.7619047619047603E-2</v>
      </c>
      <c r="J13" s="18">
        <v>5.2631578947368397E-2</v>
      </c>
      <c r="K13" s="18">
        <v>8.2191780821917804E-2</v>
      </c>
      <c r="L13" s="18">
        <v>0.133333333333333</v>
      </c>
      <c r="M13" s="18">
        <v>2.27272727272727E-2</v>
      </c>
      <c r="N13" s="18">
        <v>4.9019607843137303E-2</v>
      </c>
      <c r="O13" s="18">
        <v>0.16666666666666699</v>
      </c>
      <c r="P13" s="18">
        <v>0.05</v>
      </c>
      <c r="Q13" s="18">
        <v>0.116279069767442</v>
      </c>
      <c r="R13" s="18">
        <v>3.7037037037037E-2</v>
      </c>
      <c r="S13" s="18">
        <v>4.3956043956044001E-2</v>
      </c>
      <c r="T13" s="18">
        <v>5.7692307692307702E-2</v>
      </c>
      <c r="U13" s="18"/>
      <c r="V13" s="18">
        <v>0.13091922005570999</v>
      </c>
      <c r="W13" s="18">
        <v>4.3243243243243197E-2</v>
      </c>
      <c r="X13" s="18">
        <v>3.5211267605633798E-2</v>
      </c>
      <c r="Y13" s="18">
        <v>3.06122448979592E-2</v>
      </c>
      <c r="Z13" s="18"/>
      <c r="AA13" s="18">
        <v>0.10761154855643</v>
      </c>
      <c r="AB13" s="18">
        <v>2.4390243902439001E-2</v>
      </c>
      <c r="AC13" s="18">
        <v>8.9285714285714298E-3</v>
      </c>
      <c r="AD13" s="18">
        <v>7.7519379844961196E-3</v>
      </c>
      <c r="AE13" s="18">
        <v>5.0420168067226899E-2</v>
      </c>
      <c r="AF13" s="18">
        <v>3.1914893617021302E-2</v>
      </c>
      <c r="AG13" s="18">
        <v>0</v>
      </c>
      <c r="AH13" s="18">
        <v>2.4390243902439001E-2</v>
      </c>
      <c r="AI13" s="18">
        <v>2.83018867924528E-2</v>
      </c>
      <c r="AJ13" s="18"/>
      <c r="AK13" s="18">
        <v>9.13705583756345E-2</v>
      </c>
      <c r="AL13" s="18">
        <v>3.8834951456310697E-2</v>
      </c>
      <c r="AM13" s="18">
        <v>2.9702970297029702E-2</v>
      </c>
      <c r="AN13" s="18">
        <v>7.5085324232081904E-2</v>
      </c>
      <c r="AO13" s="18">
        <v>4.2553191489361701E-2</v>
      </c>
      <c r="AP13" s="18">
        <v>4.6082949308755804E-3</v>
      </c>
      <c r="AQ13" s="18">
        <v>5.3333333333333302E-2</v>
      </c>
      <c r="AR13" s="18"/>
      <c r="AS13" s="18">
        <v>5.31914893617021E-3</v>
      </c>
      <c r="AT13" s="18">
        <v>6.9911504424778795E-2</v>
      </c>
      <c r="AU13" s="18"/>
      <c r="AV13" s="18">
        <v>9.7046413502109699E-2</v>
      </c>
      <c r="AW13" s="18">
        <v>4.0284360189573501E-2</v>
      </c>
      <c r="AX13" s="18"/>
      <c r="AY13" s="18">
        <v>7.85024154589372E-2</v>
      </c>
      <c r="AZ13" s="18">
        <v>3.06122448979592E-2</v>
      </c>
      <c r="BA13" s="18"/>
      <c r="BB13" s="18">
        <v>3.46907993966818E-2</v>
      </c>
      <c r="BC13" s="18">
        <v>8.7022900763358793E-2</v>
      </c>
      <c r="BD13" s="18"/>
      <c r="BE13" s="18">
        <v>0.25454545454545502</v>
      </c>
      <c r="BF13" s="18">
        <v>7.9881656804733706E-2</v>
      </c>
      <c r="BG13" s="18">
        <v>1.73010380622837E-2</v>
      </c>
      <c r="BH13" s="18">
        <v>4.2553191489361703E-3</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680</v>
      </c>
      <c r="C8" s="16">
        <v>0.153262518968134</v>
      </c>
      <c r="D8" s="16">
        <v>0.14728682170542601</v>
      </c>
      <c r="E8" s="16">
        <v>0.13986013986014001</v>
      </c>
      <c r="F8" s="16">
        <v>7.3684210526315796E-2</v>
      </c>
      <c r="G8" s="16">
        <v>8.6206896551724102E-2</v>
      </c>
      <c r="H8" s="16">
        <v>0.133333333333333</v>
      </c>
      <c r="I8" s="16">
        <v>0.114285714285714</v>
      </c>
      <c r="J8" s="16">
        <v>0.157894736842105</v>
      </c>
      <c r="K8" s="16">
        <v>0.150684931506849</v>
      </c>
      <c r="L8" s="16">
        <v>0.16666666666666699</v>
      </c>
      <c r="M8" s="16">
        <v>0.25</v>
      </c>
      <c r="N8" s="16">
        <v>0.12745098039215699</v>
      </c>
      <c r="O8" s="16">
        <v>0.133333333333333</v>
      </c>
      <c r="P8" s="16">
        <v>0.116666666666667</v>
      </c>
      <c r="Q8" s="16">
        <v>0.116279069767442</v>
      </c>
      <c r="R8" s="16">
        <v>0.148148148148148</v>
      </c>
      <c r="S8" s="16">
        <v>0.24725274725274701</v>
      </c>
      <c r="T8" s="16">
        <v>0.15384615384615399</v>
      </c>
      <c r="U8" s="16"/>
      <c r="V8" s="16">
        <v>6.4066852367687999E-2</v>
      </c>
      <c r="W8" s="16">
        <v>0.102702702702703</v>
      </c>
      <c r="X8" s="16">
        <v>0.17253521126760599</v>
      </c>
      <c r="Y8" s="16">
        <v>0.22653061224489801</v>
      </c>
      <c r="Z8" s="16"/>
      <c r="AA8" s="16">
        <v>8.13648293963255E-2</v>
      </c>
      <c r="AB8" s="16">
        <v>0.12195121951219499</v>
      </c>
      <c r="AC8" s="16">
        <v>0.14285714285714299</v>
      </c>
      <c r="AD8" s="16">
        <v>0.217054263565891</v>
      </c>
      <c r="AE8" s="16">
        <v>0.159663865546218</v>
      </c>
      <c r="AF8" s="16">
        <v>0.22340425531914901</v>
      </c>
      <c r="AG8" s="16">
        <v>0.19791666666666699</v>
      </c>
      <c r="AH8" s="16">
        <v>0.25609756097560998</v>
      </c>
      <c r="AI8" s="16">
        <v>0.245283018867925</v>
      </c>
      <c r="AJ8" s="16"/>
      <c r="AK8" s="16">
        <v>9.13705583756345E-2</v>
      </c>
      <c r="AL8" s="16">
        <v>0.13592233009708701</v>
      </c>
      <c r="AM8" s="16">
        <v>0.12871287128712899</v>
      </c>
      <c r="AN8" s="16">
        <v>0.146757679180887</v>
      </c>
      <c r="AO8" s="16">
        <v>0.154255319148936</v>
      </c>
      <c r="AP8" s="16">
        <v>0.211981566820276</v>
      </c>
      <c r="AQ8" s="16">
        <v>0.22666666666666699</v>
      </c>
      <c r="AR8" s="16"/>
      <c r="AS8" s="16">
        <v>0.29787234042553201</v>
      </c>
      <c r="AT8" s="16">
        <v>0.129203539823009</v>
      </c>
      <c r="AU8" s="16"/>
      <c r="AV8" s="16">
        <v>0.14345991561181401</v>
      </c>
      <c r="AW8" s="16">
        <v>0.15876777251184801</v>
      </c>
      <c r="AX8" s="16"/>
      <c r="AY8" s="16">
        <v>0.109903381642512</v>
      </c>
      <c r="AZ8" s="16">
        <v>0.22653061224489801</v>
      </c>
      <c r="BA8" s="16"/>
      <c r="BB8" s="16">
        <v>0.203619909502262</v>
      </c>
      <c r="BC8" s="16">
        <v>0.102290076335878</v>
      </c>
      <c r="BD8" s="16"/>
      <c r="BE8" s="16">
        <v>1.8181818181818198E-2</v>
      </c>
      <c r="BF8" s="16">
        <v>8.5798816568047304E-2</v>
      </c>
      <c r="BG8" s="16">
        <v>0.16435986159169499</v>
      </c>
      <c r="BH8" s="16">
        <v>0.319148936170213</v>
      </c>
    </row>
    <row r="9" spans="2:60" x14ac:dyDescent="0.25">
      <c r="B9" s="17" t="s">
        <v>681</v>
      </c>
      <c r="C9" s="16">
        <v>0.46737481031866501</v>
      </c>
      <c r="D9" s="16">
        <v>0.44961240310077499</v>
      </c>
      <c r="E9" s="16">
        <v>0.46153846153846201</v>
      </c>
      <c r="F9" s="16">
        <v>0.442105263157895</v>
      </c>
      <c r="G9" s="16">
        <v>0.46551724137931</v>
      </c>
      <c r="H9" s="16">
        <v>0.43333333333333302</v>
      </c>
      <c r="I9" s="16">
        <v>0.53333333333333299</v>
      </c>
      <c r="J9" s="16">
        <v>0.47368421052631599</v>
      </c>
      <c r="K9" s="16">
        <v>0.47945205479452102</v>
      </c>
      <c r="L9" s="16">
        <v>0.5</v>
      </c>
      <c r="M9" s="16">
        <v>0.45454545454545497</v>
      </c>
      <c r="N9" s="16">
        <v>0.49019607843137297</v>
      </c>
      <c r="O9" s="16">
        <v>0.43333333333333302</v>
      </c>
      <c r="P9" s="16">
        <v>0.4</v>
      </c>
      <c r="Q9" s="16">
        <v>0.372093023255814</v>
      </c>
      <c r="R9" s="16">
        <v>0.44444444444444398</v>
      </c>
      <c r="S9" s="16">
        <v>0.45604395604395598</v>
      </c>
      <c r="T9" s="16">
        <v>0.54807692307692302</v>
      </c>
      <c r="U9" s="16"/>
      <c r="V9" s="16">
        <v>0.37883008356546</v>
      </c>
      <c r="W9" s="16">
        <v>0.481081081081081</v>
      </c>
      <c r="X9" s="16">
        <v>0.53169014084507005</v>
      </c>
      <c r="Y9" s="16">
        <v>0.48979591836734698</v>
      </c>
      <c r="Z9" s="16"/>
      <c r="AA9" s="16">
        <v>0.39895013123359602</v>
      </c>
      <c r="AB9" s="16">
        <v>0.51219512195121997</v>
      </c>
      <c r="AC9" s="16">
        <v>0.54464285714285698</v>
      </c>
      <c r="AD9" s="16">
        <v>0.52713178294573604</v>
      </c>
      <c r="AE9" s="16">
        <v>0.51260504201680701</v>
      </c>
      <c r="AF9" s="16">
        <v>0.52127659574468099</v>
      </c>
      <c r="AG9" s="16">
        <v>0.52083333333333304</v>
      </c>
      <c r="AH9" s="16">
        <v>0.51219512195121997</v>
      </c>
      <c r="AI9" s="16">
        <v>0.53773584905660399</v>
      </c>
      <c r="AJ9" s="16"/>
      <c r="AK9" s="16">
        <v>0.42131979695431498</v>
      </c>
      <c r="AL9" s="16">
        <v>0.51456310679611605</v>
      </c>
      <c r="AM9" s="16">
        <v>0.55445544554455495</v>
      </c>
      <c r="AN9" s="16">
        <v>0.38907849829351498</v>
      </c>
      <c r="AO9" s="16">
        <v>0.56382978723404298</v>
      </c>
      <c r="AP9" s="16">
        <v>0.53456221198156695</v>
      </c>
      <c r="AQ9" s="16">
        <v>0.44</v>
      </c>
      <c r="AR9" s="16"/>
      <c r="AS9" s="16">
        <v>0.50531914893617003</v>
      </c>
      <c r="AT9" s="16">
        <v>0.46106194690265501</v>
      </c>
      <c r="AU9" s="16"/>
      <c r="AV9" s="16">
        <v>0.417721518987342</v>
      </c>
      <c r="AW9" s="16">
        <v>0.49526066350710901</v>
      </c>
      <c r="AX9" s="16"/>
      <c r="AY9" s="16">
        <v>0.45410628019323701</v>
      </c>
      <c r="AZ9" s="16">
        <v>0.48979591836734698</v>
      </c>
      <c r="BA9" s="16"/>
      <c r="BB9" s="16">
        <v>0.49773755656108598</v>
      </c>
      <c r="BC9" s="16">
        <v>0.43664122137404598</v>
      </c>
      <c r="BD9" s="16"/>
      <c r="BE9" s="16">
        <v>0.218181818181818</v>
      </c>
      <c r="BF9" s="16">
        <v>0.402366863905325</v>
      </c>
      <c r="BG9" s="16">
        <v>0.55190311418685101</v>
      </c>
      <c r="BH9" s="16">
        <v>0.52340425531914903</v>
      </c>
    </row>
    <row r="10" spans="2:60" x14ac:dyDescent="0.25">
      <c r="B10" s="17" t="s">
        <v>682</v>
      </c>
      <c r="C10" s="16">
        <v>0.25644916540212398</v>
      </c>
      <c r="D10" s="16">
        <v>0.30232558139534899</v>
      </c>
      <c r="E10" s="16">
        <v>0.25874125874125897</v>
      </c>
      <c r="F10" s="16">
        <v>0.36842105263157898</v>
      </c>
      <c r="G10" s="16">
        <v>0.31034482758620702</v>
      </c>
      <c r="H10" s="16">
        <v>0.233333333333333</v>
      </c>
      <c r="I10" s="16">
        <v>0.22857142857142901</v>
      </c>
      <c r="J10" s="16">
        <v>0.26315789473684198</v>
      </c>
      <c r="K10" s="16">
        <v>0.28767123287671198</v>
      </c>
      <c r="L10" s="16">
        <v>0.16666666666666699</v>
      </c>
      <c r="M10" s="16">
        <v>0.21590909090909099</v>
      </c>
      <c r="N10" s="16">
        <v>0.26470588235294101</v>
      </c>
      <c r="O10" s="16">
        <v>0.133333333333333</v>
      </c>
      <c r="P10" s="16">
        <v>0.33333333333333298</v>
      </c>
      <c r="Q10" s="16">
        <v>0.32558139534883701</v>
      </c>
      <c r="R10" s="16">
        <v>0.296296296296296</v>
      </c>
      <c r="S10" s="16">
        <v>0.19780219780219799</v>
      </c>
      <c r="T10" s="16">
        <v>0.18269230769230799</v>
      </c>
      <c r="U10" s="16"/>
      <c r="V10" s="16">
        <v>0.33983286908077998</v>
      </c>
      <c r="W10" s="16">
        <v>0.286486486486487</v>
      </c>
      <c r="X10" s="16">
        <v>0.21478873239436599</v>
      </c>
      <c r="Y10" s="16">
        <v>0.208163265306122</v>
      </c>
      <c r="Z10" s="16"/>
      <c r="AA10" s="16">
        <v>0.30971128608923898</v>
      </c>
      <c r="AB10" s="16">
        <v>0.219512195121951</v>
      </c>
      <c r="AC10" s="16">
        <v>0.25</v>
      </c>
      <c r="AD10" s="16">
        <v>0.232558139534884</v>
      </c>
      <c r="AE10" s="16">
        <v>0.218487394957983</v>
      </c>
      <c r="AF10" s="16">
        <v>0.21276595744680901</v>
      </c>
      <c r="AG10" s="16">
        <v>0.20833333333333301</v>
      </c>
      <c r="AH10" s="16">
        <v>0.19512195121951201</v>
      </c>
      <c r="AI10" s="16">
        <v>0.179245283018868</v>
      </c>
      <c r="AJ10" s="16"/>
      <c r="AK10" s="16">
        <v>0.30964467005076102</v>
      </c>
      <c r="AL10" s="16">
        <v>0.25242718446601897</v>
      </c>
      <c r="AM10" s="16">
        <v>0.17821782178217799</v>
      </c>
      <c r="AN10" s="16">
        <v>0.32423208191126301</v>
      </c>
      <c r="AO10" s="16">
        <v>0.21276595744680901</v>
      </c>
      <c r="AP10" s="16">
        <v>0.202764976958525</v>
      </c>
      <c r="AQ10" s="16">
        <v>0.24</v>
      </c>
      <c r="AR10" s="16"/>
      <c r="AS10" s="16">
        <v>0.159574468085106</v>
      </c>
      <c r="AT10" s="16">
        <v>0.27256637168141601</v>
      </c>
      <c r="AU10" s="16"/>
      <c r="AV10" s="16">
        <v>0.27637130801687798</v>
      </c>
      <c r="AW10" s="16">
        <v>0.24526066350710901</v>
      </c>
      <c r="AX10" s="16"/>
      <c r="AY10" s="16">
        <v>0.28502415458937203</v>
      </c>
      <c r="AZ10" s="16">
        <v>0.208163265306122</v>
      </c>
      <c r="BA10" s="16"/>
      <c r="BB10" s="16">
        <v>0.22473604826546001</v>
      </c>
      <c r="BC10" s="16">
        <v>0.28854961832061099</v>
      </c>
      <c r="BD10" s="16"/>
      <c r="BE10" s="16">
        <v>0.36969696969697002</v>
      </c>
      <c r="BF10" s="16">
        <v>0.34911242603550302</v>
      </c>
      <c r="BG10" s="16">
        <v>0.21799307958477501</v>
      </c>
      <c r="BH10" s="16">
        <v>0.14042553191489399</v>
      </c>
    </row>
    <row r="11" spans="2:60" x14ac:dyDescent="0.25">
      <c r="B11" s="17" t="s">
        <v>683</v>
      </c>
      <c r="C11" s="16">
        <v>3.5660091047041001E-2</v>
      </c>
      <c r="D11" s="16">
        <v>1.5503875968992199E-2</v>
      </c>
      <c r="E11" s="16">
        <v>3.4965034965035002E-2</v>
      </c>
      <c r="F11" s="16">
        <v>1.05263157894737E-2</v>
      </c>
      <c r="G11" s="16">
        <v>5.1724137931034503E-2</v>
      </c>
      <c r="H11" s="16">
        <v>6.6666666666666693E-2</v>
      </c>
      <c r="I11" s="16">
        <v>3.8095238095238099E-2</v>
      </c>
      <c r="J11" s="16">
        <v>5.2631578947368397E-2</v>
      </c>
      <c r="K11" s="16">
        <v>1.3698630136986301E-2</v>
      </c>
      <c r="L11" s="16">
        <v>0</v>
      </c>
      <c r="M11" s="16">
        <v>3.4090909090909102E-2</v>
      </c>
      <c r="N11" s="16">
        <v>5.8823529411764698E-2</v>
      </c>
      <c r="O11" s="16">
        <v>0.1</v>
      </c>
      <c r="P11" s="16">
        <v>1.6666666666666701E-2</v>
      </c>
      <c r="Q11" s="16">
        <v>6.9767441860465101E-2</v>
      </c>
      <c r="R11" s="16">
        <v>0</v>
      </c>
      <c r="S11" s="16">
        <v>3.8461538461538498E-2</v>
      </c>
      <c r="T11" s="16">
        <v>4.80769230769231E-2</v>
      </c>
      <c r="U11" s="16"/>
      <c r="V11" s="16">
        <v>4.73537604456825E-2</v>
      </c>
      <c r="W11" s="16">
        <v>6.4864864864864896E-2</v>
      </c>
      <c r="X11" s="16">
        <v>2.4647887323943699E-2</v>
      </c>
      <c r="Y11" s="16">
        <v>2.2448979591836699E-2</v>
      </c>
      <c r="Z11" s="16"/>
      <c r="AA11" s="16">
        <v>5.5118110236220499E-2</v>
      </c>
      <c r="AB11" s="16">
        <v>6.0975609756097601E-2</v>
      </c>
      <c r="AC11" s="16">
        <v>1.7857142857142901E-2</v>
      </c>
      <c r="AD11" s="16">
        <v>7.7519379844961196E-3</v>
      </c>
      <c r="AE11" s="16">
        <v>3.3613445378151301E-2</v>
      </c>
      <c r="AF11" s="16">
        <v>0</v>
      </c>
      <c r="AG11" s="16">
        <v>5.2083333333333301E-2</v>
      </c>
      <c r="AH11" s="16">
        <v>1.21951219512195E-2</v>
      </c>
      <c r="AI11" s="16">
        <v>9.4339622641509396E-3</v>
      </c>
      <c r="AJ11" s="16"/>
      <c r="AK11" s="16">
        <v>5.5837563451776699E-2</v>
      </c>
      <c r="AL11" s="16">
        <v>5.8252427184466E-2</v>
      </c>
      <c r="AM11" s="16">
        <v>4.95049504950495E-2</v>
      </c>
      <c r="AN11" s="16">
        <v>2.7303754266211601E-2</v>
      </c>
      <c r="AO11" s="16">
        <v>1.0638297872340399E-2</v>
      </c>
      <c r="AP11" s="16">
        <v>2.76497695852535E-2</v>
      </c>
      <c r="AQ11" s="16">
        <v>0.02</v>
      </c>
      <c r="AR11" s="16"/>
      <c r="AS11" s="16">
        <v>2.6595744680851099E-2</v>
      </c>
      <c r="AT11" s="16">
        <v>3.7168141592920402E-2</v>
      </c>
      <c r="AU11" s="16"/>
      <c r="AV11" s="16">
        <v>4.0084388185653998E-2</v>
      </c>
      <c r="AW11" s="16">
        <v>3.3175355450236997E-2</v>
      </c>
      <c r="AX11" s="16"/>
      <c r="AY11" s="16">
        <v>4.3478260869565202E-2</v>
      </c>
      <c r="AZ11" s="16">
        <v>2.2448979591836699E-2</v>
      </c>
      <c r="BA11" s="16"/>
      <c r="BB11" s="16">
        <v>2.7149321266968299E-2</v>
      </c>
      <c r="BC11" s="16">
        <v>4.4274809160305302E-2</v>
      </c>
      <c r="BD11" s="16"/>
      <c r="BE11" s="16">
        <v>6.0606060606060601E-2</v>
      </c>
      <c r="BF11" s="16">
        <v>4.1420118343195297E-2</v>
      </c>
      <c r="BG11" s="16">
        <v>3.4602076124567498E-2</v>
      </c>
      <c r="BH11" s="16">
        <v>1.27659574468085E-2</v>
      </c>
    </row>
    <row r="12" spans="2:60" x14ac:dyDescent="0.25">
      <c r="B12" s="17" t="s">
        <v>684</v>
      </c>
      <c r="C12" s="16">
        <v>2.2003034901365699E-2</v>
      </c>
      <c r="D12" s="16">
        <v>1.5503875968992199E-2</v>
      </c>
      <c r="E12" s="16">
        <v>2.0979020979021001E-2</v>
      </c>
      <c r="F12" s="16">
        <v>2.1052631578947399E-2</v>
      </c>
      <c r="G12" s="16">
        <v>1.72413793103448E-2</v>
      </c>
      <c r="H12" s="16">
        <v>3.3333333333333298E-2</v>
      </c>
      <c r="I12" s="16">
        <v>4.7619047619047603E-2</v>
      </c>
      <c r="J12" s="16">
        <v>0</v>
      </c>
      <c r="K12" s="16">
        <v>0</v>
      </c>
      <c r="L12" s="16">
        <v>3.3333333333333298E-2</v>
      </c>
      <c r="M12" s="16">
        <v>2.27272727272727E-2</v>
      </c>
      <c r="N12" s="16">
        <v>1.9607843137254902E-2</v>
      </c>
      <c r="O12" s="16">
        <v>3.3333333333333298E-2</v>
      </c>
      <c r="P12" s="16">
        <v>1.6666666666666701E-2</v>
      </c>
      <c r="Q12" s="16">
        <v>0</v>
      </c>
      <c r="R12" s="16">
        <v>3.7037037037037E-2</v>
      </c>
      <c r="S12" s="16">
        <v>2.74725274725275E-2</v>
      </c>
      <c r="T12" s="16">
        <v>1.9230769230769201E-2</v>
      </c>
      <c r="U12" s="16"/>
      <c r="V12" s="16">
        <v>4.4568245125348203E-2</v>
      </c>
      <c r="W12" s="16">
        <v>1.0810810810810799E-2</v>
      </c>
      <c r="X12" s="16">
        <v>1.4084507042253501E-2</v>
      </c>
      <c r="Y12" s="16">
        <v>1.4285714285714299E-2</v>
      </c>
      <c r="Z12" s="16"/>
      <c r="AA12" s="16">
        <v>4.1994750656167999E-2</v>
      </c>
      <c r="AB12" s="16">
        <v>2.4390243902439001E-2</v>
      </c>
      <c r="AC12" s="16">
        <v>3.5714285714285698E-2</v>
      </c>
      <c r="AD12" s="16">
        <v>7.7519379844961196E-3</v>
      </c>
      <c r="AE12" s="16">
        <v>1.6806722689075598E-2</v>
      </c>
      <c r="AF12" s="16">
        <v>2.1276595744680899E-2</v>
      </c>
      <c r="AG12" s="16">
        <v>0</v>
      </c>
      <c r="AH12" s="16">
        <v>0</v>
      </c>
      <c r="AI12" s="16">
        <v>0</v>
      </c>
      <c r="AJ12" s="16"/>
      <c r="AK12" s="16">
        <v>4.0609137055837602E-2</v>
      </c>
      <c r="AL12" s="16">
        <v>0</v>
      </c>
      <c r="AM12" s="16">
        <v>2.9702970297029702E-2</v>
      </c>
      <c r="AN12" s="16">
        <v>2.7303754266211601E-2</v>
      </c>
      <c r="AO12" s="16">
        <v>1.5957446808510599E-2</v>
      </c>
      <c r="AP12" s="16">
        <v>1.8433179723502301E-2</v>
      </c>
      <c r="AQ12" s="16">
        <v>0.02</v>
      </c>
      <c r="AR12" s="16"/>
      <c r="AS12" s="16">
        <v>0</v>
      </c>
      <c r="AT12" s="16">
        <v>2.5663716814159299E-2</v>
      </c>
      <c r="AU12" s="16"/>
      <c r="AV12" s="16">
        <v>2.1097046413502098E-2</v>
      </c>
      <c r="AW12" s="16">
        <v>2.25118483412322E-2</v>
      </c>
      <c r="AX12" s="16"/>
      <c r="AY12" s="16">
        <v>2.6570048309178699E-2</v>
      </c>
      <c r="AZ12" s="16">
        <v>1.4285714285714299E-2</v>
      </c>
      <c r="BA12" s="16"/>
      <c r="BB12" s="16">
        <v>1.35746606334842E-2</v>
      </c>
      <c r="BC12" s="16">
        <v>3.0534351145038201E-2</v>
      </c>
      <c r="BD12" s="16"/>
      <c r="BE12" s="16">
        <v>7.2727272727272696E-2</v>
      </c>
      <c r="BF12" s="16">
        <v>3.25443786982249E-2</v>
      </c>
      <c r="BG12" s="16">
        <v>1.03806228373702E-2</v>
      </c>
      <c r="BH12" s="16">
        <v>0</v>
      </c>
    </row>
    <row r="13" spans="2:60" x14ac:dyDescent="0.25">
      <c r="B13" s="17" t="s">
        <v>77</v>
      </c>
      <c r="C13" s="18">
        <v>6.5250379362670696E-2</v>
      </c>
      <c r="D13" s="18">
        <v>6.9767441860465101E-2</v>
      </c>
      <c r="E13" s="18">
        <v>8.3916083916083906E-2</v>
      </c>
      <c r="F13" s="18">
        <v>8.42105263157895E-2</v>
      </c>
      <c r="G13" s="18">
        <v>6.8965517241379296E-2</v>
      </c>
      <c r="H13" s="18">
        <v>0.1</v>
      </c>
      <c r="I13" s="18">
        <v>3.8095238095238099E-2</v>
      </c>
      <c r="J13" s="18">
        <v>5.2631578947368397E-2</v>
      </c>
      <c r="K13" s="18">
        <v>6.8493150684931503E-2</v>
      </c>
      <c r="L13" s="18">
        <v>0.133333333333333</v>
      </c>
      <c r="M13" s="18">
        <v>2.27272727272727E-2</v>
      </c>
      <c r="N13" s="18">
        <v>3.9215686274509803E-2</v>
      </c>
      <c r="O13" s="18">
        <v>0.16666666666666699</v>
      </c>
      <c r="P13" s="18">
        <v>0.116666666666667</v>
      </c>
      <c r="Q13" s="18">
        <v>0.116279069767442</v>
      </c>
      <c r="R13" s="18">
        <v>7.4074074074074098E-2</v>
      </c>
      <c r="S13" s="18">
        <v>3.2967032967033003E-2</v>
      </c>
      <c r="T13" s="18">
        <v>4.80769230769231E-2</v>
      </c>
      <c r="U13" s="18"/>
      <c r="V13" s="18">
        <v>0.125348189415042</v>
      </c>
      <c r="W13" s="18">
        <v>5.4054054054054099E-2</v>
      </c>
      <c r="X13" s="18">
        <v>4.2253521126760597E-2</v>
      </c>
      <c r="Y13" s="18">
        <v>3.8775510204081598E-2</v>
      </c>
      <c r="Z13" s="18"/>
      <c r="AA13" s="18">
        <v>0.112860892388451</v>
      </c>
      <c r="AB13" s="18">
        <v>6.0975609756097601E-2</v>
      </c>
      <c r="AC13" s="18">
        <v>8.9285714285714298E-3</v>
      </c>
      <c r="AD13" s="18">
        <v>7.7519379844961196E-3</v>
      </c>
      <c r="AE13" s="18">
        <v>5.8823529411764698E-2</v>
      </c>
      <c r="AF13" s="18">
        <v>2.1276595744680899E-2</v>
      </c>
      <c r="AG13" s="18">
        <v>2.0833333333333301E-2</v>
      </c>
      <c r="AH13" s="18">
        <v>2.4390243902439001E-2</v>
      </c>
      <c r="AI13" s="18">
        <v>2.83018867924528E-2</v>
      </c>
      <c r="AJ13" s="18"/>
      <c r="AK13" s="18">
        <v>8.1218274111675107E-2</v>
      </c>
      <c r="AL13" s="18">
        <v>3.8834951456310697E-2</v>
      </c>
      <c r="AM13" s="18">
        <v>5.9405940594059403E-2</v>
      </c>
      <c r="AN13" s="18">
        <v>8.5324232081911297E-2</v>
      </c>
      <c r="AO13" s="18">
        <v>4.2553191489361701E-2</v>
      </c>
      <c r="AP13" s="18">
        <v>4.6082949308755804E-3</v>
      </c>
      <c r="AQ13" s="18">
        <v>5.3333333333333302E-2</v>
      </c>
      <c r="AR13" s="18"/>
      <c r="AS13" s="18">
        <v>1.0638297872340399E-2</v>
      </c>
      <c r="AT13" s="18">
        <v>7.4336283185840707E-2</v>
      </c>
      <c r="AU13" s="18"/>
      <c r="AV13" s="18">
        <v>0.10126582278481</v>
      </c>
      <c r="AW13" s="18">
        <v>4.5023696682464497E-2</v>
      </c>
      <c r="AX13" s="18"/>
      <c r="AY13" s="18">
        <v>8.0917874396135306E-2</v>
      </c>
      <c r="AZ13" s="18">
        <v>3.8775510204081598E-2</v>
      </c>
      <c r="BA13" s="18"/>
      <c r="BB13" s="18">
        <v>3.31825037707391E-2</v>
      </c>
      <c r="BC13" s="18">
        <v>9.7709923664122095E-2</v>
      </c>
      <c r="BD13" s="18"/>
      <c r="BE13" s="18">
        <v>0.26060606060606101</v>
      </c>
      <c r="BF13" s="18">
        <v>8.8757396449704096E-2</v>
      </c>
      <c r="BG13" s="18">
        <v>2.0761245674740501E-2</v>
      </c>
      <c r="BH13" s="18">
        <v>4.2553191489361703E-3</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680</v>
      </c>
      <c r="C8" s="16">
        <v>0.141122913505311</v>
      </c>
      <c r="D8" s="16">
        <v>0.170542635658915</v>
      </c>
      <c r="E8" s="16">
        <v>0.111888111888112</v>
      </c>
      <c r="F8" s="16">
        <v>7.3684210526315796E-2</v>
      </c>
      <c r="G8" s="16">
        <v>5.1724137931034503E-2</v>
      </c>
      <c r="H8" s="16">
        <v>0.133333333333333</v>
      </c>
      <c r="I8" s="16">
        <v>0.14285714285714299</v>
      </c>
      <c r="J8" s="16">
        <v>0.105263157894737</v>
      </c>
      <c r="K8" s="16">
        <v>0.17808219178082199</v>
      </c>
      <c r="L8" s="16">
        <v>0.133333333333333</v>
      </c>
      <c r="M8" s="16">
        <v>0.170454545454545</v>
      </c>
      <c r="N8" s="16">
        <v>0.11764705882352899</v>
      </c>
      <c r="O8" s="16">
        <v>0.1</v>
      </c>
      <c r="P8" s="16">
        <v>0.133333333333333</v>
      </c>
      <c r="Q8" s="16">
        <v>6.9767441860465101E-2</v>
      </c>
      <c r="R8" s="16">
        <v>7.4074074074074098E-2</v>
      </c>
      <c r="S8" s="16">
        <v>0.230769230769231</v>
      </c>
      <c r="T8" s="16">
        <v>0.144230769230769</v>
      </c>
      <c r="U8" s="16"/>
      <c r="V8" s="16">
        <v>5.5710306406685201E-2</v>
      </c>
      <c r="W8" s="16">
        <v>0.11351351351351401</v>
      </c>
      <c r="X8" s="16">
        <v>0.14436619718309901</v>
      </c>
      <c r="Y8" s="16">
        <v>0.212244897959184</v>
      </c>
      <c r="Z8" s="16"/>
      <c r="AA8" s="16">
        <v>8.9238845144356996E-2</v>
      </c>
      <c r="AB8" s="16">
        <v>0.12195121951219499</v>
      </c>
      <c r="AC8" s="16">
        <v>0.151785714285714</v>
      </c>
      <c r="AD8" s="16">
        <v>0.15503875968992201</v>
      </c>
      <c r="AE8" s="16">
        <v>0.14285714285714299</v>
      </c>
      <c r="AF8" s="16">
        <v>0.21276595744680901</v>
      </c>
      <c r="AG8" s="16">
        <v>0.16666666666666699</v>
      </c>
      <c r="AH8" s="16">
        <v>0.25609756097560998</v>
      </c>
      <c r="AI8" s="16">
        <v>0.20754716981132099</v>
      </c>
      <c r="AJ8" s="16"/>
      <c r="AK8" s="16">
        <v>9.13705583756345E-2</v>
      </c>
      <c r="AL8" s="16">
        <v>0.116504854368932</v>
      </c>
      <c r="AM8" s="16">
        <v>0.13861386138613899</v>
      </c>
      <c r="AN8" s="16">
        <v>0.119453924914676</v>
      </c>
      <c r="AO8" s="16">
        <v>0.18617021276595699</v>
      </c>
      <c r="AP8" s="16">
        <v>0.17511520737327199</v>
      </c>
      <c r="AQ8" s="16">
        <v>0.206666666666667</v>
      </c>
      <c r="AR8" s="16"/>
      <c r="AS8" s="16">
        <v>0.28191489361702099</v>
      </c>
      <c r="AT8" s="16">
        <v>0.117699115044248</v>
      </c>
      <c r="AU8" s="16"/>
      <c r="AV8" s="16">
        <v>0.120253164556962</v>
      </c>
      <c r="AW8" s="16">
        <v>0.15284360189573501</v>
      </c>
      <c r="AX8" s="16"/>
      <c r="AY8" s="16">
        <v>9.9033816425120796E-2</v>
      </c>
      <c r="AZ8" s="16">
        <v>0.212244897959184</v>
      </c>
      <c r="BA8" s="16"/>
      <c r="BB8" s="16">
        <v>0.18552036199095001</v>
      </c>
      <c r="BC8" s="16">
        <v>9.61832061068702E-2</v>
      </c>
      <c r="BD8" s="16"/>
      <c r="BE8" s="16">
        <v>2.4242424242424201E-2</v>
      </c>
      <c r="BF8" s="16">
        <v>6.8047337278106496E-2</v>
      </c>
      <c r="BG8" s="16">
        <v>0.15570934256055399</v>
      </c>
      <c r="BH8" s="16">
        <v>0.293617021276596</v>
      </c>
    </row>
    <row r="9" spans="2:60" x14ac:dyDescent="0.25">
      <c r="B9" s="17" t="s">
        <v>681</v>
      </c>
      <c r="C9" s="16">
        <v>0.46130500758725301</v>
      </c>
      <c r="D9" s="16">
        <v>0.35658914728682201</v>
      </c>
      <c r="E9" s="16">
        <v>0.48951048951048998</v>
      </c>
      <c r="F9" s="16">
        <v>0.46315789473684199</v>
      </c>
      <c r="G9" s="16">
        <v>0.431034482758621</v>
      </c>
      <c r="H9" s="16">
        <v>0.53333333333333299</v>
      </c>
      <c r="I9" s="16">
        <v>0.50476190476190497</v>
      </c>
      <c r="J9" s="16">
        <v>0.52631578947368396</v>
      </c>
      <c r="K9" s="16">
        <v>0.301369863013699</v>
      </c>
      <c r="L9" s="16">
        <v>0.43333333333333302</v>
      </c>
      <c r="M9" s="16">
        <v>0.48863636363636398</v>
      </c>
      <c r="N9" s="16">
        <v>0.480392156862745</v>
      </c>
      <c r="O9" s="16">
        <v>0.46666666666666701</v>
      </c>
      <c r="P9" s="16">
        <v>0.35</v>
      </c>
      <c r="Q9" s="16">
        <v>0.418604651162791</v>
      </c>
      <c r="R9" s="16">
        <v>0.48148148148148101</v>
      </c>
      <c r="S9" s="16">
        <v>0.49450549450549502</v>
      </c>
      <c r="T9" s="16">
        <v>0.58653846153846201</v>
      </c>
      <c r="U9" s="16"/>
      <c r="V9" s="16">
        <v>0.370473537604457</v>
      </c>
      <c r="W9" s="16">
        <v>0.44324324324324299</v>
      </c>
      <c r="X9" s="16">
        <v>0.51760563380281699</v>
      </c>
      <c r="Y9" s="16">
        <v>0.50204081632653097</v>
      </c>
      <c r="Z9" s="16"/>
      <c r="AA9" s="16">
        <v>0.383202099737533</v>
      </c>
      <c r="AB9" s="16">
        <v>0.51219512195121997</v>
      </c>
      <c r="AC9" s="16">
        <v>0.50892857142857095</v>
      </c>
      <c r="AD9" s="16">
        <v>0.48837209302325602</v>
      </c>
      <c r="AE9" s="16">
        <v>0.56302521008403394</v>
      </c>
      <c r="AF9" s="16">
        <v>0.48936170212766</v>
      </c>
      <c r="AG9" s="16">
        <v>0.60416666666666696</v>
      </c>
      <c r="AH9" s="16">
        <v>0.42682926829268297</v>
      </c>
      <c r="AI9" s="16">
        <v>0.5</v>
      </c>
      <c r="AJ9" s="16"/>
      <c r="AK9" s="16">
        <v>0.38578680203045701</v>
      </c>
      <c r="AL9" s="16">
        <v>0.51456310679611605</v>
      </c>
      <c r="AM9" s="16">
        <v>0.45544554455445502</v>
      </c>
      <c r="AN9" s="16">
        <v>0.40273037542662099</v>
      </c>
      <c r="AO9" s="16">
        <v>0.53191489361702105</v>
      </c>
      <c r="AP9" s="16">
        <v>0.53456221198156695</v>
      </c>
      <c r="AQ9" s="16">
        <v>0.51333333333333298</v>
      </c>
      <c r="AR9" s="16"/>
      <c r="AS9" s="16">
        <v>0.50531914893617003</v>
      </c>
      <c r="AT9" s="16">
        <v>0.453982300884956</v>
      </c>
      <c r="AU9" s="16"/>
      <c r="AV9" s="16">
        <v>0.42194092827004198</v>
      </c>
      <c r="AW9" s="16">
        <v>0.48341232227488201</v>
      </c>
      <c r="AX9" s="16"/>
      <c r="AY9" s="16">
        <v>0.43719806763285002</v>
      </c>
      <c r="AZ9" s="16">
        <v>0.50204081632653097</v>
      </c>
      <c r="BA9" s="16"/>
      <c r="BB9" s="16">
        <v>0.51583710407239802</v>
      </c>
      <c r="BC9" s="16">
        <v>0.40610687022900799</v>
      </c>
      <c r="BD9" s="16"/>
      <c r="BE9" s="16">
        <v>0.15757575757575801</v>
      </c>
      <c r="BF9" s="16">
        <v>0.414201183431953</v>
      </c>
      <c r="BG9" s="16">
        <v>0.54671280276816603</v>
      </c>
      <c r="BH9" s="16">
        <v>0.52765957446808498</v>
      </c>
    </row>
    <row r="10" spans="2:60" x14ac:dyDescent="0.25">
      <c r="B10" s="17" t="s">
        <v>682</v>
      </c>
      <c r="C10" s="16">
        <v>0.27010622154780001</v>
      </c>
      <c r="D10" s="16">
        <v>0.34883720930232598</v>
      </c>
      <c r="E10" s="16">
        <v>0.26573426573426601</v>
      </c>
      <c r="F10" s="16">
        <v>0.336842105263158</v>
      </c>
      <c r="G10" s="16">
        <v>0.36206896551724099</v>
      </c>
      <c r="H10" s="16">
        <v>0.16666666666666699</v>
      </c>
      <c r="I10" s="16">
        <v>0.2</v>
      </c>
      <c r="J10" s="16">
        <v>0.31578947368421101</v>
      </c>
      <c r="K10" s="16">
        <v>0.41095890410958902</v>
      </c>
      <c r="L10" s="16">
        <v>0.266666666666667</v>
      </c>
      <c r="M10" s="16">
        <v>0.26136363636363602</v>
      </c>
      <c r="N10" s="16">
        <v>0.28431372549019601</v>
      </c>
      <c r="O10" s="16">
        <v>0.133333333333333</v>
      </c>
      <c r="P10" s="16">
        <v>0.33333333333333298</v>
      </c>
      <c r="Q10" s="16">
        <v>0.34883720930232598</v>
      </c>
      <c r="R10" s="16">
        <v>0.296296296296296</v>
      </c>
      <c r="S10" s="16">
        <v>0.20329670329670299</v>
      </c>
      <c r="T10" s="16">
        <v>0.134615384615385</v>
      </c>
      <c r="U10" s="16"/>
      <c r="V10" s="16">
        <v>0.34540389972144803</v>
      </c>
      <c r="W10" s="16">
        <v>0.33513513513513499</v>
      </c>
      <c r="X10" s="16">
        <v>0.24647887323943701</v>
      </c>
      <c r="Y10" s="16">
        <v>0.20408163265306101</v>
      </c>
      <c r="Z10" s="16"/>
      <c r="AA10" s="16">
        <v>0.32283464566929099</v>
      </c>
      <c r="AB10" s="16">
        <v>0.26829268292682901</v>
      </c>
      <c r="AC10" s="16">
        <v>0.27678571428571402</v>
      </c>
      <c r="AD10" s="16">
        <v>0.28682170542635699</v>
      </c>
      <c r="AE10" s="16">
        <v>0.19327731092437</v>
      </c>
      <c r="AF10" s="16">
        <v>0.22340425531914901</v>
      </c>
      <c r="AG10" s="16">
        <v>0.15625</v>
      </c>
      <c r="AH10" s="16">
        <v>0.292682926829268</v>
      </c>
      <c r="AI10" s="16">
        <v>0.22641509433962301</v>
      </c>
      <c r="AJ10" s="16"/>
      <c r="AK10" s="16">
        <v>0.34010152284264</v>
      </c>
      <c r="AL10" s="16">
        <v>0.30097087378640802</v>
      </c>
      <c r="AM10" s="16">
        <v>0.26732673267326701</v>
      </c>
      <c r="AN10" s="16">
        <v>0.32081911262798601</v>
      </c>
      <c r="AO10" s="16">
        <v>0.20212765957446799</v>
      </c>
      <c r="AP10" s="16">
        <v>0.248847926267281</v>
      </c>
      <c r="AQ10" s="16">
        <v>0.18</v>
      </c>
      <c r="AR10" s="16"/>
      <c r="AS10" s="16">
        <v>0.164893617021277</v>
      </c>
      <c r="AT10" s="16">
        <v>0.287610619469027</v>
      </c>
      <c r="AU10" s="16"/>
      <c r="AV10" s="16">
        <v>0.291139240506329</v>
      </c>
      <c r="AW10" s="16">
        <v>0.25829383886255902</v>
      </c>
      <c r="AX10" s="16"/>
      <c r="AY10" s="16">
        <v>0.30917874396135298</v>
      </c>
      <c r="AZ10" s="16">
        <v>0.20408163265306101</v>
      </c>
      <c r="BA10" s="16"/>
      <c r="BB10" s="16">
        <v>0.22926093514328799</v>
      </c>
      <c r="BC10" s="16">
        <v>0.31145038167938899</v>
      </c>
      <c r="BD10" s="16"/>
      <c r="BE10" s="16">
        <v>0.40606060606060601</v>
      </c>
      <c r="BF10" s="16">
        <v>0.34911242603550302</v>
      </c>
      <c r="BG10" s="16">
        <v>0.237024221453287</v>
      </c>
      <c r="BH10" s="16">
        <v>0.14468085106383</v>
      </c>
    </row>
    <row r="11" spans="2:60" x14ac:dyDescent="0.25">
      <c r="B11" s="17" t="s">
        <v>683</v>
      </c>
      <c r="C11" s="16">
        <v>4.85584218512898E-2</v>
      </c>
      <c r="D11" s="16">
        <v>3.1007751937984499E-2</v>
      </c>
      <c r="E11" s="16">
        <v>2.7972027972028E-2</v>
      </c>
      <c r="F11" s="16">
        <v>4.2105263157894701E-2</v>
      </c>
      <c r="G11" s="16">
        <v>8.6206896551724102E-2</v>
      </c>
      <c r="H11" s="16">
        <v>6.6666666666666693E-2</v>
      </c>
      <c r="I11" s="16">
        <v>9.5238095238095205E-2</v>
      </c>
      <c r="J11" s="16">
        <v>5.2631578947368397E-2</v>
      </c>
      <c r="K11" s="16">
        <v>4.1095890410958902E-2</v>
      </c>
      <c r="L11" s="16">
        <v>0</v>
      </c>
      <c r="M11" s="16">
        <v>2.27272727272727E-2</v>
      </c>
      <c r="N11" s="16">
        <v>5.8823529411764698E-2</v>
      </c>
      <c r="O11" s="16">
        <v>0.1</v>
      </c>
      <c r="P11" s="16">
        <v>0.1</v>
      </c>
      <c r="Q11" s="16">
        <v>2.32558139534884E-2</v>
      </c>
      <c r="R11" s="16">
        <v>7.4074074074074098E-2</v>
      </c>
      <c r="S11" s="16">
        <v>2.1978021978022001E-2</v>
      </c>
      <c r="T11" s="16">
        <v>6.7307692307692304E-2</v>
      </c>
      <c r="U11" s="16"/>
      <c r="V11" s="16">
        <v>6.4066852367687999E-2</v>
      </c>
      <c r="W11" s="16">
        <v>5.4054054054054099E-2</v>
      </c>
      <c r="X11" s="16">
        <v>4.92957746478873E-2</v>
      </c>
      <c r="Y11" s="16">
        <v>3.4693877551020401E-2</v>
      </c>
      <c r="Z11" s="16"/>
      <c r="AA11" s="16">
        <v>6.5616797900262494E-2</v>
      </c>
      <c r="AB11" s="16">
        <v>3.65853658536585E-2</v>
      </c>
      <c r="AC11" s="16">
        <v>3.5714285714285698E-2</v>
      </c>
      <c r="AD11" s="16">
        <v>5.4263565891472902E-2</v>
      </c>
      <c r="AE11" s="16">
        <v>4.20168067226891E-2</v>
      </c>
      <c r="AF11" s="16">
        <v>2.1276595744680899E-2</v>
      </c>
      <c r="AG11" s="16">
        <v>5.2083333333333301E-2</v>
      </c>
      <c r="AH11" s="16">
        <v>0</v>
      </c>
      <c r="AI11" s="16">
        <v>3.77358490566038E-2</v>
      </c>
      <c r="AJ11" s="16"/>
      <c r="AK11" s="16">
        <v>5.0761421319797002E-2</v>
      </c>
      <c r="AL11" s="16">
        <v>2.9126213592233E-2</v>
      </c>
      <c r="AM11" s="16">
        <v>7.9207920792079195E-2</v>
      </c>
      <c r="AN11" s="16">
        <v>6.4846416382252595E-2</v>
      </c>
      <c r="AO11" s="16">
        <v>3.7234042553191501E-2</v>
      </c>
      <c r="AP11" s="16">
        <v>2.3041474654377898E-2</v>
      </c>
      <c r="AQ11" s="16">
        <v>0.04</v>
      </c>
      <c r="AR11" s="16"/>
      <c r="AS11" s="16">
        <v>3.1914893617021302E-2</v>
      </c>
      <c r="AT11" s="16">
        <v>5.1327433628318597E-2</v>
      </c>
      <c r="AU11" s="16"/>
      <c r="AV11" s="16">
        <v>5.0632911392405097E-2</v>
      </c>
      <c r="AW11" s="16">
        <v>4.7393364928909901E-2</v>
      </c>
      <c r="AX11" s="16"/>
      <c r="AY11" s="16">
        <v>5.6763285024154599E-2</v>
      </c>
      <c r="AZ11" s="16">
        <v>3.4693877551020401E-2</v>
      </c>
      <c r="BA11" s="16"/>
      <c r="BB11" s="16">
        <v>3.1674208144796399E-2</v>
      </c>
      <c r="BC11" s="16">
        <v>6.5648854961832107E-2</v>
      </c>
      <c r="BD11" s="16"/>
      <c r="BE11" s="16">
        <v>9.0909090909090898E-2</v>
      </c>
      <c r="BF11" s="16">
        <v>7.1005917159763302E-2</v>
      </c>
      <c r="BG11" s="16">
        <v>3.2871972318339097E-2</v>
      </c>
      <c r="BH11" s="16">
        <v>2.5531914893616999E-2</v>
      </c>
    </row>
    <row r="12" spans="2:60" x14ac:dyDescent="0.25">
      <c r="B12" s="17" t="s">
        <v>684</v>
      </c>
      <c r="C12" s="16">
        <v>1.8209408194233698E-2</v>
      </c>
      <c r="D12" s="16">
        <v>2.32558139534884E-2</v>
      </c>
      <c r="E12" s="16">
        <v>2.7972027972028E-2</v>
      </c>
      <c r="F12" s="16">
        <v>1.05263157894737E-2</v>
      </c>
      <c r="G12" s="16">
        <v>3.4482758620689703E-2</v>
      </c>
      <c r="H12" s="16">
        <v>3.3333333333333298E-2</v>
      </c>
      <c r="I12" s="16">
        <v>1.9047619047619001E-2</v>
      </c>
      <c r="J12" s="16">
        <v>0</v>
      </c>
      <c r="K12" s="16">
        <v>1.3698630136986301E-2</v>
      </c>
      <c r="L12" s="16">
        <v>3.3333333333333298E-2</v>
      </c>
      <c r="M12" s="16">
        <v>2.27272727272727E-2</v>
      </c>
      <c r="N12" s="16">
        <v>1.9607843137254902E-2</v>
      </c>
      <c r="O12" s="16">
        <v>0</v>
      </c>
      <c r="P12" s="16">
        <v>0</v>
      </c>
      <c r="Q12" s="16">
        <v>0</v>
      </c>
      <c r="R12" s="16">
        <v>3.7037037037037E-2</v>
      </c>
      <c r="S12" s="16">
        <v>1.6483516483516501E-2</v>
      </c>
      <c r="T12" s="16">
        <v>9.6153846153846194E-3</v>
      </c>
      <c r="U12" s="16"/>
      <c r="V12" s="16">
        <v>4.4568245125348203E-2</v>
      </c>
      <c r="W12" s="16">
        <v>1.62162162162162E-2</v>
      </c>
      <c r="X12" s="16">
        <v>1.0563380281690101E-2</v>
      </c>
      <c r="Y12" s="16">
        <v>4.0816326530612197E-3</v>
      </c>
      <c r="Z12" s="16"/>
      <c r="AA12" s="16">
        <v>3.1496062992125998E-2</v>
      </c>
      <c r="AB12" s="16">
        <v>1.21951219512195E-2</v>
      </c>
      <c r="AC12" s="16">
        <v>1.7857142857142901E-2</v>
      </c>
      <c r="AD12" s="16">
        <v>7.7519379844961196E-3</v>
      </c>
      <c r="AE12" s="16">
        <v>8.4033613445378096E-3</v>
      </c>
      <c r="AF12" s="16">
        <v>1.0638297872340399E-2</v>
      </c>
      <c r="AG12" s="16">
        <v>0</v>
      </c>
      <c r="AH12" s="16">
        <v>1.21951219512195E-2</v>
      </c>
      <c r="AI12" s="16">
        <v>0</v>
      </c>
      <c r="AJ12" s="16"/>
      <c r="AK12" s="16">
        <v>4.5685279187817299E-2</v>
      </c>
      <c r="AL12" s="16">
        <v>0</v>
      </c>
      <c r="AM12" s="16">
        <v>1.9801980198019799E-2</v>
      </c>
      <c r="AN12" s="16">
        <v>2.0477815699658699E-2</v>
      </c>
      <c r="AO12" s="16">
        <v>5.31914893617021E-3</v>
      </c>
      <c r="AP12" s="16">
        <v>9.2165898617511503E-3</v>
      </c>
      <c r="AQ12" s="16">
        <v>6.6666666666666697E-3</v>
      </c>
      <c r="AR12" s="16"/>
      <c r="AS12" s="16">
        <v>0</v>
      </c>
      <c r="AT12" s="16">
        <v>2.12389380530973E-2</v>
      </c>
      <c r="AU12" s="16"/>
      <c r="AV12" s="16">
        <v>2.1097046413502098E-2</v>
      </c>
      <c r="AW12" s="16">
        <v>1.6587677725118499E-2</v>
      </c>
      <c r="AX12" s="16"/>
      <c r="AY12" s="16">
        <v>2.6570048309178699E-2</v>
      </c>
      <c r="AZ12" s="16">
        <v>4.0816326530612197E-3</v>
      </c>
      <c r="BA12" s="16"/>
      <c r="BB12" s="16">
        <v>6.0331825037707402E-3</v>
      </c>
      <c r="BC12" s="16">
        <v>3.0534351145038201E-2</v>
      </c>
      <c r="BD12" s="16"/>
      <c r="BE12" s="16">
        <v>7.2727272727272696E-2</v>
      </c>
      <c r="BF12" s="16">
        <v>2.6627218934911202E-2</v>
      </c>
      <c r="BG12" s="16">
        <v>5.19031141868512E-3</v>
      </c>
      <c r="BH12" s="16">
        <v>0</v>
      </c>
    </row>
    <row r="13" spans="2:60" x14ac:dyDescent="0.25">
      <c r="B13" s="17" t="s">
        <v>77</v>
      </c>
      <c r="C13" s="18">
        <v>6.06980273141123E-2</v>
      </c>
      <c r="D13" s="18">
        <v>6.9767441860465101E-2</v>
      </c>
      <c r="E13" s="18">
        <v>7.69230769230769E-2</v>
      </c>
      <c r="F13" s="18">
        <v>7.3684210526315796E-2</v>
      </c>
      <c r="G13" s="18">
        <v>3.4482758620689703E-2</v>
      </c>
      <c r="H13" s="18">
        <v>6.6666666666666693E-2</v>
      </c>
      <c r="I13" s="18">
        <v>3.8095238095238099E-2</v>
      </c>
      <c r="J13" s="18">
        <v>0</v>
      </c>
      <c r="K13" s="18">
        <v>5.4794520547945202E-2</v>
      </c>
      <c r="L13" s="18">
        <v>0.133333333333333</v>
      </c>
      <c r="M13" s="18">
        <v>3.4090909090909102E-2</v>
      </c>
      <c r="N13" s="18">
        <v>3.9215686274509803E-2</v>
      </c>
      <c r="O13" s="18">
        <v>0.2</v>
      </c>
      <c r="P13" s="18">
        <v>8.3333333333333301E-2</v>
      </c>
      <c r="Q13" s="18">
        <v>0.13953488372093001</v>
      </c>
      <c r="R13" s="18">
        <v>3.7037037037037E-2</v>
      </c>
      <c r="S13" s="18">
        <v>3.2967032967033003E-2</v>
      </c>
      <c r="T13" s="18">
        <v>5.7692307692307702E-2</v>
      </c>
      <c r="U13" s="18"/>
      <c r="V13" s="18">
        <v>0.119777158774373</v>
      </c>
      <c r="W13" s="18">
        <v>3.7837837837837798E-2</v>
      </c>
      <c r="X13" s="18">
        <v>3.1690140845070401E-2</v>
      </c>
      <c r="Y13" s="18">
        <v>4.2857142857142899E-2</v>
      </c>
      <c r="Z13" s="18"/>
      <c r="AA13" s="18">
        <v>0.10761154855643</v>
      </c>
      <c r="AB13" s="18">
        <v>4.8780487804878099E-2</v>
      </c>
      <c r="AC13" s="18">
        <v>8.9285714285714298E-3</v>
      </c>
      <c r="AD13" s="18">
        <v>7.7519379844961196E-3</v>
      </c>
      <c r="AE13" s="18">
        <v>5.0420168067226899E-2</v>
      </c>
      <c r="AF13" s="18">
        <v>4.2553191489361701E-2</v>
      </c>
      <c r="AG13" s="18">
        <v>2.0833333333333301E-2</v>
      </c>
      <c r="AH13" s="18">
        <v>1.21951219512195E-2</v>
      </c>
      <c r="AI13" s="18">
        <v>2.83018867924528E-2</v>
      </c>
      <c r="AJ13" s="18"/>
      <c r="AK13" s="18">
        <v>8.6294416243654803E-2</v>
      </c>
      <c r="AL13" s="18">
        <v>3.8834951456310697E-2</v>
      </c>
      <c r="AM13" s="18">
        <v>3.9603960396039598E-2</v>
      </c>
      <c r="AN13" s="18">
        <v>7.16723549488055E-2</v>
      </c>
      <c r="AO13" s="18">
        <v>3.7234042553191501E-2</v>
      </c>
      <c r="AP13" s="18">
        <v>9.2165898617511503E-3</v>
      </c>
      <c r="AQ13" s="18">
        <v>5.3333333333333302E-2</v>
      </c>
      <c r="AR13" s="18"/>
      <c r="AS13" s="18">
        <v>1.5957446808510599E-2</v>
      </c>
      <c r="AT13" s="18">
        <v>6.8141592920354002E-2</v>
      </c>
      <c r="AU13" s="18"/>
      <c r="AV13" s="18">
        <v>9.49367088607595E-2</v>
      </c>
      <c r="AW13" s="18">
        <v>4.14691943127962E-2</v>
      </c>
      <c r="AX13" s="18"/>
      <c r="AY13" s="18">
        <v>7.1256038647343006E-2</v>
      </c>
      <c r="AZ13" s="18">
        <v>4.2857142857142899E-2</v>
      </c>
      <c r="BA13" s="18"/>
      <c r="BB13" s="18">
        <v>3.1674208144796399E-2</v>
      </c>
      <c r="BC13" s="18">
        <v>9.0076335877862596E-2</v>
      </c>
      <c r="BD13" s="18"/>
      <c r="BE13" s="18">
        <v>0.248484848484848</v>
      </c>
      <c r="BF13" s="18">
        <v>7.1005917159763302E-2</v>
      </c>
      <c r="BG13" s="18">
        <v>2.2491349480968901E-2</v>
      </c>
      <c r="BH13" s="18">
        <v>8.5106382978723406E-3</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60" width="10.7109375" customWidth="1"/>
    <col min="61" max="61" width="2.140625" customWidth="1"/>
  </cols>
  <sheetData>
    <row r="2" spans="2:60" ht="39.950000000000003" customHeight="1" x14ac:dyDescent="0.25">
      <c r="D2" s="29" t="s">
        <v>689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row>
    <row r="5" spans="2:60" ht="30" customHeight="1" x14ac:dyDescent="0.25">
      <c r="B5" s="14"/>
      <c r="C5" s="14"/>
      <c r="D5" s="28" t="s">
        <v>65</v>
      </c>
      <c r="E5" s="28"/>
      <c r="F5" s="28"/>
      <c r="G5" s="28"/>
      <c r="H5" s="28"/>
      <c r="I5" s="28"/>
      <c r="J5" s="28"/>
      <c r="K5" s="28"/>
      <c r="L5" s="28"/>
      <c r="M5" s="28"/>
      <c r="N5" s="28"/>
      <c r="O5" s="28"/>
      <c r="P5" s="28"/>
      <c r="Q5" s="28"/>
      <c r="R5" s="28"/>
      <c r="S5" s="28"/>
      <c r="T5" s="28"/>
      <c r="U5" s="14"/>
      <c r="V5" s="28" t="s">
        <v>66</v>
      </c>
      <c r="W5" s="28"/>
      <c r="X5" s="28"/>
      <c r="Y5" s="28"/>
      <c r="Z5" s="14"/>
      <c r="AA5" s="28" t="s">
        <v>67</v>
      </c>
      <c r="AB5" s="28"/>
      <c r="AC5" s="28"/>
      <c r="AD5" s="28"/>
      <c r="AE5" s="28"/>
      <c r="AF5" s="28"/>
      <c r="AG5" s="28"/>
      <c r="AH5" s="28"/>
      <c r="AI5" s="28"/>
      <c r="AJ5" s="14"/>
      <c r="AK5" s="28" t="s">
        <v>68</v>
      </c>
      <c r="AL5" s="28"/>
      <c r="AM5" s="28"/>
      <c r="AN5" s="28"/>
      <c r="AO5" s="28"/>
      <c r="AP5" s="28"/>
      <c r="AQ5" s="28"/>
      <c r="AR5" s="14"/>
      <c r="AS5" s="28" t="s">
        <v>69</v>
      </c>
      <c r="AT5" s="28"/>
      <c r="AU5" s="14"/>
      <c r="AV5" s="28" t="s">
        <v>70</v>
      </c>
      <c r="AW5" s="28"/>
      <c r="AX5" s="14"/>
      <c r="AY5" s="28" t="s">
        <v>71</v>
      </c>
      <c r="AZ5" s="28"/>
      <c r="BA5" s="14"/>
      <c r="BB5" s="28" t="s">
        <v>72</v>
      </c>
      <c r="BC5" s="28"/>
      <c r="BD5" s="14"/>
      <c r="BE5" s="28" t="s">
        <v>73</v>
      </c>
      <c r="BF5" s="28"/>
      <c r="BG5" s="28"/>
      <c r="BH5" s="28"/>
    </row>
    <row r="6" spans="2:60" ht="60" x14ac:dyDescent="0.2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K6" s="11" t="s">
        <v>48</v>
      </c>
      <c r="AL6" s="11" t="s">
        <v>49</v>
      </c>
      <c r="AM6" s="11" t="s">
        <v>50</v>
      </c>
      <c r="AN6" s="11" t="s">
        <v>51</v>
      </c>
      <c r="AO6" s="11" t="s">
        <v>52</v>
      </c>
      <c r="AP6" s="11" t="s">
        <v>53</v>
      </c>
      <c r="AQ6" s="11" t="s">
        <v>54</v>
      </c>
      <c r="AS6" s="11" t="s">
        <v>55</v>
      </c>
      <c r="AT6" s="11" t="s">
        <v>56</v>
      </c>
      <c r="AV6" s="11" t="s">
        <v>55</v>
      </c>
      <c r="AW6" s="11" t="s">
        <v>56</v>
      </c>
      <c r="AY6" s="11" t="s">
        <v>57</v>
      </c>
      <c r="AZ6" s="11" t="s">
        <v>58</v>
      </c>
      <c r="BB6" s="11" t="s">
        <v>59</v>
      </c>
      <c r="BC6" s="11" t="s">
        <v>60</v>
      </c>
      <c r="BE6" s="11" t="s">
        <v>61</v>
      </c>
      <c r="BF6" s="11" t="s">
        <v>62</v>
      </c>
      <c r="BG6" s="11" t="s">
        <v>63</v>
      </c>
      <c r="BH6" s="11" t="s">
        <v>64</v>
      </c>
    </row>
    <row r="7" spans="2:60" ht="30" customHeight="1" x14ac:dyDescent="0.25">
      <c r="B7" s="10" t="s">
        <v>34</v>
      </c>
      <c r="C7" s="10">
        <v>1318</v>
      </c>
      <c r="D7" s="10">
        <v>129</v>
      </c>
      <c r="E7" s="10">
        <v>143</v>
      </c>
      <c r="F7" s="10">
        <v>95</v>
      </c>
      <c r="G7" s="10">
        <v>58</v>
      </c>
      <c r="H7" s="10">
        <v>30</v>
      </c>
      <c r="I7" s="10">
        <v>105</v>
      </c>
      <c r="J7" s="10">
        <v>19</v>
      </c>
      <c r="K7" s="10">
        <v>73</v>
      </c>
      <c r="L7" s="10">
        <v>30</v>
      </c>
      <c r="M7" s="10">
        <v>88</v>
      </c>
      <c r="N7" s="10">
        <v>102</v>
      </c>
      <c r="O7" s="10">
        <v>30</v>
      </c>
      <c r="P7" s="10">
        <v>60</v>
      </c>
      <c r="Q7" s="10">
        <v>43</v>
      </c>
      <c r="R7" s="10">
        <v>27</v>
      </c>
      <c r="S7" s="10">
        <v>182</v>
      </c>
      <c r="T7" s="10">
        <v>104</v>
      </c>
      <c r="U7" s="10"/>
      <c r="V7" s="10">
        <v>359</v>
      </c>
      <c r="W7" s="10">
        <v>185</v>
      </c>
      <c r="X7" s="10">
        <v>284</v>
      </c>
      <c r="Y7" s="10">
        <v>490</v>
      </c>
      <c r="Z7" s="10"/>
      <c r="AA7" s="10">
        <v>381</v>
      </c>
      <c r="AB7" s="10">
        <v>82</v>
      </c>
      <c r="AC7" s="10">
        <v>112</v>
      </c>
      <c r="AD7" s="10">
        <v>129</v>
      </c>
      <c r="AE7" s="10">
        <v>119</v>
      </c>
      <c r="AF7" s="10">
        <v>94</v>
      </c>
      <c r="AG7" s="10">
        <v>96</v>
      </c>
      <c r="AH7" s="10">
        <v>82</v>
      </c>
      <c r="AI7" s="10">
        <v>106</v>
      </c>
      <c r="AJ7" s="10"/>
      <c r="AK7" s="10">
        <v>197</v>
      </c>
      <c r="AL7" s="10">
        <v>103</v>
      </c>
      <c r="AM7" s="10">
        <v>101</v>
      </c>
      <c r="AN7" s="10">
        <v>293</v>
      </c>
      <c r="AO7" s="10">
        <v>188</v>
      </c>
      <c r="AP7" s="10">
        <v>217</v>
      </c>
      <c r="AQ7" s="10">
        <v>150</v>
      </c>
      <c r="AR7" s="10"/>
      <c r="AS7" s="10">
        <v>188</v>
      </c>
      <c r="AT7" s="10">
        <v>1130</v>
      </c>
      <c r="AU7" s="10"/>
      <c r="AV7" s="10">
        <v>474</v>
      </c>
      <c r="AW7" s="10">
        <v>844</v>
      </c>
      <c r="AX7" s="10"/>
      <c r="AY7" s="10">
        <v>828</v>
      </c>
      <c r="AZ7" s="10">
        <v>490</v>
      </c>
      <c r="BA7" s="10"/>
      <c r="BB7" s="10">
        <v>663</v>
      </c>
      <c r="BC7" s="10">
        <v>655</v>
      </c>
      <c r="BD7" s="10"/>
      <c r="BE7" s="10">
        <v>165</v>
      </c>
      <c r="BF7" s="10">
        <v>338</v>
      </c>
      <c r="BG7" s="10">
        <v>578</v>
      </c>
      <c r="BH7" s="10">
        <v>235</v>
      </c>
    </row>
    <row r="8" spans="2:60" x14ac:dyDescent="0.25">
      <c r="B8" s="17" t="s">
        <v>680</v>
      </c>
      <c r="C8" s="16">
        <v>8.57359635811836E-2</v>
      </c>
      <c r="D8" s="16">
        <v>6.9767441860465101E-2</v>
      </c>
      <c r="E8" s="16">
        <v>8.3916083916083906E-2</v>
      </c>
      <c r="F8" s="16">
        <v>6.3157894736842093E-2</v>
      </c>
      <c r="G8" s="16">
        <v>5.1724137931034503E-2</v>
      </c>
      <c r="H8" s="16">
        <v>0.1</v>
      </c>
      <c r="I8" s="16">
        <v>0.114285714285714</v>
      </c>
      <c r="J8" s="16">
        <v>5.2631578947368397E-2</v>
      </c>
      <c r="K8" s="16">
        <v>8.2191780821917804E-2</v>
      </c>
      <c r="L8" s="16">
        <v>6.6666666666666693E-2</v>
      </c>
      <c r="M8" s="16">
        <v>0.102272727272727</v>
      </c>
      <c r="N8" s="16">
        <v>2.9411764705882401E-2</v>
      </c>
      <c r="O8" s="16">
        <v>6.6666666666666693E-2</v>
      </c>
      <c r="P8" s="16">
        <v>0.05</v>
      </c>
      <c r="Q8" s="16">
        <v>2.32558139534884E-2</v>
      </c>
      <c r="R8" s="16">
        <v>0</v>
      </c>
      <c r="S8" s="16">
        <v>0.159340659340659</v>
      </c>
      <c r="T8" s="16">
        <v>0.115384615384615</v>
      </c>
      <c r="U8" s="16"/>
      <c r="V8" s="16">
        <v>2.2284122562674102E-2</v>
      </c>
      <c r="W8" s="16">
        <v>5.9459459459459497E-2</v>
      </c>
      <c r="X8" s="16">
        <v>0.11971830985915501</v>
      </c>
      <c r="Y8" s="16">
        <v>0.122448979591837</v>
      </c>
      <c r="Z8" s="16"/>
      <c r="AA8" s="16">
        <v>5.5118110236220499E-2</v>
      </c>
      <c r="AB8" s="16">
        <v>8.5365853658536606E-2</v>
      </c>
      <c r="AC8" s="16">
        <v>8.0357142857142905E-2</v>
      </c>
      <c r="AD8" s="16">
        <v>0.15503875968992201</v>
      </c>
      <c r="AE8" s="16">
        <v>0.10084033613445401</v>
      </c>
      <c r="AF8" s="16">
        <v>0.14893617021276601</v>
      </c>
      <c r="AG8" s="16">
        <v>7.2916666666666699E-2</v>
      </c>
      <c r="AH8" s="16">
        <v>0.134146341463415</v>
      </c>
      <c r="AI8" s="16">
        <v>6.6037735849056603E-2</v>
      </c>
      <c r="AJ8" s="16"/>
      <c r="AK8" s="16">
        <v>5.0761421319797002E-2</v>
      </c>
      <c r="AL8" s="16">
        <v>6.7961165048543701E-2</v>
      </c>
      <c r="AM8" s="16">
        <v>8.9108910891089105E-2</v>
      </c>
      <c r="AN8" s="16">
        <v>7.16723549488055E-2</v>
      </c>
      <c r="AO8" s="16">
        <v>9.5744680851063801E-2</v>
      </c>
      <c r="AP8" s="16">
        <v>0.12903225806451599</v>
      </c>
      <c r="AQ8" s="16">
        <v>0.11333333333333299</v>
      </c>
      <c r="AR8" s="16"/>
      <c r="AS8" s="16">
        <v>0.18617021276595699</v>
      </c>
      <c r="AT8" s="16">
        <v>6.9026548672566398E-2</v>
      </c>
      <c r="AU8" s="16"/>
      <c r="AV8" s="16">
        <v>8.0168776371307995E-2</v>
      </c>
      <c r="AW8" s="16">
        <v>8.8862559241706204E-2</v>
      </c>
      <c r="AX8" s="16"/>
      <c r="AY8" s="16">
        <v>6.4009661835748799E-2</v>
      </c>
      <c r="AZ8" s="16">
        <v>0.122448979591837</v>
      </c>
      <c r="BA8" s="16"/>
      <c r="BB8" s="16">
        <v>0.11613876319758699</v>
      </c>
      <c r="BC8" s="16">
        <v>5.4961832061068701E-2</v>
      </c>
      <c r="BD8" s="16"/>
      <c r="BE8" s="16">
        <v>6.0606060606060597E-3</v>
      </c>
      <c r="BF8" s="16">
        <v>4.4378698224852103E-2</v>
      </c>
      <c r="BG8" s="16">
        <v>9.1695501730103796E-2</v>
      </c>
      <c r="BH8" s="16">
        <v>0.18723404255319101</v>
      </c>
    </row>
    <row r="9" spans="2:60" x14ac:dyDescent="0.25">
      <c r="B9" s="17" t="s">
        <v>681</v>
      </c>
      <c r="C9" s="16">
        <v>0.32094081942336899</v>
      </c>
      <c r="D9" s="16">
        <v>0.33333333333333298</v>
      </c>
      <c r="E9" s="16">
        <v>0.31468531468531502</v>
      </c>
      <c r="F9" s="16">
        <v>0.21052631578947401</v>
      </c>
      <c r="G9" s="16">
        <v>0.29310344827586199</v>
      </c>
      <c r="H9" s="16">
        <v>0.33333333333333298</v>
      </c>
      <c r="I9" s="16">
        <v>0.28571428571428598</v>
      </c>
      <c r="J9" s="16">
        <v>0.31578947368421101</v>
      </c>
      <c r="K9" s="16">
        <v>0.232876712328767</v>
      </c>
      <c r="L9" s="16">
        <v>0.33333333333333298</v>
      </c>
      <c r="M9" s="16">
        <v>0.375</v>
      </c>
      <c r="N9" s="16">
        <v>0.32352941176470601</v>
      </c>
      <c r="O9" s="16">
        <v>0.33333333333333298</v>
      </c>
      <c r="P9" s="16">
        <v>0.3</v>
      </c>
      <c r="Q9" s="16">
        <v>0.34883720930232598</v>
      </c>
      <c r="R9" s="16">
        <v>0.48148148148148101</v>
      </c>
      <c r="S9" s="16">
        <v>0.379120879120879</v>
      </c>
      <c r="T9" s="16">
        <v>0.32692307692307698</v>
      </c>
      <c r="U9" s="16"/>
      <c r="V9" s="16">
        <v>0.186629526462396</v>
      </c>
      <c r="W9" s="16">
        <v>0.302702702702703</v>
      </c>
      <c r="X9" s="16">
        <v>0.33098591549295803</v>
      </c>
      <c r="Y9" s="16">
        <v>0.420408163265306</v>
      </c>
      <c r="Z9" s="16"/>
      <c r="AA9" s="16">
        <v>0.225721784776903</v>
      </c>
      <c r="AB9" s="16">
        <v>0.28048780487804897</v>
      </c>
      <c r="AC9" s="16">
        <v>0.3125</v>
      </c>
      <c r="AD9" s="16">
        <v>0.37984496124030998</v>
      </c>
      <c r="AE9" s="16">
        <v>0.36134453781512599</v>
      </c>
      <c r="AF9" s="16">
        <v>0.329787234042553</v>
      </c>
      <c r="AG9" s="16">
        <v>0.44791666666666702</v>
      </c>
      <c r="AH9" s="16">
        <v>0.41463414634146301</v>
      </c>
      <c r="AI9" s="16">
        <v>0.50943396226415105</v>
      </c>
      <c r="AJ9" s="16"/>
      <c r="AK9" s="16">
        <v>0.22842639593908601</v>
      </c>
      <c r="AL9" s="16">
        <v>0.32038834951456302</v>
      </c>
      <c r="AM9" s="16">
        <v>0.37623762376237602</v>
      </c>
      <c r="AN9" s="16">
        <v>0.26279863481228699</v>
      </c>
      <c r="AO9" s="16">
        <v>0.38829787234042601</v>
      </c>
      <c r="AP9" s="16">
        <v>0.39170506912442399</v>
      </c>
      <c r="AQ9" s="16">
        <v>0.40666666666666701</v>
      </c>
      <c r="AR9" s="16"/>
      <c r="AS9" s="16">
        <v>0.44148936170212799</v>
      </c>
      <c r="AT9" s="16">
        <v>0.30088495575221202</v>
      </c>
      <c r="AU9" s="16"/>
      <c r="AV9" s="16">
        <v>0.310126582278481</v>
      </c>
      <c r="AW9" s="16">
        <v>0.327014218009479</v>
      </c>
      <c r="AX9" s="16"/>
      <c r="AY9" s="16">
        <v>0.26207729468599</v>
      </c>
      <c r="AZ9" s="16">
        <v>0.420408163265306</v>
      </c>
      <c r="BA9" s="16"/>
      <c r="BB9" s="16">
        <v>0.40271493212669701</v>
      </c>
      <c r="BC9" s="16">
        <v>0.23816793893129801</v>
      </c>
      <c r="BD9" s="16"/>
      <c r="BE9" s="16">
        <v>9.0909090909090898E-2</v>
      </c>
      <c r="BF9" s="16">
        <v>0.22189349112425999</v>
      </c>
      <c r="BG9" s="16">
        <v>0.37716262975778497</v>
      </c>
      <c r="BH9" s="16">
        <v>0.48510638297872299</v>
      </c>
    </row>
    <row r="10" spans="2:60" x14ac:dyDescent="0.25">
      <c r="B10" s="17" t="s">
        <v>682</v>
      </c>
      <c r="C10" s="16">
        <v>0.31107738998482498</v>
      </c>
      <c r="D10" s="16">
        <v>0.36434108527131798</v>
      </c>
      <c r="E10" s="16">
        <v>0.25174825174825199</v>
      </c>
      <c r="F10" s="16">
        <v>0.35789473684210499</v>
      </c>
      <c r="G10" s="16">
        <v>0.39655172413793099</v>
      </c>
      <c r="H10" s="16">
        <v>0.133333333333333</v>
      </c>
      <c r="I10" s="16">
        <v>0.25714285714285701</v>
      </c>
      <c r="J10" s="16">
        <v>0.42105263157894701</v>
      </c>
      <c r="K10" s="16">
        <v>0.41095890410958902</v>
      </c>
      <c r="L10" s="16">
        <v>0.2</v>
      </c>
      <c r="M10" s="16">
        <v>0.28409090909090901</v>
      </c>
      <c r="N10" s="16">
        <v>0.37254901960784298</v>
      </c>
      <c r="O10" s="16">
        <v>0.2</v>
      </c>
      <c r="P10" s="16">
        <v>0.4</v>
      </c>
      <c r="Q10" s="16">
        <v>0.25581395348837199</v>
      </c>
      <c r="R10" s="16">
        <v>0.407407407407407</v>
      </c>
      <c r="S10" s="16">
        <v>0.27472527472527503</v>
      </c>
      <c r="T10" s="16">
        <v>0.28846153846153799</v>
      </c>
      <c r="U10" s="16"/>
      <c r="V10" s="16">
        <v>0.35376044568245102</v>
      </c>
      <c r="W10" s="16">
        <v>0.36756756756756798</v>
      </c>
      <c r="X10" s="16">
        <v>0.29225352112676101</v>
      </c>
      <c r="Y10" s="16">
        <v>0.26938775510204099</v>
      </c>
      <c r="Z10" s="16"/>
      <c r="AA10" s="16">
        <v>0.33070866141732302</v>
      </c>
      <c r="AB10" s="16">
        <v>0.34146341463414598</v>
      </c>
      <c r="AC10" s="16">
        <v>0.33928571428571402</v>
      </c>
      <c r="AD10" s="16">
        <v>0.29457364341085301</v>
      </c>
      <c r="AE10" s="16">
        <v>0.24369747899159699</v>
      </c>
      <c r="AF10" s="16">
        <v>0.27659574468085102</v>
      </c>
      <c r="AG10" s="16">
        <v>0.3125</v>
      </c>
      <c r="AH10" s="16">
        <v>0.292682926829268</v>
      </c>
      <c r="AI10" s="16">
        <v>0.28301886792452802</v>
      </c>
      <c r="AJ10" s="16"/>
      <c r="AK10" s="16">
        <v>0.32994923857868003</v>
      </c>
      <c r="AL10" s="16">
        <v>0.35922330097087402</v>
      </c>
      <c r="AM10" s="16">
        <v>0.27722772277227697</v>
      </c>
      <c r="AN10" s="16">
        <v>0.34812286689419802</v>
      </c>
      <c r="AO10" s="16">
        <v>0.28723404255319201</v>
      </c>
      <c r="AP10" s="16">
        <v>0.28571428571428598</v>
      </c>
      <c r="AQ10" s="16">
        <v>0.27333333333333298</v>
      </c>
      <c r="AR10" s="16"/>
      <c r="AS10" s="16">
        <v>0.23404255319148901</v>
      </c>
      <c r="AT10" s="16">
        <v>0.323893805309734</v>
      </c>
      <c r="AU10" s="16"/>
      <c r="AV10" s="16">
        <v>0.31223628691983102</v>
      </c>
      <c r="AW10" s="16">
        <v>0.31042654028436001</v>
      </c>
      <c r="AX10" s="16"/>
      <c r="AY10" s="16">
        <v>0.335748792270531</v>
      </c>
      <c r="AZ10" s="16">
        <v>0.26938775510204099</v>
      </c>
      <c r="BA10" s="16"/>
      <c r="BB10" s="16">
        <v>0.29110105580693801</v>
      </c>
      <c r="BC10" s="16">
        <v>0.33129770992366397</v>
      </c>
      <c r="BD10" s="16"/>
      <c r="BE10" s="16">
        <v>0.33333333333333298</v>
      </c>
      <c r="BF10" s="16">
        <v>0.37278106508875702</v>
      </c>
      <c r="BG10" s="16">
        <v>0.30276816608996499</v>
      </c>
      <c r="BH10" s="16">
        <v>0.22553191489361701</v>
      </c>
    </row>
    <row r="11" spans="2:60" x14ac:dyDescent="0.25">
      <c r="B11" s="17" t="s">
        <v>683</v>
      </c>
      <c r="C11" s="16">
        <v>0.160849772382398</v>
      </c>
      <c r="D11" s="16">
        <v>0.116279069767442</v>
      </c>
      <c r="E11" s="16">
        <v>0.188811188811189</v>
      </c>
      <c r="F11" s="16">
        <v>0.28421052631578902</v>
      </c>
      <c r="G11" s="16">
        <v>0.17241379310344801</v>
      </c>
      <c r="H11" s="16">
        <v>0.2</v>
      </c>
      <c r="I11" s="16">
        <v>0.19047619047618999</v>
      </c>
      <c r="J11" s="16">
        <v>0.105263157894737</v>
      </c>
      <c r="K11" s="16">
        <v>0.164383561643836</v>
      </c>
      <c r="L11" s="16">
        <v>0.233333333333333</v>
      </c>
      <c r="M11" s="16">
        <v>0.125</v>
      </c>
      <c r="N11" s="16">
        <v>0.14705882352941199</v>
      </c>
      <c r="O11" s="16">
        <v>0.1</v>
      </c>
      <c r="P11" s="16">
        <v>0.15</v>
      </c>
      <c r="Q11" s="16">
        <v>0.209302325581395</v>
      </c>
      <c r="R11" s="16">
        <v>3.7037037037037E-2</v>
      </c>
      <c r="S11" s="16">
        <v>0.104395604395604</v>
      </c>
      <c r="T11" s="16">
        <v>0.18269230769230799</v>
      </c>
      <c r="U11" s="16"/>
      <c r="V11" s="16">
        <v>0.18941504178273</v>
      </c>
      <c r="W11" s="16">
        <v>0.18918918918918901</v>
      </c>
      <c r="X11" s="16">
        <v>0.16549295774647901</v>
      </c>
      <c r="Y11" s="16">
        <v>0.12653061224489801</v>
      </c>
      <c r="Z11" s="16"/>
      <c r="AA11" s="16">
        <v>0.18372703412073499</v>
      </c>
      <c r="AB11" s="16">
        <v>0.17073170731707299</v>
      </c>
      <c r="AC11" s="16">
        <v>0.214285714285714</v>
      </c>
      <c r="AD11" s="16">
        <v>0.124031007751938</v>
      </c>
      <c r="AE11" s="16">
        <v>0.159663865546218</v>
      </c>
      <c r="AF11" s="16">
        <v>0.14893617021276601</v>
      </c>
      <c r="AG11" s="16">
        <v>0.14583333333333301</v>
      </c>
      <c r="AH11" s="16">
        <v>9.7560975609756101E-2</v>
      </c>
      <c r="AI11" s="16">
        <v>9.4339622641509399E-2</v>
      </c>
      <c r="AJ11" s="16"/>
      <c r="AK11" s="16">
        <v>0.17766497461928901</v>
      </c>
      <c r="AL11" s="16">
        <v>0.16504854368932001</v>
      </c>
      <c r="AM11" s="16">
        <v>0.18811881188118801</v>
      </c>
      <c r="AN11" s="16">
        <v>0.16723549488054601</v>
      </c>
      <c r="AO11" s="16">
        <v>0.164893617021277</v>
      </c>
      <c r="AP11" s="16">
        <v>0.13364055299539199</v>
      </c>
      <c r="AQ11" s="16">
        <v>0.133333333333333</v>
      </c>
      <c r="AR11" s="16"/>
      <c r="AS11" s="16">
        <v>0.111702127659574</v>
      </c>
      <c r="AT11" s="16">
        <v>0.169026548672566</v>
      </c>
      <c r="AU11" s="16"/>
      <c r="AV11" s="16">
        <v>0.13713080168776401</v>
      </c>
      <c r="AW11" s="16">
        <v>0.17417061611374399</v>
      </c>
      <c r="AX11" s="16"/>
      <c r="AY11" s="16">
        <v>0.18115942028985499</v>
      </c>
      <c r="AZ11" s="16">
        <v>0.12653061224489801</v>
      </c>
      <c r="BA11" s="16"/>
      <c r="BB11" s="16">
        <v>0.120663650075415</v>
      </c>
      <c r="BC11" s="16">
        <v>0.20152671755725199</v>
      </c>
      <c r="BD11" s="16"/>
      <c r="BE11" s="16">
        <v>0.18181818181818199</v>
      </c>
      <c r="BF11" s="16">
        <v>0.195266272189349</v>
      </c>
      <c r="BG11" s="16">
        <v>0.16608996539792401</v>
      </c>
      <c r="BH11" s="16">
        <v>8.5106382978723402E-2</v>
      </c>
    </row>
    <row r="12" spans="2:60" x14ac:dyDescent="0.25">
      <c r="B12" s="17" t="s">
        <v>684</v>
      </c>
      <c r="C12" s="16">
        <v>5.1593323216995397E-2</v>
      </c>
      <c r="D12" s="16">
        <v>4.6511627906976702E-2</v>
      </c>
      <c r="E12" s="16">
        <v>4.8951048951049E-2</v>
      </c>
      <c r="F12" s="16">
        <v>3.1578947368421102E-2</v>
      </c>
      <c r="G12" s="16">
        <v>5.1724137931034503E-2</v>
      </c>
      <c r="H12" s="16">
        <v>0.1</v>
      </c>
      <c r="I12" s="16">
        <v>7.6190476190476197E-2</v>
      </c>
      <c r="J12" s="16">
        <v>5.2631578947368397E-2</v>
      </c>
      <c r="K12" s="16">
        <v>4.1095890410958902E-2</v>
      </c>
      <c r="L12" s="16">
        <v>3.3333333333333298E-2</v>
      </c>
      <c r="M12" s="16">
        <v>6.8181818181818205E-2</v>
      </c>
      <c r="N12" s="16">
        <v>7.8431372549019607E-2</v>
      </c>
      <c r="O12" s="16">
        <v>0.1</v>
      </c>
      <c r="P12" s="16">
        <v>3.3333333333333298E-2</v>
      </c>
      <c r="Q12" s="16">
        <v>2.32558139534884E-2</v>
      </c>
      <c r="R12" s="16">
        <v>3.7037037037037E-2</v>
      </c>
      <c r="S12" s="16">
        <v>4.94505494505494E-2</v>
      </c>
      <c r="T12" s="16">
        <v>2.8846153846153799E-2</v>
      </c>
      <c r="U12" s="16"/>
      <c r="V12" s="16">
        <v>9.7493036211699205E-2</v>
      </c>
      <c r="W12" s="16">
        <v>3.7837837837837798E-2</v>
      </c>
      <c r="X12" s="16">
        <v>4.5774647887323897E-2</v>
      </c>
      <c r="Y12" s="16">
        <v>2.6530612244898E-2</v>
      </c>
      <c r="Z12" s="16"/>
      <c r="AA12" s="16">
        <v>7.8740157480315001E-2</v>
      </c>
      <c r="AB12" s="16">
        <v>7.3170731707317097E-2</v>
      </c>
      <c r="AC12" s="16">
        <v>5.3571428571428603E-2</v>
      </c>
      <c r="AD12" s="16">
        <v>3.1007751937984499E-2</v>
      </c>
      <c r="AE12" s="16">
        <v>7.5630252100840303E-2</v>
      </c>
      <c r="AF12" s="16">
        <v>4.2553191489361701E-2</v>
      </c>
      <c r="AG12" s="16">
        <v>1.0416666666666701E-2</v>
      </c>
      <c r="AH12" s="16">
        <v>1.21951219512195E-2</v>
      </c>
      <c r="AI12" s="16">
        <v>1.88679245283019E-2</v>
      </c>
      <c r="AJ12" s="16"/>
      <c r="AK12" s="16">
        <v>9.6446700507614197E-2</v>
      </c>
      <c r="AL12" s="16">
        <v>2.9126213592233E-2</v>
      </c>
      <c r="AM12" s="16">
        <v>4.95049504950495E-2</v>
      </c>
      <c r="AN12" s="16">
        <v>6.4846416382252595E-2</v>
      </c>
      <c r="AO12" s="16">
        <v>2.1276595744680899E-2</v>
      </c>
      <c r="AP12" s="16">
        <v>4.1474654377880199E-2</v>
      </c>
      <c r="AQ12" s="16">
        <v>2.66666666666667E-2</v>
      </c>
      <c r="AR12" s="16"/>
      <c r="AS12" s="16">
        <v>5.31914893617021E-3</v>
      </c>
      <c r="AT12" s="16">
        <v>5.9292035398230102E-2</v>
      </c>
      <c r="AU12" s="16"/>
      <c r="AV12" s="16">
        <v>4.8523206751054801E-2</v>
      </c>
      <c r="AW12" s="16">
        <v>5.3317535545023699E-2</v>
      </c>
      <c r="AX12" s="16"/>
      <c r="AY12" s="16">
        <v>6.6425120772946905E-2</v>
      </c>
      <c r="AZ12" s="16">
        <v>2.6530612244898E-2</v>
      </c>
      <c r="BA12" s="16"/>
      <c r="BB12" s="16">
        <v>3.1674208144796399E-2</v>
      </c>
      <c r="BC12" s="16">
        <v>7.1755725190839698E-2</v>
      </c>
      <c r="BD12" s="16"/>
      <c r="BE12" s="16">
        <v>0.109090909090909</v>
      </c>
      <c r="BF12" s="16">
        <v>7.69230769230769E-2</v>
      </c>
      <c r="BG12" s="16">
        <v>3.8062283737024201E-2</v>
      </c>
      <c r="BH12" s="16">
        <v>8.5106382978723406E-3</v>
      </c>
    </row>
    <row r="13" spans="2:60" x14ac:dyDescent="0.25">
      <c r="B13" s="17" t="s">
        <v>77</v>
      </c>
      <c r="C13" s="18">
        <v>6.9802731411229099E-2</v>
      </c>
      <c r="D13" s="18">
        <v>6.9767441860465101E-2</v>
      </c>
      <c r="E13" s="18">
        <v>0.111888111888112</v>
      </c>
      <c r="F13" s="18">
        <v>5.2631578947368397E-2</v>
      </c>
      <c r="G13" s="18">
        <v>3.4482758620689703E-2</v>
      </c>
      <c r="H13" s="18">
        <v>0.133333333333333</v>
      </c>
      <c r="I13" s="18">
        <v>7.6190476190476197E-2</v>
      </c>
      <c r="J13" s="18">
        <v>5.2631578947368397E-2</v>
      </c>
      <c r="K13" s="18">
        <v>6.8493150684931503E-2</v>
      </c>
      <c r="L13" s="18">
        <v>0.133333333333333</v>
      </c>
      <c r="M13" s="18">
        <v>4.5454545454545497E-2</v>
      </c>
      <c r="N13" s="18">
        <v>4.9019607843137303E-2</v>
      </c>
      <c r="O13" s="18">
        <v>0.2</v>
      </c>
      <c r="P13" s="18">
        <v>6.6666666666666693E-2</v>
      </c>
      <c r="Q13" s="18">
        <v>0.13953488372093001</v>
      </c>
      <c r="R13" s="18">
        <v>3.7037037037037E-2</v>
      </c>
      <c r="S13" s="18">
        <v>3.2967032967033003E-2</v>
      </c>
      <c r="T13" s="18">
        <v>5.7692307692307702E-2</v>
      </c>
      <c r="U13" s="18"/>
      <c r="V13" s="18">
        <v>0.15041782729805001</v>
      </c>
      <c r="W13" s="18">
        <v>4.3243243243243197E-2</v>
      </c>
      <c r="X13" s="18">
        <v>4.5774647887323897E-2</v>
      </c>
      <c r="Y13" s="18">
        <v>3.4693877551020401E-2</v>
      </c>
      <c r="Z13" s="18"/>
      <c r="AA13" s="18">
        <v>0.12598425196850399</v>
      </c>
      <c r="AB13" s="18">
        <v>4.8780487804878099E-2</v>
      </c>
      <c r="AC13" s="18">
        <v>0</v>
      </c>
      <c r="AD13" s="18">
        <v>1.5503875968992199E-2</v>
      </c>
      <c r="AE13" s="18">
        <v>5.8823529411764698E-2</v>
      </c>
      <c r="AF13" s="18">
        <v>5.31914893617021E-2</v>
      </c>
      <c r="AG13" s="18">
        <v>1.0416666666666701E-2</v>
      </c>
      <c r="AH13" s="18">
        <v>4.8780487804878099E-2</v>
      </c>
      <c r="AI13" s="18">
        <v>2.83018867924528E-2</v>
      </c>
      <c r="AJ13" s="18"/>
      <c r="AK13" s="18">
        <v>0.116751269035533</v>
      </c>
      <c r="AL13" s="18">
        <v>5.8252427184466E-2</v>
      </c>
      <c r="AM13" s="18">
        <v>1.9801980198019799E-2</v>
      </c>
      <c r="AN13" s="18">
        <v>8.5324232081911297E-2</v>
      </c>
      <c r="AO13" s="18">
        <v>4.2553191489361701E-2</v>
      </c>
      <c r="AP13" s="18">
        <v>1.8433179723502301E-2</v>
      </c>
      <c r="AQ13" s="18">
        <v>4.6666666666666697E-2</v>
      </c>
      <c r="AR13" s="18"/>
      <c r="AS13" s="18">
        <v>2.1276595744680899E-2</v>
      </c>
      <c r="AT13" s="18">
        <v>7.7876106194690306E-2</v>
      </c>
      <c r="AU13" s="18"/>
      <c r="AV13" s="18">
        <v>0.111814345991561</v>
      </c>
      <c r="AW13" s="18">
        <v>4.6208530805687202E-2</v>
      </c>
      <c r="AX13" s="18"/>
      <c r="AY13" s="18">
        <v>9.0579710144927494E-2</v>
      </c>
      <c r="AZ13" s="18">
        <v>3.4693877551020401E-2</v>
      </c>
      <c r="BA13" s="18"/>
      <c r="BB13" s="18">
        <v>3.7707390648567103E-2</v>
      </c>
      <c r="BC13" s="18">
        <v>0.102290076335878</v>
      </c>
      <c r="BD13" s="18"/>
      <c r="BE13" s="18">
        <v>0.27878787878787897</v>
      </c>
      <c r="BF13" s="18">
        <v>8.8757396449704096E-2</v>
      </c>
      <c r="BG13" s="18">
        <v>2.42214532871972E-2</v>
      </c>
      <c r="BH13" s="18">
        <v>8.5106382978723406E-3</v>
      </c>
    </row>
    <row r="14" spans="2:60" x14ac:dyDescent="0.25">
      <c r="B14" s="15"/>
    </row>
    <row r="15" spans="2:60" x14ac:dyDescent="0.25">
      <c r="B15" t="s">
        <v>80</v>
      </c>
    </row>
    <row r="16" spans="2:60" x14ac:dyDescent="0.25">
      <c r="B16" t="s">
        <v>81</v>
      </c>
    </row>
    <row r="18" spans="2:2" x14ac:dyDescent="0.25">
      <c r="B18" s="8" t="str">
        <f>HYPERLINK("#'Contents'!A1", "Return to Contents")</f>
        <v>Return to Contents</v>
      </c>
    </row>
  </sheetData>
  <mergeCells count="10">
    <mergeCell ref="AV5:AW5"/>
    <mergeCell ref="AY5:AZ5"/>
    <mergeCell ref="BB5:BC5"/>
    <mergeCell ref="BE5:BH5"/>
    <mergeCell ref="D2:BA2"/>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Bridget Dubus</cp:lastModifiedBy>
  <dcterms:created xsi:type="dcterms:W3CDTF">2022-05-05T15:42:35Z</dcterms:created>
  <dcterms:modified xsi:type="dcterms:W3CDTF">2022-05-05T16:15:12Z</dcterms:modified>
</cp:coreProperties>
</file>