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MichelaArena\Public First Dropbox\Policy and Research Team\Polling\Client Tables\Omnibus (May 2024)\Economic Sentiment Tracker\"/>
    </mc:Choice>
  </mc:AlternateContent>
  <xr:revisionPtr revIDLastSave="0" documentId="13_ncr:1_{D851D081-9AA5-46DC-99C9-6B3592F61E6A}" xr6:coauthVersionLast="47" xr6:coauthVersionMax="47" xr10:uidLastSave="{00000000-0000-0000-0000-000000000000}"/>
  <bookViews>
    <workbookView xWindow="-110" yWindow="-110" windowWidth="19420" windowHeight="11500" firstSheet="17" activeTab="22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  <sheet name="Table 11" sheetId="14" r:id="rId14"/>
    <sheet name="Table 12" sheetId="15" r:id="rId15"/>
    <sheet name="Table 13" sheetId="16" r:id="rId16"/>
    <sheet name="Table 14" sheetId="17" r:id="rId17"/>
    <sheet name="Table 15" sheetId="18" r:id="rId18"/>
    <sheet name="Table 16" sheetId="19" r:id="rId19"/>
    <sheet name="Table 17" sheetId="20" r:id="rId20"/>
    <sheet name="Table 18" sheetId="21" r:id="rId21"/>
    <sheet name="Table 19" sheetId="22" r:id="rId22"/>
    <sheet name="Table 20" sheetId="23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23" l="1"/>
  <c r="B19" i="22"/>
  <c r="B19" i="21"/>
  <c r="B19" i="20"/>
  <c r="B19" i="19"/>
  <c r="B19" i="18"/>
  <c r="B19" i="17"/>
  <c r="B19" i="16"/>
  <c r="B19" i="15"/>
  <c r="B19" i="14"/>
  <c r="B19" i="13"/>
  <c r="B19" i="12"/>
  <c r="B19" i="11"/>
  <c r="B19" i="10"/>
  <c r="B19" i="9"/>
  <c r="B19" i="8"/>
  <c r="B18" i="7"/>
  <c r="B19" i="6"/>
  <c r="B19" i="5"/>
  <c r="B19" i="4"/>
  <c r="E28" i="2"/>
  <c r="D28" i="2"/>
  <c r="E27" i="2"/>
  <c r="D27" i="2"/>
  <c r="E26" i="2"/>
  <c r="D26" i="2"/>
  <c r="E25" i="2"/>
  <c r="D25" i="2"/>
  <c r="E24" i="2"/>
  <c r="D24" i="2"/>
  <c r="E23" i="2"/>
  <c r="D23" i="2"/>
  <c r="D22" i="2"/>
  <c r="E21" i="2"/>
  <c r="D21" i="2"/>
  <c r="E20" i="2"/>
  <c r="D20" i="2"/>
  <c r="E19" i="2"/>
  <c r="D19" i="2"/>
  <c r="E18" i="2"/>
  <c r="D18" i="2"/>
  <c r="E17" i="2"/>
  <c r="D17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D6" i="2"/>
  <c r="F20" i="1"/>
</calcChain>
</file>

<file path=xl/sharedStrings.xml><?xml version="1.0" encoding="utf-8"?>
<sst xmlns="http://schemas.openxmlformats.org/spreadsheetml/2006/main" count="1387" uniqueCount="139">
  <si>
    <t>Public First Poll for Omnibus (May 2024) Economic Sentiment Tracker</t>
  </si>
  <si>
    <t>Fieldwork:</t>
  </si>
  <si>
    <t>17th May - 22nd May 2024</t>
  </si>
  <si>
    <t xml:space="preserve">Interview Method: </t>
  </si>
  <si>
    <t>Online Survey</t>
  </si>
  <si>
    <t>Population represented:</t>
  </si>
  <si>
    <t>UK Adults</t>
  </si>
  <si>
    <t>Sample size:</t>
  </si>
  <si>
    <t>Methodology:</t>
  </si>
  <si>
    <t>All results are weighted using Iterative Proportional Fitting, or 'Raking'. The results are  weighted by interlocking age &amp; gender, region and social grade to Nationally Representative Proportions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</si>
  <si>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</si>
  <si>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</si>
  <si>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</si>
  <si>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</si>
  <si>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</si>
  <si>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/>
  </si>
  <si>
    <t>Total</t>
  </si>
  <si>
    <t>Male</t>
  </si>
  <si>
    <t>Female</t>
  </si>
  <si>
    <t>Unweighted</t>
  </si>
  <si>
    <t>Weighted</t>
  </si>
  <si>
    <t>18-24</t>
  </si>
  <si>
    <t>25-34</t>
  </si>
  <si>
    <t>35-44</t>
  </si>
  <si>
    <t>45-54</t>
  </si>
  <si>
    <t>55-64</t>
  </si>
  <si>
    <t>65+</t>
  </si>
  <si>
    <t>AB</t>
  </si>
  <si>
    <t>C1</t>
  </si>
  <si>
    <t>C2</t>
  </si>
  <si>
    <t>DE</t>
  </si>
  <si>
    <t>London</t>
  </si>
  <si>
    <t>South East</t>
  </si>
  <si>
    <t>South West</t>
  </si>
  <si>
    <t>East of England</t>
  </si>
  <si>
    <t>East Midlands</t>
  </si>
  <si>
    <t>West Midlands</t>
  </si>
  <si>
    <t>Yorkshire and the Humber</t>
  </si>
  <si>
    <t>North East</t>
  </si>
  <si>
    <t>North West</t>
  </si>
  <si>
    <t>Scotland</t>
  </si>
  <si>
    <t>Wales</t>
  </si>
  <si>
    <t>Northern Ireland</t>
  </si>
  <si>
    <t>Leave</t>
  </si>
  <si>
    <t>Remain</t>
  </si>
  <si>
    <t>I did not vote</t>
  </si>
  <si>
    <t>Conservative</t>
  </si>
  <si>
    <t>Labour</t>
  </si>
  <si>
    <t>Liberal Democrat</t>
  </si>
  <si>
    <t>The Brexit Party</t>
  </si>
  <si>
    <t>Liberal Democrats</t>
  </si>
  <si>
    <t>Reform UK / The Brexit Party</t>
  </si>
  <si>
    <t>GCSE or equivalent (Scottish National/O Level)</t>
  </si>
  <si>
    <t>A Level or equivalent (GCE/Higher/Advanced Higher)</t>
  </si>
  <si>
    <t>University Undergraduate Degree (BA/BSc)</t>
  </si>
  <si>
    <t>University Postgraduate Degree (MA/MSc/MPhil)</t>
  </si>
  <si>
    <t>Doctorate (PhD/DPHil)</t>
  </si>
  <si>
    <t>Gender</t>
  </si>
  <si>
    <t>Age</t>
  </si>
  <si>
    <t>Social Grade</t>
  </si>
  <si>
    <t>Region</t>
  </si>
  <si>
    <t>EU 2016 Vote</t>
  </si>
  <si>
    <t>2019</t>
  </si>
  <si>
    <t>Westminster VI</t>
  </si>
  <si>
    <t>Education</t>
  </si>
  <si>
    <t>Harming a lot</t>
  </si>
  <si>
    <t>Harming a little</t>
  </si>
  <si>
    <t>Neither helping nor harming</t>
  </si>
  <si>
    <t>Helping a little</t>
  </si>
  <si>
    <t>Helping a lot</t>
  </si>
  <si>
    <t>Don’t know</t>
  </si>
  <si>
    <t xml:space="preserve"> To what extent do you think the current government is harming or helping the economy? </t>
  </si>
  <si>
    <t>BASE: All Respondents</t>
  </si>
  <si>
    <t>Fieldwork:  17th May - 22nd May 2024</t>
  </si>
  <si>
    <t>Data weighted by interlocking age &amp; gender, region and social grade to Nationally Representative Proportions</t>
  </si>
  <si>
    <t xml:space="preserve"> And to what extent do you think the current government is harming or helping your personal financial situation?</t>
  </si>
  <si>
    <t>I pay much more than I can afford</t>
  </si>
  <si>
    <t>I pay slightly more than I can afford</t>
  </si>
  <si>
    <t>I pay about as much as I can afford</t>
  </si>
  <si>
    <t>I pay slightly less than I could afford</t>
  </si>
  <si>
    <t>I pay much less than I could afford</t>
  </si>
  <si>
    <t xml:space="preserve"> Thinking about your housing costs (such as your mortgage or rent), which of these statements best reflects your thoughts?</t>
  </si>
  <si>
    <t>BASE: Homeowners with a mortgage and renters</t>
  </si>
  <si>
    <t>Enough to live comfortably</t>
  </si>
  <si>
    <t>Nearly enough to live comfortably</t>
  </si>
  <si>
    <t>Not enough to live comfortably</t>
  </si>
  <si>
    <t>Not at all enough to live comfortably</t>
  </si>
  <si>
    <t xml:space="preserve"> Thinking about your salary or monthly income, which of the following statements best reflects your thoughts? My monthly income is… </t>
  </si>
  <si>
    <t>Much more than I can afford</t>
  </si>
  <si>
    <t>Slightly more than I can afford</t>
  </si>
  <si>
    <t>About as much as I can afford</t>
  </si>
  <si>
    <t>Slightly less than I could afford</t>
  </si>
  <si>
    <t>Much less than I could afford</t>
  </si>
  <si>
    <t xml:space="preserve"> Thinking about your regular weekly or monthly essential expenses (such as your groceries, gas and electric bills, and petrol/public transport fares), which of these statements best reflects your thoughts? My regular monthly expenses are… </t>
  </si>
  <si>
    <t>Much less financially comfortable</t>
  </si>
  <si>
    <t>Slightly less financially comfortable</t>
  </si>
  <si>
    <t>Neither more nor less financially comfortable</t>
  </si>
  <si>
    <t>Slightly more financially comfortable</t>
  </si>
  <si>
    <t>Much more financially comfortable</t>
  </si>
  <si>
    <t xml:space="preserve"> Are you more or less financially comfortable today than you were 1 year ago?</t>
  </si>
  <si>
    <t xml:space="preserve"> Are you more or less financially comfortable today than you were 5 years ago?</t>
  </si>
  <si>
    <t xml:space="preserve"> Asylum seekers</t>
  </si>
  <si>
    <t xml:space="preserve"> Low-skilled migrants</t>
  </si>
  <si>
    <t xml:space="preserve"> High-skilled migrants</t>
  </si>
  <si>
    <t xml:space="preserve"> Immigration overall</t>
  </si>
  <si>
    <t>Far too low</t>
  </si>
  <si>
    <t>Too low</t>
  </si>
  <si>
    <t>About right</t>
  </si>
  <si>
    <t>Too high</t>
  </si>
  <si>
    <t>Far too high</t>
  </si>
  <si>
    <t>Grid Summary: Are the current rates of immigration for the following groups into the UK too low, too high or about right? </t>
  </si>
  <si>
    <t>Are the current rates of immigration for the following groups into the UK too low, too high or about right? : Asylum seekers</t>
  </si>
  <si>
    <t>Are the current rates of immigration for the following groups into the UK too low, too high or about right? : Low-skilled migrants</t>
  </si>
  <si>
    <t>Are the current rates of immigration for the following groups into the UK too low, too high or about right? : High-skilled migrants</t>
  </si>
  <si>
    <t>Are the current rates of immigration for the following groups into the UK too low, too high or about right? : Immigration overall</t>
  </si>
  <si>
    <t xml:space="preserve"> Is the current rate of taxes in the UK too low, too high or about right? </t>
  </si>
  <si>
    <t xml:space="preserve"> Unemployment benefits</t>
  </si>
  <si>
    <t xml:space="preserve"> Disability benefits</t>
  </si>
  <si>
    <t xml:space="preserve"> State pension</t>
  </si>
  <si>
    <t xml:space="preserve"> Child benefits</t>
  </si>
  <si>
    <t xml:space="preserve"> Carer benefits</t>
  </si>
  <si>
    <t>Grid Summary: In terms of benefits and financial support for those who are out of work, disabled, or a carer, do these programmes provide people with financial support that is too low, too high, or about right?</t>
  </si>
  <si>
    <t>In terms of benefits and financial support for those who are out of work, disabled, or a carer, do these programmes provide people with financial support that is too low, too high, or about right?: Unemployment benefits</t>
  </si>
  <si>
    <t>In terms of benefits and financial support for those who are out of work, disabled, or a carer, do these programmes provide people with financial support that is too low, too high, or about right?: Disability benefits</t>
  </si>
  <si>
    <t>In terms of benefits and financial support for those who are out of work, disabled, or a carer, do these programmes provide people with financial support that is too low, too high, or about right?: State pension</t>
  </si>
  <si>
    <t>In terms of benefits and financial support for those who are out of work, disabled, or a carer, do these programmes provide people with financial support that is too low, too high, or about right?: Child benefits</t>
  </si>
  <si>
    <t>In terms of benefits and financial support for those who are out of work, disabled, or a carer, do these programmes provide people with financial support that is too low, too high, or about right?: Carer benefits</t>
  </si>
  <si>
    <t>Top 10%</t>
  </si>
  <si>
    <t>Between 80% - 90%</t>
  </si>
  <si>
    <t>Between 70% - 80%</t>
  </si>
  <si>
    <t>Between 60% - 70%</t>
  </si>
  <si>
    <t>Between 50% - 60%</t>
  </si>
  <si>
    <t>Between 40% - 50%</t>
  </si>
  <si>
    <t>Between 30% - 40%</t>
  </si>
  <si>
    <t>Between 20% - 30%</t>
  </si>
  <si>
    <t>Between 10% - 20%</t>
  </si>
  <si>
    <t>Bottom 10%</t>
  </si>
  <si>
    <t xml:space="preserve"> Thinking about your household income, where do you think you are on the economic ladder in the UK?</t>
  </si>
  <si>
    <t>Full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</si>
</sst>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sz val="13"/>
      <color rgb="FF000000"/>
      <name val="Calibri"/>
    </font>
    <font>
      <i/>
      <sz val="13"/>
      <color rgb="FF000000"/>
      <name val="Calibri"/>
    </font>
    <font>
      <i/>
      <u/>
      <sz val="13"/>
      <color theme="10"/>
      <name val="Calibri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theme="10"/>
      <name val="Calibri"/>
    </font>
    <font>
      <b/>
      <sz val="12"/>
      <color rgb="FF000000"/>
      <name val="Calibri"/>
    </font>
    <font>
      <b/>
      <i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9" fontId="8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workbookViewId="0"/>
  </sheetViews>
  <sheetFormatPr defaultColWidth="10.90625" defaultRowHeight="14.5" x14ac:dyDescent="0.35"/>
  <sheetData>
    <row r="7" spans="6:12" ht="40" customHeight="1" x14ac:dyDescent="0.35">
      <c r="F7" s="22" t="s">
        <v>0</v>
      </c>
      <c r="G7" s="23"/>
      <c r="H7" s="23"/>
      <c r="I7" s="23"/>
      <c r="J7" s="23"/>
      <c r="K7" s="23"/>
      <c r="L7" s="23"/>
    </row>
    <row r="10" spans="6:12" ht="20" customHeight="1" x14ac:dyDescent="0.45">
      <c r="F10" s="2" t="s">
        <v>1</v>
      </c>
      <c r="K10" s="3" t="s">
        <v>2</v>
      </c>
    </row>
    <row r="11" spans="6:12" ht="20" customHeight="1" x14ac:dyDescent="0.45">
      <c r="F11" s="2" t="s">
        <v>3</v>
      </c>
      <c r="K11" s="3" t="s">
        <v>4</v>
      </c>
    </row>
    <row r="12" spans="6:12" ht="20" customHeight="1" x14ac:dyDescent="0.45">
      <c r="F12" s="2" t="s">
        <v>5</v>
      </c>
      <c r="K12" s="3" t="s">
        <v>6</v>
      </c>
    </row>
    <row r="13" spans="6:12" ht="20" customHeight="1" x14ac:dyDescent="0.45">
      <c r="F13" s="2" t="s">
        <v>7</v>
      </c>
      <c r="K13" s="3">
        <v>2012</v>
      </c>
    </row>
    <row r="14" spans="6:12" ht="18.5" x14ac:dyDescent="0.45">
      <c r="F14" s="2"/>
    </row>
    <row r="15" spans="6:12" ht="18.5" x14ac:dyDescent="0.45">
      <c r="F15" s="2"/>
    </row>
    <row r="16" spans="6:12" ht="18.5" x14ac:dyDescent="0.45">
      <c r="F16" s="2" t="s">
        <v>8</v>
      </c>
    </row>
    <row r="17" spans="6:13" ht="50" customHeight="1" x14ac:dyDescent="0.35">
      <c r="F17" s="24" t="s">
        <v>9</v>
      </c>
      <c r="G17" s="23"/>
      <c r="H17" s="23"/>
      <c r="I17" s="23"/>
      <c r="J17" s="23"/>
      <c r="K17" s="23"/>
      <c r="L17" s="23"/>
      <c r="M17" s="23"/>
    </row>
    <row r="19" spans="6:13" ht="30" customHeight="1" x14ac:dyDescent="0.35">
      <c r="F19" s="4" t="s">
        <v>10</v>
      </c>
    </row>
    <row r="20" spans="6:13" ht="17" x14ac:dyDescent="0.35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28"/>
  <sheetViews>
    <sheetView showGridLines="0" topLeftCell="A8" workbookViewId="0"/>
  </sheetViews>
  <sheetFormatPr defaultColWidth="10.90625" defaultRowHeight="14.5" x14ac:dyDescent="0.35"/>
  <cols>
    <col min="4" max="4" width="100.7265625" customWidth="1"/>
    <col min="5" max="5" width="20.7265625" customWidth="1"/>
  </cols>
  <sheetData>
    <row r="2" spans="3:6" ht="40" customHeight="1" x14ac:dyDescent="0.35">
      <c r="D2" s="1" t="s">
        <v>11</v>
      </c>
    </row>
    <row r="6" spans="3:6" x14ac:dyDescent="0.35">
      <c r="D6" s="8" t="str">
        <f>HYPERLINK("#'Full Results'!A1", "Full Results")</f>
        <v>Full Results</v>
      </c>
    </row>
    <row r="8" spans="3:6" x14ac:dyDescent="0.35">
      <c r="D8" s="6" t="s">
        <v>12</v>
      </c>
      <c r="E8" s="6" t="s">
        <v>13</v>
      </c>
      <c r="F8" s="6" t="s">
        <v>14</v>
      </c>
    </row>
    <row r="9" spans="3:6" x14ac:dyDescent="0.35">
      <c r="C9">
        <v>1</v>
      </c>
      <c r="D9" s="8" t="str">
        <f>HYPERLINK("#'Table 1'!A1", " To what extent do you think the current government is harming or helping the economy? ")</f>
        <v xml:space="preserve"> To what extent do you think the current government is harming or helping the economy? </v>
      </c>
      <c r="E9" s="14" t="str">
        <f>HYPERLINK("#'Full Results'!A11", "11")</f>
        <v>11</v>
      </c>
      <c r="F9" t="s">
        <v>72</v>
      </c>
    </row>
    <row r="10" spans="3:6" x14ac:dyDescent="0.35">
      <c r="C10">
        <v>2</v>
      </c>
      <c r="D10" s="8" t="str">
        <f>HYPERLINK("#'Table 2'!A1", " And to what extent do you think the current government is harming or helping your personal financial situation?")</f>
        <v xml:space="preserve"> And to what extent do you think the current government is harming or helping your personal financial situation?</v>
      </c>
      <c r="E10" s="14" t="str">
        <f>HYPERLINK("#'Full Results'!A20", "20")</f>
        <v>20</v>
      </c>
      <c r="F10" t="s">
        <v>72</v>
      </c>
    </row>
    <row r="11" spans="3:6" x14ac:dyDescent="0.35">
      <c r="C11">
        <v>3</v>
      </c>
      <c r="D11" s="8" t="str">
        <f>HYPERLINK("#'Table 3'!A1", " Thinking about your housing costs (such as your mortgage or rent), which of these statements best reflects your thoughts?")</f>
        <v xml:space="preserve"> Thinking about your housing costs (such as your mortgage or rent), which of these statements best reflects your thoughts?</v>
      </c>
      <c r="E11" s="14" t="str">
        <f>HYPERLINK("#'Full Results'!A29", "29")</f>
        <v>29</v>
      </c>
      <c r="F11" t="s">
        <v>82</v>
      </c>
    </row>
    <row r="12" spans="3:6" x14ac:dyDescent="0.35">
      <c r="C12">
        <v>4</v>
      </c>
      <c r="D12" s="8" t="str">
        <f>HYPERLINK("#'Table 4'!A1", " Thinking about your salary or monthly income, which of the following statements best reflects your thoughts? My monthly income is… ")</f>
        <v xml:space="preserve"> Thinking about your salary or monthly income, which of the following statements best reflects your thoughts? My monthly income is… </v>
      </c>
      <c r="E12" s="14" t="str">
        <f>HYPERLINK("#'Full Results'!A38", "38")</f>
        <v>38</v>
      </c>
      <c r="F12" t="s">
        <v>72</v>
      </c>
    </row>
    <row r="13" spans="3:6" x14ac:dyDescent="0.35">
      <c r="C13">
        <v>5</v>
      </c>
      <c r="D13" s="8" t="str">
        <f>HYPERLINK("#'Table 5'!A1", " Thinking about your regular weekly or monthly essential expenses (such as your groceries, gas and electric bills, and petrol/public transport fares), which of these statements best reflects your thoughts? My regular monthly expenses are… ")</f>
        <v xml:space="preserve"> Thinking about your regular weekly or monthly essential expenses (such as your groceries, gas and electric bills, and petrol/public transport fares), which of these statements best reflects your thoughts? My regular monthly expenses are… </v>
      </c>
      <c r="E13" s="14" t="str">
        <f>HYPERLINK("#'Full Results'!A46", "46")</f>
        <v>46</v>
      </c>
      <c r="F13" t="s">
        <v>72</v>
      </c>
    </row>
    <row r="14" spans="3:6" x14ac:dyDescent="0.35">
      <c r="C14">
        <v>6</v>
      </c>
      <c r="D14" s="8" t="str">
        <f>HYPERLINK("#'Table 6'!A1", " Are you more or less financially comfortable today than you were 1 year ago?")</f>
        <v xml:space="preserve"> Are you more or less financially comfortable today than you were 1 year ago?</v>
      </c>
      <c r="E14" s="14" t="str">
        <f>HYPERLINK("#'Full Results'!A55", "55")</f>
        <v>55</v>
      </c>
      <c r="F14" t="s">
        <v>72</v>
      </c>
    </row>
    <row r="15" spans="3:6" x14ac:dyDescent="0.35">
      <c r="C15">
        <v>7</v>
      </c>
      <c r="D15" s="8" t="str">
        <f>HYPERLINK("#'Table 7'!A1", " Are you more or less financially comfortable today than you were 5 years ago?")</f>
        <v xml:space="preserve"> Are you more or less financially comfortable today than you were 5 years ago?</v>
      </c>
      <c r="E15" s="14" t="str">
        <f>HYPERLINK("#'Full Results'!A64", "64")</f>
        <v>64</v>
      </c>
      <c r="F15" t="s">
        <v>72</v>
      </c>
    </row>
    <row r="16" spans="3:6" x14ac:dyDescent="0.35">
      <c r="C16">
        <v>8</v>
      </c>
      <c r="D16" s="8" t="str">
        <f>HYPERLINK("#'Table 8'!A1", "Grid Summary: Are the current rates of immigration for the following groups into the UK too low, too high or about right? ")</f>
        <v>Grid Summary: Are the current rates of immigration for the following groups into the UK too low, too high or about right? </v>
      </c>
      <c r="E16" s="7"/>
      <c r="F16" t="s">
        <v>72</v>
      </c>
    </row>
    <row r="17" spans="3:6" x14ac:dyDescent="0.35">
      <c r="C17">
        <v>9</v>
      </c>
      <c r="D17" s="8" t="str">
        <f>HYPERLINK("#'Table 9'!A1", "Are the current rates of immigration for the following groups into the UK too low, too high or about right? : Asylum seekers")</f>
        <v>Are the current rates of immigration for the following groups into the UK too low, too high or about right? : Asylum seekers</v>
      </c>
      <c r="E17" s="14" t="str">
        <f>HYPERLINK("#'Full Results'!A73", "73")</f>
        <v>73</v>
      </c>
      <c r="F17" t="s">
        <v>72</v>
      </c>
    </row>
    <row r="18" spans="3:6" x14ac:dyDescent="0.35">
      <c r="C18">
        <v>10</v>
      </c>
      <c r="D18" s="8" t="str">
        <f>HYPERLINK("#'Table 10'!A1", "Are the current rates of immigration for the following groups into the UK too low, too high or about right? : Low-skilled migrants")</f>
        <v>Are the current rates of immigration for the following groups into the UK too low, too high or about right? : Low-skilled migrants</v>
      </c>
      <c r="E18" s="14" t="str">
        <f>HYPERLINK("#'Full Results'!A82", "82")</f>
        <v>82</v>
      </c>
      <c r="F18" t="s">
        <v>72</v>
      </c>
    </row>
    <row r="19" spans="3:6" x14ac:dyDescent="0.35">
      <c r="C19">
        <v>11</v>
      </c>
      <c r="D19" s="8" t="str">
        <f>HYPERLINK("#'Table 11'!A1", "Are the current rates of immigration for the following groups into the UK too low, too high or about right? : High-skilled migrants")</f>
        <v>Are the current rates of immigration for the following groups into the UK too low, too high or about right? : High-skilled migrants</v>
      </c>
      <c r="E19" s="14" t="str">
        <f>HYPERLINK("#'Full Results'!A91", "91")</f>
        <v>91</v>
      </c>
      <c r="F19" t="s">
        <v>72</v>
      </c>
    </row>
    <row r="20" spans="3:6" x14ac:dyDescent="0.35">
      <c r="C20">
        <v>12</v>
      </c>
      <c r="D20" s="8" t="str">
        <f>HYPERLINK("#'Table 12'!A1", "Are the current rates of immigration for the following groups into the UK too low, too high or about right? : Immigration overall")</f>
        <v>Are the current rates of immigration for the following groups into the UK too low, too high or about right? : Immigration overall</v>
      </c>
      <c r="E20" s="14" t="str">
        <f>HYPERLINK("#'Full Results'!A100", "100")</f>
        <v>100</v>
      </c>
      <c r="F20" t="s">
        <v>72</v>
      </c>
    </row>
    <row r="21" spans="3:6" x14ac:dyDescent="0.35">
      <c r="C21">
        <v>13</v>
      </c>
      <c r="D21" s="8" t="str">
        <f>HYPERLINK("#'Table 13'!A1", " Is the current rate of taxes in the UK too low, too high or about right? ")</f>
        <v xml:space="preserve"> Is the current rate of taxes in the UK too low, too high or about right? </v>
      </c>
      <c r="E21" s="14" t="str">
        <f>HYPERLINK("#'Full Results'!A109", "109")</f>
        <v>109</v>
      </c>
      <c r="F21" t="s">
        <v>72</v>
      </c>
    </row>
    <row r="22" spans="3:6" x14ac:dyDescent="0.35">
      <c r="C22">
        <v>14</v>
      </c>
      <c r="D22" s="8" t="str">
        <f>HYPERLINK("#'Table 14'!A1", "Grid Summary: In terms of benefits and financial support for those who are out of work, disabled, or a carer, do these programmes provide people with financial support that is too low, too high, or about right?")</f>
        <v>Grid Summary: In terms of benefits and financial support for those who are out of work, disabled, or a carer, do these programmes provide people with financial support that is too low, too high, or about right?</v>
      </c>
      <c r="E22" s="7"/>
      <c r="F22" t="s">
        <v>72</v>
      </c>
    </row>
    <row r="23" spans="3:6" x14ac:dyDescent="0.35">
      <c r="C23">
        <v>15</v>
      </c>
      <c r="D23" s="8" t="str">
        <f>HYPERLINK("#'Table 15'!A1", "In terms of benefits and financial support for those who are out of work, disabled, or a carer, do these programmes provide people with financial support that is too low, too high, or about right?: Unemployment benefits")</f>
        <v>In terms of benefits and financial support for those who are out of work, disabled, or a carer, do these programmes provide people with financial support that is too low, too high, or about right?: Unemployment benefits</v>
      </c>
      <c r="E23" s="14" t="str">
        <f>HYPERLINK("#'Full Results'!A118", "118")</f>
        <v>118</v>
      </c>
      <c r="F23" t="s">
        <v>72</v>
      </c>
    </row>
    <row r="24" spans="3:6" x14ac:dyDescent="0.35">
      <c r="C24">
        <v>16</v>
      </c>
      <c r="D24" s="8" t="str">
        <f>HYPERLINK("#'Table 16'!A1", "In terms of benefits and financial support for those who are out of work, disabled, or a carer, do these programmes provide people with financial support that is too low, too high, or about right?: Disability benefits")</f>
        <v>In terms of benefits and financial support for those who are out of work, disabled, or a carer, do these programmes provide people with financial support that is too low, too high, or about right?: Disability benefits</v>
      </c>
      <c r="E24" s="14" t="str">
        <f>HYPERLINK("#'Full Results'!A127", "127")</f>
        <v>127</v>
      </c>
      <c r="F24" t="s">
        <v>72</v>
      </c>
    </row>
    <row r="25" spans="3:6" x14ac:dyDescent="0.35">
      <c r="C25">
        <v>17</v>
      </c>
      <c r="D25" s="8" t="str">
        <f>HYPERLINK("#'Table 17'!A1", "In terms of benefits and financial support for those who are out of work, disabled, or a carer, do these programmes provide people with financial support that is too low, too high, or about right?: State pension")</f>
        <v>In terms of benefits and financial support for those who are out of work, disabled, or a carer, do these programmes provide people with financial support that is too low, too high, or about right?: State pension</v>
      </c>
      <c r="E25" s="14" t="str">
        <f>HYPERLINK("#'Full Results'!A136", "136")</f>
        <v>136</v>
      </c>
      <c r="F25" t="s">
        <v>72</v>
      </c>
    </row>
    <row r="26" spans="3:6" x14ac:dyDescent="0.35">
      <c r="C26">
        <v>18</v>
      </c>
      <c r="D26" s="8" t="str">
        <f>HYPERLINK("#'Table 18'!A1", "In terms of benefits and financial support for those who are out of work, disabled, or a carer, do these programmes provide people with financial support that is too low, too high, or about right?: Child benefits")</f>
        <v>In terms of benefits and financial support for those who are out of work, disabled, or a carer, do these programmes provide people with financial support that is too low, too high, or about right?: Child benefits</v>
      </c>
      <c r="E26" s="14" t="str">
        <f>HYPERLINK("#'Full Results'!A145", "145")</f>
        <v>145</v>
      </c>
      <c r="F26" t="s">
        <v>72</v>
      </c>
    </row>
    <row r="27" spans="3:6" x14ac:dyDescent="0.35">
      <c r="C27">
        <v>19</v>
      </c>
      <c r="D27" s="8" t="str">
        <f>HYPERLINK("#'Table 19'!A1", "In terms of benefits and financial support for those who are out of work, disabled, or a carer, do these programmes provide people with financial support that is too low, too high, or about right?: Carer benefits")</f>
        <v>In terms of benefits and financial support for those who are out of work, disabled, or a carer, do these programmes provide people with financial support that is too low, too high, or about right?: Carer benefits</v>
      </c>
      <c r="E27" s="14" t="str">
        <f>HYPERLINK("#'Full Results'!A154", "154")</f>
        <v>154</v>
      </c>
      <c r="F27" t="s">
        <v>72</v>
      </c>
    </row>
    <row r="28" spans="3:6" x14ac:dyDescent="0.35">
      <c r="C28">
        <v>20</v>
      </c>
      <c r="D28" s="8" t="str">
        <f>HYPERLINK("#'Table 20'!A1", " Thinking about your household income, where do you think you are on the economic ladder in the UK?")</f>
        <v xml:space="preserve"> Thinking about your household income, where do you think you are on the economic ladder in the UK?</v>
      </c>
      <c r="E28" s="14" t="str">
        <f>HYPERLINK("#'Full Results'!A163", "163")</f>
        <v>163</v>
      </c>
      <c r="F28" t="s">
        <v>72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Y177"/>
  <sheetViews>
    <sheetView showGridLines="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10.90625" defaultRowHeight="14.5" x14ac:dyDescent="0.35"/>
  <cols>
    <col min="2" max="2" width="20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5" width="10.7265625" customWidth="1"/>
    <col min="46" max="46" width="2.1796875" customWidth="1"/>
    <col min="47" max="51" width="10.7265625" customWidth="1"/>
    <col min="52" max="52" width="2.1796875" customWidth="1"/>
  </cols>
  <sheetData>
    <row r="2" spans="2:51" ht="40" customHeight="1" x14ac:dyDescent="0.35">
      <c r="D2" s="22" t="s">
        <v>138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</row>
    <row r="5" spans="2:51" ht="30" customHeight="1" x14ac:dyDescent="0.35">
      <c r="B5" s="13"/>
      <c r="C5" s="13"/>
      <c r="D5" s="25" t="s">
        <v>57</v>
      </c>
      <c r="E5" s="25"/>
      <c r="F5" s="13"/>
      <c r="G5" s="25" t="s">
        <v>58</v>
      </c>
      <c r="H5" s="25"/>
      <c r="I5" s="25"/>
      <c r="J5" s="25"/>
      <c r="K5" s="25"/>
      <c r="L5" s="25"/>
      <c r="M5" s="13"/>
      <c r="N5" s="25" t="s">
        <v>59</v>
      </c>
      <c r="O5" s="25"/>
      <c r="P5" s="25"/>
      <c r="Q5" s="25"/>
      <c r="R5" s="13"/>
      <c r="S5" s="25" t="s">
        <v>60</v>
      </c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13"/>
      <c r="AF5" s="25" t="s">
        <v>61</v>
      </c>
      <c r="AG5" s="25"/>
      <c r="AH5" s="25"/>
      <c r="AI5" s="13"/>
      <c r="AJ5" s="25" t="s">
        <v>62</v>
      </c>
      <c r="AK5" s="25"/>
      <c r="AL5" s="25"/>
      <c r="AM5" s="25"/>
      <c r="AN5" s="25"/>
      <c r="AO5" s="13"/>
      <c r="AP5" s="25" t="s">
        <v>63</v>
      </c>
      <c r="AQ5" s="25"/>
      <c r="AR5" s="25"/>
      <c r="AS5" s="25"/>
      <c r="AT5" s="13"/>
      <c r="AU5" s="25" t="s">
        <v>64</v>
      </c>
      <c r="AV5" s="25"/>
      <c r="AW5" s="25"/>
      <c r="AX5" s="25"/>
      <c r="AY5" s="25"/>
    </row>
    <row r="6" spans="2:51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</row>
    <row r="7" spans="2:51" ht="20" customHeight="1" x14ac:dyDescent="0.35">
      <c r="B7" s="10" t="s">
        <v>19</v>
      </c>
      <c r="C7" s="10">
        <v>2012</v>
      </c>
      <c r="D7" s="10">
        <v>955</v>
      </c>
      <c r="E7" s="10">
        <v>1055</v>
      </c>
      <c r="F7" s="10"/>
      <c r="G7" s="10">
        <v>275</v>
      </c>
      <c r="H7" s="10">
        <v>298</v>
      </c>
      <c r="I7" s="10">
        <v>334</v>
      </c>
      <c r="J7" s="10">
        <v>348</v>
      </c>
      <c r="K7" s="10">
        <v>322</v>
      </c>
      <c r="L7" s="10">
        <v>435</v>
      </c>
      <c r="M7" s="10"/>
      <c r="N7" s="10">
        <v>571</v>
      </c>
      <c r="O7" s="10">
        <v>558</v>
      </c>
      <c r="P7" s="10">
        <v>380</v>
      </c>
      <c r="Q7" s="10">
        <v>492</v>
      </c>
      <c r="R7" s="10"/>
      <c r="S7" s="10">
        <v>269</v>
      </c>
      <c r="T7" s="10">
        <v>273</v>
      </c>
      <c r="U7" s="10">
        <v>177</v>
      </c>
      <c r="V7" s="10">
        <v>182</v>
      </c>
      <c r="W7" s="10">
        <v>144</v>
      </c>
      <c r="X7" s="10">
        <v>172</v>
      </c>
      <c r="Y7" s="10">
        <v>165</v>
      </c>
      <c r="Z7" s="10">
        <v>79</v>
      </c>
      <c r="AA7" s="10">
        <v>226</v>
      </c>
      <c r="AB7" s="10">
        <v>172</v>
      </c>
      <c r="AC7" s="10">
        <v>94</v>
      </c>
      <c r="AD7" s="10">
        <v>59</v>
      </c>
      <c r="AE7" s="10"/>
      <c r="AF7" s="10">
        <v>735</v>
      </c>
      <c r="AG7" s="10">
        <v>824</v>
      </c>
      <c r="AH7" s="10">
        <v>271</v>
      </c>
      <c r="AI7" s="10"/>
      <c r="AJ7" s="10">
        <v>678</v>
      </c>
      <c r="AK7" s="10">
        <v>577</v>
      </c>
      <c r="AL7" s="10">
        <v>153</v>
      </c>
      <c r="AM7" s="10">
        <v>25</v>
      </c>
      <c r="AN7" s="10">
        <v>282</v>
      </c>
      <c r="AO7" s="10"/>
      <c r="AP7" s="10">
        <v>402</v>
      </c>
      <c r="AQ7" s="10">
        <v>753</v>
      </c>
      <c r="AR7" s="10">
        <v>156</v>
      </c>
      <c r="AS7" s="10">
        <v>163</v>
      </c>
      <c r="AT7" s="10"/>
      <c r="AU7" s="10">
        <v>443</v>
      </c>
      <c r="AV7" s="10">
        <v>436</v>
      </c>
      <c r="AW7" s="10">
        <v>551</v>
      </c>
      <c r="AX7" s="10">
        <v>254</v>
      </c>
      <c r="AY7" s="10">
        <v>42</v>
      </c>
    </row>
    <row r="8" spans="2:51" ht="20" customHeight="1" x14ac:dyDescent="0.35">
      <c r="B8" s="11" t="s">
        <v>20</v>
      </c>
      <c r="C8" s="11">
        <v>2012</v>
      </c>
      <c r="D8" s="11">
        <v>993</v>
      </c>
      <c r="E8" s="11">
        <v>1017</v>
      </c>
      <c r="F8" s="11"/>
      <c r="G8" s="11">
        <v>279</v>
      </c>
      <c r="H8" s="11">
        <v>342</v>
      </c>
      <c r="I8" s="11">
        <v>344</v>
      </c>
      <c r="J8" s="11">
        <v>343</v>
      </c>
      <c r="K8" s="11">
        <v>283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728</v>
      </c>
      <c r="AG8" s="11">
        <v>816</v>
      </c>
      <c r="AH8" s="11">
        <v>282</v>
      </c>
      <c r="AI8" s="11"/>
      <c r="AJ8" s="11">
        <v>667</v>
      </c>
      <c r="AK8" s="11">
        <v>584</v>
      </c>
      <c r="AL8" s="11">
        <v>147</v>
      </c>
      <c r="AM8" s="11">
        <v>26</v>
      </c>
      <c r="AN8" s="11">
        <v>286</v>
      </c>
      <c r="AO8" s="11"/>
      <c r="AP8" s="11">
        <v>400</v>
      </c>
      <c r="AQ8" s="11">
        <v>759</v>
      </c>
      <c r="AR8" s="11">
        <v>152</v>
      </c>
      <c r="AS8" s="11">
        <v>164</v>
      </c>
      <c r="AT8" s="11"/>
      <c r="AU8" s="11">
        <v>442</v>
      </c>
      <c r="AV8" s="11">
        <v>440</v>
      </c>
      <c r="AW8" s="11">
        <v>554</v>
      </c>
      <c r="AX8" s="11">
        <v>252</v>
      </c>
      <c r="AY8" s="11">
        <v>39</v>
      </c>
    </row>
    <row r="11" spans="2:51" x14ac:dyDescent="0.35">
      <c r="B11" s="6" t="s">
        <v>71</v>
      </c>
    </row>
    <row r="12" spans="2:51" x14ac:dyDescent="0.35">
      <c r="B12" s="21" t="s">
        <v>72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</row>
    <row r="13" spans="2:51" x14ac:dyDescent="0.35">
      <c r="B13" t="s">
        <v>65</v>
      </c>
      <c r="C13" s="17">
        <v>0.30078106640471602</v>
      </c>
      <c r="D13" s="17">
        <v>0.295551756044729</v>
      </c>
      <c r="E13" s="17">
        <v>0.30451341268143001</v>
      </c>
      <c r="F13" s="17"/>
      <c r="G13" s="17">
        <v>0.32976185631591498</v>
      </c>
      <c r="H13" s="17">
        <v>0.26855330045797299</v>
      </c>
      <c r="I13" s="17">
        <v>0.30251542892410899</v>
      </c>
      <c r="J13" s="17">
        <v>0.31517952206927502</v>
      </c>
      <c r="K13" s="17">
        <v>0.34377624498533799</v>
      </c>
      <c r="L13" s="17">
        <v>0.26568972448089401</v>
      </c>
      <c r="M13" s="17"/>
      <c r="N13" s="17">
        <v>0.291710067273108</v>
      </c>
      <c r="O13" s="17">
        <v>0.29249223742997899</v>
      </c>
      <c r="P13" s="17">
        <v>0.28074587148688401</v>
      </c>
      <c r="Q13" s="17">
        <v>0.33312614536984902</v>
      </c>
      <c r="R13" s="17"/>
      <c r="S13" s="17">
        <v>0.27973020004263799</v>
      </c>
      <c r="T13" s="17">
        <v>0.29338095343716503</v>
      </c>
      <c r="U13" s="17">
        <v>0.27591881204350799</v>
      </c>
      <c r="V13" s="17">
        <v>0.24741456590726299</v>
      </c>
      <c r="W13" s="17">
        <v>0.29669232638967602</v>
      </c>
      <c r="X13" s="17">
        <v>0.292144883158797</v>
      </c>
      <c r="Y13" s="17">
        <v>0.33757380639262502</v>
      </c>
      <c r="Z13" s="17">
        <v>0.225337564213002</v>
      </c>
      <c r="AA13" s="17">
        <v>0.31105282583368299</v>
      </c>
      <c r="AB13" s="17">
        <v>0.36934717857010901</v>
      </c>
      <c r="AC13" s="17">
        <v>0.350456629083503</v>
      </c>
      <c r="AD13" s="17">
        <v>0.36895026108793899</v>
      </c>
      <c r="AE13" s="17"/>
      <c r="AF13" s="17">
        <v>0.240011571293934</v>
      </c>
      <c r="AG13" s="17">
        <v>0.35145326243577502</v>
      </c>
      <c r="AH13" s="17">
        <v>0.27370426136051701</v>
      </c>
      <c r="AI13" s="17"/>
      <c r="AJ13" s="17">
        <v>0.148517700870896</v>
      </c>
      <c r="AK13" s="17">
        <v>0.41121756335714998</v>
      </c>
      <c r="AL13" s="17">
        <v>0.33290788410264399</v>
      </c>
      <c r="AM13" s="17">
        <v>0.45895158481558601</v>
      </c>
      <c r="AN13" s="17">
        <v>0.29032317888603998</v>
      </c>
      <c r="AO13" s="17"/>
      <c r="AP13" s="17">
        <v>4.5076799333923202E-2</v>
      </c>
      <c r="AQ13" s="17">
        <v>0.39722191293082698</v>
      </c>
      <c r="AR13" s="17">
        <v>0.30931795318552702</v>
      </c>
      <c r="AS13" s="17">
        <v>0.32282406630140897</v>
      </c>
      <c r="AT13" s="17"/>
      <c r="AU13" s="17">
        <v>0.28397106607102202</v>
      </c>
      <c r="AV13" s="17">
        <v>0.309131346909848</v>
      </c>
      <c r="AW13" s="17">
        <v>0.285236836171049</v>
      </c>
      <c r="AX13" s="17">
        <v>0.332862565565819</v>
      </c>
      <c r="AY13" s="17">
        <v>0.17578362851666901</v>
      </c>
    </row>
    <row r="14" spans="2:51" x14ac:dyDescent="0.35">
      <c r="B14" t="s">
        <v>66</v>
      </c>
      <c r="C14" s="17">
        <v>0.24993632934280699</v>
      </c>
      <c r="D14" s="17">
        <v>0.24567036517462601</v>
      </c>
      <c r="E14" s="17">
        <v>0.25459328831393502</v>
      </c>
      <c r="F14" s="17"/>
      <c r="G14" s="17">
        <v>0.29798723472131999</v>
      </c>
      <c r="H14" s="17">
        <v>0.26571772528987098</v>
      </c>
      <c r="I14" s="17">
        <v>0.25117680916089202</v>
      </c>
      <c r="J14" s="17">
        <v>0.29216862931774601</v>
      </c>
      <c r="K14" s="17">
        <v>0.20869198183226401</v>
      </c>
      <c r="L14" s="17">
        <v>0.197505531465972</v>
      </c>
      <c r="M14" s="17"/>
      <c r="N14" s="17">
        <v>0.25170188801535298</v>
      </c>
      <c r="O14" s="17">
        <v>0.25273592152990199</v>
      </c>
      <c r="P14" s="17">
        <v>0.26100034050924098</v>
      </c>
      <c r="Q14" s="17">
        <v>0.23707086626555399</v>
      </c>
      <c r="R14" s="17"/>
      <c r="S14" s="17">
        <v>0.26708998991635602</v>
      </c>
      <c r="T14" s="17">
        <v>0.24747022092159099</v>
      </c>
      <c r="U14" s="17">
        <v>0.26101482107068502</v>
      </c>
      <c r="V14" s="17">
        <v>0.25085111503482899</v>
      </c>
      <c r="W14" s="17">
        <v>0.248305397553058</v>
      </c>
      <c r="X14" s="17">
        <v>0.22651018944381901</v>
      </c>
      <c r="Y14" s="17">
        <v>0.23121397067254401</v>
      </c>
      <c r="Z14" s="17">
        <v>0.30817628609584102</v>
      </c>
      <c r="AA14" s="17">
        <v>0.24222817094545299</v>
      </c>
      <c r="AB14" s="17">
        <v>0.284224730802424</v>
      </c>
      <c r="AC14" s="17">
        <v>0.17673933182096299</v>
      </c>
      <c r="AD14" s="17">
        <v>0.24285706684296399</v>
      </c>
      <c r="AE14" s="17"/>
      <c r="AF14" s="17">
        <v>0.21846754683485101</v>
      </c>
      <c r="AG14" s="17">
        <v>0.26835705557747902</v>
      </c>
      <c r="AH14" s="17">
        <v>0.26553229374582199</v>
      </c>
      <c r="AI14" s="17"/>
      <c r="AJ14" s="17">
        <v>0.19562337003756</v>
      </c>
      <c r="AK14" s="17">
        <v>0.272509185702004</v>
      </c>
      <c r="AL14" s="17">
        <v>0.35560106240241701</v>
      </c>
      <c r="AM14" s="17">
        <v>0.110693714473711</v>
      </c>
      <c r="AN14" s="17">
        <v>0.242151742143565</v>
      </c>
      <c r="AO14" s="17"/>
      <c r="AP14" s="17">
        <v>0.16083593288647499</v>
      </c>
      <c r="AQ14" s="17">
        <v>0.287705787805771</v>
      </c>
      <c r="AR14" s="17">
        <v>0.36759559594288999</v>
      </c>
      <c r="AS14" s="17">
        <v>0.24695162821561401</v>
      </c>
      <c r="AT14" s="17"/>
      <c r="AU14" s="17">
        <v>0.247191219376037</v>
      </c>
      <c r="AV14" s="17">
        <v>0.24128175233857199</v>
      </c>
      <c r="AW14" s="17">
        <v>0.282194319395699</v>
      </c>
      <c r="AX14" s="17">
        <v>0.21493397817787299</v>
      </c>
      <c r="AY14" s="17">
        <v>0.40969195543683701</v>
      </c>
    </row>
    <row r="15" spans="2:51" x14ac:dyDescent="0.35">
      <c r="B15" t="s">
        <v>67</v>
      </c>
      <c r="C15" s="17">
        <v>0.227269192923262</v>
      </c>
      <c r="D15" s="17">
        <v>0.23145469992350601</v>
      </c>
      <c r="E15" s="17">
        <v>0.22362863237594899</v>
      </c>
      <c r="F15" s="17"/>
      <c r="G15" s="17">
        <v>0.178049303923245</v>
      </c>
      <c r="H15" s="17">
        <v>0.25850636489360601</v>
      </c>
      <c r="I15" s="17">
        <v>0.26217870543636002</v>
      </c>
      <c r="J15" s="17">
        <v>0.21206827072287299</v>
      </c>
      <c r="K15" s="17">
        <v>0.21730735365776699</v>
      </c>
      <c r="L15" s="17">
        <v>0.225084124053266</v>
      </c>
      <c r="M15" s="17"/>
      <c r="N15" s="17">
        <v>0.21685216627408599</v>
      </c>
      <c r="O15" s="17">
        <v>0.213814451416869</v>
      </c>
      <c r="P15" s="17">
        <v>0.26945234774006299</v>
      </c>
      <c r="Q15" s="17">
        <v>0.216729819783091</v>
      </c>
      <c r="R15" s="17"/>
      <c r="S15" s="17">
        <v>0.24966372638685499</v>
      </c>
      <c r="T15" s="17">
        <v>0.19459661817930099</v>
      </c>
      <c r="U15" s="17">
        <v>0.22638321972244499</v>
      </c>
      <c r="V15" s="17">
        <v>0.237457719440722</v>
      </c>
      <c r="W15" s="17">
        <v>0.215047586939803</v>
      </c>
      <c r="X15" s="17">
        <v>0.28122551877034402</v>
      </c>
      <c r="Y15" s="17">
        <v>0.22096840273987101</v>
      </c>
      <c r="Z15" s="17">
        <v>0.221669616890491</v>
      </c>
      <c r="AA15" s="17">
        <v>0.23908788868976399</v>
      </c>
      <c r="AB15" s="17">
        <v>0.21333628449283201</v>
      </c>
      <c r="AC15" s="17">
        <v>0.19953048044744401</v>
      </c>
      <c r="AD15" s="17">
        <v>0.17184493228587899</v>
      </c>
      <c r="AE15" s="17"/>
      <c r="AF15" s="17">
        <v>0.25075491919355303</v>
      </c>
      <c r="AG15" s="17">
        <v>0.19573970225263099</v>
      </c>
      <c r="AH15" s="17">
        <v>0.27687138971030301</v>
      </c>
      <c r="AI15" s="17"/>
      <c r="AJ15" s="17">
        <v>0.28060513904717999</v>
      </c>
      <c r="AK15" s="17">
        <v>0.20153075075458399</v>
      </c>
      <c r="AL15" s="17">
        <v>0.1806400690328</v>
      </c>
      <c r="AM15" s="17">
        <v>0.181140908050166</v>
      </c>
      <c r="AN15" s="17">
        <v>0.28318067585747497</v>
      </c>
      <c r="AO15" s="17"/>
      <c r="AP15" s="17">
        <v>0.26049893754789499</v>
      </c>
      <c r="AQ15" s="17">
        <v>0.20726875264018199</v>
      </c>
      <c r="AR15" s="17">
        <v>0.168173180999382</v>
      </c>
      <c r="AS15" s="17">
        <v>0.24155663035507899</v>
      </c>
      <c r="AT15" s="17"/>
      <c r="AU15" s="17">
        <v>0.26126613162027801</v>
      </c>
      <c r="AV15" s="17">
        <v>0.229962501920633</v>
      </c>
      <c r="AW15" s="17">
        <v>0.22409219223208399</v>
      </c>
      <c r="AX15" s="17">
        <v>0.192323997766153</v>
      </c>
      <c r="AY15" s="17">
        <v>0.21115516851913499</v>
      </c>
    </row>
    <row r="16" spans="2:51" x14ac:dyDescent="0.35">
      <c r="B16" t="s">
        <v>68</v>
      </c>
      <c r="C16" s="17">
        <v>0.13829554570090999</v>
      </c>
      <c r="D16" s="17">
        <v>0.16013126005875</v>
      </c>
      <c r="E16" s="17">
        <v>0.117244469456352</v>
      </c>
      <c r="F16" s="17"/>
      <c r="G16" s="17">
        <v>9.2309229461693801E-2</v>
      </c>
      <c r="H16" s="17">
        <v>0.12493337716826</v>
      </c>
      <c r="I16" s="17">
        <v>0.110501594345428</v>
      </c>
      <c r="J16" s="17">
        <v>0.11422189935172</v>
      </c>
      <c r="K16" s="17">
        <v>0.15040060828466101</v>
      </c>
      <c r="L16" s="17">
        <v>0.21388355051475699</v>
      </c>
      <c r="M16" s="17"/>
      <c r="N16" s="17">
        <v>0.17571665722081101</v>
      </c>
      <c r="O16" s="17">
        <v>0.15682764465996499</v>
      </c>
      <c r="P16" s="17">
        <v>8.3224792132679595E-2</v>
      </c>
      <c r="Q16" s="17">
        <v>0.12788724116690101</v>
      </c>
      <c r="R16" s="17"/>
      <c r="S16" s="17">
        <v>0.12514232217301899</v>
      </c>
      <c r="T16" s="17">
        <v>0.16825554213598801</v>
      </c>
      <c r="U16" s="17">
        <v>0.15619291571170699</v>
      </c>
      <c r="V16" s="17">
        <v>0.19273588464504299</v>
      </c>
      <c r="W16" s="17">
        <v>0.153939580472054</v>
      </c>
      <c r="X16" s="17">
        <v>9.12076870313175E-2</v>
      </c>
      <c r="Y16" s="17">
        <v>0.13286596986208199</v>
      </c>
      <c r="Z16" s="17">
        <v>0.144606050376925</v>
      </c>
      <c r="AA16" s="17">
        <v>0.136204326380647</v>
      </c>
      <c r="AB16" s="17">
        <v>7.5346936433736605E-2</v>
      </c>
      <c r="AC16" s="17">
        <v>0.15848879370482999</v>
      </c>
      <c r="AD16" s="17">
        <v>0.13209605641101199</v>
      </c>
      <c r="AE16" s="17"/>
      <c r="AF16" s="17">
        <v>0.19009263235304899</v>
      </c>
      <c r="AG16" s="17">
        <v>0.11705974384017399</v>
      </c>
      <c r="AH16" s="17">
        <v>9.7365454595524301E-2</v>
      </c>
      <c r="AI16" s="17"/>
      <c r="AJ16" s="17">
        <v>0.25525818175554399</v>
      </c>
      <c r="AK16" s="17">
        <v>7.2013622999622398E-2</v>
      </c>
      <c r="AL16" s="17">
        <v>7.4257629545740098E-2</v>
      </c>
      <c r="AM16" s="17">
        <v>0.16151406355148901</v>
      </c>
      <c r="AN16" s="17">
        <v>8.6991721504339897E-2</v>
      </c>
      <c r="AO16" s="17"/>
      <c r="AP16" s="17">
        <v>0.34720963949304601</v>
      </c>
      <c r="AQ16" s="17">
        <v>7.3168622579850198E-2</v>
      </c>
      <c r="AR16" s="17">
        <v>0.10545628010675701</v>
      </c>
      <c r="AS16" s="17">
        <v>0.12561710160403</v>
      </c>
      <c r="AT16" s="17"/>
      <c r="AU16" s="17">
        <v>0.121336471029018</v>
      </c>
      <c r="AV16" s="17">
        <v>0.13283202938737601</v>
      </c>
      <c r="AW16" s="17">
        <v>0.127762265331929</v>
      </c>
      <c r="AX16" s="17">
        <v>0.177306823832793</v>
      </c>
      <c r="AY16" s="17">
        <v>0.132534729534455</v>
      </c>
    </row>
    <row r="17" spans="2:51" x14ac:dyDescent="0.35">
      <c r="B17" t="s">
        <v>69</v>
      </c>
      <c r="C17" s="17">
        <v>4.0951408123547001E-2</v>
      </c>
      <c r="D17" s="17">
        <v>4.5085099558863501E-2</v>
      </c>
      <c r="E17" s="17">
        <v>3.6995284042008802E-2</v>
      </c>
      <c r="F17" s="17"/>
      <c r="G17" s="17">
        <v>4.9819160213458301E-2</v>
      </c>
      <c r="H17" s="17">
        <v>3.4241310072483898E-2</v>
      </c>
      <c r="I17" s="17">
        <v>2.39894065848958E-2</v>
      </c>
      <c r="J17" s="17">
        <v>1.7562403805685401E-2</v>
      </c>
      <c r="K17" s="17">
        <v>5.0458762267437701E-2</v>
      </c>
      <c r="L17" s="17">
        <v>6.7066237276573196E-2</v>
      </c>
      <c r="M17" s="17"/>
      <c r="N17" s="17">
        <v>3.7284464585590198E-2</v>
      </c>
      <c r="O17" s="17">
        <v>3.7682985772651598E-2</v>
      </c>
      <c r="P17" s="17">
        <v>6.10690928562806E-2</v>
      </c>
      <c r="Q17" s="17">
        <v>2.9531411295500899E-2</v>
      </c>
      <c r="R17" s="17"/>
      <c r="S17" s="17">
        <v>4.6652001454593403E-2</v>
      </c>
      <c r="T17" s="17">
        <v>5.14031036793429E-2</v>
      </c>
      <c r="U17" s="17">
        <v>4.8521845151181603E-2</v>
      </c>
      <c r="V17" s="17">
        <v>2.6840634830574101E-2</v>
      </c>
      <c r="W17" s="17">
        <v>2.2276399949827899E-2</v>
      </c>
      <c r="X17" s="17">
        <v>6.07525896610824E-2</v>
      </c>
      <c r="Y17" s="17">
        <v>4.3639424909375599E-2</v>
      </c>
      <c r="Z17" s="17">
        <v>8.78075701555973E-2</v>
      </c>
      <c r="AA17" s="17">
        <v>4.3601239297866898E-2</v>
      </c>
      <c r="AB17" s="17">
        <v>1.1325314690960301E-2</v>
      </c>
      <c r="AC17" s="17">
        <v>3.1951850814732702E-2</v>
      </c>
      <c r="AD17" s="17">
        <v>0</v>
      </c>
      <c r="AE17" s="17"/>
      <c r="AF17" s="17">
        <v>6.3191605278420895E-2</v>
      </c>
      <c r="AG17" s="17">
        <v>3.1998417622008203E-2</v>
      </c>
      <c r="AH17" s="17">
        <v>2.5130354412084499E-2</v>
      </c>
      <c r="AI17" s="17"/>
      <c r="AJ17" s="17">
        <v>9.19765094622184E-2</v>
      </c>
      <c r="AK17" s="17">
        <v>1.84726928479798E-2</v>
      </c>
      <c r="AL17" s="17">
        <v>1.20861780339383E-2</v>
      </c>
      <c r="AM17" s="17">
        <v>8.7699729109046803E-2</v>
      </c>
      <c r="AN17" s="17">
        <v>1.0913453563656099E-2</v>
      </c>
      <c r="AO17" s="17"/>
      <c r="AP17" s="17">
        <v>0.15019225851821799</v>
      </c>
      <c r="AQ17" s="17">
        <v>1.27894421553288E-2</v>
      </c>
      <c r="AR17" s="17">
        <v>1.6944107622768999E-2</v>
      </c>
      <c r="AS17" s="17">
        <v>3.6934626120056303E-2</v>
      </c>
      <c r="AT17" s="17"/>
      <c r="AU17" s="17">
        <v>3.5648470753048202E-2</v>
      </c>
      <c r="AV17" s="17">
        <v>3.9704907546137098E-2</v>
      </c>
      <c r="AW17" s="17">
        <v>3.2545666093062198E-2</v>
      </c>
      <c r="AX17" s="17">
        <v>6.2501796896010806E-2</v>
      </c>
      <c r="AY17" s="17">
        <v>7.0834517992904703E-2</v>
      </c>
    </row>
    <row r="18" spans="2:51" x14ac:dyDescent="0.35">
      <c r="B18" t="s">
        <v>70</v>
      </c>
      <c r="C18" s="17">
        <v>4.27664575047585E-2</v>
      </c>
      <c r="D18" s="17">
        <v>2.21068192395249E-2</v>
      </c>
      <c r="E18" s="17">
        <v>6.3024913130325599E-2</v>
      </c>
      <c r="F18" s="17"/>
      <c r="G18" s="17">
        <v>5.2073215364367598E-2</v>
      </c>
      <c r="H18" s="17">
        <v>4.8047922117806202E-2</v>
      </c>
      <c r="I18" s="17">
        <v>4.9638055548315602E-2</v>
      </c>
      <c r="J18" s="17">
        <v>4.8799274732700501E-2</v>
      </c>
      <c r="K18" s="17">
        <v>2.9365048972532601E-2</v>
      </c>
      <c r="L18" s="17">
        <v>3.0770832208538001E-2</v>
      </c>
      <c r="M18" s="17"/>
      <c r="N18" s="17">
        <v>2.6734756631051401E-2</v>
      </c>
      <c r="O18" s="17">
        <v>4.6446759190633999E-2</v>
      </c>
      <c r="P18" s="17">
        <v>4.4507555274851E-2</v>
      </c>
      <c r="Q18" s="17">
        <v>5.5654516119103201E-2</v>
      </c>
      <c r="R18" s="17"/>
      <c r="S18" s="17">
        <v>3.1721760026538502E-2</v>
      </c>
      <c r="T18" s="17">
        <v>4.4893561646611901E-2</v>
      </c>
      <c r="U18" s="17">
        <v>3.1968386300473099E-2</v>
      </c>
      <c r="V18" s="17">
        <v>4.4700080141568399E-2</v>
      </c>
      <c r="W18" s="17">
        <v>6.3738708695581098E-2</v>
      </c>
      <c r="X18" s="17">
        <v>4.8159131934639901E-2</v>
      </c>
      <c r="Y18" s="17">
        <v>3.3738425423503603E-2</v>
      </c>
      <c r="Z18" s="17">
        <v>1.24029122681434E-2</v>
      </c>
      <c r="AA18" s="17">
        <v>2.78255488525859E-2</v>
      </c>
      <c r="AB18" s="17">
        <v>4.64195550099381E-2</v>
      </c>
      <c r="AC18" s="17">
        <v>8.2832914128527793E-2</v>
      </c>
      <c r="AD18" s="17">
        <v>8.4251683372205496E-2</v>
      </c>
      <c r="AE18" s="17"/>
      <c r="AF18" s="17">
        <v>3.7481725046193001E-2</v>
      </c>
      <c r="AG18" s="17">
        <v>3.53918182719326E-2</v>
      </c>
      <c r="AH18" s="17">
        <v>6.1396246175749403E-2</v>
      </c>
      <c r="AI18" s="17"/>
      <c r="AJ18" s="17">
        <v>2.8019098826600902E-2</v>
      </c>
      <c r="AK18" s="17">
        <v>2.4256184338660201E-2</v>
      </c>
      <c r="AL18" s="17">
        <v>4.4507176882461502E-2</v>
      </c>
      <c r="AM18" s="17">
        <v>0</v>
      </c>
      <c r="AN18" s="17">
        <v>8.6439228044924099E-2</v>
      </c>
      <c r="AO18" s="17"/>
      <c r="AP18" s="17">
        <v>3.6186432220442898E-2</v>
      </c>
      <c r="AQ18" s="17">
        <v>2.1845481888040901E-2</v>
      </c>
      <c r="AR18" s="17">
        <v>3.25128821426744E-2</v>
      </c>
      <c r="AS18" s="17">
        <v>2.6115947403811301E-2</v>
      </c>
      <c r="AT18" s="17"/>
      <c r="AU18" s="17">
        <v>5.0586641150596801E-2</v>
      </c>
      <c r="AV18" s="17">
        <v>4.7087461897434298E-2</v>
      </c>
      <c r="AW18" s="17">
        <v>4.8168720776176802E-2</v>
      </c>
      <c r="AX18" s="17">
        <v>2.00708377613515E-2</v>
      </c>
      <c r="AY18" s="17">
        <v>0</v>
      </c>
    </row>
    <row r="19" spans="2:51" x14ac:dyDescent="0.35"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</row>
    <row r="20" spans="2:51" x14ac:dyDescent="0.35">
      <c r="B20" s="6" t="s">
        <v>75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</row>
    <row r="21" spans="2:51" x14ac:dyDescent="0.35">
      <c r="B21" s="21" t="s">
        <v>72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</row>
    <row r="22" spans="2:51" x14ac:dyDescent="0.35">
      <c r="B22" t="s">
        <v>65</v>
      </c>
      <c r="C22" s="17">
        <v>0.27100426753172102</v>
      </c>
      <c r="D22" s="17">
        <v>0.258592748555797</v>
      </c>
      <c r="E22" s="17">
        <v>0.28169161599381698</v>
      </c>
      <c r="F22" s="17"/>
      <c r="G22" s="17">
        <v>0.281717288488535</v>
      </c>
      <c r="H22" s="17">
        <v>0.26146179837253802</v>
      </c>
      <c r="I22" s="17">
        <v>0.30202127617192598</v>
      </c>
      <c r="J22" s="17">
        <v>0.29745897821537598</v>
      </c>
      <c r="K22" s="17">
        <v>0.284038074308891</v>
      </c>
      <c r="L22" s="17">
        <v>0.21596585115501701</v>
      </c>
      <c r="M22" s="17"/>
      <c r="N22" s="17">
        <v>0.19104473664223701</v>
      </c>
      <c r="O22" s="17">
        <v>0.26624912443037202</v>
      </c>
      <c r="P22" s="17">
        <v>0.28946697936454002</v>
      </c>
      <c r="Q22" s="17">
        <v>0.34185906413317002</v>
      </c>
      <c r="R22" s="17"/>
      <c r="S22" s="17">
        <v>0.244001939311565</v>
      </c>
      <c r="T22" s="17">
        <v>0.25591739025279397</v>
      </c>
      <c r="U22" s="17">
        <v>0.29735249968809402</v>
      </c>
      <c r="V22" s="17">
        <v>0.224787389853119</v>
      </c>
      <c r="W22" s="17">
        <v>0.214681850586145</v>
      </c>
      <c r="X22" s="17">
        <v>0.25504601676737498</v>
      </c>
      <c r="Y22" s="17">
        <v>0.31004210423845902</v>
      </c>
      <c r="Z22" s="17">
        <v>0.15097736366672801</v>
      </c>
      <c r="AA22" s="17">
        <v>0.28879014724220498</v>
      </c>
      <c r="AB22" s="17">
        <v>0.35702603143309902</v>
      </c>
      <c r="AC22" s="17">
        <v>0.30089491042724698</v>
      </c>
      <c r="AD22" s="17">
        <v>0.39293624075393102</v>
      </c>
      <c r="AE22" s="17"/>
      <c r="AF22" s="17">
        <v>0.25071935292536501</v>
      </c>
      <c r="AG22" s="17">
        <v>0.28592454045131499</v>
      </c>
      <c r="AH22" s="17">
        <v>0.26593940694593698</v>
      </c>
      <c r="AI22" s="17"/>
      <c r="AJ22" s="17">
        <v>0.15693372286617099</v>
      </c>
      <c r="AK22" s="17">
        <v>0.364198017609841</v>
      </c>
      <c r="AL22" s="17">
        <v>0.20375400590687301</v>
      </c>
      <c r="AM22" s="17">
        <v>0.34638592294867399</v>
      </c>
      <c r="AN22" s="17">
        <v>0.28001460847696802</v>
      </c>
      <c r="AO22" s="17"/>
      <c r="AP22" s="17">
        <v>7.2225329488226603E-2</v>
      </c>
      <c r="AQ22" s="17">
        <v>0.341574458565719</v>
      </c>
      <c r="AR22" s="17">
        <v>0.270212888736312</v>
      </c>
      <c r="AS22" s="17">
        <v>0.27299270892225302</v>
      </c>
      <c r="AT22" s="17"/>
      <c r="AU22" s="17">
        <v>0.28504990748104903</v>
      </c>
      <c r="AV22" s="17">
        <v>0.28099113049039798</v>
      </c>
      <c r="AW22" s="17">
        <v>0.248001885832632</v>
      </c>
      <c r="AX22" s="17">
        <v>0.24003132682370201</v>
      </c>
      <c r="AY22" s="17">
        <v>0.13550435405011499</v>
      </c>
    </row>
    <row r="23" spans="2:51" x14ac:dyDescent="0.35">
      <c r="B23" t="s">
        <v>66</v>
      </c>
      <c r="C23" s="17">
        <v>0.30108314503328598</v>
      </c>
      <c r="D23" s="17">
        <v>0.29219970602577799</v>
      </c>
      <c r="E23" s="17">
        <v>0.31034964551778099</v>
      </c>
      <c r="F23" s="17"/>
      <c r="G23" s="17">
        <v>0.28895726969459801</v>
      </c>
      <c r="H23" s="17">
        <v>0.29037243785755501</v>
      </c>
      <c r="I23" s="17">
        <v>0.31266945195393397</v>
      </c>
      <c r="J23" s="17">
        <v>0.32468087158323899</v>
      </c>
      <c r="K23" s="17">
        <v>0.30630529135322998</v>
      </c>
      <c r="L23" s="17">
        <v>0.28561514413054401</v>
      </c>
      <c r="M23" s="17"/>
      <c r="N23" s="17">
        <v>0.35574629311040801</v>
      </c>
      <c r="O23" s="17">
        <v>0.30033657080971699</v>
      </c>
      <c r="P23" s="17">
        <v>0.28985348846227599</v>
      </c>
      <c r="Q23" s="17">
        <v>0.25319880518274301</v>
      </c>
      <c r="R23" s="17"/>
      <c r="S23" s="17">
        <v>0.27178232717066297</v>
      </c>
      <c r="T23" s="17">
        <v>0.324618684829307</v>
      </c>
      <c r="U23" s="17">
        <v>0.35525756691896399</v>
      </c>
      <c r="V23" s="17">
        <v>0.30466503687070801</v>
      </c>
      <c r="W23" s="17">
        <v>0.311488590131065</v>
      </c>
      <c r="X23" s="17">
        <v>0.31374508978961602</v>
      </c>
      <c r="Y23" s="17">
        <v>0.26835166467048899</v>
      </c>
      <c r="Z23" s="17">
        <v>0.33012553380614101</v>
      </c>
      <c r="AA23" s="17">
        <v>0.31513753535753097</v>
      </c>
      <c r="AB23" s="17">
        <v>0.25877227122128899</v>
      </c>
      <c r="AC23" s="17">
        <v>0.25531734201071199</v>
      </c>
      <c r="AD23" s="17">
        <v>0.31921303352562802</v>
      </c>
      <c r="AE23" s="17"/>
      <c r="AF23" s="17">
        <v>0.26719108058543301</v>
      </c>
      <c r="AG23" s="17">
        <v>0.32406884971414801</v>
      </c>
      <c r="AH23" s="17">
        <v>0.30809344758083002</v>
      </c>
      <c r="AI23" s="17"/>
      <c r="AJ23" s="17">
        <v>0.26779817360164099</v>
      </c>
      <c r="AK23" s="17">
        <v>0.31264705256837999</v>
      </c>
      <c r="AL23" s="17">
        <v>0.40703335284224501</v>
      </c>
      <c r="AM23" s="17">
        <v>0.23399688281725101</v>
      </c>
      <c r="AN23" s="17">
        <v>0.31458289833782199</v>
      </c>
      <c r="AO23" s="17"/>
      <c r="AP23" s="17">
        <v>0.18947655768989799</v>
      </c>
      <c r="AQ23" s="17">
        <v>0.35916009383195102</v>
      </c>
      <c r="AR23" s="17">
        <v>0.35455578682817801</v>
      </c>
      <c r="AS23" s="17">
        <v>0.33375944918209899</v>
      </c>
      <c r="AT23" s="17"/>
      <c r="AU23" s="17">
        <v>0.29613755785482299</v>
      </c>
      <c r="AV23" s="17">
        <v>0.28578978189822701</v>
      </c>
      <c r="AW23" s="17">
        <v>0.34162195302322101</v>
      </c>
      <c r="AX23" s="17">
        <v>0.30097046174667802</v>
      </c>
      <c r="AY23" s="17">
        <v>0.322574857917165</v>
      </c>
    </row>
    <row r="24" spans="2:51" x14ac:dyDescent="0.35">
      <c r="B24" t="s">
        <v>67</v>
      </c>
      <c r="C24" s="17">
        <v>0.26966027153815197</v>
      </c>
      <c r="D24" s="17">
        <v>0.287590360007414</v>
      </c>
      <c r="E24" s="17">
        <v>0.25268125565699601</v>
      </c>
      <c r="F24" s="17"/>
      <c r="G24" s="17">
        <v>0.25278900446748997</v>
      </c>
      <c r="H24" s="17">
        <v>0.27345602237869099</v>
      </c>
      <c r="I24" s="17">
        <v>0.25241813755803899</v>
      </c>
      <c r="J24" s="17">
        <v>0.25048286389296498</v>
      </c>
      <c r="K24" s="17">
        <v>0.26285801894973498</v>
      </c>
      <c r="L24" s="17">
        <v>0.31207315380246797</v>
      </c>
      <c r="M24" s="17"/>
      <c r="N24" s="17">
        <v>0.28597699865832699</v>
      </c>
      <c r="O24" s="17">
        <v>0.27154218932429702</v>
      </c>
      <c r="P24" s="17">
        <v>0.26007382950947799</v>
      </c>
      <c r="Q24" s="17">
        <v>0.26073246381190501</v>
      </c>
      <c r="R24" s="17"/>
      <c r="S24" s="17">
        <v>0.284624323841633</v>
      </c>
      <c r="T24" s="17">
        <v>0.22119072579174201</v>
      </c>
      <c r="U24" s="17">
        <v>0.249308409878992</v>
      </c>
      <c r="V24" s="17">
        <v>0.292094176806587</v>
      </c>
      <c r="W24" s="17">
        <v>0.28871879359156899</v>
      </c>
      <c r="X24" s="17">
        <v>0.28121397196770698</v>
      </c>
      <c r="Y24" s="17">
        <v>0.26561532388690601</v>
      </c>
      <c r="Z24" s="17">
        <v>0.28959444740610302</v>
      </c>
      <c r="AA24" s="17">
        <v>0.26918866635753202</v>
      </c>
      <c r="AB24" s="17">
        <v>0.30661778265822598</v>
      </c>
      <c r="AC24" s="17">
        <v>0.29498959269869401</v>
      </c>
      <c r="AD24" s="17">
        <v>0.15017138344066</v>
      </c>
      <c r="AE24" s="17"/>
      <c r="AF24" s="17">
        <v>0.28913715803540102</v>
      </c>
      <c r="AG24" s="17">
        <v>0.26763736512881697</v>
      </c>
      <c r="AH24" s="17">
        <v>0.242913167802151</v>
      </c>
      <c r="AI24" s="17"/>
      <c r="AJ24" s="17">
        <v>0.31276216593843498</v>
      </c>
      <c r="AK24" s="17">
        <v>0.22500268719403299</v>
      </c>
      <c r="AL24" s="17">
        <v>0.28392146771647597</v>
      </c>
      <c r="AM24" s="17">
        <v>0.32918611720808699</v>
      </c>
      <c r="AN24" s="17">
        <v>0.277124143253411</v>
      </c>
      <c r="AO24" s="17"/>
      <c r="AP24" s="17">
        <v>0.35568679887671401</v>
      </c>
      <c r="AQ24" s="17">
        <v>0.205089918317929</v>
      </c>
      <c r="AR24" s="17">
        <v>0.28634749713517299</v>
      </c>
      <c r="AS24" s="17">
        <v>0.27697866987900599</v>
      </c>
      <c r="AT24" s="17"/>
      <c r="AU24" s="17">
        <v>0.274165386483676</v>
      </c>
      <c r="AV24" s="17">
        <v>0.29140530835553202</v>
      </c>
      <c r="AW24" s="17">
        <v>0.25343522792421402</v>
      </c>
      <c r="AX24" s="17">
        <v>0.28132202858197702</v>
      </c>
      <c r="AY24" s="17">
        <v>0.27978346201586901</v>
      </c>
    </row>
    <row r="25" spans="2:51" x14ac:dyDescent="0.35">
      <c r="B25" t="s">
        <v>68</v>
      </c>
      <c r="C25" s="17">
        <v>0.10986996064365299</v>
      </c>
      <c r="D25" s="17">
        <v>0.126011304043845</v>
      </c>
      <c r="E25" s="17">
        <v>9.4323649015788102E-2</v>
      </c>
      <c r="F25" s="17"/>
      <c r="G25" s="17">
        <v>0.116831465019424</v>
      </c>
      <c r="H25" s="17">
        <v>0.113206915299348</v>
      </c>
      <c r="I25" s="17">
        <v>8.4067615601178494E-2</v>
      </c>
      <c r="J25" s="17">
        <v>8.2143145297538994E-2</v>
      </c>
      <c r="K25" s="17">
        <v>0.10412570200174399</v>
      </c>
      <c r="L25" s="17">
        <v>0.15009886777906001</v>
      </c>
      <c r="M25" s="17"/>
      <c r="N25" s="17">
        <v>0.13971444993516699</v>
      </c>
      <c r="O25" s="17">
        <v>0.115502688711161</v>
      </c>
      <c r="P25" s="17">
        <v>9.5913108877624206E-2</v>
      </c>
      <c r="Q25" s="17">
        <v>8.6467778250742006E-2</v>
      </c>
      <c r="R25" s="17"/>
      <c r="S25" s="17">
        <v>0.15944728781065101</v>
      </c>
      <c r="T25" s="17">
        <v>0.13946819945744399</v>
      </c>
      <c r="U25" s="17">
        <v>6.6064231074758006E-2</v>
      </c>
      <c r="V25" s="17">
        <v>0.12684498853873799</v>
      </c>
      <c r="W25" s="17">
        <v>0.156097284246976</v>
      </c>
      <c r="X25" s="17">
        <v>8.0172262508141495E-2</v>
      </c>
      <c r="Y25" s="17">
        <v>0.117912340732995</v>
      </c>
      <c r="Z25" s="17">
        <v>0.15466237029707</v>
      </c>
      <c r="AA25" s="17">
        <v>9.6033926564868102E-2</v>
      </c>
      <c r="AB25" s="17">
        <v>3.2535281458909299E-2</v>
      </c>
      <c r="AC25" s="17">
        <v>6.9825323219994004E-2</v>
      </c>
      <c r="AD25" s="17">
        <v>6.5292293004681798E-2</v>
      </c>
      <c r="AE25" s="17"/>
      <c r="AF25" s="17">
        <v>0.151428396059163</v>
      </c>
      <c r="AG25" s="17">
        <v>8.2266101047182794E-2</v>
      </c>
      <c r="AH25" s="17">
        <v>0.106460305384548</v>
      </c>
      <c r="AI25" s="17"/>
      <c r="AJ25" s="17">
        <v>0.206568581754835</v>
      </c>
      <c r="AK25" s="17">
        <v>6.6536605624378603E-2</v>
      </c>
      <c r="AL25" s="17">
        <v>7.9152899363011703E-2</v>
      </c>
      <c r="AM25" s="17">
        <v>3.9104726833489603E-2</v>
      </c>
      <c r="AN25" s="17">
        <v>6.3183835521128398E-2</v>
      </c>
      <c r="AO25" s="17"/>
      <c r="AP25" s="17">
        <v>0.304228785058275</v>
      </c>
      <c r="AQ25" s="17">
        <v>6.0405117551882097E-2</v>
      </c>
      <c r="AR25" s="17">
        <v>7.1009382009698904E-2</v>
      </c>
      <c r="AS25" s="17">
        <v>8.3330037539008403E-2</v>
      </c>
      <c r="AT25" s="17"/>
      <c r="AU25" s="17">
        <v>0.101112597473987</v>
      </c>
      <c r="AV25" s="17">
        <v>9.80629106428616E-2</v>
      </c>
      <c r="AW25" s="17">
        <v>0.108886839283669</v>
      </c>
      <c r="AX25" s="17">
        <v>0.12655009994365601</v>
      </c>
      <c r="AY25" s="17">
        <v>0.16296262537218401</v>
      </c>
    </row>
    <row r="26" spans="2:51" x14ac:dyDescent="0.35">
      <c r="B26" t="s">
        <v>69</v>
      </c>
      <c r="C26" s="17">
        <v>1.8279182048619301E-2</v>
      </c>
      <c r="D26" s="17">
        <v>1.92272161244804E-2</v>
      </c>
      <c r="E26" s="17">
        <v>1.73893375691043E-2</v>
      </c>
      <c r="F26" s="17"/>
      <c r="G26" s="17">
        <v>2.5660491424642599E-2</v>
      </c>
      <c r="H26" s="17">
        <v>2.1735915324598599E-2</v>
      </c>
      <c r="I26" s="17">
        <v>1.56277319748395E-2</v>
      </c>
      <c r="J26" s="17">
        <v>8.9431452046538802E-3</v>
      </c>
      <c r="K26" s="17">
        <v>1.6459828785878101E-2</v>
      </c>
      <c r="L26" s="17">
        <v>2.1573356094747299E-2</v>
      </c>
      <c r="M26" s="17"/>
      <c r="N26" s="17">
        <v>1.7965717722157399E-2</v>
      </c>
      <c r="O26" s="17">
        <v>1.0817845125775801E-2</v>
      </c>
      <c r="P26" s="17">
        <v>2.8047781552444299E-2</v>
      </c>
      <c r="Q26" s="17">
        <v>1.6214850683919702E-2</v>
      </c>
      <c r="R26" s="17"/>
      <c r="S26" s="17">
        <v>1.9389529934681599E-2</v>
      </c>
      <c r="T26" s="17">
        <v>2.6891007419932202E-2</v>
      </c>
      <c r="U26" s="17">
        <v>2.5720341094511101E-2</v>
      </c>
      <c r="V26" s="17">
        <v>1.7235781848856501E-2</v>
      </c>
      <c r="W26" s="17">
        <v>0</v>
      </c>
      <c r="X26" s="17">
        <v>1.6168848790169901E-2</v>
      </c>
      <c r="Y26" s="17">
        <v>1.74395585401367E-2</v>
      </c>
      <c r="Z26" s="17">
        <v>5.0211301939443898E-2</v>
      </c>
      <c r="AA26" s="17">
        <v>8.9725363721807599E-3</v>
      </c>
      <c r="AB26" s="17">
        <v>9.8491112641328395E-3</v>
      </c>
      <c r="AC26" s="17">
        <v>2.3451275827623699E-2</v>
      </c>
      <c r="AD26" s="17">
        <v>1.8637692324684301E-2</v>
      </c>
      <c r="AE26" s="17"/>
      <c r="AF26" s="17">
        <v>2.24356612812645E-2</v>
      </c>
      <c r="AG26" s="17">
        <v>1.24723094766678E-2</v>
      </c>
      <c r="AH26" s="17">
        <v>2.6066940410888501E-2</v>
      </c>
      <c r="AI26" s="17"/>
      <c r="AJ26" s="17">
        <v>3.4666331479099803E-2</v>
      </c>
      <c r="AK26" s="17">
        <v>1.27945425890728E-2</v>
      </c>
      <c r="AL26" s="17">
        <v>1.31031656259437E-2</v>
      </c>
      <c r="AM26" s="17">
        <v>5.1326350192497198E-2</v>
      </c>
      <c r="AN26" s="17">
        <v>3.6486912662266201E-3</v>
      </c>
      <c r="AO26" s="17"/>
      <c r="AP26" s="17">
        <v>5.2815432493450602E-2</v>
      </c>
      <c r="AQ26" s="17">
        <v>1.36228239187477E-2</v>
      </c>
      <c r="AR26" s="17">
        <v>5.2898267787867296E-3</v>
      </c>
      <c r="AS26" s="17">
        <v>2.03572613377868E-2</v>
      </c>
      <c r="AT26" s="17"/>
      <c r="AU26" s="17">
        <v>1.1255610067780499E-2</v>
      </c>
      <c r="AV26" s="17">
        <v>2.12519843217263E-2</v>
      </c>
      <c r="AW26" s="17">
        <v>6.7722220319247003E-3</v>
      </c>
      <c r="AX26" s="17">
        <v>3.9449321692882802E-2</v>
      </c>
      <c r="AY26" s="17">
        <v>7.5797851295524299E-2</v>
      </c>
    </row>
    <row r="27" spans="2:51" x14ac:dyDescent="0.35">
      <c r="B27" t="s">
        <v>70</v>
      </c>
      <c r="C27" s="17">
        <v>3.01031732045683E-2</v>
      </c>
      <c r="D27" s="17">
        <v>1.6378665242685001E-2</v>
      </c>
      <c r="E27" s="17">
        <v>4.35644962465137E-2</v>
      </c>
      <c r="F27" s="17"/>
      <c r="G27" s="17">
        <v>3.4044480905309697E-2</v>
      </c>
      <c r="H27" s="17">
        <v>3.9766910767269202E-2</v>
      </c>
      <c r="I27" s="17">
        <v>3.3195786740082299E-2</v>
      </c>
      <c r="J27" s="17">
        <v>3.6290995806226398E-2</v>
      </c>
      <c r="K27" s="17">
        <v>2.6213084600521901E-2</v>
      </c>
      <c r="L27" s="17">
        <v>1.4673627038163399E-2</v>
      </c>
      <c r="M27" s="17"/>
      <c r="N27" s="17">
        <v>9.5518039317036996E-3</v>
      </c>
      <c r="O27" s="17">
        <v>3.5551581598677801E-2</v>
      </c>
      <c r="P27" s="17">
        <v>3.66448122336369E-2</v>
      </c>
      <c r="Q27" s="17">
        <v>4.1527037937520099E-2</v>
      </c>
      <c r="R27" s="17"/>
      <c r="S27" s="17">
        <v>2.07545919308059E-2</v>
      </c>
      <c r="T27" s="17">
        <v>3.1913992248780797E-2</v>
      </c>
      <c r="U27" s="17">
        <v>6.2969513446811303E-3</v>
      </c>
      <c r="V27" s="17">
        <v>3.4372626081992201E-2</v>
      </c>
      <c r="W27" s="17">
        <v>2.9013481444245901E-2</v>
      </c>
      <c r="X27" s="17">
        <v>5.3653810176991001E-2</v>
      </c>
      <c r="Y27" s="17">
        <v>2.0639007931014901E-2</v>
      </c>
      <c r="Z27" s="17">
        <v>2.4428982884514502E-2</v>
      </c>
      <c r="AA27" s="17">
        <v>2.18771881056831E-2</v>
      </c>
      <c r="AB27" s="17">
        <v>3.5199521964343602E-2</v>
      </c>
      <c r="AC27" s="17">
        <v>5.5521555815728998E-2</v>
      </c>
      <c r="AD27" s="17">
        <v>5.3749356950414398E-2</v>
      </c>
      <c r="AE27" s="17"/>
      <c r="AF27" s="17">
        <v>1.9088351113372499E-2</v>
      </c>
      <c r="AG27" s="17">
        <v>2.7630834181870199E-2</v>
      </c>
      <c r="AH27" s="17">
        <v>5.05267318756457E-2</v>
      </c>
      <c r="AI27" s="17"/>
      <c r="AJ27" s="17">
        <v>2.1271024359818601E-2</v>
      </c>
      <c r="AK27" s="17">
        <v>1.88210944142943E-2</v>
      </c>
      <c r="AL27" s="17">
        <v>1.3035108545450501E-2</v>
      </c>
      <c r="AM27" s="17">
        <v>0</v>
      </c>
      <c r="AN27" s="17">
        <v>6.1445823144444002E-2</v>
      </c>
      <c r="AO27" s="17"/>
      <c r="AP27" s="17">
        <v>2.5567096393436399E-2</v>
      </c>
      <c r="AQ27" s="17">
        <v>2.0147587813770799E-2</v>
      </c>
      <c r="AR27" s="17">
        <v>1.25846185118522E-2</v>
      </c>
      <c r="AS27" s="17">
        <v>1.25818731398471E-2</v>
      </c>
      <c r="AT27" s="17"/>
      <c r="AU27" s="17">
        <v>3.2278940638684701E-2</v>
      </c>
      <c r="AV27" s="17">
        <v>2.24988842912557E-2</v>
      </c>
      <c r="AW27" s="17">
        <v>4.1281871904338803E-2</v>
      </c>
      <c r="AX27" s="17">
        <v>1.16767612111027E-2</v>
      </c>
      <c r="AY27" s="17">
        <v>2.3376849349142099E-2</v>
      </c>
    </row>
    <row r="28" spans="2:51" x14ac:dyDescent="0.35"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</row>
    <row r="29" spans="2:51" x14ac:dyDescent="0.35">
      <c r="B29" s="6" t="s">
        <v>81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</row>
    <row r="30" spans="2:51" x14ac:dyDescent="0.35">
      <c r="B30" s="21" t="s">
        <v>82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</row>
    <row r="31" spans="2:51" x14ac:dyDescent="0.35">
      <c r="B31" t="s">
        <v>76</v>
      </c>
      <c r="C31" s="17">
        <v>0.140782453216477</v>
      </c>
      <c r="D31" s="17">
        <v>0.120082317904752</v>
      </c>
      <c r="E31" s="17">
        <v>0.15825198492513401</v>
      </c>
      <c r="F31" s="17"/>
      <c r="G31" s="17">
        <v>0.16019023276992</v>
      </c>
      <c r="H31" s="17">
        <v>0.14721418833090699</v>
      </c>
      <c r="I31" s="17">
        <v>0.150102850964279</v>
      </c>
      <c r="J31" s="17">
        <v>0.157437315691973</v>
      </c>
      <c r="K31" s="17">
        <v>0.112199644196394</v>
      </c>
      <c r="L31" s="17">
        <v>6.2463528310118303E-2</v>
      </c>
      <c r="M31" s="17"/>
      <c r="N31" s="17">
        <v>0.14246300920594801</v>
      </c>
      <c r="O31" s="17">
        <v>0.124127361704891</v>
      </c>
      <c r="P31" s="17">
        <v>0.108248007372371</v>
      </c>
      <c r="Q31" s="17">
        <v>0.18132618737492701</v>
      </c>
      <c r="R31" s="17"/>
      <c r="S31" s="17">
        <v>0.14672552565232</v>
      </c>
      <c r="T31" s="17">
        <v>0.17190016799483601</v>
      </c>
      <c r="U31" s="17">
        <v>0.12672214459502401</v>
      </c>
      <c r="V31" s="17">
        <v>0.10087667554395199</v>
      </c>
      <c r="W31" s="17">
        <v>0.13279186828598599</v>
      </c>
      <c r="X31" s="17">
        <v>0.194234621044966</v>
      </c>
      <c r="Y31" s="17">
        <v>0.10010640710883301</v>
      </c>
      <c r="Z31" s="17">
        <v>0.113236488159305</v>
      </c>
      <c r="AA31" s="17">
        <v>0.114988390562812</v>
      </c>
      <c r="AB31" s="17">
        <v>0.15219498718630001</v>
      </c>
      <c r="AC31" s="17">
        <v>0.14217622323287901</v>
      </c>
      <c r="AD31" s="17">
        <v>0.18156350228252999</v>
      </c>
      <c r="AE31" s="17"/>
      <c r="AF31" s="17">
        <v>0.12863044868382201</v>
      </c>
      <c r="AG31" s="17">
        <v>0.14465154493968099</v>
      </c>
      <c r="AH31" s="17">
        <v>0.15318854427035</v>
      </c>
      <c r="AI31" s="17"/>
      <c r="AJ31" s="17">
        <v>0.10708598563829499</v>
      </c>
      <c r="AK31" s="17">
        <v>0.141709783629272</v>
      </c>
      <c r="AL31" s="17">
        <v>0.20197976584681801</v>
      </c>
      <c r="AM31" s="17">
        <v>0.176087366339475</v>
      </c>
      <c r="AN31" s="17">
        <v>0.14969662140463</v>
      </c>
      <c r="AO31" s="17"/>
      <c r="AP31" s="17">
        <v>0.115681431636247</v>
      </c>
      <c r="AQ31" s="17">
        <v>0.130106387235084</v>
      </c>
      <c r="AR31" s="17">
        <v>0.19342519517489701</v>
      </c>
      <c r="AS31" s="17">
        <v>0.17211122098113399</v>
      </c>
      <c r="AT31" s="17"/>
      <c r="AU31" s="17">
        <v>0.141367640672179</v>
      </c>
      <c r="AV31" s="17">
        <v>0.132280597805634</v>
      </c>
      <c r="AW31" s="17">
        <v>0.12989689677267699</v>
      </c>
      <c r="AX31" s="17">
        <v>0.19007897104566601</v>
      </c>
      <c r="AY31" s="17">
        <v>0.10681020355541999</v>
      </c>
    </row>
    <row r="32" spans="2:51" x14ac:dyDescent="0.35">
      <c r="B32" t="s">
        <v>77</v>
      </c>
      <c r="C32" s="17">
        <v>0.23079154784477801</v>
      </c>
      <c r="D32" s="17">
        <v>0.21985422231013399</v>
      </c>
      <c r="E32" s="17">
        <v>0.24123440612005301</v>
      </c>
      <c r="F32" s="17"/>
      <c r="G32" s="17">
        <v>0.24918394184307499</v>
      </c>
      <c r="H32" s="17">
        <v>0.30201084591058602</v>
      </c>
      <c r="I32" s="17">
        <v>0.23613127297341499</v>
      </c>
      <c r="J32" s="17">
        <v>0.23411475287168501</v>
      </c>
      <c r="K32" s="17">
        <v>0.18524388092955699</v>
      </c>
      <c r="L32" s="17">
        <v>5.3149239625207602E-2</v>
      </c>
      <c r="M32" s="17"/>
      <c r="N32" s="17">
        <v>0.22613874248535001</v>
      </c>
      <c r="O32" s="17">
        <v>0.24556034020231801</v>
      </c>
      <c r="P32" s="17">
        <v>0.242487464237089</v>
      </c>
      <c r="Q32" s="17">
        <v>0.21449303619061799</v>
      </c>
      <c r="R32" s="17"/>
      <c r="S32" s="17">
        <v>0.22908646734680299</v>
      </c>
      <c r="T32" s="17">
        <v>0.21465818331526801</v>
      </c>
      <c r="U32" s="17">
        <v>0.24227711077117101</v>
      </c>
      <c r="V32" s="17">
        <v>0.21343966692229499</v>
      </c>
      <c r="W32" s="17">
        <v>0.24157878440233599</v>
      </c>
      <c r="X32" s="17">
        <v>0.22793024599842801</v>
      </c>
      <c r="Y32" s="17">
        <v>0.21359306714924201</v>
      </c>
      <c r="Z32" s="17">
        <v>0.19665991346234399</v>
      </c>
      <c r="AA32" s="17">
        <v>0.29130184362238898</v>
      </c>
      <c r="AB32" s="17">
        <v>0.207602551657248</v>
      </c>
      <c r="AC32" s="17">
        <v>0.20058662338269601</v>
      </c>
      <c r="AD32" s="17">
        <v>0.29123230649575799</v>
      </c>
      <c r="AE32" s="17"/>
      <c r="AF32" s="17">
        <v>0.227231679871049</v>
      </c>
      <c r="AG32" s="17">
        <v>0.23255440642255301</v>
      </c>
      <c r="AH32" s="17">
        <v>0.228762557384941</v>
      </c>
      <c r="AI32" s="17"/>
      <c r="AJ32" s="17">
        <v>0.211810845509808</v>
      </c>
      <c r="AK32" s="17">
        <v>0.282662837948013</v>
      </c>
      <c r="AL32" s="17">
        <v>0.19356809845200801</v>
      </c>
      <c r="AM32" s="17">
        <v>0.17122639173540699</v>
      </c>
      <c r="AN32" s="17">
        <v>0.19029252369781899</v>
      </c>
      <c r="AO32" s="17"/>
      <c r="AP32" s="17">
        <v>0.158272805523376</v>
      </c>
      <c r="AQ32" s="17">
        <v>0.28068058786545902</v>
      </c>
      <c r="AR32" s="17">
        <v>0.23326638227730601</v>
      </c>
      <c r="AS32" s="17">
        <v>0.30594512648582201</v>
      </c>
      <c r="AT32" s="17"/>
      <c r="AU32" s="17">
        <v>0.178724731488657</v>
      </c>
      <c r="AV32" s="17">
        <v>0.24067117240025701</v>
      </c>
      <c r="AW32" s="17">
        <v>0.252856248276006</v>
      </c>
      <c r="AX32" s="17">
        <v>0.26040977490622702</v>
      </c>
      <c r="AY32" s="17">
        <v>0.23381479087482501</v>
      </c>
    </row>
    <row r="33" spans="2:51" x14ac:dyDescent="0.35">
      <c r="B33" t="s">
        <v>78</v>
      </c>
      <c r="C33" s="17">
        <v>0.44276476719931102</v>
      </c>
      <c r="D33" s="17">
        <v>0.44699896202598599</v>
      </c>
      <c r="E33" s="17">
        <v>0.438731400404688</v>
      </c>
      <c r="F33" s="17"/>
      <c r="G33" s="17">
        <v>0.40806922736756401</v>
      </c>
      <c r="H33" s="17">
        <v>0.39292202669792597</v>
      </c>
      <c r="I33" s="17">
        <v>0.46249909440583897</v>
      </c>
      <c r="J33" s="17">
        <v>0.44933253014676799</v>
      </c>
      <c r="K33" s="17">
        <v>0.46417640140432098</v>
      </c>
      <c r="L33" s="17">
        <v>0.53462862653254895</v>
      </c>
      <c r="M33" s="17"/>
      <c r="N33" s="17">
        <v>0.398678670006681</v>
      </c>
      <c r="O33" s="17">
        <v>0.44410986369466199</v>
      </c>
      <c r="P33" s="17">
        <v>0.46416549888129099</v>
      </c>
      <c r="Q33" s="17">
        <v>0.46366431108531703</v>
      </c>
      <c r="R33" s="17"/>
      <c r="S33" s="17">
        <v>0.39548256674257898</v>
      </c>
      <c r="T33" s="17">
        <v>0.39687541876897903</v>
      </c>
      <c r="U33" s="17">
        <v>0.44233244489663198</v>
      </c>
      <c r="V33" s="17">
        <v>0.51010532643148299</v>
      </c>
      <c r="W33" s="17">
        <v>0.45234871960531098</v>
      </c>
      <c r="X33" s="17">
        <v>0.40136580688151802</v>
      </c>
      <c r="Y33" s="17">
        <v>0.49089244891276901</v>
      </c>
      <c r="Z33" s="17">
        <v>0.51423643514371298</v>
      </c>
      <c r="AA33" s="17">
        <v>0.44754047931093499</v>
      </c>
      <c r="AB33" s="17">
        <v>0.48665540588779899</v>
      </c>
      <c r="AC33" s="17">
        <v>0.50040180070609697</v>
      </c>
      <c r="AD33" s="17">
        <v>0.344038031981308</v>
      </c>
      <c r="AE33" s="17"/>
      <c r="AF33" s="17">
        <v>0.455260124881953</v>
      </c>
      <c r="AG33" s="17">
        <v>0.45559983402509102</v>
      </c>
      <c r="AH33" s="17">
        <v>0.40461810158571498</v>
      </c>
      <c r="AI33" s="17"/>
      <c r="AJ33" s="17">
        <v>0.45797500326625901</v>
      </c>
      <c r="AK33" s="17">
        <v>0.443367439628021</v>
      </c>
      <c r="AL33" s="17">
        <v>0.356289663101719</v>
      </c>
      <c r="AM33" s="17">
        <v>0.65268624192511804</v>
      </c>
      <c r="AN33" s="17">
        <v>0.46041575103367699</v>
      </c>
      <c r="AO33" s="17"/>
      <c r="AP33" s="17">
        <v>0.48721148832739403</v>
      </c>
      <c r="AQ33" s="17">
        <v>0.43657707561353198</v>
      </c>
      <c r="AR33" s="17">
        <v>0.35708628618806099</v>
      </c>
      <c r="AS33" s="17">
        <v>0.30824981152391201</v>
      </c>
      <c r="AT33" s="17"/>
      <c r="AU33" s="17">
        <v>0.46258476113959501</v>
      </c>
      <c r="AV33" s="17">
        <v>0.452208108563805</v>
      </c>
      <c r="AW33" s="17">
        <v>0.43227179103864899</v>
      </c>
      <c r="AX33" s="17">
        <v>0.376333264270028</v>
      </c>
      <c r="AY33" s="17">
        <v>0.29317558433350099</v>
      </c>
    </row>
    <row r="34" spans="2:51" x14ac:dyDescent="0.35">
      <c r="B34" t="s">
        <v>79</v>
      </c>
      <c r="C34" s="17">
        <v>9.0825319041857602E-2</v>
      </c>
      <c r="D34" s="17">
        <v>0.124916281130749</v>
      </c>
      <c r="E34" s="17">
        <v>6.0699409142518E-2</v>
      </c>
      <c r="F34" s="17"/>
      <c r="G34" s="17">
        <v>5.6527308420365199E-2</v>
      </c>
      <c r="H34" s="17">
        <v>0.10136489116887799</v>
      </c>
      <c r="I34" s="17">
        <v>7.2555695690835503E-2</v>
      </c>
      <c r="J34" s="17">
        <v>9.3250083066173106E-2</v>
      </c>
      <c r="K34" s="17">
        <v>9.2833739417175806E-2</v>
      </c>
      <c r="L34" s="17">
        <v>0.16165529997974701</v>
      </c>
      <c r="M34" s="17"/>
      <c r="N34" s="17">
        <v>0.131748576223602</v>
      </c>
      <c r="O34" s="17">
        <v>9.1755158143494303E-2</v>
      </c>
      <c r="P34" s="17">
        <v>9.2492258894191798E-2</v>
      </c>
      <c r="Q34" s="17">
        <v>5.1266256765416997E-2</v>
      </c>
      <c r="R34" s="17"/>
      <c r="S34" s="17">
        <v>0.108298660701869</v>
      </c>
      <c r="T34" s="17">
        <v>0.10269784241949</v>
      </c>
      <c r="U34" s="17">
        <v>0.115688952203033</v>
      </c>
      <c r="V34" s="17">
        <v>0.103480065143084</v>
      </c>
      <c r="W34" s="17">
        <v>0.100121644382818</v>
      </c>
      <c r="X34" s="17">
        <v>9.8117353386044007E-2</v>
      </c>
      <c r="Y34" s="17">
        <v>9.8304585501151606E-2</v>
      </c>
      <c r="Z34" s="17">
        <v>8.5541028064677505E-2</v>
      </c>
      <c r="AA34" s="17">
        <v>5.12448141348925E-2</v>
      </c>
      <c r="AB34" s="17">
        <v>7.9411378329198798E-2</v>
      </c>
      <c r="AC34" s="17">
        <v>1.6250803481668401E-2</v>
      </c>
      <c r="AD34" s="17">
        <v>9.2653790528646696E-2</v>
      </c>
      <c r="AE34" s="17"/>
      <c r="AF34" s="17">
        <v>9.0004322330115197E-2</v>
      </c>
      <c r="AG34" s="17">
        <v>9.4282522394487006E-2</v>
      </c>
      <c r="AH34" s="17">
        <v>9.7490079391706799E-2</v>
      </c>
      <c r="AI34" s="17"/>
      <c r="AJ34" s="17">
        <v>0.12612547109094099</v>
      </c>
      <c r="AK34" s="17">
        <v>7.0494190045259697E-2</v>
      </c>
      <c r="AL34" s="17">
        <v>0.110856985056509</v>
      </c>
      <c r="AM34" s="17">
        <v>0</v>
      </c>
      <c r="AN34" s="17">
        <v>8.6778526213725005E-2</v>
      </c>
      <c r="AO34" s="17"/>
      <c r="AP34" s="17">
        <v>0.139163299902932</v>
      </c>
      <c r="AQ34" s="17">
        <v>7.7679564556264097E-2</v>
      </c>
      <c r="AR34" s="17">
        <v>8.4673459164400597E-2</v>
      </c>
      <c r="AS34" s="17">
        <v>9.6422086751846797E-2</v>
      </c>
      <c r="AT34" s="17"/>
      <c r="AU34" s="17">
        <v>0.115605105598136</v>
      </c>
      <c r="AV34" s="17">
        <v>7.8339806900926096E-2</v>
      </c>
      <c r="AW34" s="17">
        <v>8.9405027902203005E-2</v>
      </c>
      <c r="AX34" s="17">
        <v>0.100291141676818</v>
      </c>
      <c r="AY34" s="17">
        <v>0.229055127531406</v>
      </c>
    </row>
    <row r="35" spans="2:51" x14ac:dyDescent="0.35">
      <c r="B35" t="s">
        <v>80</v>
      </c>
      <c r="C35" s="17">
        <v>3.95722898210292E-2</v>
      </c>
      <c r="D35" s="17">
        <v>4.7360194130187203E-2</v>
      </c>
      <c r="E35" s="17">
        <v>3.2746495857327598E-2</v>
      </c>
      <c r="F35" s="17"/>
      <c r="G35" s="17">
        <v>3.2064591155483803E-2</v>
      </c>
      <c r="H35" s="17">
        <v>1.99863799181072E-2</v>
      </c>
      <c r="I35" s="17">
        <v>3.7189129798076197E-2</v>
      </c>
      <c r="J35" s="17">
        <v>4.0504421832836798E-2</v>
      </c>
      <c r="K35" s="17">
        <v>8.1404449983231E-2</v>
      </c>
      <c r="L35" s="17">
        <v>5.6583855043542901E-2</v>
      </c>
      <c r="M35" s="17"/>
      <c r="N35" s="17">
        <v>6.3847378297167301E-2</v>
      </c>
      <c r="O35" s="17">
        <v>3.4579826347900598E-2</v>
      </c>
      <c r="P35" s="17">
        <v>4.4702239173751802E-2</v>
      </c>
      <c r="Q35" s="17">
        <v>1.8132328881870701E-2</v>
      </c>
      <c r="R35" s="17"/>
      <c r="S35" s="17">
        <v>5.5134693070981997E-2</v>
      </c>
      <c r="T35" s="17">
        <v>4.8591962403666103E-2</v>
      </c>
      <c r="U35" s="17">
        <v>5.3976141862527E-2</v>
      </c>
      <c r="V35" s="17">
        <v>2.7081822882468801E-2</v>
      </c>
      <c r="W35" s="17">
        <v>4.0378730254789497E-2</v>
      </c>
      <c r="X35" s="17">
        <v>0</v>
      </c>
      <c r="Y35" s="17">
        <v>4.6559010962206902E-2</v>
      </c>
      <c r="Z35" s="17">
        <v>4.5787778241873703E-2</v>
      </c>
      <c r="AA35" s="17">
        <v>6.8172150038652804E-2</v>
      </c>
      <c r="AB35" s="17">
        <v>0</v>
      </c>
      <c r="AC35" s="17">
        <v>4.5206813178787601E-2</v>
      </c>
      <c r="AD35" s="17">
        <v>2.4593179411496399E-2</v>
      </c>
      <c r="AE35" s="17"/>
      <c r="AF35" s="17">
        <v>5.4673555618859303E-2</v>
      </c>
      <c r="AG35" s="17">
        <v>3.5078194653662097E-2</v>
      </c>
      <c r="AH35" s="17">
        <v>3.3332193301230502E-2</v>
      </c>
      <c r="AI35" s="17"/>
      <c r="AJ35" s="17">
        <v>5.0981093547402101E-2</v>
      </c>
      <c r="AK35" s="17">
        <v>4.4345694042691397E-2</v>
      </c>
      <c r="AL35" s="17">
        <v>7.5630210379317206E-2</v>
      </c>
      <c r="AM35" s="17">
        <v>0</v>
      </c>
      <c r="AN35" s="17">
        <v>2.04186863306231E-2</v>
      </c>
      <c r="AO35" s="17"/>
      <c r="AP35" s="17">
        <v>5.8681221579631501E-2</v>
      </c>
      <c r="AQ35" s="17">
        <v>4.02889330160279E-2</v>
      </c>
      <c r="AR35" s="17">
        <v>5.5745901958641798E-2</v>
      </c>
      <c r="AS35" s="17">
        <v>3.1336109591822599E-2</v>
      </c>
      <c r="AT35" s="17"/>
      <c r="AU35" s="17">
        <v>2.4914761348196202E-2</v>
      </c>
      <c r="AV35" s="17">
        <v>3.2756401011208101E-2</v>
      </c>
      <c r="AW35" s="17">
        <v>3.81227286773319E-2</v>
      </c>
      <c r="AX35" s="17">
        <v>5.8317397914267398E-2</v>
      </c>
      <c r="AY35" s="17">
        <v>9.3167158232784306E-2</v>
      </c>
    </row>
    <row r="36" spans="2:51" x14ac:dyDescent="0.35">
      <c r="B36" t="s">
        <v>70</v>
      </c>
      <c r="C36" s="17">
        <v>5.5263622876547097E-2</v>
      </c>
      <c r="D36" s="17">
        <v>4.0788022498191703E-2</v>
      </c>
      <c r="E36" s="17">
        <v>6.8336303550280003E-2</v>
      </c>
      <c r="F36" s="17"/>
      <c r="G36" s="17">
        <v>9.3964698443591996E-2</v>
      </c>
      <c r="H36" s="17">
        <v>3.6501667973596198E-2</v>
      </c>
      <c r="I36" s="17">
        <v>4.1521956167554601E-2</v>
      </c>
      <c r="J36" s="17">
        <v>2.5360896390562899E-2</v>
      </c>
      <c r="K36" s="17">
        <v>6.4141884069322003E-2</v>
      </c>
      <c r="L36" s="17">
        <v>0.13151945050883601</v>
      </c>
      <c r="M36" s="17"/>
      <c r="N36" s="17">
        <v>3.7123623781251502E-2</v>
      </c>
      <c r="O36" s="17">
        <v>5.9867449906733899E-2</v>
      </c>
      <c r="P36" s="17">
        <v>4.7904531441305499E-2</v>
      </c>
      <c r="Q36" s="17">
        <v>7.1117879701850406E-2</v>
      </c>
      <c r="R36" s="17"/>
      <c r="S36" s="17">
        <v>6.5272086485446495E-2</v>
      </c>
      <c r="T36" s="17">
        <v>6.5276425097760798E-2</v>
      </c>
      <c r="U36" s="17">
        <v>1.9003205671613801E-2</v>
      </c>
      <c r="V36" s="17">
        <v>4.5016443076717601E-2</v>
      </c>
      <c r="W36" s="17">
        <v>3.27802530687595E-2</v>
      </c>
      <c r="X36" s="17">
        <v>7.8351972689044994E-2</v>
      </c>
      <c r="Y36" s="17">
        <v>5.05444803657977E-2</v>
      </c>
      <c r="Z36" s="17">
        <v>4.4538356928086498E-2</v>
      </c>
      <c r="AA36" s="17">
        <v>2.67523223303185E-2</v>
      </c>
      <c r="AB36" s="17">
        <v>7.4135676939453596E-2</v>
      </c>
      <c r="AC36" s="17">
        <v>9.5377736017872E-2</v>
      </c>
      <c r="AD36" s="17">
        <v>6.5919189300261194E-2</v>
      </c>
      <c r="AE36" s="17"/>
      <c r="AF36" s="17">
        <v>4.4199868614201103E-2</v>
      </c>
      <c r="AG36" s="17">
        <v>3.7833497564525698E-2</v>
      </c>
      <c r="AH36" s="17">
        <v>8.2608524066056496E-2</v>
      </c>
      <c r="AI36" s="17"/>
      <c r="AJ36" s="17">
        <v>4.6021600947295002E-2</v>
      </c>
      <c r="AK36" s="17">
        <v>1.7420054706743002E-2</v>
      </c>
      <c r="AL36" s="17">
        <v>6.1675277163629402E-2</v>
      </c>
      <c r="AM36" s="17">
        <v>0</v>
      </c>
      <c r="AN36" s="17">
        <v>9.2397891319524694E-2</v>
      </c>
      <c r="AO36" s="17"/>
      <c r="AP36" s="17">
        <v>4.0989753030419199E-2</v>
      </c>
      <c r="AQ36" s="17">
        <v>3.46674517136338E-2</v>
      </c>
      <c r="AR36" s="17">
        <v>7.5802775236694001E-2</v>
      </c>
      <c r="AS36" s="17">
        <v>8.5935644665462496E-2</v>
      </c>
      <c r="AT36" s="17"/>
      <c r="AU36" s="17">
        <v>7.6802999753235707E-2</v>
      </c>
      <c r="AV36" s="17">
        <v>6.3743913318169698E-2</v>
      </c>
      <c r="AW36" s="17">
        <v>5.7447307333133003E-2</v>
      </c>
      <c r="AX36" s="17">
        <v>1.4569450186993099E-2</v>
      </c>
      <c r="AY36" s="17">
        <v>4.3977135472064298E-2</v>
      </c>
    </row>
    <row r="37" spans="2:51" x14ac:dyDescent="0.35"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</row>
    <row r="38" spans="2:51" x14ac:dyDescent="0.35">
      <c r="B38" s="6" t="s">
        <v>87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</row>
    <row r="39" spans="2:51" x14ac:dyDescent="0.35">
      <c r="B39" s="21" t="s">
        <v>72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</row>
    <row r="40" spans="2:51" x14ac:dyDescent="0.35">
      <c r="B40" t="s">
        <v>83</v>
      </c>
      <c r="C40" s="17">
        <v>0.232154591877968</v>
      </c>
      <c r="D40" s="17">
        <v>0.26747080657518801</v>
      </c>
      <c r="E40" s="17">
        <v>0.19812408672126</v>
      </c>
      <c r="F40" s="17"/>
      <c r="G40" s="17">
        <v>0.12202437823184301</v>
      </c>
      <c r="H40" s="17">
        <v>0.17899286670280601</v>
      </c>
      <c r="I40" s="17">
        <v>0.162222548467883</v>
      </c>
      <c r="J40" s="17">
        <v>0.16536996623490099</v>
      </c>
      <c r="K40" s="17">
        <v>0.27588713305261597</v>
      </c>
      <c r="L40" s="17">
        <v>0.43066873414559098</v>
      </c>
      <c r="M40" s="17"/>
      <c r="N40" s="17">
        <v>0.36025256311982501</v>
      </c>
      <c r="O40" s="17">
        <v>0.213244843830557</v>
      </c>
      <c r="P40" s="17">
        <v>0.212902964973572</v>
      </c>
      <c r="Q40" s="17">
        <v>0.12784965499197201</v>
      </c>
      <c r="R40" s="17"/>
      <c r="S40" s="17">
        <v>0.22641808332515401</v>
      </c>
      <c r="T40" s="17">
        <v>0.27532958731576201</v>
      </c>
      <c r="U40" s="17">
        <v>0.300812573091225</v>
      </c>
      <c r="V40" s="17">
        <v>0.23492280378547101</v>
      </c>
      <c r="W40" s="17">
        <v>0.22046979580943599</v>
      </c>
      <c r="X40" s="17">
        <v>0.22539039407547501</v>
      </c>
      <c r="Y40" s="17">
        <v>0.213818880071041</v>
      </c>
      <c r="Z40" s="17">
        <v>0.31257190158146902</v>
      </c>
      <c r="AA40" s="17">
        <v>0.215161490654766</v>
      </c>
      <c r="AB40" s="17">
        <v>0.21455571388320499</v>
      </c>
      <c r="AC40" s="17">
        <v>0.13786623535282999</v>
      </c>
      <c r="AD40" s="17">
        <v>0.142252832076808</v>
      </c>
      <c r="AE40" s="17"/>
      <c r="AF40" s="17">
        <v>0.26123875879619401</v>
      </c>
      <c r="AG40" s="17">
        <v>0.276801813057445</v>
      </c>
      <c r="AH40" s="17">
        <v>0.120850440597529</v>
      </c>
      <c r="AI40" s="17"/>
      <c r="AJ40" s="17">
        <v>0.3296373491822</v>
      </c>
      <c r="AK40" s="17">
        <v>0.191190727031846</v>
      </c>
      <c r="AL40" s="17">
        <v>0.330631934135873</v>
      </c>
      <c r="AM40" s="17">
        <v>0.17618903287930601</v>
      </c>
      <c r="AN40" s="17">
        <v>0.13565070091952</v>
      </c>
      <c r="AO40" s="17"/>
      <c r="AP40" s="17">
        <v>0.35279796418730203</v>
      </c>
      <c r="AQ40" s="17">
        <v>0.19327464200943201</v>
      </c>
      <c r="AR40" s="17">
        <v>0.27136767699175601</v>
      </c>
      <c r="AS40" s="17">
        <v>0.21068179370298901</v>
      </c>
      <c r="AT40" s="17"/>
      <c r="AU40" s="17">
        <v>0.207941619125286</v>
      </c>
      <c r="AV40" s="17">
        <v>0.205681829888375</v>
      </c>
      <c r="AW40" s="17">
        <v>0.252517562033786</v>
      </c>
      <c r="AX40" s="17">
        <v>0.27250310137405798</v>
      </c>
      <c r="AY40" s="17">
        <v>0.37356367592070999</v>
      </c>
    </row>
    <row r="41" spans="2:51" x14ac:dyDescent="0.35">
      <c r="B41" t="s">
        <v>84</v>
      </c>
      <c r="C41" s="17">
        <v>0.346932284133043</v>
      </c>
      <c r="D41" s="17">
        <v>0.352956326263832</v>
      </c>
      <c r="E41" s="17">
        <v>0.34069198013872798</v>
      </c>
      <c r="F41" s="17"/>
      <c r="G41" s="17">
        <v>0.43082885859542802</v>
      </c>
      <c r="H41" s="17">
        <v>0.37747702331041899</v>
      </c>
      <c r="I41" s="17">
        <v>0.33821132576916102</v>
      </c>
      <c r="J41" s="17">
        <v>0.33857788349335</v>
      </c>
      <c r="K41" s="17">
        <v>0.29899857218667197</v>
      </c>
      <c r="L41" s="17">
        <v>0.31259730104686501</v>
      </c>
      <c r="M41" s="17"/>
      <c r="N41" s="17">
        <v>0.354922863325911</v>
      </c>
      <c r="O41" s="17">
        <v>0.371805845559463</v>
      </c>
      <c r="P41" s="17">
        <v>0.36713051887443998</v>
      </c>
      <c r="Q41" s="17">
        <v>0.29382132997846699</v>
      </c>
      <c r="R41" s="17"/>
      <c r="S41" s="17">
        <v>0.32747902315775601</v>
      </c>
      <c r="T41" s="17">
        <v>0.31946601263496699</v>
      </c>
      <c r="U41" s="17">
        <v>0.330388885056068</v>
      </c>
      <c r="V41" s="17">
        <v>0.34180223106963697</v>
      </c>
      <c r="W41" s="17">
        <v>0.40979084559606299</v>
      </c>
      <c r="X41" s="17">
        <v>0.30974939985933397</v>
      </c>
      <c r="Y41" s="17">
        <v>0.32917382655001898</v>
      </c>
      <c r="Z41" s="17">
        <v>0.46790617767557202</v>
      </c>
      <c r="AA41" s="17">
        <v>0.34900852104129199</v>
      </c>
      <c r="AB41" s="17">
        <v>0.37082443402244197</v>
      </c>
      <c r="AC41" s="17">
        <v>0.375218377503439</v>
      </c>
      <c r="AD41" s="17">
        <v>0.34164035302574802</v>
      </c>
      <c r="AE41" s="17"/>
      <c r="AF41" s="17">
        <v>0.346565327664281</v>
      </c>
      <c r="AG41" s="17">
        <v>0.33737322231354</v>
      </c>
      <c r="AH41" s="17">
        <v>0.320522900067435</v>
      </c>
      <c r="AI41" s="17"/>
      <c r="AJ41" s="17">
        <v>0.33740685222282901</v>
      </c>
      <c r="AK41" s="17">
        <v>0.37370981413480597</v>
      </c>
      <c r="AL41" s="17">
        <v>0.36101505097477998</v>
      </c>
      <c r="AM41" s="17">
        <v>0.28289088603595203</v>
      </c>
      <c r="AN41" s="17">
        <v>0.29718639258821999</v>
      </c>
      <c r="AO41" s="17"/>
      <c r="AP41" s="17">
        <v>0.37351668825182399</v>
      </c>
      <c r="AQ41" s="17">
        <v>0.375846694260141</v>
      </c>
      <c r="AR41" s="17">
        <v>0.38499789986535798</v>
      </c>
      <c r="AS41" s="17">
        <v>0.28601913299209902</v>
      </c>
      <c r="AT41" s="17"/>
      <c r="AU41" s="17">
        <v>0.29691870465814701</v>
      </c>
      <c r="AV41" s="17">
        <v>0.33949896132246599</v>
      </c>
      <c r="AW41" s="17">
        <v>0.39198590306667402</v>
      </c>
      <c r="AX41" s="17">
        <v>0.33391611433829799</v>
      </c>
      <c r="AY41" s="17">
        <v>0.30560144592607602</v>
      </c>
    </row>
    <row r="42" spans="2:51" x14ac:dyDescent="0.35">
      <c r="B42" t="s">
        <v>85</v>
      </c>
      <c r="C42" s="17">
        <v>0.29616468271888102</v>
      </c>
      <c r="D42" s="17">
        <v>0.28183158298399003</v>
      </c>
      <c r="E42" s="17">
        <v>0.31074318257075001</v>
      </c>
      <c r="F42" s="17"/>
      <c r="G42" s="17">
        <v>0.30776592063305203</v>
      </c>
      <c r="H42" s="17">
        <v>0.32821689526070502</v>
      </c>
      <c r="I42" s="17">
        <v>0.32512386582358599</v>
      </c>
      <c r="J42" s="17">
        <v>0.32785948155271899</v>
      </c>
      <c r="K42" s="17">
        <v>0.30479007791704699</v>
      </c>
      <c r="L42" s="17">
        <v>0.20709482682195399</v>
      </c>
      <c r="M42" s="17"/>
      <c r="N42" s="17">
        <v>0.20495143550453901</v>
      </c>
      <c r="O42" s="17">
        <v>0.29289574434748999</v>
      </c>
      <c r="P42" s="17">
        <v>0.31826406633759902</v>
      </c>
      <c r="Q42" s="17">
        <v>0.38337374657071899</v>
      </c>
      <c r="R42" s="17"/>
      <c r="S42" s="17">
        <v>0.32598859713113099</v>
      </c>
      <c r="T42" s="17">
        <v>0.27904143268915599</v>
      </c>
      <c r="U42" s="17">
        <v>0.27874036238734001</v>
      </c>
      <c r="V42" s="17">
        <v>0.28263435410136001</v>
      </c>
      <c r="W42" s="17">
        <v>0.29050021510728102</v>
      </c>
      <c r="X42" s="17">
        <v>0.30946348665665302</v>
      </c>
      <c r="Y42" s="17">
        <v>0.29997502131708997</v>
      </c>
      <c r="Z42" s="17">
        <v>0.15513442902180999</v>
      </c>
      <c r="AA42" s="17">
        <v>0.33119025497944998</v>
      </c>
      <c r="AB42" s="17">
        <v>0.28151073998305798</v>
      </c>
      <c r="AC42" s="17">
        <v>0.29485485765221903</v>
      </c>
      <c r="AD42" s="17">
        <v>0.38673179014364301</v>
      </c>
      <c r="AE42" s="17"/>
      <c r="AF42" s="17">
        <v>0.27706761023957299</v>
      </c>
      <c r="AG42" s="17">
        <v>0.27956573341051699</v>
      </c>
      <c r="AH42" s="17">
        <v>0.385571288854062</v>
      </c>
      <c r="AI42" s="17"/>
      <c r="AJ42" s="17">
        <v>0.25281362879915498</v>
      </c>
      <c r="AK42" s="17">
        <v>0.30975200528033098</v>
      </c>
      <c r="AL42" s="17">
        <v>0.220431114264202</v>
      </c>
      <c r="AM42" s="17">
        <v>0.24548037173578999</v>
      </c>
      <c r="AN42" s="17">
        <v>0.380823003946821</v>
      </c>
      <c r="AO42" s="17"/>
      <c r="AP42" s="17">
        <v>0.217840410687237</v>
      </c>
      <c r="AQ42" s="17">
        <v>0.306730273425669</v>
      </c>
      <c r="AR42" s="17">
        <v>0.219651544617572</v>
      </c>
      <c r="AS42" s="17">
        <v>0.35399664442621498</v>
      </c>
      <c r="AT42" s="17"/>
      <c r="AU42" s="17">
        <v>0.34979884388286298</v>
      </c>
      <c r="AV42" s="17">
        <v>0.32688861468312702</v>
      </c>
      <c r="AW42" s="17">
        <v>0.26605584355502798</v>
      </c>
      <c r="AX42" s="17">
        <v>0.25446587910763702</v>
      </c>
      <c r="AY42" s="17">
        <v>0.17357564619062801</v>
      </c>
    </row>
    <row r="43" spans="2:51" x14ac:dyDescent="0.35">
      <c r="B43" t="s">
        <v>86</v>
      </c>
      <c r="C43" s="17">
        <v>0.10233625879821701</v>
      </c>
      <c r="D43" s="17">
        <v>8.0199081047207396E-2</v>
      </c>
      <c r="E43" s="17">
        <v>0.123228923520526</v>
      </c>
      <c r="F43" s="17"/>
      <c r="G43" s="17">
        <v>9.1066329140457994E-2</v>
      </c>
      <c r="H43" s="17">
        <v>9.1319509114882402E-2</v>
      </c>
      <c r="I43" s="17">
        <v>0.15111515994140801</v>
      </c>
      <c r="J43" s="17">
        <v>0.150366197762412</v>
      </c>
      <c r="K43" s="17">
        <v>9.0727667766697398E-2</v>
      </c>
      <c r="L43" s="17">
        <v>4.7539348104099599E-2</v>
      </c>
      <c r="M43" s="17"/>
      <c r="N43" s="17">
        <v>6.6800850090294406E-2</v>
      </c>
      <c r="O43" s="17">
        <v>0.106902082689698</v>
      </c>
      <c r="P43" s="17">
        <v>7.8143359711521504E-2</v>
      </c>
      <c r="Q43" s="17">
        <v>0.15949806059770399</v>
      </c>
      <c r="R43" s="17"/>
      <c r="S43" s="17">
        <v>0.10143484969840599</v>
      </c>
      <c r="T43" s="17">
        <v>0.101148313680295</v>
      </c>
      <c r="U43" s="17">
        <v>7.1825113461578993E-2</v>
      </c>
      <c r="V43" s="17">
        <v>0.116534953900819</v>
      </c>
      <c r="W43" s="17">
        <v>7.1963718155964806E-2</v>
      </c>
      <c r="X43" s="17">
        <v>0.12392945001552499</v>
      </c>
      <c r="Y43" s="17">
        <v>0.144987903560653</v>
      </c>
      <c r="Z43" s="17">
        <v>2.70056088302109E-2</v>
      </c>
      <c r="AA43" s="17">
        <v>8.4949766722807796E-2</v>
      </c>
      <c r="AB43" s="17">
        <v>0.101932808561096</v>
      </c>
      <c r="AC43" s="17">
        <v>0.16972118892040999</v>
      </c>
      <c r="AD43" s="17">
        <v>9.4852593767949106E-2</v>
      </c>
      <c r="AE43" s="17"/>
      <c r="AF43" s="17">
        <v>0.101328360076474</v>
      </c>
      <c r="AG43" s="17">
        <v>9.2390542419702903E-2</v>
      </c>
      <c r="AH43" s="17">
        <v>0.13261511077350499</v>
      </c>
      <c r="AI43" s="17"/>
      <c r="AJ43" s="17">
        <v>6.6847793241475897E-2</v>
      </c>
      <c r="AK43" s="17">
        <v>0.11380707042937099</v>
      </c>
      <c r="AL43" s="17">
        <v>8.1480072859686198E-2</v>
      </c>
      <c r="AM43" s="17">
        <v>0.22493332708611799</v>
      </c>
      <c r="AN43" s="17">
        <v>0.137819829425116</v>
      </c>
      <c r="AO43" s="17"/>
      <c r="AP43" s="17">
        <v>4.1052116520129599E-2</v>
      </c>
      <c r="AQ43" s="17">
        <v>0.103115672817211</v>
      </c>
      <c r="AR43" s="17">
        <v>9.7804644619530798E-2</v>
      </c>
      <c r="AS43" s="17">
        <v>0.13607984300738399</v>
      </c>
      <c r="AT43" s="17"/>
      <c r="AU43" s="17">
        <v>0.118940403579993</v>
      </c>
      <c r="AV43" s="17">
        <v>9.8557337382676205E-2</v>
      </c>
      <c r="AW43" s="17">
        <v>7.5467275138649301E-2</v>
      </c>
      <c r="AX43" s="17">
        <v>0.123884150337308</v>
      </c>
      <c r="AY43" s="17">
        <v>9.1448805029194294E-2</v>
      </c>
    </row>
    <row r="44" spans="2:51" x14ac:dyDescent="0.35">
      <c r="B44" t="s">
        <v>70</v>
      </c>
      <c r="C44" s="17">
        <v>2.2412182471891001E-2</v>
      </c>
      <c r="D44" s="17">
        <v>1.7542203129783499E-2</v>
      </c>
      <c r="E44" s="17">
        <v>2.7211827048735201E-2</v>
      </c>
      <c r="F44" s="17"/>
      <c r="G44" s="17">
        <v>4.8314513399218599E-2</v>
      </c>
      <c r="H44" s="17">
        <v>2.3993705611187899E-2</v>
      </c>
      <c r="I44" s="17">
        <v>2.33270999979623E-2</v>
      </c>
      <c r="J44" s="17">
        <v>1.7826470956618198E-2</v>
      </c>
      <c r="K44" s="17">
        <v>2.9596549076968601E-2</v>
      </c>
      <c r="L44" s="17">
        <v>2.0997898814901599E-3</v>
      </c>
      <c r="M44" s="17"/>
      <c r="N44" s="17">
        <v>1.3072287959430599E-2</v>
      </c>
      <c r="O44" s="17">
        <v>1.51514835727915E-2</v>
      </c>
      <c r="P44" s="17">
        <v>2.3559090102867601E-2</v>
      </c>
      <c r="Q44" s="17">
        <v>3.5457207861137097E-2</v>
      </c>
      <c r="R44" s="17"/>
      <c r="S44" s="17">
        <v>1.8679446687552701E-2</v>
      </c>
      <c r="T44" s="17">
        <v>2.5014653679819698E-2</v>
      </c>
      <c r="U44" s="17">
        <v>1.8233066003788399E-2</v>
      </c>
      <c r="V44" s="17">
        <v>2.4105657142712001E-2</v>
      </c>
      <c r="W44" s="17">
        <v>7.2754253312559804E-3</v>
      </c>
      <c r="X44" s="17">
        <v>3.1467269393013003E-2</v>
      </c>
      <c r="Y44" s="17">
        <v>1.2044368501197399E-2</v>
      </c>
      <c r="Z44" s="17">
        <v>3.7381882890937301E-2</v>
      </c>
      <c r="AA44" s="17">
        <v>1.9689966601684102E-2</v>
      </c>
      <c r="AB44" s="17">
        <v>3.11763035501996E-2</v>
      </c>
      <c r="AC44" s="17">
        <v>2.2339340571101301E-2</v>
      </c>
      <c r="AD44" s="17">
        <v>3.4522430985852698E-2</v>
      </c>
      <c r="AE44" s="17"/>
      <c r="AF44" s="17">
        <v>1.3799943223477501E-2</v>
      </c>
      <c r="AG44" s="17">
        <v>1.38686887987951E-2</v>
      </c>
      <c r="AH44" s="17">
        <v>4.0440259707468597E-2</v>
      </c>
      <c r="AI44" s="17"/>
      <c r="AJ44" s="17">
        <v>1.32943765543396E-2</v>
      </c>
      <c r="AK44" s="17">
        <v>1.1540383123646299E-2</v>
      </c>
      <c r="AL44" s="17">
        <v>6.4418277654582001E-3</v>
      </c>
      <c r="AM44" s="17">
        <v>7.05063822628339E-2</v>
      </c>
      <c r="AN44" s="17">
        <v>4.8520073120322402E-2</v>
      </c>
      <c r="AO44" s="17"/>
      <c r="AP44" s="17">
        <v>1.47928203535079E-2</v>
      </c>
      <c r="AQ44" s="17">
        <v>2.1032717487546801E-2</v>
      </c>
      <c r="AR44" s="17">
        <v>2.6178233905783499E-2</v>
      </c>
      <c r="AS44" s="17">
        <v>1.32225858713125E-2</v>
      </c>
      <c r="AT44" s="17"/>
      <c r="AU44" s="17">
        <v>2.6400428753711399E-2</v>
      </c>
      <c r="AV44" s="17">
        <v>2.9373256723356101E-2</v>
      </c>
      <c r="AW44" s="17">
        <v>1.39734162058625E-2</v>
      </c>
      <c r="AX44" s="17">
        <v>1.52307548426988E-2</v>
      </c>
      <c r="AY44" s="17">
        <v>5.5810426933391097E-2</v>
      </c>
    </row>
    <row r="45" spans="2:51" x14ac:dyDescent="0.35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</row>
    <row r="46" spans="2:51" x14ac:dyDescent="0.35">
      <c r="B46" s="6" t="s">
        <v>93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</row>
    <row r="47" spans="2:51" x14ac:dyDescent="0.35">
      <c r="B47" s="21" t="s">
        <v>72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</row>
    <row r="48" spans="2:51" x14ac:dyDescent="0.35">
      <c r="B48" t="s">
        <v>88</v>
      </c>
      <c r="C48" s="17">
        <v>0.109925911632985</v>
      </c>
      <c r="D48" s="17">
        <v>9.1979896268240394E-2</v>
      </c>
      <c r="E48" s="17">
        <v>0.12766646430135001</v>
      </c>
      <c r="F48" s="17"/>
      <c r="G48" s="17">
        <v>0.13816875628817499</v>
      </c>
      <c r="H48" s="17">
        <v>0.14216594884418901</v>
      </c>
      <c r="I48" s="17">
        <v>0.13645504034598699</v>
      </c>
      <c r="J48" s="17">
        <v>0.15407966055380701</v>
      </c>
      <c r="K48" s="17">
        <v>7.3301185236827701E-2</v>
      </c>
      <c r="L48" s="17">
        <v>3.1911523835978298E-2</v>
      </c>
      <c r="M48" s="17"/>
      <c r="N48" s="17">
        <v>9.6637244572515907E-2</v>
      </c>
      <c r="O48" s="17">
        <v>0.10077881130046799</v>
      </c>
      <c r="P48" s="17">
        <v>9.2013810151663794E-2</v>
      </c>
      <c r="Q48" s="17">
        <v>0.151989969964264</v>
      </c>
      <c r="R48" s="17"/>
      <c r="S48" s="17">
        <v>0.141445748094255</v>
      </c>
      <c r="T48" s="17">
        <v>9.3801620467778901E-2</v>
      </c>
      <c r="U48" s="17">
        <v>0.113643417682204</v>
      </c>
      <c r="V48" s="17">
        <v>7.1999617528360205E-2</v>
      </c>
      <c r="W48" s="17">
        <v>0.115534888917089</v>
      </c>
      <c r="X48" s="17">
        <v>0.105435000955789</v>
      </c>
      <c r="Y48" s="17">
        <v>0.116289588241744</v>
      </c>
      <c r="Z48" s="17">
        <v>3.5725787734293898E-2</v>
      </c>
      <c r="AA48" s="17">
        <v>9.1066963262682099E-2</v>
      </c>
      <c r="AB48" s="17">
        <v>0.12830321291323399</v>
      </c>
      <c r="AC48" s="17">
        <v>0.14485304334811999</v>
      </c>
      <c r="AD48" s="17">
        <v>0.17406818111644201</v>
      </c>
      <c r="AE48" s="17"/>
      <c r="AF48" s="17">
        <v>7.0081865491401801E-2</v>
      </c>
      <c r="AG48" s="17">
        <v>0.13620702985227401</v>
      </c>
      <c r="AH48" s="17">
        <v>0.14769381892672201</v>
      </c>
      <c r="AI48" s="17"/>
      <c r="AJ48" s="17">
        <v>7.7166889348301404E-2</v>
      </c>
      <c r="AK48" s="17">
        <v>0.124826830462004</v>
      </c>
      <c r="AL48" s="17">
        <v>0.11796282335718999</v>
      </c>
      <c r="AM48" s="17">
        <v>0</v>
      </c>
      <c r="AN48" s="17">
        <v>0.132022822569861</v>
      </c>
      <c r="AO48" s="17"/>
      <c r="AP48" s="17">
        <v>8.6483569778193506E-2</v>
      </c>
      <c r="AQ48" s="17">
        <v>0.106810412675533</v>
      </c>
      <c r="AR48" s="17">
        <v>0.133144971429838</v>
      </c>
      <c r="AS48" s="17">
        <v>0.100203812178824</v>
      </c>
      <c r="AT48" s="17"/>
      <c r="AU48" s="17">
        <v>9.9222648326523902E-2</v>
      </c>
      <c r="AV48" s="17">
        <v>9.7819897896788202E-2</v>
      </c>
      <c r="AW48" s="17">
        <v>0.10739380644164399</v>
      </c>
      <c r="AX48" s="17">
        <v>0.150598347134028</v>
      </c>
      <c r="AY48" s="17">
        <v>0.191277096144194</v>
      </c>
    </row>
    <row r="49" spans="2:51" x14ac:dyDescent="0.35">
      <c r="B49" t="s">
        <v>89</v>
      </c>
      <c r="C49" s="17">
        <v>0.22771312029597501</v>
      </c>
      <c r="D49" s="17">
        <v>0.207646855823864</v>
      </c>
      <c r="E49" s="17">
        <v>0.24579035027234</v>
      </c>
      <c r="F49" s="17"/>
      <c r="G49" s="17">
        <v>0.32623713432331197</v>
      </c>
      <c r="H49" s="17">
        <v>0.27914544003844799</v>
      </c>
      <c r="I49" s="17">
        <v>0.28842441008113001</v>
      </c>
      <c r="J49" s="17">
        <v>0.20410020193847001</v>
      </c>
      <c r="K49" s="17">
        <v>0.18019958005421599</v>
      </c>
      <c r="L49" s="17">
        <v>0.122085747949722</v>
      </c>
      <c r="M49" s="17"/>
      <c r="N49" s="17">
        <v>0.23083521193940401</v>
      </c>
      <c r="O49" s="17">
        <v>0.235018457638064</v>
      </c>
      <c r="P49" s="17">
        <v>0.219213041191474</v>
      </c>
      <c r="Q49" s="17">
        <v>0.22531553044514699</v>
      </c>
      <c r="R49" s="17"/>
      <c r="S49" s="17">
        <v>0.22654809309670401</v>
      </c>
      <c r="T49" s="17">
        <v>0.230803017033646</v>
      </c>
      <c r="U49" s="17">
        <v>0.186313856380878</v>
      </c>
      <c r="V49" s="17">
        <v>0.22187290074757501</v>
      </c>
      <c r="W49" s="17">
        <v>0.259414278294334</v>
      </c>
      <c r="X49" s="17">
        <v>0.25694284911044402</v>
      </c>
      <c r="Y49" s="17">
        <v>0.21350443350714701</v>
      </c>
      <c r="Z49" s="17">
        <v>0.20774830371539299</v>
      </c>
      <c r="AA49" s="17">
        <v>0.27742383505614399</v>
      </c>
      <c r="AB49" s="17">
        <v>0.17623180890711801</v>
      </c>
      <c r="AC49" s="17">
        <v>0.20101589819243601</v>
      </c>
      <c r="AD49" s="17">
        <v>0.26762068040268999</v>
      </c>
      <c r="AE49" s="17"/>
      <c r="AF49" s="17">
        <v>0.20413974656632</v>
      </c>
      <c r="AG49" s="17">
        <v>0.20957577273508099</v>
      </c>
      <c r="AH49" s="17">
        <v>0.27268341550226499</v>
      </c>
      <c r="AI49" s="17"/>
      <c r="AJ49" s="17">
        <v>0.183749653709741</v>
      </c>
      <c r="AK49" s="17">
        <v>0.266766634898779</v>
      </c>
      <c r="AL49" s="17">
        <v>0.20679523343155601</v>
      </c>
      <c r="AM49" s="17">
        <v>0.22072908482078499</v>
      </c>
      <c r="AN49" s="17">
        <v>0.25420118742367698</v>
      </c>
      <c r="AO49" s="17"/>
      <c r="AP49" s="17">
        <v>0.168828067162272</v>
      </c>
      <c r="AQ49" s="17">
        <v>0.28131712117402302</v>
      </c>
      <c r="AR49" s="17">
        <v>0.230146624781148</v>
      </c>
      <c r="AS49" s="17">
        <v>0.22719437160007</v>
      </c>
      <c r="AT49" s="17"/>
      <c r="AU49" s="17">
        <v>0.19713767441941099</v>
      </c>
      <c r="AV49" s="17">
        <v>0.27322257965504199</v>
      </c>
      <c r="AW49" s="17">
        <v>0.246737146917893</v>
      </c>
      <c r="AX49" s="17">
        <v>0.222530045712998</v>
      </c>
      <c r="AY49" s="17">
        <v>0.163275777976538</v>
      </c>
    </row>
    <row r="50" spans="2:51" x14ac:dyDescent="0.35">
      <c r="B50" t="s">
        <v>90</v>
      </c>
      <c r="C50" s="17">
        <v>0.41850558925680797</v>
      </c>
      <c r="D50" s="17">
        <v>0.41333810356857897</v>
      </c>
      <c r="E50" s="17">
        <v>0.42437417757694001</v>
      </c>
      <c r="F50" s="17"/>
      <c r="G50" s="17">
        <v>0.37021612820901301</v>
      </c>
      <c r="H50" s="17">
        <v>0.40283821827851701</v>
      </c>
      <c r="I50" s="17">
        <v>0.41723088633868299</v>
      </c>
      <c r="J50" s="17">
        <v>0.41888343398146999</v>
      </c>
      <c r="K50" s="17">
        <v>0.46238455909314902</v>
      </c>
      <c r="L50" s="17">
        <v>0.43451945266661801</v>
      </c>
      <c r="M50" s="17"/>
      <c r="N50" s="17">
        <v>0.36457814940756</v>
      </c>
      <c r="O50" s="17">
        <v>0.42576482095545598</v>
      </c>
      <c r="P50" s="17">
        <v>0.45728891939266503</v>
      </c>
      <c r="Q50" s="17">
        <v>0.44207307518546002</v>
      </c>
      <c r="R50" s="17"/>
      <c r="S50" s="17">
        <v>0.41867037177312699</v>
      </c>
      <c r="T50" s="17">
        <v>0.39351835745851099</v>
      </c>
      <c r="U50" s="17">
        <v>0.40796674873584099</v>
      </c>
      <c r="V50" s="17">
        <v>0.45813723347903901</v>
      </c>
      <c r="W50" s="17">
        <v>0.42992030284841998</v>
      </c>
      <c r="X50" s="17">
        <v>0.40992209919367101</v>
      </c>
      <c r="Y50" s="17">
        <v>0.40078350897500697</v>
      </c>
      <c r="Z50" s="17">
        <v>0.46693294111475198</v>
      </c>
      <c r="AA50" s="17">
        <v>0.401366217599324</v>
      </c>
      <c r="AB50" s="17">
        <v>0.46591598532276501</v>
      </c>
      <c r="AC50" s="17">
        <v>0.42631584420614799</v>
      </c>
      <c r="AD50" s="17">
        <v>0.32459528068961202</v>
      </c>
      <c r="AE50" s="17"/>
      <c r="AF50" s="17">
        <v>0.458681272624539</v>
      </c>
      <c r="AG50" s="17">
        <v>0.39109665780030001</v>
      </c>
      <c r="AH50" s="17">
        <v>0.411201575732008</v>
      </c>
      <c r="AI50" s="17"/>
      <c r="AJ50" s="17">
        <v>0.44378334661115898</v>
      </c>
      <c r="AK50" s="17">
        <v>0.39575807946311597</v>
      </c>
      <c r="AL50" s="17">
        <v>0.41708813754808199</v>
      </c>
      <c r="AM50" s="17">
        <v>0.43552904080193799</v>
      </c>
      <c r="AN50" s="17">
        <v>0.41144789635788398</v>
      </c>
      <c r="AO50" s="17"/>
      <c r="AP50" s="17">
        <v>0.438415983850025</v>
      </c>
      <c r="AQ50" s="17">
        <v>0.39451667129019502</v>
      </c>
      <c r="AR50" s="17">
        <v>0.42116330763682902</v>
      </c>
      <c r="AS50" s="17">
        <v>0.42155646006878</v>
      </c>
      <c r="AT50" s="17"/>
      <c r="AU50" s="17">
        <v>0.43730485793285001</v>
      </c>
      <c r="AV50" s="17">
        <v>0.42134468903312899</v>
      </c>
      <c r="AW50" s="17">
        <v>0.41681133621885003</v>
      </c>
      <c r="AX50" s="17">
        <v>0.40643386178253499</v>
      </c>
      <c r="AY50" s="17">
        <v>0.21501115531600001</v>
      </c>
    </row>
    <row r="51" spans="2:51" x14ac:dyDescent="0.35">
      <c r="B51" t="s">
        <v>91</v>
      </c>
      <c r="C51" s="17">
        <v>0.13692433380204599</v>
      </c>
      <c r="D51" s="17">
        <v>0.16633676485462201</v>
      </c>
      <c r="E51" s="17">
        <v>0.108471799232269</v>
      </c>
      <c r="F51" s="17"/>
      <c r="G51" s="17">
        <v>8.9836758149388296E-2</v>
      </c>
      <c r="H51" s="17">
        <v>9.7808462199006893E-2</v>
      </c>
      <c r="I51" s="17">
        <v>9.2746590061725295E-2</v>
      </c>
      <c r="J51" s="17">
        <v>0.14098228451671899</v>
      </c>
      <c r="K51" s="17">
        <v>0.16171404947209</v>
      </c>
      <c r="L51" s="17">
        <v>0.21611168956839699</v>
      </c>
      <c r="M51" s="17"/>
      <c r="N51" s="17">
        <v>0.177361950258418</v>
      </c>
      <c r="O51" s="17">
        <v>0.13030282374895399</v>
      </c>
      <c r="P51" s="17">
        <v>0.130557109982613</v>
      </c>
      <c r="Q51" s="17">
        <v>0.101109259628074</v>
      </c>
      <c r="R51" s="17"/>
      <c r="S51" s="17">
        <v>0.109202250927148</v>
      </c>
      <c r="T51" s="17">
        <v>0.13775577469845299</v>
      </c>
      <c r="U51" s="17">
        <v>0.17699519657372201</v>
      </c>
      <c r="V51" s="17">
        <v>0.14314417378458499</v>
      </c>
      <c r="W51" s="17">
        <v>0.13571836068772</v>
      </c>
      <c r="X51" s="17">
        <v>9.0170303812540195E-2</v>
      </c>
      <c r="Y51" s="17">
        <v>0.16918928716768999</v>
      </c>
      <c r="Z51" s="17">
        <v>0.15581283910837401</v>
      </c>
      <c r="AA51" s="17">
        <v>0.122020979569963</v>
      </c>
      <c r="AB51" s="17">
        <v>0.138487645498032</v>
      </c>
      <c r="AC51" s="17">
        <v>0.13850241026149099</v>
      </c>
      <c r="AD51" s="17">
        <v>0.216924298266715</v>
      </c>
      <c r="AE51" s="17"/>
      <c r="AF51" s="17">
        <v>0.153002795153136</v>
      </c>
      <c r="AG51" s="17">
        <v>0.150769419501256</v>
      </c>
      <c r="AH51" s="17">
        <v>7.9555746985327094E-2</v>
      </c>
      <c r="AI51" s="17"/>
      <c r="AJ51" s="17">
        <v>0.15968068924083501</v>
      </c>
      <c r="AK51" s="17">
        <v>0.122931989204999</v>
      </c>
      <c r="AL51" s="17">
        <v>0.14333873532647301</v>
      </c>
      <c r="AM51" s="17">
        <v>0.14320810622452801</v>
      </c>
      <c r="AN51" s="17">
        <v>0.114102427303847</v>
      </c>
      <c r="AO51" s="17"/>
      <c r="AP51" s="17">
        <v>0.149254641000725</v>
      </c>
      <c r="AQ51" s="17">
        <v>0.12887543529619</v>
      </c>
      <c r="AR51" s="17">
        <v>0.14401061951681099</v>
      </c>
      <c r="AS51" s="17">
        <v>0.156740014734112</v>
      </c>
      <c r="AT51" s="17"/>
      <c r="AU51" s="17">
        <v>0.15603976833955599</v>
      </c>
      <c r="AV51" s="17">
        <v>0.11805673871335901</v>
      </c>
      <c r="AW51" s="17">
        <v>0.13478181041269999</v>
      </c>
      <c r="AX51" s="17">
        <v>0.106960930962365</v>
      </c>
      <c r="AY51" s="17">
        <v>0.27486892099892002</v>
      </c>
    </row>
    <row r="52" spans="2:51" x14ac:dyDescent="0.35">
      <c r="B52" t="s">
        <v>92</v>
      </c>
      <c r="C52" s="17">
        <v>8.5081029799598695E-2</v>
      </c>
      <c r="D52" s="17">
        <v>0.105013508728531</v>
      </c>
      <c r="E52" s="17">
        <v>6.5783907854899404E-2</v>
      </c>
      <c r="F52" s="17"/>
      <c r="G52" s="17">
        <v>3.1812223122869097E-2</v>
      </c>
      <c r="H52" s="17">
        <v>4.9742643560682698E-2</v>
      </c>
      <c r="I52" s="17">
        <v>4.74661855534423E-2</v>
      </c>
      <c r="J52" s="17">
        <v>7.0325534770064202E-2</v>
      </c>
      <c r="K52" s="17">
        <v>0.10445815566521401</v>
      </c>
      <c r="L52" s="17">
        <v>0.17891062010107001</v>
      </c>
      <c r="M52" s="17"/>
      <c r="N52" s="17">
        <v>0.120015019092281</v>
      </c>
      <c r="O52" s="17">
        <v>8.8365676656951594E-2</v>
      </c>
      <c r="P52" s="17">
        <v>7.6118856696784795E-2</v>
      </c>
      <c r="Q52" s="17">
        <v>4.9780050287859597E-2</v>
      </c>
      <c r="R52" s="17"/>
      <c r="S52" s="17">
        <v>8.6751598024117596E-2</v>
      </c>
      <c r="T52" s="17">
        <v>0.111558261850569</v>
      </c>
      <c r="U52" s="17">
        <v>0.109593296320336</v>
      </c>
      <c r="V52" s="17">
        <v>8.5289005088652697E-2</v>
      </c>
      <c r="W52" s="17">
        <v>5.3504014725539499E-2</v>
      </c>
      <c r="X52" s="17">
        <v>8.7616018862486406E-2</v>
      </c>
      <c r="Y52" s="17">
        <v>7.4421341189607998E-2</v>
      </c>
      <c r="Z52" s="17">
        <v>0.121754057710816</v>
      </c>
      <c r="AA52" s="17">
        <v>9.6092602301424301E-2</v>
      </c>
      <c r="AB52" s="17">
        <v>6.7695128700515403E-2</v>
      </c>
      <c r="AC52" s="17">
        <v>5.7379727434124797E-2</v>
      </c>
      <c r="AD52" s="17">
        <v>0</v>
      </c>
      <c r="AE52" s="17"/>
      <c r="AF52" s="17">
        <v>9.8350008320799195E-2</v>
      </c>
      <c r="AG52" s="17">
        <v>9.4574466733315696E-2</v>
      </c>
      <c r="AH52" s="17">
        <v>5.7979754857088298E-2</v>
      </c>
      <c r="AI52" s="17"/>
      <c r="AJ52" s="17">
        <v>0.12099311602217</v>
      </c>
      <c r="AK52" s="17">
        <v>7.5760686732651003E-2</v>
      </c>
      <c r="AL52" s="17">
        <v>0.108747472893348</v>
      </c>
      <c r="AM52" s="17">
        <v>0.16973346641078299</v>
      </c>
      <c r="AN52" s="17">
        <v>4.3242893364692801E-2</v>
      </c>
      <c r="AO52" s="17"/>
      <c r="AP52" s="17">
        <v>0.14263514540797501</v>
      </c>
      <c r="AQ52" s="17">
        <v>6.9408489807444101E-2</v>
      </c>
      <c r="AR52" s="17">
        <v>6.5676573815325601E-2</v>
      </c>
      <c r="AS52" s="17">
        <v>7.4725383061138795E-2</v>
      </c>
      <c r="AT52" s="17"/>
      <c r="AU52" s="17">
        <v>8.5196742537259604E-2</v>
      </c>
      <c r="AV52" s="17">
        <v>6.3191402448585704E-2</v>
      </c>
      <c r="AW52" s="17">
        <v>7.2742444185034602E-2</v>
      </c>
      <c r="AX52" s="17">
        <v>0.103528517398979</v>
      </c>
      <c r="AY52" s="17">
        <v>0.155567049564348</v>
      </c>
    </row>
    <row r="53" spans="2:51" x14ac:dyDescent="0.35">
      <c r="B53" t="s">
        <v>70</v>
      </c>
      <c r="C53" s="17">
        <v>2.1850015212587798E-2</v>
      </c>
      <c r="D53" s="17">
        <v>1.5684870756162698E-2</v>
      </c>
      <c r="E53" s="17">
        <v>2.7913300762200999E-2</v>
      </c>
      <c r="F53" s="17"/>
      <c r="G53" s="17">
        <v>4.3728999907242098E-2</v>
      </c>
      <c r="H53" s="17">
        <v>2.8299287079156899E-2</v>
      </c>
      <c r="I53" s="17">
        <v>1.76768876190323E-2</v>
      </c>
      <c r="J53" s="17">
        <v>1.1628884239470699E-2</v>
      </c>
      <c r="K53" s="17">
        <v>1.79424704785031E-2</v>
      </c>
      <c r="L53" s="17">
        <v>1.6460965878215002E-2</v>
      </c>
      <c r="M53" s="17"/>
      <c r="N53" s="17">
        <v>1.05724247298203E-2</v>
      </c>
      <c r="O53" s="17">
        <v>1.9769409700108102E-2</v>
      </c>
      <c r="P53" s="17">
        <v>2.4808262584799401E-2</v>
      </c>
      <c r="Q53" s="17">
        <v>2.97321144891954E-2</v>
      </c>
      <c r="R53" s="17"/>
      <c r="S53" s="17">
        <v>1.7381938084647702E-2</v>
      </c>
      <c r="T53" s="17">
        <v>3.25629684910426E-2</v>
      </c>
      <c r="U53" s="17">
        <v>5.48748430701933E-3</v>
      </c>
      <c r="V53" s="17">
        <v>1.95570693717887E-2</v>
      </c>
      <c r="W53" s="17">
        <v>5.9081545268978497E-3</v>
      </c>
      <c r="X53" s="17">
        <v>4.9913728065069503E-2</v>
      </c>
      <c r="Y53" s="17">
        <v>2.5811840918804899E-2</v>
      </c>
      <c r="Z53" s="17">
        <v>1.20260706163711E-2</v>
      </c>
      <c r="AA53" s="17">
        <v>1.2029402210463299E-2</v>
      </c>
      <c r="AB53" s="17">
        <v>2.33662186583357E-2</v>
      </c>
      <c r="AC53" s="17">
        <v>3.19330765576799E-2</v>
      </c>
      <c r="AD53" s="17">
        <v>1.67915595245407E-2</v>
      </c>
      <c r="AE53" s="17"/>
      <c r="AF53" s="17">
        <v>1.5744311843804201E-2</v>
      </c>
      <c r="AG53" s="17">
        <v>1.7776653377772601E-2</v>
      </c>
      <c r="AH53" s="17">
        <v>3.0885687996589299E-2</v>
      </c>
      <c r="AI53" s="17"/>
      <c r="AJ53" s="17">
        <v>1.46263050677947E-2</v>
      </c>
      <c r="AK53" s="17">
        <v>1.39557792384501E-2</v>
      </c>
      <c r="AL53" s="17">
        <v>6.0675974433490104E-3</v>
      </c>
      <c r="AM53" s="17">
        <v>3.0800301741967299E-2</v>
      </c>
      <c r="AN53" s="17">
        <v>4.4982772980038298E-2</v>
      </c>
      <c r="AO53" s="17"/>
      <c r="AP53" s="17">
        <v>1.43825928008087E-2</v>
      </c>
      <c r="AQ53" s="17">
        <v>1.9071869756616001E-2</v>
      </c>
      <c r="AR53" s="17">
        <v>5.85790282004883E-3</v>
      </c>
      <c r="AS53" s="17">
        <v>1.9579958357075902E-2</v>
      </c>
      <c r="AT53" s="17"/>
      <c r="AU53" s="17">
        <v>2.5098308444399701E-2</v>
      </c>
      <c r="AV53" s="17">
        <v>2.6364692253096199E-2</v>
      </c>
      <c r="AW53" s="17">
        <v>2.15334558238779E-2</v>
      </c>
      <c r="AX53" s="17">
        <v>9.9482970090942896E-3</v>
      </c>
      <c r="AY53" s="17">
        <v>0</v>
      </c>
    </row>
    <row r="54" spans="2:51" x14ac:dyDescent="0.35"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</row>
    <row r="55" spans="2:51" x14ac:dyDescent="0.35">
      <c r="B55" s="6" t="s">
        <v>99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</row>
    <row r="56" spans="2:51" x14ac:dyDescent="0.35">
      <c r="B56" s="21" t="s">
        <v>72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</row>
    <row r="57" spans="2:51" x14ac:dyDescent="0.35">
      <c r="B57" t="s">
        <v>94</v>
      </c>
      <c r="C57" s="17">
        <v>0.137179781518739</v>
      </c>
      <c r="D57" s="17">
        <v>0.116618152542267</v>
      </c>
      <c r="E57" s="17">
        <v>0.156602378569036</v>
      </c>
      <c r="F57" s="17"/>
      <c r="G57" s="17">
        <v>0.12970687654252999</v>
      </c>
      <c r="H57" s="17">
        <v>0.148116323080174</v>
      </c>
      <c r="I57" s="17">
        <v>0.15386311260494201</v>
      </c>
      <c r="J57" s="17">
        <v>0.17093975445242501</v>
      </c>
      <c r="K57" s="17">
        <v>0.150404243662079</v>
      </c>
      <c r="L57" s="17">
        <v>8.3193406997471894E-2</v>
      </c>
      <c r="M57" s="17"/>
      <c r="N57" s="17">
        <v>7.9298742515609699E-2</v>
      </c>
      <c r="O57" s="17">
        <v>0.13263325015302299</v>
      </c>
      <c r="P57" s="17">
        <v>0.13146018245227101</v>
      </c>
      <c r="Q57" s="17">
        <v>0.210555188013336</v>
      </c>
      <c r="R57" s="17"/>
      <c r="S57" s="17">
        <v>9.6009180172554207E-2</v>
      </c>
      <c r="T57" s="17">
        <v>0.13992911128131599</v>
      </c>
      <c r="U57" s="17">
        <v>0.1102733266728</v>
      </c>
      <c r="V57" s="17">
        <v>0.17194855843048801</v>
      </c>
      <c r="W57" s="17">
        <v>9.8385088510978394E-2</v>
      </c>
      <c r="X57" s="17">
        <v>0.141522567121418</v>
      </c>
      <c r="Y57" s="17">
        <v>0.20563355668532499</v>
      </c>
      <c r="Z57" s="17">
        <v>3.8734224299364003E-2</v>
      </c>
      <c r="AA57" s="17">
        <v>0.162884237025261</v>
      </c>
      <c r="AB57" s="17">
        <v>0.155522506403102</v>
      </c>
      <c r="AC57" s="17">
        <v>0.15920985492189399</v>
      </c>
      <c r="AD57" s="17">
        <v>0.12453888487600399</v>
      </c>
      <c r="AE57" s="17"/>
      <c r="AF57" s="17">
        <v>0.133136115816684</v>
      </c>
      <c r="AG57" s="17">
        <v>0.13238738625221799</v>
      </c>
      <c r="AH57" s="17">
        <v>0.162541560971908</v>
      </c>
      <c r="AI57" s="17"/>
      <c r="AJ57" s="17">
        <v>0.102852482636222</v>
      </c>
      <c r="AK57" s="17">
        <v>0.15634917599004799</v>
      </c>
      <c r="AL57" s="17">
        <v>0.102963581831042</v>
      </c>
      <c r="AM57" s="17">
        <v>0.239189003577927</v>
      </c>
      <c r="AN57" s="17">
        <v>0.149846971661768</v>
      </c>
      <c r="AO57" s="17"/>
      <c r="AP57" s="17">
        <v>6.5667784586555894E-2</v>
      </c>
      <c r="AQ57" s="17">
        <v>0.132964944303816</v>
      </c>
      <c r="AR57" s="17">
        <v>0.14986425053447799</v>
      </c>
      <c r="AS57" s="17">
        <v>0.16156305143518701</v>
      </c>
      <c r="AT57" s="17"/>
      <c r="AU57" s="17">
        <v>0.166692401759651</v>
      </c>
      <c r="AV57" s="17">
        <v>0.136893823941618</v>
      </c>
      <c r="AW57" s="17">
        <v>0.100579051207493</v>
      </c>
      <c r="AX57" s="17">
        <v>0.10930486429534</v>
      </c>
      <c r="AY57" s="17">
        <v>0.15219058514030101</v>
      </c>
    </row>
    <row r="58" spans="2:51" x14ac:dyDescent="0.35">
      <c r="B58" t="s">
        <v>95</v>
      </c>
      <c r="C58" s="17">
        <v>0.29461258498959297</v>
      </c>
      <c r="D58" s="17">
        <v>0.28866928135668402</v>
      </c>
      <c r="E58" s="17">
        <v>0.30099528829004502</v>
      </c>
      <c r="F58" s="17"/>
      <c r="G58" s="17">
        <v>0.29461301863600398</v>
      </c>
      <c r="H58" s="17">
        <v>0.25520460547888801</v>
      </c>
      <c r="I58" s="17">
        <v>0.28658162537208298</v>
      </c>
      <c r="J58" s="17">
        <v>0.33921068670712301</v>
      </c>
      <c r="K58" s="17">
        <v>0.30924253460462298</v>
      </c>
      <c r="L58" s="17">
        <v>0.28702038862902901</v>
      </c>
      <c r="M58" s="17"/>
      <c r="N58" s="17">
        <v>0.28913765262484697</v>
      </c>
      <c r="O58" s="17">
        <v>0.291230003066003</v>
      </c>
      <c r="P58" s="17">
        <v>0.30271077733857699</v>
      </c>
      <c r="Q58" s="17">
        <v>0.29494527932564502</v>
      </c>
      <c r="R58" s="17"/>
      <c r="S58" s="17">
        <v>0.27602178414072198</v>
      </c>
      <c r="T58" s="17">
        <v>0.30528402259263399</v>
      </c>
      <c r="U58" s="17">
        <v>0.301719278694765</v>
      </c>
      <c r="V58" s="17">
        <v>0.24913974857025301</v>
      </c>
      <c r="W58" s="17">
        <v>0.30555337716479097</v>
      </c>
      <c r="X58" s="17">
        <v>0.27035144611212097</v>
      </c>
      <c r="Y58" s="17">
        <v>0.25829818361969498</v>
      </c>
      <c r="Z58" s="17">
        <v>0.26057484741440301</v>
      </c>
      <c r="AA58" s="17">
        <v>0.36713858853721998</v>
      </c>
      <c r="AB58" s="17">
        <v>0.30910926551854601</v>
      </c>
      <c r="AC58" s="17">
        <v>0.30223349192349003</v>
      </c>
      <c r="AD58" s="17">
        <v>0.32009536575637199</v>
      </c>
      <c r="AE58" s="17"/>
      <c r="AF58" s="17">
        <v>0.27763020497885599</v>
      </c>
      <c r="AG58" s="17">
        <v>0.306173568685282</v>
      </c>
      <c r="AH58" s="17">
        <v>0.28201723057991102</v>
      </c>
      <c r="AI58" s="17"/>
      <c r="AJ58" s="17">
        <v>0.25528541762590401</v>
      </c>
      <c r="AK58" s="17">
        <v>0.32430411409705601</v>
      </c>
      <c r="AL58" s="17">
        <v>0.30703662017007299</v>
      </c>
      <c r="AM58" s="17">
        <v>0.33145663201095399</v>
      </c>
      <c r="AN58" s="17">
        <v>0.317574804167578</v>
      </c>
      <c r="AO58" s="17"/>
      <c r="AP58" s="17">
        <v>0.23400426771084401</v>
      </c>
      <c r="AQ58" s="17">
        <v>0.34801612889073802</v>
      </c>
      <c r="AR58" s="17">
        <v>0.23418782647772199</v>
      </c>
      <c r="AS58" s="17">
        <v>0.32849979658143402</v>
      </c>
      <c r="AT58" s="17"/>
      <c r="AU58" s="17">
        <v>0.32218939963675403</v>
      </c>
      <c r="AV58" s="17">
        <v>0.31623427912569002</v>
      </c>
      <c r="AW58" s="17">
        <v>0.27704147978687899</v>
      </c>
      <c r="AX58" s="17">
        <v>0.29674563243889801</v>
      </c>
      <c r="AY58" s="17">
        <v>0.176243571441346</v>
      </c>
    </row>
    <row r="59" spans="2:51" x14ac:dyDescent="0.35">
      <c r="B59" t="s">
        <v>96</v>
      </c>
      <c r="C59" s="17">
        <v>0.33907917912750601</v>
      </c>
      <c r="D59" s="17">
        <v>0.34746944440844202</v>
      </c>
      <c r="E59" s="17">
        <v>0.33155235202364902</v>
      </c>
      <c r="F59" s="17"/>
      <c r="G59" s="17">
        <v>0.25404884449538201</v>
      </c>
      <c r="H59" s="17">
        <v>0.349088437699203</v>
      </c>
      <c r="I59" s="17">
        <v>0.32180375476067302</v>
      </c>
      <c r="J59" s="17">
        <v>0.27995367564664297</v>
      </c>
      <c r="K59" s="17">
        <v>0.38297926508866897</v>
      </c>
      <c r="L59" s="17">
        <v>0.42017611188873899</v>
      </c>
      <c r="M59" s="17"/>
      <c r="N59" s="17">
        <v>0.36140216148884502</v>
      </c>
      <c r="O59" s="17">
        <v>0.31964350782338702</v>
      </c>
      <c r="P59" s="17">
        <v>0.35452192561704099</v>
      </c>
      <c r="Q59" s="17">
        <v>0.32340054970362297</v>
      </c>
      <c r="R59" s="17"/>
      <c r="S59" s="17">
        <v>0.31086995225710501</v>
      </c>
      <c r="T59" s="17">
        <v>0.32790167378932</v>
      </c>
      <c r="U59" s="17">
        <v>0.36579208906441102</v>
      </c>
      <c r="V59" s="17">
        <v>0.37000153152134402</v>
      </c>
      <c r="W59" s="17">
        <v>0.33130532469754598</v>
      </c>
      <c r="X59" s="17">
        <v>0.36562519151695599</v>
      </c>
      <c r="Y59" s="17">
        <v>0.36377315717960201</v>
      </c>
      <c r="Z59" s="17">
        <v>0.37149123175536097</v>
      </c>
      <c r="AA59" s="17">
        <v>0.30526520944402802</v>
      </c>
      <c r="AB59" s="17">
        <v>0.34645913454393501</v>
      </c>
      <c r="AC59" s="17">
        <v>0.29236263855639399</v>
      </c>
      <c r="AD59" s="17">
        <v>0.36513913609100601</v>
      </c>
      <c r="AE59" s="17"/>
      <c r="AF59" s="17">
        <v>0.36518032619566898</v>
      </c>
      <c r="AG59" s="17">
        <v>0.34330491462291501</v>
      </c>
      <c r="AH59" s="17">
        <v>0.31488985294093702</v>
      </c>
      <c r="AI59" s="17"/>
      <c r="AJ59" s="17">
        <v>0.38516047844245099</v>
      </c>
      <c r="AK59" s="17">
        <v>0.33609625760185302</v>
      </c>
      <c r="AL59" s="17">
        <v>0.34118446865304403</v>
      </c>
      <c r="AM59" s="17">
        <v>0.208521154745132</v>
      </c>
      <c r="AN59" s="17">
        <v>0.323668635237222</v>
      </c>
      <c r="AO59" s="17"/>
      <c r="AP59" s="17">
        <v>0.38944503611466302</v>
      </c>
      <c r="AQ59" s="17">
        <v>0.32443915909023102</v>
      </c>
      <c r="AR59" s="17">
        <v>0.32566644601630701</v>
      </c>
      <c r="AS59" s="17">
        <v>0.30169206244343</v>
      </c>
      <c r="AT59" s="17"/>
      <c r="AU59" s="17">
        <v>0.33148688810528798</v>
      </c>
      <c r="AV59" s="17">
        <v>0.357236600297206</v>
      </c>
      <c r="AW59" s="17">
        <v>0.34729130686381698</v>
      </c>
      <c r="AX59" s="17">
        <v>0.31082802582462399</v>
      </c>
      <c r="AY59" s="17">
        <v>0.37027717647862801</v>
      </c>
    </row>
    <row r="60" spans="2:51" x14ac:dyDescent="0.35">
      <c r="B60" t="s">
        <v>97</v>
      </c>
      <c r="C60" s="17">
        <v>0.17413219050009099</v>
      </c>
      <c r="D60" s="17">
        <v>0.18990655589762701</v>
      </c>
      <c r="E60" s="17">
        <v>0.15907052944300901</v>
      </c>
      <c r="F60" s="17"/>
      <c r="G60" s="17">
        <v>0.22022180258915</v>
      </c>
      <c r="H60" s="17">
        <v>0.14242809735512699</v>
      </c>
      <c r="I60" s="17">
        <v>0.18120279652683899</v>
      </c>
      <c r="J60" s="17">
        <v>0.181759859393132</v>
      </c>
      <c r="K60" s="17">
        <v>0.13814298850776599</v>
      </c>
      <c r="L60" s="17">
        <v>0.18152118101745701</v>
      </c>
      <c r="M60" s="17"/>
      <c r="N60" s="17">
        <v>0.193746992069739</v>
      </c>
      <c r="O60" s="17">
        <v>0.20699474519966901</v>
      </c>
      <c r="P60" s="17">
        <v>0.16045952749331299</v>
      </c>
      <c r="Q60" s="17">
        <v>0.128644931716103</v>
      </c>
      <c r="R60" s="17"/>
      <c r="S60" s="17">
        <v>0.22507666484095301</v>
      </c>
      <c r="T60" s="17">
        <v>0.16380675389521901</v>
      </c>
      <c r="U60" s="17">
        <v>0.17809563800321199</v>
      </c>
      <c r="V60" s="17">
        <v>0.1483448811543</v>
      </c>
      <c r="W60" s="17">
        <v>0.222105860063047</v>
      </c>
      <c r="X60" s="17">
        <v>0.147403894281848</v>
      </c>
      <c r="Y60" s="17">
        <v>0.117679258674947</v>
      </c>
      <c r="Z60" s="17">
        <v>0.25893726497187702</v>
      </c>
      <c r="AA60" s="17">
        <v>0.14290275845818101</v>
      </c>
      <c r="AB60" s="17">
        <v>0.16563596934977201</v>
      </c>
      <c r="AC60" s="17">
        <v>0.17631420662688499</v>
      </c>
      <c r="AD60" s="17">
        <v>0.19022661327661899</v>
      </c>
      <c r="AE60" s="17"/>
      <c r="AF60" s="17">
        <v>0.178564157152204</v>
      </c>
      <c r="AG60" s="17">
        <v>0.16712592512674801</v>
      </c>
      <c r="AH60" s="17">
        <v>0.161456742002687</v>
      </c>
      <c r="AI60" s="17"/>
      <c r="AJ60" s="17">
        <v>0.20103463222401399</v>
      </c>
      <c r="AK60" s="17">
        <v>0.132516604670875</v>
      </c>
      <c r="AL60" s="17">
        <v>0.20500269270820801</v>
      </c>
      <c r="AM60" s="17">
        <v>0.108303736575994</v>
      </c>
      <c r="AN60" s="17">
        <v>0.14966132246191499</v>
      </c>
      <c r="AO60" s="17"/>
      <c r="AP60" s="17">
        <v>0.23831811586099899</v>
      </c>
      <c r="AQ60" s="17">
        <v>0.14931764711611201</v>
      </c>
      <c r="AR60" s="17">
        <v>0.25126029552954499</v>
      </c>
      <c r="AS60" s="17">
        <v>0.14720188120876401</v>
      </c>
      <c r="AT60" s="17"/>
      <c r="AU60" s="17">
        <v>0.16305734658690599</v>
      </c>
      <c r="AV60" s="17">
        <v>0.141629159787098</v>
      </c>
      <c r="AW60" s="17">
        <v>0.200596026290604</v>
      </c>
      <c r="AX60" s="17">
        <v>0.17810921347375699</v>
      </c>
      <c r="AY60" s="17">
        <v>0.15673546016043099</v>
      </c>
    </row>
    <row r="61" spans="2:51" x14ac:dyDescent="0.35">
      <c r="B61" t="s">
        <v>98</v>
      </c>
      <c r="C61" s="17">
        <v>4.1892252404154201E-2</v>
      </c>
      <c r="D61" s="17">
        <v>5.2025904451883598E-2</v>
      </c>
      <c r="E61" s="17">
        <v>3.1039378549221099E-2</v>
      </c>
      <c r="F61" s="17"/>
      <c r="G61" s="17">
        <v>7.3238494004442198E-2</v>
      </c>
      <c r="H61" s="17">
        <v>8.8219845684502099E-2</v>
      </c>
      <c r="I61" s="17">
        <v>3.6683825471488199E-2</v>
      </c>
      <c r="J61" s="17">
        <v>2.8136023800677899E-2</v>
      </c>
      <c r="K61" s="17">
        <v>1.2153211208831101E-2</v>
      </c>
      <c r="L61" s="17">
        <v>1.8895558063811501E-2</v>
      </c>
      <c r="M61" s="17"/>
      <c r="N61" s="17">
        <v>6.9791485864335201E-2</v>
      </c>
      <c r="O61" s="17">
        <v>3.8957043305556702E-2</v>
      </c>
      <c r="P61" s="17">
        <v>3.1783769971320402E-2</v>
      </c>
      <c r="Q61" s="17">
        <v>2.4636662241682501E-2</v>
      </c>
      <c r="R61" s="17"/>
      <c r="S61" s="17">
        <v>8.5078630149573301E-2</v>
      </c>
      <c r="T61" s="17">
        <v>4.8674565157002303E-2</v>
      </c>
      <c r="U61" s="17">
        <v>2.2596683884260001E-2</v>
      </c>
      <c r="V61" s="17">
        <v>4.8351422312299601E-2</v>
      </c>
      <c r="W61" s="17">
        <v>4.2650349563637099E-2</v>
      </c>
      <c r="X61" s="17">
        <v>4.3814589255367901E-2</v>
      </c>
      <c r="Y61" s="17">
        <v>4.3261526577833602E-2</v>
      </c>
      <c r="Z61" s="17">
        <v>5.7689904187572902E-2</v>
      </c>
      <c r="AA61" s="17">
        <v>1.24250122348535E-2</v>
      </c>
      <c r="AB61" s="17">
        <v>1.0719745942025899E-2</v>
      </c>
      <c r="AC61" s="17">
        <v>4.8937198327865902E-2</v>
      </c>
      <c r="AD61" s="17">
        <v>0</v>
      </c>
      <c r="AE61" s="17"/>
      <c r="AF61" s="17">
        <v>3.7461253756050202E-2</v>
      </c>
      <c r="AG61" s="17">
        <v>4.2841703547808398E-2</v>
      </c>
      <c r="AH61" s="17">
        <v>5.1914327453878903E-2</v>
      </c>
      <c r="AI61" s="17"/>
      <c r="AJ61" s="17">
        <v>4.7673711764665699E-2</v>
      </c>
      <c r="AK61" s="17">
        <v>4.3938147637896503E-2</v>
      </c>
      <c r="AL61" s="17">
        <v>3.8480723198547798E-2</v>
      </c>
      <c r="AM61" s="17">
        <v>0.112529473089994</v>
      </c>
      <c r="AN61" s="17">
        <v>3.1682953740744001E-2</v>
      </c>
      <c r="AO61" s="17"/>
      <c r="AP61" s="17">
        <v>6.3612190148406897E-2</v>
      </c>
      <c r="AQ61" s="17">
        <v>3.6244544406895E-2</v>
      </c>
      <c r="AR61" s="17">
        <v>3.9021181441948799E-2</v>
      </c>
      <c r="AS61" s="17">
        <v>4.8820369055936397E-2</v>
      </c>
      <c r="AT61" s="17"/>
      <c r="AU61" s="17">
        <v>1.15560523632944E-2</v>
      </c>
      <c r="AV61" s="17">
        <v>3.4551135622845501E-2</v>
      </c>
      <c r="AW61" s="17">
        <v>5.5920275406937302E-2</v>
      </c>
      <c r="AX61" s="17">
        <v>9.3240037311720203E-2</v>
      </c>
      <c r="AY61" s="17">
        <v>0.14455320677929401</v>
      </c>
    </row>
    <row r="62" spans="2:51" x14ac:dyDescent="0.35">
      <c r="B62" t="s">
        <v>70</v>
      </c>
      <c r="C62" s="17">
        <v>1.3104011459916701E-2</v>
      </c>
      <c r="D62" s="17">
        <v>5.3106613430964804E-3</v>
      </c>
      <c r="E62" s="17">
        <v>2.0740073125040601E-2</v>
      </c>
      <c r="F62" s="17"/>
      <c r="G62" s="17">
        <v>2.81709637324918E-2</v>
      </c>
      <c r="H62" s="17">
        <v>1.6942690702106099E-2</v>
      </c>
      <c r="I62" s="17">
        <v>1.9864885263974199E-2</v>
      </c>
      <c r="J62" s="17">
        <v>0</v>
      </c>
      <c r="K62" s="17">
        <v>7.0777569280318997E-3</v>
      </c>
      <c r="L62" s="17">
        <v>9.1933534034918506E-3</v>
      </c>
      <c r="M62" s="17"/>
      <c r="N62" s="17">
        <v>6.6229654366246199E-3</v>
      </c>
      <c r="O62" s="17">
        <v>1.05414504523616E-2</v>
      </c>
      <c r="P62" s="17">
        <v>1.9063817127477799E-2</v>
      </c>
      <c r="Q62" s="17">
        <v>1.78173889996091E-2</v>
      </c>
      <c r="R62" s="17"/>
      <c r="S62" s="17">
        <v>6.9437884390929601E-3</v>
      </c>
      <c r="T62" s="17">
        <v>1.44038732845081E-2</v>
      </c>
      <c r="U62" s="17">
        <v>2.15229836805521E-2</v>
      </c>
      <c r="V62" s="17">
        <v>1.22138580113149E-2</v>
      </c>
      <c r="W62" s="17">
        <v>0</v>
      </c>
      <c r="X62" s="17">
        <v>3.1282311712289401E-2</v>
      </c>
      <c r="Y62" s="17">
        <v>1.13543172625971E-2</v>
      </c>
      <c r="Z62" s="17">
        <v>1.25725273714219E-2</v>
      </c>
      <c r="AA62" s="17">
        <v>9.3841943004575792E-3</v>
      </c>
      <c r="AB62" s="17">
        <v>1.2553378242618599E-2</v>
      </c>
      <c r="AC62" s="17">
        <v>2.0942609643471499E-2</v>
      </c>
      <c r="AD62" s="17">
        <v>0</v>
      </c>
      <c r="AE62" s="17"/>
      <c r="AF62" s="17">
        <v>8.0279421005374808E-3</v>
      </c>
      <c r="AG62" s="17">
        <v>8.1665017650286494E-3</v>
      </c>
      <c r="AH62" s="17">
        <v>2.7180286050678199E-2</v>
      </c>
      <c r="AI62" s="17"/>
      <c r="AJ62" s="17">
        <v>7.9932773067433599E-3</v>
      </c>
      <c r="AK62" s="17">
        <v>6.7957000022714703E-3</v>
      </c>
      <c r="AL62" s="17">
        <v>5.3319134390854197E-3</v>
      </c>
      <c r="AM62" s="17">
        <v>0</v>
      </c>
      <c r="AN62" s="17">
        <v>2.7565312730772399E-2</v>
      </c>
      <c r="AO62" s="17"/>
      <c r="AP62" s="17">
        <v>8.9526055785304898E-3</v>
      </c>
      <c r="AQ62" s="17">
        <v>9.0175761922088402E-3</v>
      </c>
      <c r="AR62" s="17">
        <v>0</v>
      </c>
      <c r="AS62" s="17">
        <v>1.2222839275249401E-2</v>
      </c>
      <c r="AT62" s="17"/>
      <c r="AU62" s="17">
        <v>5.0179115481057898E-3</v>
      </c>
      <c r="AV62" s="17">
        <v>1.3455001225542501E-2</v>
      </c>
      <c r="AW62" s="17">
        <v>1.85718604442697E-2</v>
      </c>
      <c r="AX62" s="17">
        <v>1.17722266556608E-2</v>
      </c>
      <c r="AY62" s="17">
        <v>0</v>
      </c>
    </row>
    <row r="63" spans="2:51" x14ac:dyDescent="0.35"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</row>
    <row r="64" spans="2:51" x14ac:dyDescent="0.35">
      <c r="B64" s="6" t="s">
        <v>100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</row>
    <row r="65" spans="2:51" x14ac:dyDescent="0.35">
      <c r="B65" s="21" t="s">
        <v>72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</row>
    <row r="66" spans="2:51" x14ac:dyDescent="0.35">
      <c r="B66" t="s">
        <v>94</v>
      </c>
      <c r="C66" s="17">
        <v>0.232173280198536</v>
      </c>
      <c r="D66" s="17">
        <v>0.22490705079487</v>
      </c>
      <c r="E66" s="17">
        <v>0.23879943116011099</v>
      </c>
      <c r="F66" s="17"/>
      <c r="G66" s="17">
        <v>0.20173276380774699</v>
      </c>
      <c r="H66" s="17">
        <v>0.19922797083702001</v>
      </c>
      <c r="I66" s="17">
        <v>0.23339413273015</v>
      </c>
      <c r="J66" s="17">
        <v>0.32908279088707199</v>
      </c>
      <c r="K66" s="17">
        <v>0.26875267684750298</v>
      </c>
      <c r="L66" s="17">
        <v>0.174557217632093</v>
      </c>
      <c r="M66" s="17"/>
      <c r="N66" s="17">
        <v>0.17430116979309901</v>
      </c>
      <c r="O66" s="17">
        <v>0.233519227307737</v>
      </c>
      <c r="P66" s="17">
        <v>0.22116140194618999</v>
      </c>
      <c r="Q66" s="17">
        <v>0.30437050153330603</v>
      </c>
      <c r="R66" s="17"/>
      <c r="S66" s="17">
        <v>0.20257366058148599</v>
      </c>
      <c r="T66" s="17">
        <v>0.24372589609348899</v>
      </c>
      <c r="U66" s="17">
        <v>0.219937707962366</v>
      </c>
      <c r="V66" s="17">
        <v>0.226629420608781</v>
      </c>
      <c r="W66" s="17">
        <v>0.185324235533087</v>
      </c>
      <c r="X66" s="17">
        <v>0.18953087888719999</v>
      </c>
      <c r="Y66" s="17">
        <v>0.28047850508884398</v>
      </c>
      <c r="Z66" s="17">
        <v>7.8320783214965703E-2</v>
      </c>
      <c r="AA66" s="17">
        <v>0.27989411615224302</v>
      </c>
      <c r="AB66" s="17">
        <v>0.29683145929337501</v>
      </c>
      <c r="AC66" s="17">
        <v>0.26369857106516997</v>
      </c>
      <c r="AD66" s="17">
        <v>0.26075191709300899</v>
      </c>
      <c r="AE66" s="17"/>
      <c r="AF66" s="17">
        <v>0.21756392124593901</v>
      </c>
      <c r="AG66" s="17">
        <v>0.23548737661210001</v>
      </c>
      <c r="AH66" s="17">
        <v>0.27714318492810203</v>
      </c>
      <c r="AI66" s="17"/>
      <c r="AJ66" s="17">
        <v>0.19616813472738401</v>
      </c>
      <c r="AK66" s="17">
        <v>0.23155397525899199</v>
      </c>
      <c r="AL66" s="17">
        <v>0.219617125386214</v>
      </c>
      <c r="AM66" s="17">
        <v>0.13933419109384301</v>
      </c>
      <c r="AN66" s="17">
        <v>0.283138279915015</v>
      </c>
      <c r="AO66" s="17"/>
      <c r="AP66" s="17">
        <v>0.134658211105873</v>
      </c>
      <c r="AQ66" s="17">
        <v>0.24723327601312001</v>
      </c>
      <c r="AR66" s="17">
        <v>0.22509736062894301</v>
      </c>
      <c r="AS66" s="17">
        <v>0.28190922379309102</v>
      </c>
      <c r="AT66" s="17"/>
      <c r="AU66" s="17">
        <v>0.24522113888773001</v>
      </c>
      <c r="AV66" s="17">
        <v>0.25658205657732103</v>
      </c>
      <c r="AW66" s="17">
        <v>0.192088615526013</v>
      </c>
      <c r="AX66" s="17">
        <v>0.21364105584160201</v>
      </c>
      <c r="AY66" s="17">
        <v>0.18971490631534399</v>
      </c>
    </row>
    <row r="67" spans="2:51" x14ac:dyDescent="0.35">
      <c r="B67" t="s">
        <v>95</v>
      </c>
      <c r="C67" s="17">
        <v>0.24749061736327399</v>
      </c>
      <c r="D67" s="17">
        <v>0.22639907257078401</v>
      </c>
      <c r="E67" s="17">
        <v>0.268573170746778</v>
      </c>
      <c r="F67" s="17"/>
      <c r="G67" s="17">
        <v>0.17530804740733499</v>
      </c>
      <c r="H67" s="17">
        <v>0.21295944028181901</v>
      </c>
      <c r="I67" s="17">
        <v>0.273006279295121</v>
      </c>
      <c r="J67" s="17">
        <v>0.251823086479181</v>
      </c>
      <c r="K67" s="17">
        <v>0.278993244273047</v>
      </c>
      <c r="L67" s="17">
        <v>0.277889267853694</v>
      </c>
      <c r="M67" s="17"/>
      <c r="N67" s="17">
        <v>0.21513954671593799</v>
      </c>
      <c r="O67" s="17">
        <v>0.25692083095598001</v>
      </c>
      <c r="P67" s="17">
        <v>0.27921598549020599</v>
      </c>
      <c r="Q67" s="17">
        <v>0.24220938810905299</v>
      </c>
      <c r="R67" s="17"/>
      <c r="S67" s="17">
        <v>0.20198388254007499</v>
      </c>
      <c r="T67" s="17">
        <v>0.23272355286993601</v>
      </c>
      <c r="U67" s="17">
        <v>0.254309590665245</v>
      </c>
      <c r="V67" s="17">
        <v>0.255757629214385</v>
      </c>
      <c r="W67" s="17">
        <v>0.29843378797707099</v>
      </c>
      <c r="X67" s="17">
        <v>0.27804199905799099</v>
      </c>
      <c r="Y67" s="17">
        <v>0.20160736634144999</v>
      </c>
      <c r="Z67" s="17">
        <v>0.19660587354468301</v>
      </c>
      <c r="AA67" s="17">
        <v>0.25931641594122401</v>
      </c>
      <c r="AB67" s="17">
        <v>0.275537818787981</v>
      </c>
      <c r="AC67" s="17">
        <v>0.22729871832199899</v>
      </c>
      <c r="AD67" s="17">
        <v>0.36751525349112202</v>
      </c>
      <c r="AE67" s="17"/>
      <c r="AF67" s="17">
        <v>0.25759551771650002</v>
      </c>
      <c r="AG67" s="17">
        <v>0.26462932614766299</v>
      </c>
      <c r="AH67" s="17">
        <v>0.22341783510284599</v>
      </c>
      <c r="AI67" s="17"/>
      <c r="AJ67" s="17">
        <v>0.24634155574326699</v>
      </c>
      <c r="AK67" s="17">
        <v>0.26657469382202598</v>
      </c>
      <c r="AL67" s="17">
        <v>0.25337964194990698</v>
      </c>
      <c r="AM67" s="17">
        <v>0.27650737806382603</v>
      </c>
      <c r="AN67" s="17">
        <v>0.224775815437288</v>
      </c>
      <c r="AO67" s="17"/>
      <c r="AP67" s="17">
        <v>0.25208478688459701</v>
      </c>
      <c r="AQ67" s="17">
        <v>0.26246792100608701</v>
      </c>
      <c r="AR67" s="17">
        <v>0.197581824310432</v>
      </c>
      <c r="AS67" s="17">
        <v>0.23490642221338001</v>
      </c>
      <c r="AT67" s="17"/>
      <c r="AU67" s="17">
        <v>0.28934906367359797</v>
      </c>
      <c r="AV67" s="17">
        <v>0.24497874662519201</v>
      </c>
      <c r="AW67" s="17">
        <v>0.23101453954285101</v>
      </c>
      <c r="AX67" s="17">
        <v>0.21732760544090901</v>
      </c>
      <c r="AY67" s="17">
        <v>0.18000090380929001</v>
      </c>
    </row>
    <row r="68" spans="2:51" x14ac:dyDescent="0.35">
      <c r="B68" t="s">
        <v>96</v>
      </c>
      <c r="C68" s="17">
        <v>0.225160610474824</v>
      </c>
      <c r="D68" s="17">
        <v>0.225709359679586</v>
      </c>
      <c r="E68" s="17">
        <v>0.225067247861446</v>
      </c>
      <c r="F68" s="17"/>
      <c r="G68" s="17">
        <v>0.24281750914702399</v>
      </c>
      <c r="H68" s="17">
        <v>0.23698658699335501</v>
      </c>
      <c r="I68" s="17">
        <v>0.214264474897989</v>
      </c>
      <c r="J68" s="17">
        <v>0.15583048325634399</v>
      </c>
      <c r="K68" s="17">
        <v>0.24268220182702899</v>
      </c>
      <c r="L68" s="17">
        <v>0.25748185229418702</v>
      </c>
      <c r="M68" s="17"/>
      <c r="N68" s="17">
        <v>0.25796705857305202</v>
      </c>
      <c r="O68" s="17">
        <v>0.188786588387197</v>
      </c>
      <c r="P68" s="17">
        <v>0.22906093579450901</v>
      </c>
      <c r="Q68" s="17">
        <v>0.227227821009405</v>
      </c>
      <c r="R68" s="17"/>
      <c r="S68" s="17">
        <v>0.20000746914380199</v>
      </c>
      <c r="T68" s="17">
        <v>0.215694483410864</v>
      </c>
      <c r="U68" s="17">
        <v>0.20538956315631399</v>
      </c>
      <c r="V68" s="17">
        <v>0.241930796698441</v>
      </c>
      <c r="W68" s="17">
        <v>0.20686168747313899</v>
      </c>
      <c r="X68" s="17">
        <v>0.25662925988328</v>
      </c>
      <c r="Y68" s="17">
        <v>0.25005454432777402</v>
      </c>
      <c r="Z68" s="17">
        <v>0.314551514361536</v>
      </c>
      <c r="AA68" s="17">
        <v>0.22773426542584199</v>
      </c>
      <c r="AB68" s="17">
        <v>0.20279167761295899</v>
      </c>
      <c r="AC68" s="17">
        <v>0.25860911098469003</v>
      </c>
      <c r="AD68" s="17">
        <v>0.15096606932368201</v>
      </c>
      <c r="AE68" s="17"/>
      <c r="AF68" s="17">
        <v>0.225946236421741</v>
      </c>
      <c r="AG68" s="17">
        <v>0.22762388227599301</v>
      </c>
      <c r="AH68" s="17">
        <v>0.19694694403862301</v>
      </c>
      <c r="AI68" s="17"/>
      <c r="AJ68" s="17">
        <v>0.231249598969689</v>
      </c>
      <c r="AK68" s="17">
        <v>0.22598678021856899</v>
      </c>
      <c r="AL68" s="17">
        <v>0.23878550540572099</v>
      </c>
      <c r="AM68" s="17">
        <v>0.21314060519504399</v>
      </c>
      <c r="AN68" s="17">
        <v>0.23602491167391801</v>
      </c>
      <c r="AO68" s="17"/>
      <c r="AP68" s="17">
        <v>0.23868865737365699</v>
      </c>
      <c r="AQ68" s="17">
        <v>0.219047216219378</v>
      </c>
      <c r="AR68" s="17">
        <v>0.246356504101607</v>
      </c>
      <c r="AS68" s="17">
        <v>0.20938044760310801</v>
      </c>
      <c r="AT68" s="17"/>
      <c r="AU68" s="17">
        <v>0.22722393997871099</v>
      </c>
      <c r="AV68" s="17">
        <v>0.22860236753539201</v>
      </c>
      <c r="AW68" s="17">
        <v>0.23140103162547901</v>
      </c>
      <c r="AX68" s="17">
        <v>0.20090553554899401</v>
      </c>
      <c r="AY68" s="17">
        <v>0.24950070692177301</v>
      </c>
    </row>
    <row r="69" spans="2:51" x14ac:dyDescent="0.35">
      <c r="B69" t="s">
        <v>97</v>
      </c>
      <c r="C69" s="17">
        <v>0.181801876766366</v>
      </c>
      <c r="D69" s="17">
        <v>0.19588996058289301</v>
      </c>
      <c r="E69" s="17">
        <v>0.16840196475612601</v>
      </c>
      <c r="F69" s="17"/>
      <c r="G69" s="17">
        <v>0.205127253216456</v>
      </c>
      <c r="H69" s="17">
        <v>0.197976902054393</v>
      </c>
      <c r="I69" s="17">
        <v>0.18277449791650799</v>
      </c>
      <c r="J69" s="17">
        <v>0.15755100884323101</v>
      </c>
      <c r="K69" s="17">
        <v>0.135435404467981</v>
      </c>
      <c r="L69" s="17">
        <v>0.20332254475670899</v>
      </c>
      <c r="M69" s="17"/>
      <c r="N69" s="17">
        <v>0.212595739613888</v>
      </c>
      <c r="O69" s="17">
        <v>0.19441236706264001</v>
      </c>
      <c r="P69" s="17">
        <v>0.162919104102316</v>
      </c>
      <c r="Q69" s="17">
        <v>0.151877991277164</v>
      </c>
      <c r="R69" s="17"/>
      <c r="S69" s="17">
        <v>0.22517808649857399</v>
      </c>
      <c r="T69" s="17">
        <v>0.18068631723636699</v>
      </c>
      <c r="U69" s="17">
        <v>0.18528105006485299</v>
      </c>
      <c r="V69" s="17">
        <v>0.205428724605633</v>
      </c>
      <c r="W69" s="17">
        <v>0.17172294227936</v>
      </c>
      <c r="X69" s="17">
        <v>0.15406982096965499</v>
      </c>
      <c r="Y69" s="17">
        <v>0.14044278205378899</v>
      </c>
      <c r="Z69" s="17">
        <v>0.250033144269729</v>
      </c>
      <c r="AA69" s="17">
        <v>0.187740548572844</v>
      </c>
      <c r="AB69" s="17">
        <v>0.15776302933650799</v>
      </c>
      <c r="AC69" s="17">
        <v>0.14867413323147199</v>
      </c>
      <c r="AD69" s="17">
        <v>0.13596394804183101</v>
      </c>
      <c r="AE69" s="17"/>
      <c r="AF69" s="17">
        <v>0.19909064463898701</v>
      </c>
      <c r="AG69" s="17">
        <v>0.16762754490024501</v>
      </c>
      <c r="AH69" s="17">
        <v>0.17208624515659701</v>
      </c>
      <c r="AI69" s="17"/>
      <c r="AJ69" s="17">
        <v>0.21125371125584599</v>
      </c>
      <c r="AK69" s="17">
        <v>0.16555759060530201</v>
      </c>
      <c r="AL69" s="17">
        <v>0.160877593257231</v>
      </c>
      <c r="AM69" s="17">
        <v>0.17706123514007899</v>
      </c>
      <c r="AN69" s="17">
        <v>0.15596122101542401</v>
      </c>
      <c r="AO69" s="17"/>
      <c r="AP69" s="17">
        <v>0.228395574966819</v>
      </c>
      <c r="AQ69" s="17">
        <v>0.16891287214002401</v>
      </c>
      <c r="AR69" s="17">
        <v>0.20290116332632899</v>
      </c>
      <c r="AS69" s="17">
        <v>0.164267633609185</v>
      </c>
      <c r="AT69" s="17"/>
      <c r="AU69" s="17">
        <v>0.16539189473664601</v>
      </c>
      <c r="AV69" s="17">
        <v>0.160420948261429</v>
      </c>
      <c r="AW69" s="17">
        <v>0.19386396336983</v>
      </c>
      <c r="AX69" s="17">
        <v>0.21420553672488599</v>
      </c>
      <c r="AY69" s="17">
        <v>0.207737123878732</v>
      </c>
    </row>
    <row r="70" spans="2:51" x14ac:dyDescent="0.35">
      <c r="B70" t="s">
        <v>98</v>
      </c>
      <c r="C70" s="17">
        <v>8.9182536397168902E-2</v>
      </c>
      <c r="D70" s="17">
        <v>0.116837125163417</v>
      </c>
      <c r="E70" s="17">
        <v>6.1313174811872102E-2</v>
      </c>
      <c r="F70" s="17"/>
      <c r="G70" s="17">
        <v>0.11807459345356699</v>
      </c>
      <c r="H70" s="17">
        <v>0.13277604482857799</v>
      </c>
      <c r="I70" s="17">
        <v>6.7082726388695696E-2</v>
      </c>
      <c r="J70" s="17">
        <v>9.3323875419645902E-2</v>
      </c>
      <c r="K70" s="17">
        <v>5.8672273700738797E-2</v>
      </c>
      <c r="L70" s="17">
        <v>6.9773142773725497E-2</v>
      </c>
      <c r="M70" s="17"/>
      <c r="N70" s="17">
        <v>0.12713993363307399</v>
      </c>
      <c r="O70" s="17">
        <v>0.10596487446566499</v>
      </c>
      <c r="P70" s="17">
        <v>7.8595573634709801E-2</v>
      </c>
      <c r="Q70" s="17">
        <v>3.9996533794135897E-2</v>
      </c>
      <c r="R70" s="17"/>
      <c r="S70" s="17">
        <v>0.15598289117864</v>
      </c>
      <c r="T70" s="17">
        <v>9.8305621608776497E-2</v>
      </c>
      <c r="U70" s="17">
        <v>9.4663515755425906E-2</v>
      </c>
      <c r="V70" s="17">
        <v>5.1868419292199798E-2</v>
      </c>
      <c r="W70" s="17">
        <v>0.117840885252289</v>
      </c>
      <c r="X70" s="17">
        <v>6.8030637899679905E-2</v>
      </c>
      <c r="Y70" s="17">
        <v>0.103530957943591</v>
      </c>
      <c r="Z70" s="17">
        <v>0.14846261399271601</v>
      </c>
      <c r="AA70" s="17">
        <v>4.0150427643681E-2</v>
      </c>
      <c r="AB70" s="17">
        <v>5.46993839254779E-2</v>
      </c>
      <c r="AC70" s="17">
        <v>5.7259603930294903E-2</v>
      </c>
      <c r="AD70" s="17">
        <v>5.0531147052701897E-2</v>
      </c>
      <c r="AE70" s="17"/>
      <c r="AF70" s="17">
        <v>8.7848869637817101E-2</v>
      </c>
      <c r="AG70" s="17">
        <v>8.7688747989198207E-2</v>
      </c>
      <c r="AH70" s="17">
        <v>8.82498041337796E-2</v>
      </c>
      <c r="AI70" s="17"/>
      <c r="AJ70" s="17">
        <v>0.104670959930885</v>
      </c>
      <c r="AK70" s="17">
        <v>8.9777142967431403E-2</v>
      </c>
      <c r="AL70" s="17">
        <v>0.110792674216608</v>
      </c>
      <c r="AM70" s="17">
        <v>0.19395659050720901</v>
      </c>
      <c r="AN70" s="17">
        <v>5.7356774119600003E-2</v>
      </c>
      <c r="AO70" s="17"/>
      <c r="AP70" s="17">
        <v>0.13120942501603799</v>
      </c>
      <c r="AQ70" s="17">
        <v>8.1097234129020396E-2</v>
      </c>
      <c r="AR70" s="17">
        <v>0.11112716394211</v>
      </c>
      <c r="AS70" s="17">
        <v>8.9203278861898605E-2</v>
      </c>
      <c r="AT70" s="17"/>
      <c r="AU70" s="17">
        <v>4.9706017328680602E-2</v>
      </c>
      <c r="AV70" s="17">
        <v>7.8710878826485003E-2</v>
      </c>
      <c r="AW70" s="17">
        <v>0.123147572937605</v>
      </c>
      <c r="AX70" s="17">
        <v>0.14182251169207399</v>
      </c>
      <c r="AY70" s="17">
        <v>0.17304635907486099</v>
      </c>
    </row>
    <row r="71" spans="2:51" x14ac:dyDescent="0.35">
      <c r="B71" t="s">
        <v>70</v>
      </c>
      <c r="C71" s="17">
        <v>2.41910787998319E-2</v>
      </c>
      <c r="D71" s="17">
        <v>1.0257431208449E-2</v>
      </c>
      <c r="E71" s="17">
        <v>3.7845010663667099E-2</v>
      </c>
      <c r="F71" s="17"/>
      <c r="G71" s="17">
        <v>5.6939832967871397E-2</v>
      </c>
      <c r="H71" s="17">
        <v>2.0073055004835201E-2</v>
      </c>
      <c r="I71" s="17">
        <v>2.9477888771536499E-2</v>
      </c>
      <c r="J71" s="17">
        <v>1.2388755114525699E-2</v>
      </c>
      <c r="K71" s="17">
        <v>1.5464198883701701E-2</v>
      </c>
      <c r="L71" s="17">
        <v>1.6975974689591701E-2</v>
      </c>
      <c r="M71" s="17"/>
      <c r="N71" s="17">
        <v>1.2856551670948801E-2</v>
      </c>
      <c r="O71" s="17">
        <v>2.0396111820781E-2</v>
      </c>
      <c r="P71" s="17">
        <v>2.9046999032068501E-2</v>
      </c>
      <c r="Q71" s="17">
        <v>3.4317764276936197E-2</v>
      </c>
      <c r="R71" s="17"/>
      <c r="S71" s="17">
        <v>1.4274010057422799E-2</v>
      </c>
      <c r="T71" s="17">
        <v>2.88641287805677E-2</v>
      </c>
      <c r="U71" s="17">
        <v>4.0418572395796701E-2</v>
      </c>
      <c r="V71" s="17">
        <v>1.8385009580560399E-2</v>
      </c>
      <c r="W71" s="17">
        <v>1.9816461485054799E-2</v>
      </c>
      <c r="X71" s="17">
        <v>5.36974033021946E-2</v>
      </c>
      <c r="Y71" s="17">
        <v>2.38858442445525E-2</v>
      </c>
      <c r="Z71" s="17">
        <v>1.20260706163711E-2</v>
      </c>
      <c r="AA71" s="17">
        <v>5.1642262641665897E-3</v>
      </c>
      <c r="AB71" s="17">
        <v>1.23766310436998E-2</v>
      </c>
      <c r="AC71" s="17">
        <v>4.4459862466373297E-2</v>
      </c>
      <c r="AD71" s="17">
        <v>3.4271664997653502E-2</v>
      </c>
      <c r="AE71" s="17"/>
      <c r="AF71" s="17">
        <v>1.19548103390168E-2</v>
      </c>
      <c r="AG71" s="17">
        <v>1.69431220748004E-2</v>
      </c>
      <c r="AH71" s="17">
        <v>4.2155986640053503E-2</v>
      </c>
      <c r="AI71" s="17"/>
      <c r="AJ71" s="17">
        <v>1.0316039372929501E-2</v>
      </c>
      <c r="AK71" s="17">
        <v>2.0549817127679199E-2</v>
      </c>
      <c r="AL71" s="17">
        <v>1.6547459784318999E-2</v>
      </c>
      <c r="AM71" s="17">
        <v>0</v>
      </c>
      <c r="AN71" s="17">
        <v>4.2742997838755202E-2</v>
      </c>
      <c r="AO71" s="17"/>
      <c r="AP71" s="17">
        <v>1.4963344653015199E-2</v>
      </c>
      <c r="AQ71" s="17">
        <v>2.1241480492371002E-2</v>
      </c>
      <c r="AR71" s="17">
        <v>1.69359836905781E-2</v>
      </c>
      <c r="AS71" s="17">
        <v>2.0332993919336999E-2</v>
      </c>
      <c r="AT71" s="17"/>
      <c r="AU71" s="17">
        <v>2.31079453946328E-2</v>
      </c>
      <c r="AV71" s="17">
        <v>3.0705002174180401E-2</v>
      </c>
      <c r="AW71" s="17">
        <v>2.8484276998222601E-2</v>
      </c>
      <c r="AX71" s="17">
        <v>1.20977547515354E-2</v>
      </c>
      <c r="AY71" s="17">
        <v>0</v>
      </c>
    </row>
    <row r="72" spans="2:51" x14ac:dyDescent="0.35"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</row>
    <row r="73" spans="2:51" x14ac:dyDescent="0.35">
      <c r="B73" s="6" t="s">
        <v>111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</row>
    <row r="74" spans="2:51" x14ac:dyDescent="0.35">
      <c r="B74" s="21" t="s">
        <v>72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</row>
    <row r="75" spans="2:51" x14ac:dyDescent="0.35">
      <c r="B75" t="s">
        <v>105</v>
      </c>
      <c r="C75" s="17">
        <v>2.1589355240187399E-2</v>
      </c>
      <c r="D75" s="17">
        <v>1.8460285411832301E-2</v>
      </c>
      <c r="E75" s="17">
        <v>2.4687361704819302E-2</v>
      </c>
      <c r="F75" s="17"/>
      <c r="G75" s="17">
        <v>4.0466974048546302E-2</v>
      </c>
      <c r="H75" s="17">
        <v>1.5729679439120101E-2</v>
      </c>
      <c r="I75" s="17">
        <v>1.8739209258387599E-2</v>
      </c>
      <c r="J75" s="17">
        <v>3.2934789860115103E-2</v>
      </c>
      <c r="K75" s="17">
        <v>2.0229129612950199E-2</v>
      </c>
      <c r="L75" s="17">
        <v>7.8219311930345908E-3</v>
      </c>
      <c r="M75" s="17"/>
      <c r="N75" s="17">
        <v>2.92102810445177E-2</v>
      </c>
      <c r="O75" s="17">
        <v>1.54569353426817E-2</v>
      </c>
      <c r="P75" s="17">
        <v>1.4695864489973001E-2</v>
      </c>
      <c r="Q75" s="17">
        <v>2.6289974580184599E-2</v>
      </c>
      <c r="R75" s="17"/>
      <c r="S75" s="17">
        <v>3.5557989594824702E-2</v>
      </c>
      <c r="T75" s="17">
        <v>1.9847151682056099E-2</v>
      </c>
      <c r="U75" s="17">
        <v>3.8704803310006301E-2</v>
      </c>
      <c r="V75" s="17">
        <v>3.4824809983329597E-2</v>
      </c>
      <c r="W75" s="17">
        <v>1.27491234053609E-2</v>
      </c>
      <c r="X75" s="17">
        <v>1.61007989354373E-2</v>
      </c>
      <c r="Y75" s="17">
        <v>0</v>
      </c>
      <c r="Z75" s="17">
        <v>0</v>
      </c>
      <c r="AA75" s="17">
        <v>1.8786363021936401E-2</v>
      </c>
      <c r="AB75" s="17">
        <v>2.8045035341821099E-2</v>
      </c>
      <c r="AC75" s="17">
        <v>1.7187314243295101E-2</v>
      </c>
      <c r="AD75" s="17">
        <v>0</v>
      </c>
      <c r="AE75" s="17"/>
      <c r="AF75" s="17">
        <v>1.1006567439496E-2</v>
      </c>
      <c r="AG75" s="17">
        <v>3.7244874721883599E-2</v>
      </c>
      <c r="AH75" s="17">
        <v>1.0027526259979901E-2</v>
      </c>
      <c r="AI75" s="17"/>
      <c r="AJ75" s="17">
        <v>1.42596276687033E-2</v>
      </c>
      <c r="AK75" s="17">
        <v>3.5277308776410297E-2</v>
      </c>
      <c r="AL75" s="17">
        <v>2.2218568321256699E-2</v>
      </c>
      <c r="AM75" s="17">
        <v>4.2086346305226098E-2</v>
      </c>
      <c r="AN75" s="17">
        <v>7.6648687929321696E-3</v>
      </c>
      <c r="AO75" s="17"/>
      <c r="AP75" s="17">
        <v>1.86035062095633E-2</v>
      </c>
      <c r="AQ75" s="17">
        <v>2.7806469118715298E-2</v>
      </c>
      <c r="AR75" s="17">
        <v>2.1450700255206599E-2</v>
      </c>
      <c r="AS75" s="17">
        <v>0</v>
      </c>
      <c r="AT75" s="17"/>
      <c r="AU75" s="17">
        <v>1.2996273387816599E-2</v>
      </c>
      <c r="AV75" s="17">
        <v>2.02252098913249E-2</v>
      </c>
      <c r="AW75" s="17">
        <v>2.1121748165244699E-2</v>
      </c>
      <c r="AX75" s="17">
        <v>4.6860406552063603E-2</v>
      </c>
      <c r="AY75" s="17">
        <v>2.7551218388745E-2</v>
      </c>
    </row>
    <row r="76" spans="2:51" x14ac:dyDescent="0.35">
      <c r="B76" t="s">
        <v>106</v>
      </c>
      <c r="C76" s="17">
        <v>5.8460142335152197E-2</v>
      </c>
      <c r="D76" s="17">
        <v>6.1222623617281903E-2</v>
      </c>
      <c r="E76" s="17">
        <v>5.5877432152096201E-2</v>
      </c>
      <c r="F76" s="17"/>
      <c r="G76" s="17">
        <v>0.13321092477148</v>
      </c>
      <c r="H76" s="17">
        <v>8.72267425680881E-2</v>
      </c>
      <c r="I76" s="17">
        <v>5.3846153336624798E-2</v>
      </c>
      <c r="J76" s="17">
        <v>3.1961949892629501E-2</v>
      </c>
      <c r="K76" s="17">
        <v>2.63193751721594E-2</v>
      </c>
      <c r="L76" s="17">
        <v>3.2456588842781901E-2</v>
      </c>
      <c r="M76" s="17"/>
      <c r="N76" s="17">
        <v>7.9340634421005599E-2</v>
      </c>
      <c r="O76" s="17">
        <v>6.6225639528646907E-2</v>
      </c>
      <c r="P76" s="17">
        <v>6.2999445163434697E-2</v>
      </c>
      <c r="Q76" s="17">
        <v>2.51090994492939E-2</v>
      </c>
      <c r="R76" s="17"/>
      <c r="S76" s="17">
        <v>7.8548454319675998E-2</v>
      </c>
      <c r="T76" s="17">
        <v>6.3759676723927794E-2</v>
      </c>
      <c r="U76" s="17">
        <v>4.0852554611728799E-2</v>
      </c>
      <c r="V76" s="17">
        <v>3.8262071526686398E-2</v>
      </c>
      <c r="W76" s="17">
        <v>3.0918253633466401E-2</v>
      </c>
      <c r="X76" s="17">
        <v>4.7547191745766902E-2</v>
      </c>
      <c r="Y76" s="17">
        <v>7.9231011393477505E-2</v>
      </c>
      <c r="Z76" s="17">
        <v>6.9104975894554901E-2</v>
      </c>
      <c r="AA76" s="17">
        <v>4.6440231413327503E-2</v>
      </c>
      <c r="AB76" s="17">
        <v>6.6580021503589104E-2</v>
      </c>
      <c r="AC76" s="17">
        <v>6.3656225694524005E-2</v>
      </c>
      <c r="AD76" s="17">
        <v>8.7826119165909197E-2</v>
      </c>
      <c r="AE76" s="17"/>
      <c r="AF76" s="17">
        <v>2.1323449823080001E-2</v>
      </c>
      <c r="AG76" s="17">
        <v>8.3876723119088295E-2</v>
      </c>
      <c r="AH76" s="17">
        <v>5.5505840538364201E-2</v>
      </c>
      <c r="AI76" s="17"/>
      <c r="AJ76" s="17">
        <v>3.0070149266931401E-2</v>
      </c>
      <c r="AK76" s="17">
        <v>9.5011381638946193E-2</v>
      </c>
      <c r="AL76" s="17">
        <v>5.9539585318606397E-2</v>
      </c>
      <c r="AM76" s="17">
        <v>0</v>
      </c>
      <c r="AN76" s="17">
        <v>3.1702576269949802E-2</v>
      </c>
      <c r="AO76" s="17"/>
      <c r="AP76" s="17">
        <v>3.7662104693549997E-2</v>
      </c>
      <c r="AQ76" s="17">
        <v>7.7478770792891102E-2</v>
      </c>
      <c r="AR76" s="17">
        <v>6.0776310461054799E-2</v>
      </c>
      <c r="AS76" s="17">
        <v>2.6510954086510701E-2</v>
      </c>
      <c r="AT76" s="17"/>
      <c r="AU76" s="17">
        <v>1.5246590058764199E-2</v>
      </c>
      <c r="AV76" s="17">
        <v>4.7219361495098901E-2</v>
      </c>
      <c r="AW76" s="17">
        <v>7.6257151948387294E-2</v>
      </c>
      <c r="AX76" s="17">
        <v>0.123516262357937</v>
      </c>
      <c r="AY76" s="17">
        <v>0.14466635434662001</v>
      </c>
    </row>
    <row r="77" spans="2:51" x14ac:dyDescent="0.35">
      <c r="B77" t="s">
        <v>107</v>
      </c>
      <c r="C77" s="17">
        <v>0.188852329602618</v>
      </c>
      <c r="D77" s="17">
        <v>0.21710002553545901</v>
      </c>
      <c r="E77" s="17">
        <v>0.16071352844753001</v>
      </c>
      <c r="F77" s="17"/>
      <c r="G77" s="17">
        <v>0.28022608307558899</v>
      </c>
      <c r="H77" s="17">
        <v>0.297672245040427</v>
      </c>
      <c r="I77" s="17">
        <v>0.18226746131212801</v>
      </c>
      <c r="J77" s="17">
        <v>0.14841098737901701</v>
      </c>
      <c r="K77" s="17">
        <v>0.112602236386567</v>
      </c>
      <c r="L77" s="17">
        <v>0.12936966637122599</v>
      </c>
      <c r="M77" s="17"/>
      <c r="N77" s="17">
        <v>0.23447026481944899</v>
      </c>
      <c r="O77" s="17">
        <v>0.19819660550948801</v>
      </c>
      <c r="P77" s="17">
        <v>0.15143885243948199</v>
      </c>
      <c r="Q77" s="17">
        <v>0.16301867119195301</v>
      </c>
      <c r="R77" s="17"/>
      <c r="S77" s="17">
        <v>0.28847881233661699</v>
      </c>
      <c r="T77" s="17">
        <v>0.14697574404289401</v>
      </c>
      <c r="U77" s="17">
        <v>0.192647488782411</v>
      </c>
      <c r="V77" s="17">
        <v>0.19275259572637399</v>
      </c>
      <c r="W77" s="17">
        <v>0.136235196359731</v>
      </c>
      <c r="X77" s="17">
        <v>0.20313328927313001</v>
      </c>
      <c r="Y77" s="17">
        <v>0.193171806610719</v>
      </c>
      <c r="Z77" s="17">
        <v>0.15619450024162501</v>
      </c>
      <c r="AA77" s="17">
        <v>0.19796094834244299</v>
      </c>
      <c r="AB77" s="17">
        <v>0.15952068814384099</v>
      </c>
      <c r="AC77" s="17">
        <v>0.15693405063985599</v>
      </c>
      <c r="AD77" s="17">
        <v>0.102705412948404</v>
      </c>
      <c r="AE77" s="17"/>
      <c r="AF77" s="17">
        <v>0.106250128428442</v>
      </c>
      <c r="AG77" s="17">
        <v>0.25271277483156002</v>
      </c>
      <c r="AH77" s="17">
        <v>0.17665992844668099</v>
      </c>
      <c r="AI77" s="17"/>
      <c r="AJ77" s="17">
        <v>9.4050217478109294E-2</v>
      </c>
      <c r="AK77" s="17">
        <v>0.27674813337222198</v>
      </c>
      <c r="AL77" s="17">
        <v>0.36448101396636801</v>
      </c>
      <c r="AM77" s="17">
        <v>7.19733798452456E-2</v>
      </c>
      <c r="AN77" s="17">
        <v>0.144152004689302</v>
      </c>
      <c r="AO77" s="17"/>
      <c r="AP77" s="17">
        <v>0.106722786525684</v>
      </c>
      <c r="AQ77" s="17">
        <v>0.27199394469657301</v>
      </c>
      <c r="AR77" s="17">
        <v>0.30492009598081798</v>
      </c>
      <c r="AS77" s="17">
        <v>1.7831828050478098E-2</v>
      </c>
      <c r="AT77" s="17"/>
      <c r="AU77" s="17">
        <v>0.11917963686994899</v>
      </c>
      <c r="AV77" s="17">
        <v>0.19246147839703601</v>
      </c>
      <c r="AW77" s="17">
        <v>0.244997140600754</v>
      </c>
      <c r="AX77" s="17">
        <v>0.22166318393748299</v>
      </c>
      <c r="AY77" s="17">
        <v>0.37192868766331699</v>
      </c>
    </row>
    <row r="78" spans="2:51" x14ac:dyDescent="0.35">
      <c r="B78" t="s">
        <v>108</v>
      </c>
      <c r="C78" s="17">
        <v>0.20620494216155699</v>
      </c>
      <c r="D78" s="17">
        <v>0.19396166584597299</v>
      </c>
      <c r="E78" s="17">
        <v>0.21856590804191101</v>
      </c>
      <c r="F78" s="17"/>
      <c r="G78" s="17">
        <v>0.17155116991578501</v>
      </c>
      <c r="H78" s="17">
        <v>0.18181363462165601</v>
      </c>
      <c r="I78" s="17">
        <v>0.200684820507956</v>
      </c>
      <c r="J78" s="17">
        <v>0.25553749303735102</v>
      </c>
      <c r="K78" s="17">
        <v>0.20097745485392501</v>
      </c>
      <c r="L78" s="17">
        <v>0.21683638493604901</v>
      </c>
      <c r="M78" s="17"/>
      <c r="N78" s="17">
        <v>0.21915328823128399</v>
      </c>
      <c r="O78" s="17">
        <v>0.22365738066320701</v>
      </c>
      <c r="P78" s="17">
        <v>0.17834442062405401</v>
      </c>
      <c r="Q78" s="17">
        <v>0.19693202744076199</v>
      </c>
      <c r="R78" s="17"/>
      <c r="S78" s="17">
        <v>0.183124899299864</v>
      </c>
      <c r="T78" s="17">
        <v>0.19524935385293199</v>
      </c>
      <c r="U78" s="17">
        <v>0.21095064772612701</v>
      </c>
      <c r="V78" s="17">
        <v>0.19856307878160601</v>
      </c>
      <c r="W78" s="17">
        <v>0.24026869765456901</v>
      </c>
      <c r="X78" s="17">
        <v>0.23839070040782401</v>
      </c>
      <c r="Y78" s="17">
        <v>0.18814389021252301</v>
      </c>
      <c r="Z78" s="17">
        <v>0.27782378902155103</v>
      </c>
      <c r="AA78" s="17">
        <v>0.23368703584596701</v>
      </c>
      <c r="AB78" s="17">
        <v>0.19976933350729001</v>
      </c>
      <c r="AC78" s="17">
        <v>0.130932017525524</v>
      </c>
      <c r="AD78" s="17">
        <v>0.19356857460343699</v>
      </c>
      <c r="AE78" s="17"/>
      <c r="AF78" s="17">
        <v>0.18585865818560199</v>
      </c>
      <c r="AG78" s="17">
        <v>0.226555606223763</v>
      </c>
      <c r="AH78" s="17">
        <v>0.22339017943818801</v>
      </c>
      <c r="AI78" s="17"/>
      <c r="AJ78" s="17">
        <v>0.222947194858474</v>
      </c>
      <c r="AK78" s="17">
        <v>0.20902238793567399</v>
      </c>
      <c r="AL78" s="17">
        <v>0.15391736110367099</v>
      </c>
      <c r="AM78" s="17">
        <v>7.2640615772386702E-2</v>
      </c>
      <c r="AN78" s="17">
        <v>0.24194689671568401</v>
      </c>
      <c r="AO78" s="17"/>
      <c r="AP78" s="17">
        <v>0.24173930693603701</v>
      </c>
      <c r="AQ78" s="17">
        <v>0.23320388847454501</v>
      </c>
      <c r="AR78" s="17">
        <v>0.16639019330013799</v>
      </c>
      <c r="AS78" s="17">
        <v>0.110690494856863</v>
      </c>
      <c r="AT78" s="17"/>
      <c r="AU78" s="17">
        <v>0.199961635516794</v>
      </c>
      <c r="AV78" s="17">
        <v>0.176581994919321</v>
      </c>
      <c r="AW78" s="17">
        <v>0.229188227055584</v>
      </c>
      <c r="AX78" s="17">
        <v>0.228793309299609</v>
      </c>
      <c r="AY78" s="17">
        <v>0.17516831707146799</v>
      </c>
    </row>
    <row r="79" spans="2:51" x14ac:dyDescent="0.35">
      <c r="B79" t="s">
        <v>109</v>
      </c>
      <c r="C79" s="17">
        <v>0.39183404448899001</v>
      </c>
      <c r="D79" s="17">
        <v>0.41383007554884899</v>
      </c>
      <c r="E79" s="17">
        <v>0.37112468489158901</v>
      </c>
      <c r="F79" s="17"/>
      <c r="G79" s="17">
        <v>0.159295374558312</v>
      </c>
      <c r="H79" s="17">
        <v>0.25880857411512498</v>
      </c>
      <c r="I79" s="17">
        <v>0.377832409479469</v>
      </c>
      <c r="J79" s="17">
        <v>0.404005843991666</v>
      </c>
      <c r="K79" s="17">
        <v>0.53604621641779004</v>
      </c>
      <c r="L79" s="17">
        <v>0.55885136355572795</v>
      </c>
      <c r="M79" s="17"/>
      <c r="N79" s="17">
        <v>0.32301663388705398</v>
      </c>
      <c r="O79" s="17">
        <v>0.34070291375263201</v>
      </c>
      <c r="P79" s="17">
        <v>0.45580267047078299</v>
      </c>
      <c r="Q79" s="17">
        <v>0.46195632131077902</v>
      </c>
      <c r="R79" s="17"/>
      <c r="S79" s="17">
        <v>0.28490278488075399</v>
      </c>
      <c r="T79" s="17">
        <v>0.45214533685490499</v>
      </c>
      <c r="U79" s="17">
        <v>0.40141193803469899</v>
      </c>
      <c r="V79" s="17">
        <v>0.441544495302363</v>
      </c>
      <c r="W79" s="17">
        <v>0.408310443605296</v>
      </c>
      <c r="X79" s="17">
        <v>0.35608379936634899</v>
      </c>
      <c r="Y79" s="17">
        <v>0.413130230630951</v>
      </c>
      <c r="Z79" s="17">
        <v>0.39541034361552202</v>
      </c>
      <c r="AA79" s="17">
        <v>0.379783048697451</v>
      </c>
      <c r="AB79" s="17">
        <v>0.38665694771758102</v>
      </c>
      <c r="AC79" s="17">
        <v>0.471774009616516</v>
      </c>
      <c r="AD79" s="17">
        <v>0.38805536882777902</v>
      </c>
      <c r="AE79" s="17"/>
      <c r="AF79" s="17">
        <v>0.60655730306576505</v>
      </c>
      <c r="AG79" s="17">
        <v>0.27082337239894999</v>
      </c>
      <c r="AH79" s="17">
        <v>0.31304403201238501</v>
      </c>
      <c r="AI79" s="17"/>
      <c r="AJ79" s="17">
        <v>0.58178868548366203</v>
      </c>
      <c r="AK79" s="17">
        <v>0.244960822177479</v>
      </c>
      <c r="AL79" s="17">
        <v>0.255894712431884</v>
      </c>
      <c r="AM79" s="17">
        <v>0.76416376664380004</v>
      </c>
      <c r="AN79" s="17">
        <v>0.37116163340076602</v>
      </c>
      <c r="AO79" s="17"/>
      <c r="AP79" s="17">
        <v>0.52371289175848401</v>
      </c>
      <c r="AQ79" s="17">
        <v>0.26361495526945999</v>
      </c>
      <c r="AR79" s="17">
        <v>0.307591730520134</v>
      </c>
      <c r="AS79" s="17">
        <v>0.822590260044477</v>
      </c>
      <c r="AT79" s="17"/>
      <c r="AU79" s="17">
        <v>0.54100402728004504</v>
      </c>
      <c r="AV79" s="17">
        <v>0.41590052051110299</v>
      </c>
      <c r="AW79" s="17">
        <v>0.26463392237167899</v>
      </c>
      <c r="AX79" s="17">
        <v>0.27236383690768301</v>
      </c>
      <c r="AY79" s="17">
        <v>0.22719165534386301</v>
      </c>
    </row>
    <row r="80" spans="2:51" x14ac:dyDescent="0.35">
      <c r="B80" t="s">
        <v>70</v>
      </c>
      <c r="C80" s="17">
        <v>0.13305918617149501</v>
      </c>
      <c r="D80" s="17">
        <v>9.5425324040604095E-2</v>
      </c>
      <c r="E80" s="17">
        <v>0.169031084762055</v>
      </c>
      <c r="F80" s="17"/>
      <c r="G80" s="17">
        <v>0.21524947363028801</v>
      </c>
      <c r="H80" s="17">
        <v>0.15874912421558299</v>
      </c>
      <c r="I80" s="17">
        <v>0.166629946105435</v>
      </c>
      <c r="J80" s="17">
        <v>0.12714893583922299</v>
      </c>
      <c r="K80" s="17">
        <v>0.10382558755660901</v>
      </c>
      <c r="L80" s="17">
        <v>5.4664065101180298E-2</v>
      </c>
      <c r="M80" s="17"/>
      <c r="N80" s="17">
        <v>0.11480889759669</v>
      </c>
      <c r="O80" s="17">
        <v>0.15576052520334399</v>
      </c>
      <c r="P80" s="17">
        <v>0.136718746812273</v>
      </c>
      <c r="Q80" s="17">
        <v>0.12669390602702801</v>
      </c>
      <c r="R80" s="17"/>
      <c r="S80" s="17">
        <v>0.12938705956826399</v>
      </c>
      <c r="T80" s="17">
        <v>0.122022736843285</v>
      </c>
      <c r="U80" s="17">
        <v>0.11543256753502699</v>
      </c>
      <c r="V80" s="17">
        <v>9.4052948679641105E-2</v>
      </c>
      <c r="W80" s="17">
        <v>0.17151828534157801</v>
      </c>
      <c r="X80" s="17">
        <v>0.138744220271493</v>
      </c>
      <c r="Y80" s="17">
        <v>0.126323061152329</v>
      </c>
      <c r="Z80" s="17">
        <v>0.101466391226746</v>
      </c>
      <c r="AA80" s="17">
        <v>0.123342372678875</v>
      </c>
      <c r="AB80" s="17">
        <v>0.159427973785878</v>
      </c>
      <c r="AC80" s="17">
        <v>0.159516382280285</v>
      </c>
      <c r="AD80" s="17">
        <v>0.22784452445447101</v>
      </c>
      <c r="AE80" s="17"/>
      <c r="AF80" s="17">
        <v>6.9003893057615798E-2</v>
      </c>
      <c r="AG80" s="17">
        <v>0.12878664870475501</v>
      </c>
      <c r="AH80" s="17">
        <v>0.22137249330440301</v>
      </c>
      <c r="AI80" s="17"/>
      <c r="AJ80" s="17">
        <v>5.6884125244119899E-2</v>
      </c>
      <c r="AK80" s="17">
        <v>0.13897996609926899</v>
      </c>
      <c r="AL80" s="17">
        <v>0.14394875885821401</v>
      </c>
      <c r="AM80" s="17">
        <v>4.9135891433341697E-2</v>
      </c>
      <c r="AN80" s="17">
        <v>0.20337202013136599</v>
      </c>
      <c r="AO80" s="17"/>
      <c r="AP80" s="17">
        <v>7.1559403876681499E-2</v>
      </c>
      <c r="AQ80" s="17">
        <v>0.125901971647816</v>
      </c>
      <c r="AR80" s="17">
        <v>0.13887096948264799</v>
      </c>
      <c r="AS80" s="17">
        <v>2.2376462961671201E-2</v>
      </c>
      <c r="AT80" s="17"/>
      <c r="AU80" s="17">
        <v>0.111611836886631</v>
      </c>
      <c r="AV80" s="17">
        <v>0.14761143478611599</v>
      </c>
      <c r="AW80" s="17">
        <v>0.16380180985835199</v>
      </c>
      <c r="AX80" s="17">
        <v>0.106803000945225</v>
      </c>
      <c r="AY80" s="17">
        <v>5.34937671859873E-2</v>
      </c>
    </row>
    <row r="81" spans="2:51" x14ac:dyDescent="0.35"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</row>
    <row r="82" spans="2:51" x14ac:dyDescent="0.35">
      <c r="B82" s="6" t="s">
        <v>112</v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</row>
    <row r="83" spans="2:51" x14ac:dyDescent="0.35">
      <c r="B83" s="21" t="s">
        <v>72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</row>
    <row r="84" spans="2:51" x14ac:dyDescent="0.35">
      <c r="B84" t="s">
        <v>105</v>
      </c>
      <c r="C84" s="17">
        <v>2.7687544071706299E-2</v>
      </c>
      <c r="D84" s="17">
        <v>2.9197085307051601E-2</v>
      </c>
      <c r="E84" s="17">
        <v>2.6267870301361601E-2</v>
      </c>
      <c r="F84" s="17"/>
      <c r="G84" s="17">
        <v>3.1200794398471898E-2</v>
      </c>
      <c r="H84" s="17">
        <v>3.3313185510555801E-2</v>
      </c>
      <c r="I84" s="17">
        <v>1.5144437722481899E-2</v>
      </c>
      <c r="J84" s="17">
        <v>3.3490309663402898E-2</v>
      </c>
      <c r="K84" s="17">
        <v>4.0107003700205403E-2</v>
      </c>
      <c r="L84" s="17">
        <v>1.7956631832760198E-2</v>
      </c>
      <c r="M84" s="17"/>
      <c r="N84" s="17">
        <v>3.9284994071380197E-2</v>
      </c>
      <c r="O84" s="17">
        <v>2.4285710619941999E-2</v>
      </c>
      <c r="P84" s="17">
        <v>2.0500331323206101E-2</v>
      </c>
      <c r="Q84" s="17">
        <v>2.5640881717054701E-2</v>
      </c>
      <c r="R84" s="17"/>
      <c r="S84" s="17">
        <v>2.1590409563931899E-2</v>
      </c>
      <c r="T84" s="17">
        <v>3.6813843068694299E-2</v>
      </c>
      <c r="U84" s="17">
        <v>2.8995081078697599E-2</v>
      </c>
      <c r="V84" s="17">
        <v>3.5229055061169703E-2</v>
      </c>
      <c r="W84" s="17">
        <v>3.2306076539985601E-2</v>
      </c>
      <c r="X84" s="17">
        <v>3.5548598380290702E-2</v>
      </c>
      <c r="Y84" s="17">
        <v>1.3877848928131299E-2</v>
      </c>
      <c r="Z84" s="17">
        <v>0</v>
      </c>
      <c r="AA84" s="17">
        <v>1.9395702009078499E-2</v>
      </c>
      <c r="AB84" s="17">
        <v>3.4762587113549001E-2</v>
      </c>
      <c r="AC84" s="17">
        <v>1.7187314243295101E-2</v>
      </c>
      <c r="AD84" s="17">
        <v>5.6511772697430802E-2</v>
      </c>
      <c r="AE84" s="17"/>
      <c r="AF84" s="17">
        <v>2.2885914775819999E-2</v>
      </c>
      <c r="AG84" s="17">
        <v>4.0341670057321199E-2</v>
      </c>
      <c r="AH84" s="17">
        <v>1.1595940678736399E-2</v>
      </c>
      <c r="AI84" s="17"/>
      <c r="AJ84" s="17">
        <v>2.2723375101550598E-2</v>
      </c>
      <c r="AK84" s="17">
        <v>4.0042544839656503E-2</v>
      </c>
      <c r="AL84" s="17">
        <v>4.0195832500938097E-2</v>
      </c>
      <c r="AM84" s="17">
        <v>4.2086346305226098E-2</v>
      </c>
      <c r="AN84" s="17">
        <v>4.3090378668196897E-3</v>
      </c>
      <c r="AO84" s="17"/>
      <c r="AP84" s="17">
        <v>2.83864440355008E-2</v>
      </c>
      <c r="AQ84" s="17">
        <v>2.65061559791725E-2</v>
      </c>
      <c r="AR84" s="17">
        <v>6.5995029704216002E-2</v>
      </c>
      <c r="AS84" s="17">
        <v>0</v>
      </c>
      <c r="AT84" s="17"/>
      <c r="AU84" s="17">
        <v>2.2818557957954601E-2</v>
      </c>
      <c r="AV84" s="17">
        <v>2.49077041692671E-2</v>
      </c>
      <c r="AW84" s="17">
        <v>3.05574897653112E-2</v>
      </c>
      <c r="AX84" s="17">
        <v>5.5791572161905098E-2</v>
      </c>
      <c r="AY84" s="17">
        <v>1.5790036035274801E-2</v>
      </c>
    </row>
    <row r="85" spans="2:51" x14ac:dyDescent="0.35">
      <c r="B85" t="s">
        <v>106</v>
      </c>
      <c r="C85" s="17">
        <v>7.8657436239580394E-2</v>
      </c>
      <c r="D85" s="17">
        <v>9.7585932698134703E-2</v>
      </c>
      <c r="E85" s="17">
        <v>6.0328092382326698E-2</v>
      </c>
      <c r="F85" s="17"/>
      <c r="G85" s="17">
        <v>0.103888291211142</v>
      </c>
      <c r="H85" s="17">
        <v>0.103351601094797</v>
      </c>
      <c r="I85" s="17">
        <v>8.0847840145420402E-2</v>
      </c>
      <c r="J85" s="17">
        <v>5.9001233998427799E-2</v>
      </c>
      <c r="K85" s="17">
        <v>4.3053810559723703E-2</v>
      </c>
      <c r="L85" s="17">
        <v>8.0010438805011699E-2</v>
      </c>
      <c r="M85" s="17"/>
      <c r="N85" s="17">
        <v>0.113018606991011</v>
      </c>
      <c r="O85" s="17">
        <v>7.7459473373735904E-2</v>
      </c>
      <c r="P85" s="17">
        <v>5.2632291716922498E-2</v>
      </c>
      <c r="Q85" s="17">
        <v>6.3520075875107607E-2</v>
      </c>
      <c r="R85" s="17"/>
      <c r="S85" s="17">
        <v>0.116616459650195</v>
      </c>
      <c r="T85" s="17">
        <v>5.7764778401850903E-2</v>
      </c>
      <c r="U85" s="17">
        <v>7.0174835524031198E-2</v>
      </c>
      <c r="V85" s="17">
        <v>6.7330747293169305E-2</v>
      </c>
      <c r="W85" s="17">
        <v>6.0266074758044498E-2</v>
      </c>
      <c r="X85" s="17">
        <v>3.3246164285110201E-2</v>
      </c>
      <c r="Y85" s="17">
        <v>8.1634230314579198E-2</v>
      </c>
      <c r="Z85" s="17">
        <v>0.11873997851561199</v>
      </c>
      <c r="AA85" s="17">
        <v>9.8894032483579003E-2</v>
      </c>
      <c r="AB85" s="17">
        <v>7.5736876753163304E-2</v>
      </c>
      <c r="AC85" s="17">
        <v>0.10263544552906601</v>
      </c>
      <c r="AD85" s="17">
        <v>6.1100688259963898E-2</v>
      </c>
      <c r="AE85" s="17"/>
      <c r="AF85" s="17">
        <v>4.3096804271067699E-2</v>
      </c>
      <c r="AG85" s="17">
        <v>0.109132331241618</v>
      </c>
      <c r="AH85" s="17">
        <v>7.4780160023277198E-2</v>
      </c>
      <c r="AI85" s="17"/>
      <c r="AJ85" s="17">
        <v>5.6584608316874702E-2</v>
      </c>
      <c r="AK85" s="17">
        <v>0.105048084166611</v>
      </c>
      <c r="AL85" s="17">
        <v>0.12995363792766601</v>
      </c>
      <c r="AM85" s="17">
        <v>0</v>
      </c>
      <c r="AN85" s="17">
        <v>5.2180468153415697E-2</v>
      </c>
      <c r="AO85" s="17"/>
      <c r="AP85" s="17">
        <v>6.4997845421989595E-2</v>
      </c>
      <c r="AQ85" s="17">
        <v>0.10239550509207899</v>
      </c>
      <c r="AR85" s="17">
        <v>9.1329553545334605E-2</v>
      </c>
      <c r="AS85" s="17">
        <v>2.6778977248096199E-2</v>
      </c>
      <c r="AT85" s="17"/>
      <c r="AU85" s="17">
        <v>4.2740172799444101E-2</v>
      </c>
      <c r="AV85" s="17">
        <v>5.9000694407858198E-2</v>
      </c>
      <c r="AW85" s="17">
        <v>0.107018073896629</v>
      </c>
      <c r="AX85" s="17">
        <v>0.10962531930876999</v>
      </c>
      <c r="AY85" s="17">
        <v>0.116510931163072</v>
      </c>
    </row>
    <row r="86" spans="2:51" x14ac:dyDescent="0.35">
      <c r="B86" t="s">
        <v>107</v>
      </c>
      <c r="C86" s="17">
        <v>0.20576219789359701</v>
      </c>
      <c r="D86" s="17">
        <v>0.225361814898482</v>
      </c>
      <c r="E86" s="17">
        <v>0.18610159181617</v>
      </c>
      <c r="F86" s="17"/>
      <c r="G86" s="17">
        <v>0.28201286463986303</v>
      </c>
      <c r="H86" s="17">
        <v>0.30711417717126799</v>
      </c>
      <c r="I86" s="17">
        <v>0.229340094808064</v>
      </c>
      <c r="J86" s="17">
        <v>0.18228315717108601</v>
      </c>
      <c r="K86" s="17">
        <v>0.122024015433825</v>
      </c>
      <c r="L86" s="17">
        <v>0.12893203582380899</v>
      </c>
      <c r="M86" s="17"/>
      <c r="N86" s="17">
        <v>0.225709133566519</v>
      </c>
      <c r="O86" s="17">
        <v>0.22975129551509399</v>
      </c>
      <c r="P86" s="17">
        <v>0.18297430550042401</v>
      </c>
      <c r="Q86" s="17">
        <v>0.18201440592628901</v>
      </c>
      <c r="R86" s="17"/>
      <c r="S86" s="17">
        <v>0.28404090424418799</v>
      </c>
      <c r="T86" s="17">
        <v>0.14910327317941999</v>
      </c>
      <c r="U86" s="17">
        <v>0.19111342995717001</v>
      </c>
      <c r="V86" s="17">
        <v>0.22755709777949401</v>
      </c>
      <c r="W86" s="17">
        <v>0.17879337441866</v>
      </c>
      <c r="X86" s="17">
        <v>0.25381979505285401</v>
      </c>
      <c r="Y86" s="17">
        <v>0.21160244128445099</v>
      </c>
      <c r="Z86" s="17">
        <v>0.18296666170918999</v>
      </c>
      <c r="AA86" s="17">
        <v>0.18508277521536601</v>
      </c>
      <c r="AB86" s="17">
        <v>0.21774655585373701</v>
      </c>
      <c r="AC86" s="17">
        <v>0.14163800711338101</v>
      </c>
      <c r="AD86" s="17">
        <v>0.13991073400312301</v>
      </c>
      <c r="AE86" s="17"/>
      <c r="AF86" s="17">
        <v>0.122727046189717</v>
      </c>
      <c r="AG86" s="17">
        <v>0.27817182419145497</v>
      </c>
      <c r="AH86" s="17">
        <v>0.169692885194488</v>
      </c>
      <c r="AI86" s="17"/>
      <c r="AJ86" s="17">
        <v>0.12836003684751801</v>
      </c>
      <c r="AK86" s="17">
        <v>0.29051112574522298</v>
      </c>
      <c r="AL86" s="17">
        <v>0.321072657695601</v>
      </c>
      <c r="AM86" s="17">
        <v>0</v>
      </c>
      <c r="AN86" s="17">
        <v>0.15976219236502501</v>
      </c>
      <c r="AO86" s="17"/>
      <c r="AP86" s="17">
        <v>0.15179841082366199</v>
      </c>
      <c r="AQ86" s="17">
        <v>0.28330209584384303</v>
      </c>
      <c r="AR86" s="17">
        <v>0.27710048489267602</v>
      </c>
      <c r="AS86" s="17">
        <v>5.2166860372435203E-2</v>
      </c>
      <c r="AT86" s="17"/>
      <c r="AU86" s="17">
        <v>0.16582474692010499</v>
      </c>
      <c r="AV86" s="17">
        <v>0.191628348533804</v>
      </c>
      <c r="AW86" s="17">
        <v>0.24105474043175601</v>
      </c>
      <c r="AX86" s="17">
        <v>0.243106992955927</v>
      </c>
      <c r="AY86" s="17">
        <v>0.32023762226875302</v>
      </c>
    </row>
    <row r="87" spans="2:51" x14ac:dyDescent="0.35">
      <c r="B87" t="s">
        <v>108</v>
      </c>
      <c r="C87" s="17">
        <v>0.21988731402928999</v>
      </c>
      <c r="D87" s="17">
        <v>0.215479979004436</v>
      </c>
      <c r="E87" s="17">
        <v>0.224623269499138</v>
      </c>
      <c r="F87" s="17"/>
      <c r="G87" s="17">
        <v>0.17312929987248099</v>
      </c>
      <c r="H87" s="17">
        <v>0.22068424195271899</v>
      </c>
      <c r="I87" s="17">
        <v>0.18640684516016001</v>
      </c>
      <c r="J87" s="17">
        <v>0.24706392835036201</v>
      </c>
      <c r="K87" s="17">
        <v>0.21574565012371399</v>
      </c>
      <c r="L87" s="17">
        <v>0.25826429128487</v>
      </c>
      <c r="M87" s="17"/>
      <c r="N87" s="17">
        <v>0.214993399917523</v>
      </c>
      <c r="O87" s="17">
        <v>0.214474425804594</v>
      </c>
      <c r="P87" s="17">
        <v>0.23940124193403101</v>
      </c>
      <c r="Q87" s="17">
        <v>0.214365609346201</v>
      </c>
      <c r="R87" s="17"/>
      <c r="S87" s="17">
        <v>0.20526258255796601</v>
      </c>
      <c r="T87" s="17">
        <v>0.235245969275544</v>
      </c>
      <c r="U87" s="17">
        <v>0.209656076807342</v>
      </c>
      <c r="V87" s="17">
        <v>0.244083394248407</v>
      </c>
      <c r="W87" s="17">
        <v>0.23244375170916601</v>
      </c>
      <c r="X87" s="17">
        <v>0.20367442661131799</v>
      </c>
      <c r="Y87" s="17">
        <v>0.18488469282380299</v>
      </c>
      <c r="Z87" s="17">
        <v>0.23892183252608801</v>
      </c>
      <c r="AA87" s="17">
        <v>0.23966146921589199</v>
      </c>
      <c r="AB87" s="17">
        <v>0.19922384347021599</v>
      </c>
      <c r="AC87" s="17">
        <v>0.218289802389977</v>
      </c>
      <c r="AD87" s="17">
        <v>0.25616027677860398</v>
      </c>
      <c r="AE87" s="17"/>
      <c r="AF87" s="17">
        <v>0.21665512248709501</v>
      </c>
      <c r="AG87" s="17">
        <v>0.235547552007663</v>
      </c>
      <c r="AH87" s="17">
        <v>0.22726207546897401</v>
      </c>
      <c r="AI87" s="17"/>
      <c r="AJ87" s="17">
        <v>0.235169995969538</v>
      </c>
      <c r="AK87" s="17">
        <v>0.239020826879427</v>
      </c>
      <c r="AL87" s="17">
        <v>0.19902734688226101</v>
      </c>
      <c r="AM87" s="17">
        <v>0.100704983775958</v>
      </c>
      <c r="AN87" s="17">
        <v>0.219117580364251</v>
      </c>
      <c r="AO87" s="17"/>
      <c r="AP87" s="17">
        <v>0.247351332181169</v>
      </c>
      <c r="AQ87" s="17">
        <v>0.25354576071636098</v>
      </c>
      <c r="AR87" s="17">
        <v>0.192296294612192</v>
      </c>
      <c r="AS87" s="17">
        <v>0.15010013969598701</v>
      </c>
      <c r="AT87" s="17"/>
      <c r="AU87" s="17">
        <v>0.22115191977208501</v>
      </c>
      <c r="AV87" s="17">
        <v>0.187708190630552</v>
      </c>
      <c r="AW87" s="17">
        <v>0.24098482544331901</v>
      </c>
      <c r="AX87" s="17">
        <v>0.239339463148107</v>
      </c>
      <c r="AY87" s="17">
        <v>0.22657417473414701</v>
      </c>
    </row>
    <row r="88" spans="2:51" x14ac:dyDescent="0.35">
      <c r="B88" t="s">
        <v>109</v>
      </c>
      <c r="C88" s="17">
        <v>0.310308877484961</v>
      </c>
      <c r="D88" s="17">
        <v>0.32329816952305401</v>
      </c>
      <c r="E88" s="17">
        <v>0.29823449923767398</v>
      </c>
      <c r="F88" s="17"/>
      <c r="G88" s="17">
        <v>0.167254065517357</v>
      </c>
      <c r="H88" s="17">
        <v>0.197912564110449</v>
      </c>
      <c r="I88" s="17">
        <v>0.31752706350267201</v>
      </c>
      <c r="J88" s="17">
        <v>0.33733648315914699</v>
      </c>
      <c r="K88" s="17">
        <v>0.42558236267486599</v>
      </c>
      <c r="L88" s="17">
        <v>0.39117459850216102</v>
      </c>
      <c r="M88" s="17"/>
      <c r="N88" s="17">
        <v>0.27782574752113598</v>
      </c>
      <c r="O88" s="17">
        <v>0.266913970311004</v>
      </c>
      <c r="P88" s="17">
        <v>0.36412612134766797</v>
      </c>
      <c r="Q88" s="17">
        <v>0.34001282231395202</v>
      </c>
      <c r="R88" s="17"/>
      <c r="S88" s="17">
        <v>0.23106898556550901</v>
      </c>
      <c r="T88" s="17">
        <v>0.373724978135616</v>
      </c>
      <c r="U88" s="17">
        <v>0.35440069965681598</v>
      </c>
      <c r="V88" s="17">
        <v>0.28828391219620197</v>
      </c>
      <c r="W88" s="17">
        <v>0.32172844264328299</v>
      </c>
      <c r="X88" s="17">
        <v>0.30112824809322403</v>
      </c>
      <c r="Y88" s="17">
        <v>0.322250273926318</v>
      </c>
      <c r="Z88" s="17">
        <v>0.32541712187556499</v>
      </c>
      <c r="AA88" s="17">
        <v>0.324732396872701</v>
      </c>
      <c r="AB88" s="17">
        <v>0.26800421600239799</v>
      </c>
      <c r="AC88" s="17">
        <v>0.341630943633082</v>
      </c>
      <c r="AD88" s="17">
        <v>0.32438195681546</v>
      </c>
      <c r="AE88" s="17"/>
      <c r="AF88" s="17">
        <v>0.49135483762321602</v>
      </c>
      <c r="AG88" s="17">
        <v>0.20149143346256901</v>
      </c>
      <c r="AH88" s="17">
        <v>0.23786948587453599</v>
      </c>
      <c r="AI88" s="17"/>
      <c r="AJ88" s="17">
        <v>0.45870233666058802</v>
      </c>
      <c r="AK88" s="17">
        <v>0.18295162791134201</v>
      </c>
      <c r="AL88" s="17">
        <v>0.164930701728361</v>
      </c>
      <c r="AM88" s="17">
        <v>0.717764970063</v>
      </c>
      <c r="AN88" s="17">
        <v>0.31134858227929901</v>
      </c>
      <c r="AO88" s="17"/>
      <c r="AP88" s="17">
        <v>0.40596957145968798</v>
      </c>
      <c r="AQ88" s="17">
        <v>0.19745569985372599</v>
      </c>
      <c r="AR88" s="17">
        <v>0.213287798934478</v>
      </c>
      <c r="AS88" s="17">
        <v>0.71480492798891004</v>
      </c>
      <c r="AT88" s="17"/>
      <c r="AU88" s="17">
        <v>0.39969604913234302</v>
      </c>
      <c r="AV88" s="17">
        <v>0.34899012816413899</v>
      </c>
      <c r="AW88" s="17">
        <v>0.22891752688577</v>
      </c>
      <c r="AX88" s="17">
        <v>0.213439128481271</v>
      </c>
      <c r="AY88" s="17">
        <v>0.27277443431383902</v>
      </c>
    </row>
    <row r="89" spans="2:51" x14ac:dyDescent="0.35">
      <c r="B89" t="s">
        <v>70</v>
      </c>
      <c r="C89" s="17">
        <v>0.157696630280866</v>
      </c>
      <c r="D89" s="17">
        <v>0.109077018568842</v>
      </c>
      <c r="E89" s="17">
        <v>0.204444676763329</v>
      </c>
      <c r="F89" s="17"/>
      <c r="G89" s="17">
        <v>0.24251468436068499</v>
      </c>
      <c r="H89" s="17">
        <v>0.137624230160211</v>
      </c>
      <c r="I89" s="17">
        <v>0.17073371866120099</v>
      </c>
      <c r="J89" s="17">
        <v>0.140824887657575</v>
      </c>
      <c r="K89" s="17">
        <v>0.15348715750766601</v>
      </c>
      <c r="L89" s="17">
        <v>0.123662003751388</v>
      </c>
      <c r="M89" s="17"/>
      <c r="N89" s="17">
        <v>0.12916811793242999</v>
      </c>
      <c r="O89" s="17">
        <v>0.18711512437562999</v>
      </c>
      <c r="P89" s="17">
        <v>0.14036570817774799</v>
      </c>
      <c r="Q89" s="17">
        <v>0.174446204821397</v>
      </c>
      <c r="R89" s="17"/>
      <c r="S89" s="17">
        <v>0.141420658418209</v>
      </c>
      <c r="T89" s="17">
        <v>0.14734715793887501</v>
      </c>
      <c r="U89" s="17">
        <v>0.14565987697594401</v>
      </c>
      <c r="V89" s="17">
        <v>0.13751579342155901</v>
      </c>
      <c r="W89" s="17">
        <v>0.174462279930861</v>
      </c>
      <c r="X89" s="17">
        <v>0.17258276757720301</v>
      </c>
      <c r="Y89" s="17">
        <v>0.185750512722717</v>
      </c>
      <c r="Z89" s="17">
        <v>0.133954405373546</v>
      </c>
      <c r="AA89" s="17">
        <v>0.132233624203384</v>
      </c>
      <c r="AB89" s="17">
        <v>0.20452592080693699</v>
      </c>
      <c r="AC89" s="17">
        <v>0.17861848709120001</v>
      </c>
      <c r="AD89" s="17">
        <v>0.16193457144541801</v>
      </c>
      <c r="AE89" s="17"/>
      <c r="AF89" s="17">
        <v>0.10328027465308399</v>
      </c>
      <c r="AG89" s="17">
        <v>0.13531518903937401</v>
      </c>
      <c r="AH89" s="17">
        <v>0.27879945275998802</v>
      </c>
      <c r="AI89" s="17"/>
      <c r="AJ89" s="17">
        <v>9.8459647103931305E-2</v>
      </c>
      <c r="AK89" s="17">
        <v>0.14242579045774001</v>
      </c>
      <c r="AL89" s="17">
        <v>0.14481982326517301</v>
      </c>
      <c r="AM89" s="17">
        <v>0.13944369985581601</v>
      </c>
      <c r="AN89" s="17">
        <v>0.25328213897118901</v>
      </c>
      <c r="AO89" s="17"/>
      <c r="AP89" s="17">
        <v>0.10149639607799001</v>
      </c>
      <c r="AQ89" s="17">
        <v>0.136794782514818</v>
      </c>
      <c r="AR89" s="17">
        <v>0.159990838311104</v>
      </c>
      <c r="AS89" s="17">
        <v>5.6149094694571897E-2</v>
      </c>
      <c r="AT89" s="17"/>
      <c r="AU89" s="17">
        <v>0.14776855341806799</v>
      </c>
      <c r="AV89" s="17">
        <v>0.18776493409438</v>
      </c>
      <c r="AW89" s="17">
        <v>0.151467343577215</v>
      </c>
      <c r="AX89" s="17">
        <v>0.13869752394401999</v>
      </c>
      <c r="AY89" s="17">
        <v>4.8112801484915299E-2</v>
      </c>
    </row>
    <row r="90" spans="2:51" x14ac:dyDescent="0.35"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</row>
    <row r="91" spans="2:51" x14ac:dyDescent="0.35">
      <c r="B91" s="6" t="s">
        <v>113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</row>
    <row r="92" spans="2:51" x14ac:dyDescent="0.35">
      <c r="B92" s="21" t="s">
        <v>72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</row>
    <row r="93" spans="2:51" x14ac:dyDescent="0.35">
      <c r="B93" t="s">
        <v>105</v>
      </c>
      <c r="C93" s="17">
        <v>7.4060771776970902E-2</v>
      </c>
      <c r="D93" s="17">
        <v>8.7476110820542199E-2</v>
      </c>
      <c r="E93" s="17">
        <v>6.11060650530992E-2</v>
      </c>
      <c r="F93" s="17"/>
      <c r="G93" s="17">
        <v>7.9263274743327394E-2</v>
      </c>
      <c r="H93" s="17">
        <v>6.4723006426129104E-2</v>
      </c>
      <c r="I93" s="17">
        <v>8.4231834490964594E-2</v>
      </c>
      <c r="J93" s="17">
        <v>7.6694171642398196E-2</v>
      </c>
      <c r="K93" s="17">
        <v>7.2573504225367402E-2</v>
      </c>
      <c r="L93" s="17">
        <v>6.8738013958690794E-2</v>
      </c>
      <c r="M93" s="17"/>
      <c r="N93" s="17">
        <v>9.0979054514104901E-2</v>
      </c>
      <c r="O93" s="17">
        <v>7.4530812761463699E-2</v>
      </c>
      <c r="P93" s="17">
        <v>7.6614495665697099E-2</v>
      </c>
      <c r="Q93" s="17">
        <v>5.4681303672039099E-2</v>
      </c>
      <c r="R93" s="17"/>
      <c r="S93" s="17">
        <v>7.3764537118774107E-2</v>
      </c>
      <c r="T93" s="17">
        <v>9.29645986485097E-2</v>
      </c>
      <c r="U93" s="17">
        <v>8.1190982855192301E-2</v>
      </c>
      <c r="V93" s="17">
        <v>8.0826282236693303E-2</v>
      </c>
      <c r="W93" s="17">
        <v>6.8442201614835302E-2</v>
      </c>
      <c r="X93" s="17">
        <v>5.4803732604396797E-2</v>
      </c>
      <c r="Y93" s="17">
        <v>7.1758846510497507E-2</v>
      </c>
      <c r="Z93" s="17">
        <v>5.1931148891161599E-2</v>
      </c>
      <c r="AA93" s="17">
        <v>5.82723081867461E-2</v>
      </c>
      <c r="AB93" s="17">
        <v>9.4257683217363594E-2</v>
      </c>
      <c r="AC93" s="17">
        <v>5.72912657030238E-2</v>
      </c>
      <c r="AD93" s="17">
        <v>8.5800550641803405E-2</v>
      </c>
      <c r="AE93" s="17"/>
      <c r="AF93" s="17">
        <v>4.5693326209969E-2</v>
      </c>
      <c r="AG93" s="17">
        <v>0.11078359370219799</v>
      </c>
      <c r="AH93" s="17">
        <v>5.5557183567449799E-2</v>
      </c>
      <c r="AI93" s="17"/>
      <c r="AJ93" s="17">
        <v>5.9901432631859902E-2</v>
      </c>
      <c r="AK93" s="17">
        <v>0.102866433008495</v>
      </c>
      <c r="AL93" s="17">
        <v>8.9085181883399298E-2</v>
      </c>
      <c r="AM93" s="17">
        <v>0.12509994300726501</v>
      </c>
      <c r="AN93" s="17">
        <v>3.28015173524328E-2</v>
      </c>
      <c r="AO93" s="17"/>
      <c r="AP93" s="17">
        <v>6.9151621966135696E-2</v>
      </c>
      <c r="AQ93" s="17">
        <v>7.4991600231523806E-2</v>
      </c>
      <c r="AR93" s="17">
        <v>9.9534672496308804E-2</v>
      </c>
      <c r="AS93" s="17">
        <v>5.1377636094445102E-2</v>
      </c>
      <c r="AT93" s="17"/>
      <c r="AU93" s="17">
        <v>5.7430992751754499E-2</v>
      </c>
      <c r="AV93" s="17">
        <v>8.0041780378619198E-2</v>
      </c>
      <c r="AW93" s="17">
        <v>8.5510433082246401E-2</v>
      </c>
      <c r="AX93" s="17">
        <v>0.109824653846082</v>
      </c>
      <c r="AY93" s="17">
        <v>0.12568464673308199</v>
      </c>
    </row>
    <row r="94" spans="2:51" x14ac:dyDescent="0.35">
      <c r="B94" t="s">
        <v>106</v>
      </c>
      <c r="C94" s="17">
        <v>0.22702603933204299</v>
      </c>
      <c r="D94" s="17">
        <v>0.24122382236727599</v>
      </c>
      <c r="E94" s="17">
        <v>0.213607881641073</v>
      </c>
      <c r="F94" s="17"/>
      <c r="G94" s="17">
        <v>0.20299170891016799</v>
      </c>
      <c r="H94" s="17">
        <v>0.20099342699846601</v>
      </c>
      <c r="I94" s="17">
        <v>0.23030747650681299</v>
      </c>
      <c r="J94" s="17">
        <v>0.20892059345310501</v>
      </c>
      <c r="K94" s="17">
        <v>0.22394261090552001</v>
      </c>
      <c r="L94" s="17">
        <v>0.27828940119280499</v>
      </c>
      <c r="M94" s="17"/>
      <c r="N94" s="17">
        <v>0.28088920601756001</v>
      </c>
      <c r="O94" s="17">
        <v>0.22097887503256899</v>
      </c>
      <c r="P94" s="17">
        <v>0.20653270554275199</v>
      </c>
      <c r="Q94" s="17">
        <v>0.192648190487722</v>
      </c>
      <c r="R94" s="17"/>
      <c r="S94" s="17">
        <v>0.25442275495151601</v>
      </c>
      <c r="T94" s="17">
        <v>0.21706653156425801</v>
      </c>
      <c r="U94" s="17">
        <v>0.26956749217241199</v>
      </c>
      <c r="V94" s="17">
        <v>0.231293898894049</v>
      </c>
      <c r="W94" s="17">
        <v>0.24372690610810299</v>
      </c>
      <c r="X94" s="17">
        <v>0.16931727464638799</v>
      </c>
      <c r="Y94" s="17">
        <v>0.20726981420872301</v>
      </c>
      <c r="Z94" s="17">
        <v>0.228905972316652</v>
      </c>
      <c r="AA94" s="17">
        <v>0.21729592940225101</v>
      </c>
      <c r="AB94" s="17">
        <v>0.244725451842013</v>
      </c>
      <c r="AC94" s="17">
        <v>0.22675883035785999</v>
      </c>
      <c r="AD94" s="17">
        <v>0.18296847018887899</v>
      </c>
      <c r="AE94" s="17"/>
      <c r="AF94" s="17">
        <v>0.20366913510644599</v>
      </c>
      <c r="AG94" s="17">
        <v>0.27656216150012197</v>
      </c>
      <c r="AH94" s="17">
        <v>0.171249110083696</v>
      </c>
      <c r="AI94" s="17"/>
      <c r="AJ94" s="17">
        <v>0.23390367628407099</v>
      </c>
      <c r="AK94" s="17">
        <v>0.25205371864742498</v>
      </c>
      <c r="AL94" s="17">
        <v>0.26636994107638201</v>
      </c>
      <c r="AM94" s="17">
        <v>0.138279063889577</v>
      </c>
      <c r="AN94" s="17">
        <v>0.175609032819766</v>
      </c>
      <c r="AO94" s="17"/>
      <c r="AP94" s="17">
        <v>0.20359845086807599</v>
      </c>
      <c r="AQ94" s="17">
        <v>0.26274084481844301</v>
      </c>
      <c r="AR94" s="17">
        <v>0.30478449580461298</v>
      </c>
      <c r="AS94" s="17">
        <v>0.15471985633222701</v>
      </c>
      <c r="AT94" s="17"/>
      <c r="AU94" s="17">
        <v>0.18946897609236901</v>
      </c>
      <c r="AV94" s="17">
        <v>0.20182303379517599</v>
      </c>
      <c r="AW94" s="17">
        <v>0.26641854845948498</v>
      </c>
      <c r="AX94" s="17">
        <v>0.260806508854728</v>
      </c>
      <c r="AY94" s="17">
        <v>0.202708538200564</v>
      </c>
    </row>
    <row r="95" spans="2:51" x14ac:dyDescent="0.35">
      <c r="B95" t="s">
        <v>107</v>
      </c>
      <c r="C95" s="17">
        <v>0.30968298851732901</v>
      </c>
      <c r="D95" s="17">
        <v>0.325739606380683</v>
      </c>
      <c r="E95" s="17">
        <v>0.293686398659533</v>
      </c>
      <c r="F95" s="17"/>
      <c r="G95" s="17">
        <v>0.33221003406530702</v>
      </c>
      <c r="H95" s="17">
        <v>0.38715500183918</v>
      </c>
      <c r="I95" s="17">
        <v>0.28722688373504701</v>
      </c>
      <c r="J95" s="17">
        <v>0.30701851019683801</v>
      </c>
      <c r="K95" s="17">
        <v>0.25916810976744098</v>
      </c>
      <c r="L95" s="17">
        <v>0.28624317177571201</v>
      </c>
      <c r="M95" s="17"/>
      <c r="N95" s="17">
        <v>0.33045182014499502</v>
      </c>
      <c r="O95" s="17">
        <v>0.33795741307753102</v>
      </c>
      <c r="P95" s="17">
        <v>0.27042159925313403</v>
      </c>
      <c r="Q95" s="17">
        <v>0.28446487124947001</v>
      </c>
      <c r="R95" s="17"/>
      <c r="S95" s="17">
        <v>0.32142286891878702</v>
      </c>
      <c r="T95" s="17">
        <v>0.295432281094411</v>
      </c>
      <c r="U95" s="17">
        <v>0.27506211661123298</v>
      </c>
      <c r="V95" s="17">
        <v>0.321562972293851</v>
      </c>
      <c r="W95" s="17">
        <v>0.27456239442910102</v>
      </c>
      <c r="X95" s="17">
        <v>0.33796353648252597</v>
      </c>
      <c r="Y95" s="17">
        <v>0.36192636903574898</v>
      </c>
      <c r="Z95" s="17">
        <v>0.37952419044458802</v>
      </c>
      <c r="AA95" s="17">
        <v>0.31452483151627902</v>
      </c>
      <c r="AB95" s="17">
        <v>0.25442783870193397</v>
      </c>
      <c r="AC95" s="17">
        <v>0.32842052035745201</v>
      </c>
      <c r="AD95" s="17">
        <v>0.25502551034619703</v>
      </c>
      <c r="AE95" s="17"/>
      <c r="AF95" s="17">
        <v>0.29427880264231798</v>
      </c>
      <c r="AG95" s="17">
        <v>0.32951701314361098</v>
      </c>
      <c r="AH95" s="17">
        <v>0.25836738833259798</v>
      </c>
      <c r="AI95" s="17"/>
      <c r="AJ95" s="17">
        <v>0.29918811230570103</v>
      </c>
      <c r="AK95" s="17">
        <v>0.35738367502477902</v>
      </c>
      <c r="AL95" s="17">
        <v>0.353284946558649</v>
      </c>
      <c r="AM95" s="17">
        <v>0.239524595788324</v>
      </c>
      <c r="AN95" s="17">
        <v>0.235231069717042</v>
      </c>
      <c r="AO95" s="17"/>
      <c r="AP95" s="17">
        <v>0.31216414537863701</v>
      </c>
      <c r="AQ95" s="17">
        <v>0.36742831877236798</v>
      </c>
      <c r="AR95" s="17">
        <v>0.32997046959436899</v>
      </c>
      <c r="AS95" s="17">
        <v>0.24496587797425901</v>
      </c>
      <c r="AT95" s="17"/>
      <c r="AU95" s="17">
        <v>0.282569220617159</v>
      </c>
      <c r="AV95" s="17">
        <v>0.29060514743437699</v>
      </c>
      <c r="AW95" s="17">
        <v>0.36249189843989399</v>
      </c>
      <c r="AX95" s="17">
        <v>0.27863791556402101</v>
      </c>
      <c r="AY95" s="17">
        <v>0.37878653380018401</v>
      </c>
    </row>
    <row r="96" spans="2:51" x14ac:dyDescent="0.35">
      <c r="B96" t="s">
        <v>108</v>
      </c>
      <c r="C96" s="17">
        <v>0.116291052792138</v>
      </c>
      <c r="D96" s="17">
        <v>0.118722134899078</v>
      </c>
      <c r="E96" s="17">
        <v>0.114145610798691</v>
      </c>
      <c r="F96" s="17"/>
      <c r="G96" s="17">
        <v>9.9629559052039005E-2</v>
      </c>
      <c r="H96" s="17">
        <v>0.14816075556633199</v>
      </c>
      <c r="I96" s="17">
        <v>0.101896474379869</v>
      </c>
      <c r="J96" s="17">
        <v>0.144287666934489</v>
      </c>
      <c r="K96" s="17">
        <v>0.11096105003116399</v>
      </c>
      <c r="L96" s="17">
        <v>9.3963098634450598E-2</v>
      </c>
      <c r="M96" s="17"/>
      <c r="N96" s="17">
        <v>0.111423416188153</v>
      </c>
      <c r="O96" s="17">
        <v>8.9620319036386703E-2</v>
      </c>
      <c r="P96" s="17">
        <v>0.145153434201931</v>
      </c>
      <c r="Q96" s="17">
        <v>0.12472287006076201</v>
      </c>
      <c r="R96" s="17"/>
      <c r="S96" s="17">
        <v>0.11962365260039</v>
      </c>
      <c r="T96" s="17">
        <v>0.112835114596136</v>
      </c>
      <c r="U96" s="17">
        <v>8.3044108563511201E-2</v>
      </c>
      <c r="V96" s="17">
        <v>0.122491441526765</v>
      </c>
      <c r="W96" s="17">
        <v>0.14218806493764399</v>
      </c>
      <c r="X96" s="17">
        <v>0.137517913714191</v>
      </c>
      <c r="Y96" s="17">
        <v>0.101739693583592</v>
      </c>
      <c r="Z96" s="17">
        <v>8.4556954775206E-2</v>
      </c>
      <c r="AA96" s="17">
        <v>0.14680550148548199</v>
      </c>
      <c r="AB96" s="17">
        <v>0.112463697531434</v>
      </c>
      <c r="AC96" s="17">
        <v>7.9706262726380206E-2</v>
      </c>
      <c r="AD96" s="17">
        <v>0.103437521565741</v>
      </c>
      <c r="AE96" s="17"/>
      <c r="AF96" s="17">
        <v>0.13034114942008401</v>
      </c>
      <c r="AG96" s="17">
        <v>0.107608612324502</v>
      </c>
      <c r="AH96" s="17">
        <v>0.131058011591874</v>
      </c>
      <c r="AI96" s="17"/>
      <c r="AJ96" s="17">
        <v>0.14099536682337099</v>
      </c>
      <c r="AK96" s="17">
        <v>9.5389345503971407E-2</v>
      </c>
      <c r="AL96" s="17">
        <v>0.10249044537533999</v>
      </c>
      <c r="AM96" s="17">
        <v>4.2086346305226098E-2</v>
      </c>
      <c r="AN96" s="17">
        <v>0.146310327663905</v>
      </c>
      <c r="AO96" s="17"/>
      <c r="AP96" s="17">
        <v>0.16374563031205999</v>
      </c>
      <c r="AQ96" s="17">
        <v>0.102472448491346</v>
      </c>
      <c r="AR96" s="17">
        <v>9.33898240459137E-2</v>
      </c>
      <c r="AS96" s="17">
        <v>0.181503838019447</v>
      </c>
      <c r="AT96" s="17"/>
      <c r="AU96" s="17">
        <v>0.11829422418157701</v>
      </c>
      <c r="AV96" s="17">
        <v>0.102995393529187</v>
      </c>
      <c r="AW96" s="17">
        <v>9.8408669683147904E-2</v>
      </c>
      <c r="AX96" s="17">
        <v>0.15800971171184</v>
      </c>
      <c r="AY96" s="17">
        <v>0.145243885804373</v>
      </c>
    </row>
    <row r="97" spans="2:51" x14ac:dyDescent="0.35">
      <c r="B97" t="s">
        <v>109</v>
      </c>
      <c r="C97" s="17">
        <v>0.114803755180062</v>
      </c>
      <c r="D97" s="17">
        <v>0.109768284660802</v>
      </c>
      <c r="E97" s="17">
        <v>0.119946577146908</v>
      </c>
      <c r="F97" s="17"/>
      <c r="G97" s="17">
        <v>8.4517995726831205E-2</v>
      </c>
      <c r="H97" s="17">
        <v>8.6219794957912294E-2</v>
      </c>
      <c r="I97" s="17">
        <v>0.120980677865208</v>
      </c>
      <c r="J97" s="17">
        <v>0.104833058052873</v>
      </c>
      <c r="K97" s="17">
        <v>0.166484967700399</v>
      </c>
      <c r="L97" s="17">
        <v>0.12647210986049801</v>
      </c>
      <c r="M97" s="17"/>
      <c r="N97" s="17">
        <v>7.2822870957519797E-2</v>
      </c>
      <c r="O97" s="17">
        <v>9.5299171963261403E-2</v>
      </c>
      <c r="P97" s="17">
        <v>0.152574831755421</v>
      </c>
      <c r="Q97" s="17">
        <v>0.149754021079959</v>
      </c>
      <c r="R97" s="17"/>
      <c r="S97" s="17">
        <v>0.10700839546615699</v>
      </c>
      <c r="T97" s="17">
        <v>0.121479512279714</v>
      </c>
      <c r="U97" s="17">
        <v>0.12610447843032599</v>
      </c>
      <c r="V97" s="17">
        <v>0.10626686211563099</v>
      </c>
      <c r="W97" s="17">
        <v>0.10122109837361699</v>
      </c>
      <c r="X97" s="17">
        <v>0.12678391358864</v>
      </c>
      <c r="Y97" s="17">
        <v>0.11410879575223599</v>
      </c>
      <c r="Z97" s="17">
        <v>0.11495167585041299</v>
      </c>
      <c r="AA97" s="17">
        <v>0.105876555822792</v>
      </c>
      <c r="AB97" s="17">
        <v>0.10827767421267701</v>
      </c>
      <c r="AC97" s="17">
        <v>0.12681249610242801</v>
      </c>
      <c r="AD97" s="17">
        <v>0.14751337832344899</v>
      </c>
      <c r="AE97" s="17"/>
      <c r="AF97" s="17">
        <v>0.18220929033453301</v>
      </c>
      <c r="AG97" s="17">
        <v>5.6659163815466103E-2</v>
      </c>
      <c r="AH97" s="17">
        <v>0.13051980837517699</v>
      </c>
      <c r="AI97" s="17"/>
      <c r="AJ97" s="17">
        <v>0.14682031253061101</v>
      </c>
      <c r="AK97" s="17">
        <v>6.7749442168437604E-2</v>
      </c>
      <c r="AL97" s="17">
        <v>4.1727273964942101E-2</v>
      </c>
      <c r="AM97" s="17">
        <v>0.33323354380387998</v>
      </c>
      <c r="AN97" s="17">
        <v>0.149660428292445</v>
      </c>
      <c r="AO97" s="17"/>
      <c r="AP97" s="17">
        <v>0.12898553296975701</v>
      </c>
      <c r="AQ97" s="17">
        <v>7.1386114695866004E-2</v>
      </c>
      <c r="AR97" s="17">
        <v>4.6197103805809103E-2</v>
      </c>
      <c r="AS97" s="17">
        <v>0.28995891890091702</v>
      </c>
      <c r="AT97" s="17"/>
      <c r="AU97" s="17">
        <v>0.15895520751308201</v>
      </c>
      <c r="AV97" s="17">
        <v>0.13575536630461299</v>
      </c>
      <c r="AW97" s="17">
        <v>6.7009290077562303E-2</v>
      </c>
      <c r="AX97" s="17">
        <v>7.1186106802053895E-2</v>
      </c>
      <c r="AY97" s="17">
        <v>9.4082628275810001E-2</v>
      </c>
    </row>
    <row r="98" spans="2:51" x14ac:dyDescent="0.35">
      <c r="B98" t="s">
        <v>70</v>
      </c>
      <c r="C98" s="17">
        <v>0.15813539240145699</v>
      </c>
      <c r="D98" s="17">
        <v>0.117070040871618</v>
      </c>
      <c r="E98" s="17">
        <v>0.19750746670069599</v>
      </c>
      <c r="F98" s="17"/>
      <c r="G98" s="17">
        <v>0.20138742750232699</v>
      </c>
      <c r="H98" s="17">
        <v>0.112748014211981</v>
      </c>
      <c r="I98" s="17">
        <v>0.17535665302209899</v>
      </c>
      <c r="J98" s="17">
        <v>0.15824599972029699</v>
      </c>
      <c r="K98" s="17">
        <v>0.16686975737011001</v>
      </c>
      <c r="L98" s="17">
        <v>0.14629420457784301</v>
      </c>
      <c r="M98" s="17"/>
      <c r="N98" s="17">
        <v>0.113433632177668</v>
      </c>
      <c r="O98" s="17">
        <v>0.18161340812878801</v>
      </c>
      <c r="P98" s="17">
        <v>0.14870293358106501</v>
      </c>
      <c r="Q98" s="17">
        <v>0.19372874345004701</v>
      </c>
      <c r="R98" s="17"/>
      <c r="S98" s="17">
        <v>0.123757790944376</v>
      </c>
      <c r="T98" s="17">
        <v>0.16022196181697199</v>
      </c>
      <c r="U98" s="17">
        <v>0.165030821367325</v>
      </c>
      <c r="V98" s="17">
        <v>0.13755854293301101</v>
      </c>
      <c r="W98" s="17">
        <v>0.16985933453670099</v>
      </c>
      <c r="X98" s="17">
        <v>0.17361362896385901</v>
      </c>
      <c r="Y98" s="17">
        <v>0.14319648090920201</v>
      </c>
      <c r="Z98" s="17">
        <v>0.14013005772198001</v>
      </c>
      <c r="AA98" s="17">
        <v>0.15722487358644999</v>
      </c>
      <c r="AB98" s="17">
        <v>0.18584765449457899</v>
      </c>
      <c r="AC98" s="17">
        <v>0.18101062475285601</v>
      </c>
      <c r="AD98" s="17">
        <v>0.225254568933932</v>
      </c>
      <c r="AE98" s="17"/>
      <c r="AF98" s="17">
        <v>0.14380829628665001</v>
      </c>
      <c r="AG98" s="17">
        <v>0.1188694555141</v>
      </c>
      <c r="AH98" s="17">
        <v>0.25324849804920402</v>
      </c>
      <c r="AI98" s="17"/>
      <c r="AJ98" s="17">
        <v>0.11919109942438599</v>
      </c>
      <c r="AK98" s="17">
        <v>0.124557385646892</v>
      </c>
      <c r="AL98" s="17">
        <v>0.14704221114128699</v>
      </c>
      <c r="AM98" s="17">
        <v>0.121776507205728</v>
      </c>
      <c r="AN98" s="17">
        <v>0.26038762415440903</v>
      </c>
      <c r="AO98" s="17"/>
      <c r="AP98" s="17">
        <v>0.122354618505334</v>
      </c>
      <c r="AQ98" s="17">
        <v>0.120980672990452</v>
      </c>
      <c r="AR98" s="17">
        <v>0.126123434252987</v>
      </c>
      <c r="AS98" s="17">
        <v>7.7473872678704994E-2</v>
      </c>
      <c r="AT98" s="17"/>
      <c r="AU98" s="17">
        <v>0.19328137884405899</v>
      </c>
      <c r="AV98" s="17">
        <v>0.18877927855802801</v>
      </c>
      <c r="AW98" s="17">
        <v>0.120161160257664</v>
      </c>
      <c r="AX98" s="17">
        <v>0.121535103221275</v>
      </c>
      <c r="AY98" s="17">
        <v>5.34937671859873E-2</v>
      </c>
    </row>
    <row r="99" spans="2:51" x14ac:dyDescent="0.35"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</row>
    <row r="100" spans="2:51" x14ac:dyDescent="0.35">
      <c r="B100" s="6" t="s">
        <v>114</v>
      </c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</row>
    <row r="101" spans="2:51" x14ac:dyDescent="0.35">
      <c r="B101" s="21" t="s">
        <v>72</v>
      </c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</row>
    <row r="102" spans="2:51" x14ac:dyDescent="0.35">
      <c r="B102" t="s">
        <v>105</v>
      </c>
      <c r="C102" s="17">
        <v>2.02844470830961E-2</v>
      </c>
      <c r="D102" s="17">
        <v>1.9399693756886299E-2</v>
      </c>
      <c r="E102" s="17">
        <v>2.1188284475419698E-2</v>
      </c>
      <c r="F102" s="17"/>
      <c r="G102" s="17">
        <v>3.0382269344732201E-2</v>
      </c>
      <c r="H102" s="17">
        <v>2.1671753753176301E-2</v>
      </c>
      <c r="I102" s="17">
        <v>1.17126822892838E-2</v>
      </c>
      <c r="J102" s="17">
        <v>3.3050754299892598E-2</v>
      </c>
      <c r="K102" s="17">
        <v>1.27853458464762E-2</v>
      </c>
      <c r="L102" s="17">
        <v>1.4097371983779101E-2</v>
      </c>
      <c r="M102" s="17"/>
      <c r="N102" s="17">
        <v>2.8362693701126301E-2</v>
      </c>
      <c r="O102" s="17">
        <v>1.9659951140417801E-2</v>
      </c>
      <c r="P102" s="17">
        <v>2.0313488333151501E-2</v>
      </c>
      <c r="Q102" s="17">
        <v>1.2631367043673699E-2</v>
      </c>
      <c r="R102" s="17"/>
      <c r="S102" s="17">
        <v>2.0949449828578399E-2</v>
      </c>
      <c r="T102" s="17">
        <v>2.23167772330648E-2</v>
      </c>
      <c r="U102" s="17">
        <v>2.7813164733155E-2</v>
      </c>
      <c r="V102" s="17">
        <v>3.0484595270318202E-2</v>
      </c>
      <c r="W102" s="17">
        <v>6.6584311175343098E-3</v>
      </c>
      <c r="X102" s="17">
        <v>2.31168052964821E-2</v>
      </c>
      <c r="Y102" s="17">
        <v>1.7176864892765702E-2</v>
      </c>
      <c r="Z102" s="17">
        <v>1.5782816304194799E-2</v>
      </c>
      <c r="AA102" s="17">
        <v>3.0275325691923598E-3</v>
      </c>
      <c r="AB102" s="17">
        <v>2.9650404700596999E-2</v>
      </c>
      <c r="AC102" s="17">
        <v>1.7187314243295101E-2</v>
      </c>
      <c r="AD102" s="17">
        <v>3.5649755303381499E-2</v>
      </c>
      <c r="AE102" s="17"/>
      <c r="AF102" s="17">
        <v>9.8761576704010402E-3</v>
      </c>
      <c r="AG102" s="17">
        <v>3.0387049842940699E-2</v>
      </c>
      <c r="AH102" s="17">
        <v>2.68903496870283E-2</v>
      </c>
      <c r="AI102" s="17"/>
      <c r="AJ102" s="17">
        <v>8.8497972828585902E-3</v>
      </c>
      <c r="AK102" s="17">
        <v>2.5544388402205302E-2</v>
      </c>
      <c r="AL102" s="17">
        <v>4.7227369904561202E-2</v>
      </c>
      <c r="AM102" s="17">
        <v>2.59784918098705E-2</v>
      </c>
      <c r="AN102" s="17">
        <v>1.5329352847988901E-2</v>
      </c>
      <c r="AO102" s="17"/>
      <c r="AP102" s="17">
        <v>1.7339673649645799E-2</v>
      </c>
      <c r="AQ102" s="17">
        <v>1.4031412876106601E-2</v>
      </c>
      <c r="AR102" s="17">
        <v>4.5595204021102502E-2</v>
      </c>
      <c r="AS102" s="17">
        <v>0</v>
      </c>
      <c r="AT102" s="17"/>
      <c r="AU102" s="17">
        <v>1.0599922539961301E-2</v>
      </c>
      <c r="AV102" s="17">
        <v>2.5015935139035099E-2</v>
      </c>
      <c r="AW102" s="17">
        <v>2.47164360160184E-2</v>
      </c>
      <c r="AX102" s="17">
        <v>3.9070924850340701E-2</v>
      </c>
      <c r="AY102" s="17">
        <v>1.5790036035274801E-2</v>
      </c>
    </row>
    <row r="103" spans="2:51" x14ac:dyDescent="0.35">
      <c r="B103" t="s">
        <v>106</v>
      </c>
      <c r="C103" s="17">
        <v>5.8334468133618901E-2</v>
      </c>
      <c r="D103" s="17">
        <v>7.3362618879599106E-2</v>
      </c>
      <c r="E103" s="17">
        <v>4.3773923351666598E-2</v>
      </c>
      <c r="F103" s="17"/>
      <c r="G103" s="17">
        <v>8.45414322182792E-2</v>
      </c>
      <c r="H103" s="17">
        <v>7.6560765091148494E-2</v>
      </c>
      <c r="I103" s="17">
        <v>5.4782269383436499E-2</v>
      </c>
      <c r="J103" s="17">
        <v>4.40425639516163E-2</v>
      </c>
      <c r="K103" s="17">
        <v>3.7297374454314899E-2</v>
      </c>
      <c r="L103" s="17">
        <v>5.4826368020932603E-2</v>
      </c>
      <c r="M103" s="17"/>
      <c r="N103" s="17">
        <v>8.0092120616927595E-2</v>
      </c>
      <c r="O103" s="17">
        <v>5.3925688463058098E-2</v>
      </c>
      <c r="P103" s="17">
        <v>5.1216730389211901E-2</v>
      </c>
      <c r="Q103" s="17">
        <v>4.3068955346040397E-2</v>
      </c>
      <c r="R103" s="17"/>
      <c r="S103" s="17">
        <v>7.3315486953505302E-2</v>
      </c>
      <c r="T103" s="17">
        <v>5.7151899126582098E-2</v>
      </c>
      <c r="U103" s="17">
        <v>5.2097384004368898E-2</v>
      </c>
      <c r="V103" s="17">
        <v>4.9816223872968898E-2</v>
      </c>
      <c r="W103" s="17">
        <v>6.6096459706921101E-2</v>
      </c>
      <c r="X103" s="17">
        <v>3.5285423298513301E-2</v>
      </c>
      <c r="Y103" s="17">
        <v>4.7460985279431302E-2</v>
      </c>
      <c r="Z103" s="17">
        <v>2.3291939515785499E-2</v>
      </c>
      <c r="AA103" s="17">
        <v>6.5747644033224403E-2</v>
      </c>
      <c r="AB103" s="17">
        <v>6.9525099736138504E-2</v>
      </c>
      <c r="AC103" s="17">
        <v>7.80843591837274E-2</v>
      </c>
      <c r="AD103" s="17">
        <v>6.8401894434041502E-2</v>
      </c>
      <c r="AE103" s="17"/>
      <c r="AF103" s="17">
        <v>2.4393604715323501E-2</v>
      </c>
      <c r="AG103" s="17">
        <v>9.7497010246313201E-2</v>
      </c>
      <c r="AH103" s="17">
        <v>4.1253855861886603E-2</v>
      </c>
      <c r="AI103" s="17"/>
      <c r="AJ103" s="17">
        <v>3.6973930518302202E-2</v>
      </c>
      <c r="AK103" s="17">
        <v>9.6758429222440503E-2</v>
      </c>
      <c r="AL103" s="17">
        <v>7.2346653378978595E-2</v>
      </c>
      <c r="AM103" s="17">
        <v>0</v>
      </c>
      <c r="AN103" s="17">
        <v>1.9339858907178799E-2</v>
      </c>
      <c r="AO103" s="17"/>
      <c r="AP103" s="17">
        <v>4.92527697330978E-2</v>
      </c>
      <c r="AQ103" s="17">
        <v>8.1915586567353593E-2</v>
      </c>
      <c r="AR103" s="17">
        <v>5.9172307119363901E-2</v>
      </c>
      <c r="AS103" s="17">
        <v>7.4361975144495596E-3</v>
      </c>
      <c r="AT103" s="17"/>
      <c r="AU103" s="17">
        <v>2.15448159989351E-2</v>
      </c>
      <c r="AV103" s="17">
        <v>4.0872112826404398E-2</v>
      </c>
      <c r="AW103" s="17">
        <v>9.3364555452527406E-2</v>
      </c>
      <c r="AX103" s="17">
        <v>7.5164230140666505E-2</v>
      </c>
      <c r="AY103" s="17">
        <v>0.14779532701534401</v>
      </c>
    </row>
    <row r="104" spans="2:51" x14ac:dyDescent="0.35">
      <c r="B104" t="s">
        <v>107</v>
      </c>
      <c r="C104" s="17">
        <v>0.216938920771855</v>
      </c>
      <c r="D104" s="17">
        <v>0.23385430531461501</v>
      </c>
      <c r="E104" s="17">
        <v>0.19992146813140499</v>
      </c>
      <c r="F104" s="17"/>
      <c r="G104" s="17">
        <v>0.339269966876795</v>
      </c>
      <c r="H104" s="17">
        <v>0.31567467876995198</v>
      </c>
      <c r="I104" s="17">
        <v>0.26295245964135799</v>
      </c>
      <c r="J104" s="17">
        <v>0.16758727038417101</v>
      </c>
      <c r="K104" s="17">
        <v>0.122432771358363</v>
      </c>
      <c r="L104" s="17">
        <v>0.121650468842742</v>
      </c>
      <c r="M104" s="17"/>
      <c r="N104" s="17">
        <v>0.25546199410755899</v>
      </c>
      <c r="O104" s="17">
        <v>0.24696318895168901</v>
      </c>
      <c r="P104" s="17">
        <v>0.18506567084405701</v>
      </c>
      <c r="Q104" s="17">
        <v>0.17686983031935</v>
      </c>
      <c r="R104" s="17"/>
      <c r="S104" s="17">
        <v>0.31768767827265398</v>
      </c>
      <c r="T104" s="17">
        <v>0.16212548262406501</v>
      </c>
      <c r="U104" s="17">
        <v>0.21131658452910601</v>
      </c>
      <c r="V104" s="17">
        <v>0.17349259596118299</v>
      </c>
      <c r="W104" s="17">
        <v>0.15401357984409</v>
      </c>
      <c r="X104" s="17">
        <v>0.218623479457731</v>
      </c>
      <c r="Y104" s="17">
        <v>0.237864434466697</v>
      </c>
      <c r="Z104" s="17">
        <v>0.24170307189668</v>
      </c>
      <c r="AA104" s="17">
        <v>0.21626564838749299</v>
      </c>
      <c r="AB104" s="17">
        <v>0.248303803085234</v>
      </c>
      <c r="AC104" s="17">
        <v>0.17204745095226501</v>
      </c>
      <c r="AD104" s="17">
        <v>0.16596683069666601</v>
      </c>
      <c r="AE104" s="17"/>
      <c r="AF104" s="17">
        <v>0.102055513490792</v>
      </c>
      <c r="AG104" s="17">
        <v>0.29333259637021197</v>
      </c>
      <c r="AH104" s="17">
        <v>0.217272233380264</v>
      </c>
      <c r="AI104" s="17"/>
      <c r="AJ104" s="17">
        <v>0.100031359309424</v>
      </c>
      <c r="AK104" s="17">
        <v>0.32667243620733</v>
      </c>
      <c r="AL104" s="17">
        <v>0.33857181870967901</v>
      </c>
      <c r="AM104" s="17">
        <v>9.3412696497723297E-2</v>
      </c>
      <c r="AN104" s="17">
        <v>0.20638562182224901</v>
      </c>
      <c r="AO104" s="17"/>
      <c r="AP104" s="17">
        <v>0.12888112595304399</v>
      </c>
      <c r="AQ104" s="17">
        <v>0.31159417232765202</v>
      </c>
      <c r="AR104" s="17">
        <v>0.30603180796298501</v>
      </c>
      <c r="AS104" s="17">
        <v>4.6989521783219003E-2</v>
      </c>
      <c r="AT104" s="17"/>
      <c r="AU104" s="17">
        <v>0.14406438698229901</v>
      </c>
      <c r="AV104" s="17">
        <v>0.19201753207115099</v>
      </c>
      <c r="AW104" s="17">
        <v>0.26907783099372701</v>
      </c>
      <c r="AX104" s="17">
        <v>0.296147134378833</v>
      </c>
      <c r="AY104" s="17">
        <v>0.300182528813636</v>
      </c>
    </row>
    <row r="105" spans="2:51" x14ac:dyDescent="0.35">
      <c r="B105" t="s">
        <v>108</v>
      </c>
      <c r="C105" s="17">
        <v>0.24640503817343901</v>
      </c>
      <c r="D105" s="17">
        <v>0.24192802315516099</v>
      </c>
      <c r="E105" s="17">
        <v>0.25126115118598402</v>
      </c>
      <c r="F105" s="17"/>
      <c r="G105" s="17">
        <v>0.19290173311539999</v>
      </c>
      <c r="H105" s="17">
        <v>0.236402651369297</v>
      </c>
      <c r="I105" s="17">
        <v>0.18601191912457099</v>
      </c>
      <c r="J105" s="17">
        <v>0.24820546035385099</v>
      </c>
      <c r="K105" s="17">
        <v>0.28583833583311102</v>
      </c>
      <c r="L105" s="17">
        <v>0.31143273556194601</v>
      </c>
      <c r="M105" s="17"/>
      <c r="N105" s="17">
        <v>0.28454357764576399</v>
      </c>
      <c r="O105" s="17">
        <v>0.23459359454829101</v>
      </c>
      <c r="P105" s="17">
        <v>0.216294160525279</v>
      </c>
      <c r="Q105" s="17">
        <v>0.24115670997764199</v>
      </c>
      <c r="R105" s="17"/>
      <c r="S105" s="17">
        <v>0.244287631777171</v>
      </c>
      <c r="T105" s="17">
        <v>0.27436466695580802</v>
      </c>
      <c r="U105" s="17">
        <v>0.24865398604474701</v>
      </c>
      <c r="V105" s="17">
        <v>0.26627294070424601</v>
      </c>
      <c r="W105" s="17">
        <v>0.30202601642426002</v>
      </c>
      <c r="X105" s="17">
        <v>0.20799520611931999</v>
      </c>
      <c r="Y105" s="17">
        <v>0.21983878370939999</v>
      </c>
      <c r="Z105" s="17">
        <v>0.23984478589563299</v>
      </c>
      <c r="AA105" s="17">
        <v>0.30011560178918201</v>
      </c>
      <c r="AB105" s="17">
        <v>0.18953884531432499</v>
      </c>
      <c r="AC105" s="17">
        <v>0.21465574661748801</v>
      </c>
      <c r="AD105" s="17">
        <v>0.16067043630906799</v>
      </c>
      <c r="AE105" s="17"/>
      <c r="AF105" s="17">
        <v>0.24058538508246199</v>
      </c>
      <c r="AG105" s="17">
        <v>0.26394438541862802</v>
      </c>
      <c r="AH105" s="17">
        <v>0.23091138189643201</v>
      </c>
      <c r="AI105" s="17"/>
      <c r="AJ105" s="17">
        <v>0.31721747008315798</v>
      </c>
      <c r="AK105" s="17">
        <v>0.20123638601451199</v>
      </c>
      <c r="AL105" s="17">
        <v>0.28697376689869403</v>
      </c>
      <c r="AM105" s="17">
        <v>7.4322583420662905E-2</v>
      </c>
      <c r="AN105" s="17">
        <v>0.226066547522838</v>
      </c>
      <c r="AO105" s="17"/>
      <c r="AP105" s="17">
        <v>0.31951726176298501</v>
      </c>
      <c r="AQ105" s="17">
        <v>0.261207016544654</v>
      </c>
      <c r="AR105" s="17">
        <v>0.28033552284519703</v>
      </c>
      <c r="AS105" s="17">
        <v>0.145681606851399</v>
      </c>
      <c r="AT105" s="17"/>
      <c r="AU105" s="17">
        <v>0.221055020698258</v>
      </c>
      <c r="AV105" s="17">
        <v>0.23882273941298601</v>
      </c>
      <c r="AW105" s="17">
        <v>0.25972079288916</v>
      </c>
      <c r="AX105" s="17">
        <v>0.26545408678828802</v>
      </c>
      <c r="AY105" s="17">
        <v>0.25176572481748799</v>
      </c>
    </row>
    <row r="106" spans="2:51" x14ac:dyDescent="0.35">
      <c r="B106" t="s">
        <v>109</v>
      </c>
      <c r="C106" s="17">
        <v>0.34022252000040898</v>
      </c>
      <c r="D106" s="17">
        <v>0.35188402077383601</v>
      </c>
      <c r="E106" s="17">
        <v>0.32950353535419902</v>
      </c>
      <c r="F106" s="17"/>
      <c r="G106" s="17">
        <v>0.16772973124323401</v>
      </c>
      <c r="H106" s="17">
        <v>0.20946920895677901</v>
      </c>
      <c r="I106" s="17">
        <v>0.337336181736824</v>
      </c>
      <c r="J106" s="17">
        <v>0.39852441469439498</v>
      </c>
      <c r="K106" s="17">
        <v>0.45802023382055301</v>
      </c>
      <c r="L106" s="17">
        <v>0.436611936239369</v>
      </c>
      <c r="M106" s="17"/>
      <c r="N106" s="17">
        <v>0.254543062889726</v>
      </c>
      <c r="O106" s="17">
        <v>0.30679950153225299</v>
      </c>
      <c r="P106" s="17">
        <v>0.40636751042224201</v>
      </c>
      <c r="Q106" s="17">
        <v>0.40705329982219401</v>
      </c>
      <c r="R106" s="17"/>
      <c r="S106" s="17">
        <v>0.23451436936706799</v>
      </c>
      <c r="T106" s="17">
        <v>0.39114586828685599</v>
      </c>
      <c r="U106" s="17">
        <v>0.35876041663206298</v>
      </c>
      <c r="V106" s="17">
        <v>0.35574047607456999</v>
      </c>
      <c r="W106" s="17">
        <v>0.34955333472648897</v>
      </c>
      <c r="X106" s="17">
        <v>0.395095250956019</v>
      </c>
      <c r="Y106" s="17">
        <v>0.35219459696801397</v>
      </c>
      <c r="Z106" s="17">
        <v>0.37467322235970202</v>
      </c>
      <c r="AA106" s="17">
        <v>0.30305500244643901</v>
      </c>
      <c r="AB106" s="17">
        <v>0.318242741249396</v>
      </c>
      <c r="AC106" s="17">
        <v>0.38061563008190902</v>
      </c>
      <c r="AD106" s="17">
        <v>0.387816289535937</v>
      </c>
      <c r="AE106" s="17"/>
      <c r="AF106" s="17">
        <v>0.55392813598997004</v>
      </c>
      <c r="AG106" s="17">
        <v>0.20633361198484401</v>
      </c>
      <c r="AH106" s="17">
        <v>0.28161826544683899</v>
      </c>
      <c r="AI106" s="17"/>
      <c r="AJ106" s="17">
        <v>0.48794579281630701</v>
      </c>
      <c r="AK106" s="17">
        <v>0.22214473745434199</v>
      </c>
      <c r="AL106" s="17">
        <v>0.17053804386931101</v>
      </c>
      <c r="AM106" s="17">
        <v>0.75715033683840205</v>
      </c>
      <c r="AN106" s="17">
        <v>0.34555953638349302</v>
      </c>
      <c r="AO106" s="17"/>
      <c r="AP106" s="17">
        <v>0.43373929587264398</v>
      </c>
      <c r="AQ106" s="17">
        <v>0.222340569039393</v>
      </c>
      <c r="AR106" s="17">
        <v>0.199090382643</v>
      </c>
      <c r="AS106" s="17">
        <v>0.75782724623783804</v>
      </c>
      <c r="AT106" s="17"/>
      <c r="AU106" s="17">
        <v>0.50327338460665005</v>
      </c>
      <c r="AV106" s="17">
        <v>0.35354085137574098</v>
      </c>
      <c r="AW106" s="17">
        <v>0.22461094569277801</v>
      </c>
      <c r="AX106" s="17">
        <v>0.215727192017765</v>
      </c>
      <c r="AY106" s="17">
        <v>0.26156831244950102</v>
      </c>
    </row>
    <row r="107" spans="2:51" x14ac:dyDescent="0.35">
      <c r="B107" t="s">
        <v>70</v>
      </c>
      <c r="C107" s="17">
        <v>0.11781460583758201</v>
      </c>
      <c r="D107" s="17">
        <v>7.9571338119902094E-2</v>
      </c>
      <c r="E107" s="17">
        <v>0.154351637501325</v>
      </c>
      <c r="F107" s="17"/>
      <c r="G107" s="17">
        <v>0.18517486720156001</v>
      </c>
      <c r="H107" s="17">
        <v>0.140220942059647</v>
      </c>
      <c r="I107" s="17">
        <v>0.147204487824527</v>
      </c>
      <c r="J107" s="17">
        <v>0.108589536316075</v>
      </c>
      <c r="K107" s="17">
        <v>8.3625938687182294E-2</v>
      </c>
      <c r="L107" s="17">
        <v>6.1381119351232402E-2</v>
      </c>
      <c r="M107" s="17"/>
      <c r="N107" s="17">
        <v>9.6996551038896497E-2</v>
      </c>
      <c r="O107" s="17">
        <v>0.13805807536429199</v>
      </c>
      <c r="P107" s="17">
        <v>0.12074243948605801</v>
      </c>
      <c r="Q107" s="17">
        <v>0.1192198374911</v>
      </c>
      <c r="R107" s="17"/>
      <c r="S107" s="17">
        <v>0.109245383801023</v>
      </c>
      <c r="T107" s="17">
        <v>9.2895305773624495E-2</v>
      </c>
      <c r="U107" s="17">
        <v>0.10135846405656</v>
      </c>
      <c r="V107" s="17">
        <v>0.12419316811671501</v>
      </c>
      <c r="W107" s="17">
        <v>0.121652178180707</v>
      </c>
      <c r="X107" s="17">
        <v>0.11988383487193401</v>
      </c>
      <c r="Y107" s="17">
        <v>0.125464334683692</v>
      </c>
      <c r="Z107" s="17">
        <v>0.104704164028005</v>
      </c>
      <c r="AA107" s="17">
        <v>0.11178857077446901</v>
      </c>
      <c r="AB107" s="17">
        <v>0.144739105914309</v>
      </c>
      <c r="AC107" s="17">
        <v>0.13740949892131599</v>
      </c>
      <c r="AD107" s="17">
        <v>0.18149479372090599</v>
      </c>
      <c r="AE107" s="17"/>
      <c r="AF107" s="17">
        <v>6.9161203051051806E-2</v>
      </c>
      <c r="AG107" s="17">
        <v>0.108505346137061</v>
      </c>
      <c r="AH107" s="17">
        <v>0.20205391372754899</v>
      </c>
      <c r="AI107" s="17"/>
      <c r="AJ107" s="17">
        <v>4.8981649989950603E-2</v>
      </c>
      <c r="AK107" s="17">
        <v>0.12764362269916901</v>
      </c>
      <c r="AL107" s="17">
        <v>8.4342347238776399E-2</v>
      </c>
      <c r="AM107" s="17">
        <v>4.9135891433341697E-2</v>
      </c>
      <c r="AN107" s="17">
        <v>0.18731908251625201</v>
      </c>
      <c r="AO107" s="17"/>
      <c r="AP107" s="17">
        <v>5.1269873028583601E-2</v>
      </c>
      <c r="AQ107" s="17">
        <v>0.10891124264484101</v>
      </c>
      <c r="AR107" s="17">
        <v>0.109774775408351</v>
      </c>
      <c r="AS107" s="17">
        <v>4.2065427613094203E-2</v>
      </c>
      <c r="AT107" s="17"/>
      <c r="AU107" s="17">
        <v>9.9462469173896895E-2</v>
      </c>
      <c r="AV107" s="17">
        <v>0.149730829174683</v>
      </c>
      <c r="AW107" s="17">
        <v>0.12850943895579001</v>
      </c>
      <c r="AX107" s="17">
        <v>0.108436431824107</v>
      </c>
      <c r="AY107" s="17">
        <v>2.2898070868755799E-2</v>
      </c>
    </row>
    <row r="108" spans="2:51" x14ac:dyDescent="0.35"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</row>
    <row r="109" spans="2:51" x14ac:dyDescent="0.35">
      <c r="B109" s="6" t="s">
        <v>115</v>
      </c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</row>
    <row r="110" spans="2:51" x14ac:dyDescent="0.35">
      <c r="B110" s="21" t="s">
        <v>72</v>
      </c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</row>
    <row r="111" spans="2:51" x14ac:dyDescent="0.35">
      <c r="B111" t="s">
        <v>105</v>
      </c>
      <c r="C111" s="17">
        <v>1.08619658216267E-2</v>
      </c>
      <c r="D111" s="17">
        <v>1.17625353020648E-2</v>
      </c>
      <c r="E111" s="17">
        <v>1.00038944165324E-2</v>
      </c>
      <c r="F111" s="17"/>
      <c r="G111" s="17">
        <v>1.3224412558096201E-2</v>
      </c>
      <c r="H111" s="17">
        <v>1.3637632230859601E-2</v>
      </c>
      <c r="I111" s="17">
        <v>5.9505403727706302E-3</v>
      </c>
      <c r="J111" s="17">
        <v>7.8115094936054398E-3</v>
      </c>
      <c r="K111" s="17">
        <v>5.7593023664388003E-3</v>
      </c>
      <c r="L111" s="17">
        <v>1.6970493450796299E-2</v>
      </c>
      <c r="M111" s="17"/>
      <c r="N111" s="17">
        <v>1.3919761554808599E-2</v>
      </c>
      <c r="O111" s="17">
        <v>1.3015503863860601E-2</v>
      </c>
      <c r="P111" s="17">
        <v>5.6886086273754402E-3</v>
      </c>
      <c r="Q111" s="17">
        <v>1.0107077368799599E-2</v>
      </c>
      <c r="R111" s="17"/>
      <c r="S111" s="17">
        <v>1.3874143238892699E-2</v>
      </c>
      <c r="T111" s="17">
        <v>2.5764502090777699E-2</v>
      </c>
      <c r="U111" s="17">
        <v>1.56647980492307E-2</v>
      </c>
      <c r="V111" s="17">
        <v>1.5666759627020199E-2</v>
      </c>
      <c r="W111" s="17">
        <v>0</v>
      </c>
      <c r="X111" s="17">
        <v>4.4404965444696798E-3</v>
      </c>
      <c r="Y111" s="17">
        <v>1.17512237286591E-2</v>
      </c>
      <c r="Z111" s="17">
        <v>0</v>
      </c>
      <c r="AA111" s="17">
        <v>6.3451231353269296E-3</v>
      </c>
      <c r="AB111" s="17">
        <v>0</v>
      </c>
      <c r="AC111" s="17">
        <v>1.7187314243295101E-2</v>
      </c>
      <c r="AD111" s="17">
        <v>0</v>
      </c>
      <c r="AE111" s="17"/>
      <c r="AF111" s="17">
        <v>5.0848997682500802E-3</v>
      </c>
      <c r="AG111" s="17">
        <v>1.42133091143801E-2</v>
      </c>
      <c r="AH111" s="17">
        <v>1.5549787736198001E-2</v>
      </c>
      <c r="AI111" s="17"/>
      <c r="AJ111" s="17">
        <v>5.6040857298537998E-3</v>
      </c>
      <c r="AK111" s="17">
        <v>1.13107720681309E-2</v>
      </c>
      <c r="AL111" s="17">
        <v>2.8550356701083399E-2</v>
      </c>
      <c r="AM111" s="17">
        <v>4.2736967868725301E-2</v>
      </c>
      <c r="AN111" s="17">
        <v>7.1892569205884603E-3</v>
      </c>
      <c r="AO111" s="17"/>
      <c r="AP111" s="17">
        <v>4.9870988303963096E-3</v>
      </c>
      <c r="AQ111" s="17">
        <v>9.8667190444424006E-3</v>
      </c>
      <c r="AR111" s="17">
        <v>3.3210735774834299E-2</v>
      </c>
      <c r="AS111" s="17">
        <v>6.7103694630909301E-3</v>
      </c>
      <c r="AT111" s="17"/>
      <c r="AU111" s="17">
        <v>2.36090252728885E-3</v>
      </c>
      <c r="AV111" s="17">
        <v>4.4944405257128098E-3</v>
      </c>
      <c r="AW111" s="17">
        <v>1.9568759557742201E-2</v>
      </c>
      <c r="AX111" s="17">
        <v>1.4139986935447E-2</v>
      </c>
      <c r="AY111" s="17">
        <v>4.3734742770613302E-2</v>
      </c>
    </row>
    <row r="112" spans="2:51" x14ac:dyDescent="0.35">
      <c r="B112" t="s">
        <v>106</v>
      </c>
      <c r="C112" s="17">
        <v>6.3966231467469895E-2</v>
      </c>
      <c r="D112" s="17">
        <v>7.7486044650578206E-2</v>
      </c>
      <c r="E112" s="17">
        <v>5.0889666017401698E-2</v>
      </c>
      <c r="F112" s="17"/>
      <c r="G112" s="17">
        <v>5.3752092282727301E-2</v>
      </c>
      <c r="H112" s="17">
        <v>3.4408255200834702E-2</v>
      </c>
      <c r="I112" s="17">
        <v>7.3161864067448804E-2</v>
      </c>
      <c r="J112" s="17">
        <v>4.0828961710971903E-2</v>
      </c>
      <c r="K112" s="17">
        <v>0.102247082173373</v>
      </c>
      <c r="L112" s="17">
        <v>8.0383690873213606E-2</v>
      </c>
      <c r="M112" s="17"/>
      <c r="N112" s="17">
        <v>9.9388552255302104E-2</v>
      </c>
      <c r="O112" s="17">
        <v>5.7633045109104102E-2</v>
      </c>
      <c r="P112" s="17">
        <v>5.4432513740785303E-2</v>
      </c>
      <c r="Q112" s="17">
        <v>4.2106233893795003E-2</v>
      </c>
      <c r="R112" s="17"/>
      <c r="S112" s="17">
        <v>7.3769372165396696E-2</v>
      </c>
      <c r="T112" s="17">
        <v>6.5359410467048698E-2</v>
      </c>
      <c r="U112" s="17">
        <v>0.10130874827009299</v>
      </c>
      <c r="V112" s="17">
        <v>6.9039593584023007E-2</v>
      </c>
      <c r="W112" s="17">
        <v>7.2316784761591799E-2</v>
      </c>
      <c r="X112" s="17">
        <v>3.3503466253840097E-2</v>
      </c>
      <c r="Y112" s="17">
        <v>7.7855415456862906E-2</v>
      </c>
      <c r="Z112" s="17">
        <v>4.8771153916166203E-2</v>
      </c>
      <c r="AA112" s="17">
        <v>6.0257118733264503E-2</v>
      </c>
      <c r="AB112" s="17">
        <v>6.9372258975833295E-2</v>
      </c>
      <c r="AC112" s="17">
        <v>2.3860075279921001E-2</v>
      </c>
      <c r="AD112" s="17">
        <v>1.64329547191579E-2</v>
      </c>
      <c r="AE112" s="17"/>
      <c r="AF112" s="17">
        <v>5.0505235352530702E-2</v>
      </c>
      <c r="AG112" s="17">
        <v>9.6744698888984001E-2</v>
      </c>
      <c r="AH112" s="17">
        <v>2.63311162494415E-2</v>
      </c>
      <c r="AI112" s="17"/>
      <c r="AJ112" s="17">
        <v>4.7933158103568602E-2</v>
      </c>
      <c r="AK112" s="17">
        <v>8.6943904675075498E-2</v>
      </c>
      <c r="AL112" s="17">
        <v>0.108314769671497</v>
      </c>
      <c r="AM112" s="17">
        <v>0.13279806327312499</v>
      </c>
      <c r="AN112" s="17">
        <v>2.2628252070958799E-2</v>
      </c>
      <c r="AO112" s="17"/>
      <c r="AP112" s="17">
        <v>3.4241187049607498E-2</v>
      </c>
      <c r="AQ112" s="17">
        <v>8.2226313052940397E-2</v>
      </c>
      <c r="AR112" s="17">
        <v>0.112117739107273</v>
      </c>
      <c r="AS112" s="17">
        <v>5.52516318138431E-2</v>
      </c>
      <c r="AT112" s="17"/>
      <c r="AU112" s="17">
        <v>4.1480710346337997E-2</v>
      </c>
      <c r="AV112" s="17">
        <v>6.4066043917343093E-2</v>
      </c>
      <c r="AW112" s="17">
        <v>6.5869842046306401E-2</v>
      </c>
      <c r="AX112" s="17">
        <v>0.106452676636446</v>
      </c>
      <c r="AY112" s="17">
        <v>0.122274860913292</v>
      </c>
    </row>
    <row r="113" spans="2:51" x14ac:dyDescent="0.35">
      <c r="B113" t="s">
        <v>107</v>
      </c>
      <c r="C113" s="17">
        <v>0.29558600248875799</v>
      </c>
      <c r="D113" s="17">
        <v>0.31564294725282799</v>
      </c>
      <c r="E113" s="17">
        <v>0.27658103414584301</v>
      </c>
      <c r="F113" s="17"/>
      <c r="G113" s="17">
        <v>0.23467887707545401</v>
      </c>
      <c r="H113" s="17">
        <v>0.25356851260547703</v>
      </c>
      <c r="I113" s="17">
        <v>0.24765014949746</v>
      </c>
      <c r="J113" s="17">
        <v>0.31914912751366498</v>
      </c>
      <c r="K113" s="17">
        <v>0.34810701880091299</v>
      </c>
      <c r="L113" s="17">
        <v>0.35482868454350203</v>
      </c>
      <c r="M113" s="17"/>
      <c r="N113" s="17">
        <v>0.30828049660570001</v>
      </c>
      <c r="O113" s="17">
        <v>0.31660588792139699</v>
      </c>
      <c r="P113" s="17">
        <v>0.30244816221274101</v>
      </c>
      <c r="Q113" s="17">
        <v>0.25297713541164202</v>
      </c>
      <c r="R113" s="17"/>
      <c r="S113" s="17">
        <v>0.28908136348362001</v>
      </c>
      <c r="T113" s="17">
        <v>0.31525839940316502</v>
      </c>
      <c r="U113" s="17">
        <v>0.27505958433004102</v>
      </c>
      <c r="V113" s="17">
        <v>0.34573879173334299</v>
      </c>
      <c r="W113" s="17">
        <v>0.27977261232290501</v>
      </c>
      <c r="X113" s="17">
        <v>0.25889936342921399</v>
      </c>
      <c r="Y113" s="17">
        <v>0.297804366330506</v>
      </c>
      <c r="Z113" s="17">
        <v>0.321803251100929</v>
      </c>
      <c r="AA113" s="17">
        <v>0.28682967296599399</v>
      </c>
      <c r="AB113" s="17">
        <v>0.335165747959834</v>
      </c>
      <c r="AC113" s="17">
        <v>0.233587412737325</v>
      </c>
      <c r="AD113" s="17">
        <v>0.268200890284152</v>
      </c>
      <c r="AE113" s="17"/>
      <c r="AF113" s="17">
        <v>0.322531370662273</v>
      </c>
      <c r="AG113" s="17">
        <v>0.32390063067466901</v>
      </c>
      <c r="AH113" s="17">
        <v>0.21377628824102199</v>
      </c>
      <c r="AI113" s="17"/>
      <c r="AJ113" s="17">
        <v>0.35730421075673602</v>
      </c>
      <c r="AK113" s="17">
        <v>0.30915863121583498</v>
      </c>
      <c r="AL113" s="17">
        <v>0.30256129337266602</v>
      </c>
      <c r="AM113" s="17">
        <v>0.15911292241778899</v>
      </c>
      <c r="AN113" s="17">
        <v>0.20286087671261599</v>
      </c>
      <c r="AO113" s="17"/>
      <c r="AP113" s="17">
        <v>0.372704252493546</v>
      </c>
      <c r="AQ113" s="17">
        <v>0.305687434824364</v>
      </c>
      <c r="AR113" s="17">
        <v>0.25744131091696498</v>
      </c>
      <c r="AS113" s="17">
        <v>0.23859686811447001</v>
      </c>
      <c r="AT113" s="17"/>
      <c r="AU113" s="17">
        <v>0.31228014066912901</v>
      </c>
      <c r="AV113" s="17">
        <v>0.28935118136538701</v>
      </c>
      <c r="AW113" s="17">
        <v>0.29722381528187602</v>
      </c>
      <c r="AX113" s="17">
        <v>0.28614339445077702</v>
      </c>
      <c r="AY113" s="17">
        <v>0.336390975092696</v>
      </c>
    </row>
    <row r="114" spans="2:51" x14ac:dyDescent="0.35">
      <c r="B114" t="s">
        <v>108</v>
      </c>
      <c r="C114" s="17">
        <v>0.35626133268566301</v>
      </c>
      <c r="D114" s="17">
        <v>0.34349136384901702</v>
      </c>
      <c r="E114" s="17">
        <v>0.36943151994097201</v>
      </c>
      <c r="F114" s="17"/>
      <c r="G114" s="17">
        <v>0.37245806411431398</v>
      </c>
      <c r="H114" s="17">
        <v>0.385942866162019</v>
      </c>
      <c r="I114" s="17">
        <v>0.36283029245663601</v>
      </c>
      <c r="J114" s="17">
        <v>0.35240552335605202</v>
      </c>
      <c r="K114" s="17">
        <v>0.30208694550773502</v>
      </c>
      <c r="L114" s="17">
        <v>0.35557789206552698</v>
      </c>
      <c r="M114" s="17"/>
      <c r="N114" s="17">
        <v>0.37345609201668301</v>
      </c>
      <c r="O114" s="17">
        <v>0.367988062221557</v>
      </c>
      <c r="P114" s="17">
        <v>0.34336056856901298</v>
      </c>
      <c r="Q114" s="17">
        <v>0.33664620874315299</v>
      </c>
      <c r="R114" s="17"/>
      <c r="S114" s="17">
        <v>0.37064293611411803</v>
      </c>
      <c r="T114" s="17">
        <v>0.34729795197807201</v>
      </c>
      <c r="U114" s="17">
        <v>0.384238130248864</v>
      </c>
      <c r="V114" s="17">
        <v>0.30409846231886201</v>
      </c>
      <c r="W114" s="17">
        <v>0.35891230867035201</v>
      </c>
      <c r="X114" s="17">
        <v>0.35858832725101197</v>
      </c>
      <c r="Y114" s="17">
        <v>0.364404605264328</v>
      </c>
      <c r="Z114" s="17">
        <v>0.40153336446439403</v>
      </c>
      <c r="AA114" s="17">
        <v>0.38152671041234898</v>
      </c>
      <c r="AB114" s="17">
        <v>0.27632786780593599</v>
      </c>
      <c r="AC114" s="17">
        <v>0.43386069976164598</v>
      </c>
      <c r="AD114" s="17">
        <v>0.33206523988548198</v>
      </c>
      <c r="AE114" s="17"/>
      <c r="AF114" s="17">
        <v>0.351161221265404</v>
      </c>
      <c r="AG114" s="17">
        <v>0.33686130729456998</v>
      </c>
      <c r="AH114" s="17">
        <v>0.39529347467356801</v>
      </c>
      <c r="AI114" s="17"/>
      <c r="AJ114" s="17">
        <v>0.36045921048587398</v>
      </c>
      <c r="AK114" s="17">
        <v>0.35222167831017298</v>
      </c>
      <c r="AL114" s="17">
        <v>0.301832561429699</v>
      </c>
      <c r="AM114" s="17">
        <v>0.25522919811906902</v>
      </c>
      <c r="AN114" s="17">
        <v>0.413038616948115</v>
      </c>
      <c r="AO114" s="17"/>
      <c r="AP114" s="17">
        <v>0.39072252014682601</v>
      </c>
      <c r="AQ114" s="17">
        <v>0.36103621250934098</v>
      </c>
      <c r="AR114" s="17">
        <v>0.32967996078039102</v>
      </c>
      <c r="AS114" s="17">
        <v>0.31542945580125997</v>
      </c>
      <c r="AT114" s="17"/>
      <c r="AU114" s="17">
        <v>0.36169756460401897</v>
      </c>
      <c r="AV114" s="17">
        <v>0.35304517796339302</v>
      </c>
      <c r="AW114" s="17">
        <v>0.34181082645345101</v>
      </c>
      <c r="AX114" s="17">
        <v>0.38026087435228401</v>
      </c>
      <c r="AY114" s="17">
        <v>0.25399706939330602</v>
      </c>
    </row>
    <row r="115" spans="2:51" x14ac:dyDescent="0.35">
      <c r="B115" t="s">
        <v>109</v>
      </c>
      <c r="C115" s="17">
        <v>0.187195328481229</v>
      </c>
      <c r="D115" s="17">
        <v>0.19177466254864001</v>
      </c>
      <c r="E115" s="17">
        <v>0.18216573767295699</v>
      </c>
      <c r="F115" s="17"/>
      <c r="G115" s="17">
        <v>0.229417059452793</v>
      </c>
      <c r="H115" s="17">
        <v>0.23720514428151601</v>
      </c>
      <c r="I115" s="17">
        <v>0.218362948794904</v>
      </c>
      <c r="J115" s="17">
        <v>0.180683921195397</v>
      </c>
      <c r="K115" s="17">
        <v>0.149280184874442</v>
      </c>
      <c r="L115" s="17">
        <v>0.123840548836159</v>
      </c>
      <c r="M115" s="17"/>
      <c r="N115" s="17">
        <v>0.16955589704572999</v>
      </c>
      <c r="O115" s="17">
        <v>0.14806354932353799</v>
      </c>
      <c r="P115" s="17">
        <v>0.19908879150096401</v>
      </c>
      <c r="Q115" s="17">
        <v>0.23414951582110199</v>
      </c>
      <c r="R115" s="17"/>
      <c r="S115" s="17">
        <v>0.17079341995682201</v>
      </c>
      <c r="T115" s="17">
        <v>0.16574346073764301</v>
      </c>
      <c r="U115" s="17">
        <v>0.176233304043523</v>
      </c>
      <c r="V115" s="17">
        <v>0.18176195393095701</v>
      </c>
      <c r="W115" s="17">
        <v>0.20287596694152801</v>
      </c>
      <c r="X115" s="17">
        <v>0.21951132423370501</v>
      </c>
      <c r="Y115" s="17">
        <v>0.19443451607033899</v>
      </c>
      <c r="Z115" s="17">
        <v>0.168011703649528</v>
      </c>
      <c r="AA115" s="17">
        <v>0.19087035694700699</v>
      </c>
      <c r="AB115" s="17">
        <v>0.194813985621934</v>
      </c>
      <c r="AC115" s="17">
        <v>0.208493651384064</v>
      </c>
      <c r="AD115" s="17">
        <v>0.203202695301688</v>
      </c>
      <c r="AE115" s="17"/>
      <c r="AF115" s="17">
        <v>0.19802706745583001</v>
      </c>
      <c r="AG115" s="17">
        <v>0.15300748955149099</v>
      </c>
      <c r="AH115" s="17">
        <v>0.22617923399561801</v>
      </c>
      <c r="AI115" s="17"/>
      <c r="AJ115" s="17">
        <v>0.1738277397471</v>
      </c>
      <c r="AK115" s="17">
        <v>0.16760089060575001</v>
      </c>
      <c r="AL115" s="17">
        <v>0.166396642331824</v>
      </c>
      <c r="AM115" s="17">
        <v>0.37932254657932402</v>
      </c>
      <c r="AN115" s="17">
        <v>0.20969906470311001</v>
      </c>
      <c r="AO115" s="17"/>
      <c r="AP115" s="17">
        <v>0.15070758067833101</v>
      </c>
      <c r="AQ115" s="17">
        <v>0.17000425638210601</v>
      </c>
      <c r="AR115" s="17">
        <v>0.17407517842696801</v>
      </c>
      <c r="AS115" s="17">
        <v>0.35105774697987402</v>
      </c>
      <c r="AT115" s="17"/>
      <c r="AU115" s="17">
        <v>0.186833342359566</v>
      </c>
      <c r="AV115" s="17">
        <v>0.19876727694789501</v>
      </c>
      <c r="AW115" s="17">
        <v>0.188628625288317</v>
      </c>
      <c r="AX115" s="17">
        <v>0.161777442385454</v>
      </c>
      <c r="AY115" s="17">
        <v>0.195366103650957</v>
      </c>
    </row>
    <row r="116" spans="2:51" x14ac:dyDescent="0.35">
      <c r="B116" t="s">
        <v>70</v>
      </c>
      <c r="C116" s="17">
        <v>8.6129139055253101E-2</v>
      </c>
      <c r="D116" s="17">
        <v>5.9842446396872001E-2</v>
      </c>
      <c r="E116" s="17">
        <v>0.11092814780629399</v>
      </c>
      <c r="F116" s="17"/>
      <c r="G116" s="17">
        <v>9.6469494516616405E-2</v>
      </c>
      <c r="H116" s="17">
        <v>7.5237589519294296E-2</v>
      </c>
      <c r="I116" s="17">
        <v>9.2044204810779795E-2</v>
      </c>
      <c r="J116" s="17">
        <v>9.9120956730308699E-2</v>
      </c>
      <c r="K116" s="17">
        <v>9.2519466277098394E-2</v>
      </c>
      <c r="L116" s="17">
        <v>6.8398690230801099E-2</v>
      </c>
      <c r="M116" s="17"/>
      <c r="N116" s="17">
        <v>3.5399200521775802E-2</v>
      </c>
      <c r="O116" s="17">
        <v>9.6693951560543806E-2</v>
      </c>
      <c r="P116" s="17">
        <v>9.4981355349121305E-2</v>
      </c>
      <c r="Q116" s="17">
        <v>0.124013828761507</v>
      </c>
      <c r="R116" s="17"/>
      <c r="S116" s="17">
        <v>8.1838765041149897E-2</v>
      </c>
      <c r="T116" s="17">
        <v>8.0576275323293506E-2</v>
      </c>
      <c r="U116" s="17">
        <v>4.7495435058247097E-2</v>
      </c>
      <c r="V116" s="17">
        <v>8.3694438805795093E-2</v>
      </c>
      <c r="W116" s="17">
        <v>8.6122327303623195E-2</v>
      </c>
      <c r="X116" s="17">
        <v>0.125057022287759</v>
      </c>
      <c r="Y116" s="17">
        <v>5.3749873149305502E-2</v>
      </c>
      <c r="Z116" s="17">
        <v>5.9880526868982098E-2</v>
      </c>
      <c r="AA116" s="17">
        <v>7.4171017806058198E-2</v>
      </c>
      <c r="AB116" s="17">
        <v>0.124320139636462</v>
      </c>
      <c r="AC116" s="17">
        <v>8.3010846593748994E-2</v>
      </c>
      <c r="AD116" s="17">
        <v>0.18009821980952001</v>
      </c>
      <c r="AE116" s="17"/>
      <c r="AF116" s="17">
        <v>7.2690205495711493E-2</v>
      </c>
      <c r="AG116" s="17">
        <v>7.5272564475906495E-2</v>
      </c>
      <c r="AH116" s="17">
        <v>0.122870099104152</v>
      </c>
      <c r="AI116" s="17"/>
      <c r="AJ116" s="17">
        <v>5.4871595176867002E-2</v>
      </c>
      <c r="AK116" s="17">
        <v>7.2764123125035399E-2</v>
      </c>
      <c r="AL116" s="17">
        <v>9.2344376493229394E-2</v>
      </c>
      <c r="AM116" s="17">
        <v>3.0800301741967299E-2</v>
      </c>
      <c r="AN116" s="17">
        <v>0.144583932644612</v>
      </c>
      <c r="AO116" s="17"/>
      <c r="AP116" s="17">
        <v>4.6637360801293097E-2</v>
      </c>
      <c r="AQ116" s="17">
        <v>7.1179064186806806E-2</v>
      </c>
      <c r="AR116" s="17">
        <v>9.3475074993568996E-2</v>
      </c>
      <c r="AS116" s="17">
        <v>3.2953927827461697E-2</v>
      </c>
      <c r="AT116" s="17"/>
      <c r="AU116" s="17">
        <v>9.5347339493658506E-2</v>
      </c>
      <c r="AV116" s="17">
        <v>9.0275879280269006E-2</v>
      </c>
      <c r="AW116" s="17">
        <v>8.6898131372306994E-2</v>
      </c>
      <c r="AX116" s="17">
        <v>5.1225625239592197E-2</v>
      </c>
      <c r="AY116" s="17">
        <v>4.8236248179136097E-2</v>
      </c>
    </row>
    <row r="117" spans="2:51" x14ac:dyDescent="0.35"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</row>
    <row r="118" spans="2:51" x14ac:dyDescent="0.35">
      <c r="B118" s="6" t="s">
        <v>122</v>
      </c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</row>
    <row r="119" spans="2:51" x14ac:dyDescent="0.35">
      <c r="B119" s="21" t="s">
        <v>72</v>
      </c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</row>
    <row r="120" spans="2:51" x14ac:dyDescent="0.35">
      <c r="B120" t="s">
        <v>105</v>
      </c>
      <c r="C120" s="17">
        <v>9.5062497301797999E-2</v>
      </c>
      <c r="D120" s="17">
        <v>8.7954742432873698E-2</v>
      </c>
      <c r="E120" s="17">
        <v>0.100224879737273</v>
      </c>
      <c r="F120" s="17"/>
      <c r="G120" s="17">
        <v>0.13813312357447499</v>
      </c>
      <c r="H120" s="17">
        <v>0.102242502122479</v>
      </c>
      <c r="I120" s="17">
        <v>0.114586554629433</v>
      </c>
      <c r="J120" s="17">
        <v>0.108568003106222</v>
      </c>
      <c r="K120" s="17">
        <v>9.1853845698074005E-2</v>
      </c>
      <c r="L120" s="17">
        <v>3.5831033832717303E-2</v>
      </c>
      <c r="M120" s="17"/>
      <c r="N120" s="17">
        <v>8.0104211897121094E-2</v>
      </c>
      <c r="O120" s="17">
        <v>8.2798116183620304E-2</v>
      </c>
      <c r="P120" s="17">
        <v>7.1700911955439595E-2</v>
      </c>
      <c r="Q120" s="17">
        <v>0.144318547365936</v>
      </c>
      <c r="R120" s="17"/>
      <c r="S120" s="17">
        <v>0.112038709607012</v>
      </c>
      <c r="T120" s="17">
        <v>7.5523190690978598E-2</v>
      </c>
      <c r="U120" s="17">
        <v>0.101645707243377</v>
      </c>
      <c r="V120" s="17">
        <v>8.8486898637998398E-2</v>
      </c>
      <c r="W120" s="17">
        <v>5.5943905284605203E-2</v>
      </c>
      <c r="X120" s="17">
        <v>9.8471581825520405E-2</v>
      </c>
      <c r="Y120" s="17">
        <v>7.8746215080384999E-2</v>
      </c>
      <c r="Z120" s="17">
        <v>7.3956996464508498E-2</v>
      </c>
      <c r="AA120" s="17">
        <v>9.2646490360681094E-2</v>
      </c>
      <c r="AB120" s="17">
        <v>0.127465113977516</v>
      </c>
      <c r="AC120" s="17">
        <v>0.12650091774116501</v>
      </c>
      <c r="AD120" s="17">
        <v>0.11455227450454</v>
      </c>
      <c r="AE120" s="17"/>
      <c r="AF120" s="17">
        <v>7.6875851707761095E-2</v>
      </c>
      <c r="AG120" s="17">
        <v>0.110377010338353</v>
      </c>
      <c r="AH120" s="17">
        <v>9.7057238429271595E-2</v>
      </c>
      <c r="AI120" s="17"/>
      <c r="AJ120" s="17">
        <v>4.70756898002746E-2</v>
      </c>
      <c r="AK120" s="17">
        <v>0.158632238915041</v>
      </c>
      <c r="AL120" s="17">
        <v>6.70887738742834E-2</v>
      </c>
      <c r="AM120" s="17">
        <v>9.51307794687168E-2</v>
      </c>
      <c r="AN120" s="17">
        <v>7.91212002485817E-2</v>
      </c>
      <c r="AO120" s="17"/>
      <c r="AP120" s="17">
        <v>4.5085173680713499E-2</v>
      </c>
      <c r="AQ120" s="17">
        <v>0.12658935140078401</v>
      </c>
      <c r="AR120" s="17">
        <v>7.5236937965056996E-2</v>
      </c>
      <c r="AS120" s="17">
        <v>5.38670038972376E-2</v>
      </c>
      <c r="AT120" s="17"/>
      <c r="AU120" s="17">
        <v>0.115057090727994</v>
      </c>
      <c r="AV120" s="17">
        <v>8.9861751836307194E-2</v>
      </c>
      <c r="AW120" s="17">
        <v>9.8045702408506102E-2</v>
      </c>
      <c r="AX120" s="17">
        <v>0.109122744139116</v>
      </c>
      <c r="AY120" s="17">
        <v>0.11933251967966101</v>
      </c>
    </row>
    <row r="121" spans="2:51" x14ac:dyDescent="0.35">
      <c r="B121" t="s">
        <v>106</v>
      </c>
      <c r="C121" s="17">
        <v>0.19740033274366001</v>
      </c>
      <c r="D121" s="17">
        <v>0.19481616372291699</v>
      </c>
      <c r="E121" s="17">
        <v>0.200311749950845</v>
      </c>
      <c r="F121" s="17"/>
      <c r="G121" s="17">
        <v>0.21456707195889901</v>
      </c>
      <c r="H121" s="17">
        <v>0.247834494327583</v>
      </c>
      <c r="I121" s="17">
        <v>0.17890532446805099</v>
      </c>
      <c r="J121" s="17">
        <v>0.18436163839852401</v>
      </c>
      <c r="K121" s="17">
        <v>0.18277143732156101</v>
      </c>
      <c r="L121" s="17">
        <v>0.18059236600029099</v>
      </c>
      <c r="M121" s="17"/>
      <c r="N121" s="17">
        <v>0.214004105832205</v>
      </c>
      <c r="O121" s="17">
        <v>0.19506465686575</v>
      </c>
      <c r="P121" s="17">
        <v>0.154843998773387</v>
      </c>
      <c r="Q121" s="17">
        <v>0.21979108566307601</v>
      </c>
      <c r="R121" s="17"/>
      <c r="S121" s="17">
        <v>0.22953145041928699</v>
      </c>
      <c r="T121" s="17">
        <v>0.203577168160018</v>
      </c>
      <c r="U121" s="17">
        <v>0.13779972107778601</v>
      </c>
      <c r="V121" s="17">
        <v>0.15767185807467499</v>
      </c>
      <c r="W121" s="17">
        <v>0.17010835257569101</v>
      </c>
      <c r="X121" s="17">
        <v>0.19089105139006299</v>
      </c>
      <c r="Y121" s="17">
        <v>0.22328386316509799</v>
      </c>
      <c r="Z121" s="17">
        <v>0.227167281239713</v>
      </c>
      <c r="AA121" s="17">
        <v>0.21427764760099199</v>
      </c>
      <c r="AB121" s="17">
        <v>0.21348188414752201</v>
      </c>
      <c r="AC121" s="17">
        <v>0.16914328903732601</v>
      </c>
      <c r="AD121" s="17">
        <v>0.21071020911392799</v>
      </c>
      <c r="AE121" s="17"/>
      <c r="AF121" s="17">
        <v>0.14488515652394601</v>
      </c>
      <c r="AG121" s="17">
        <v>0.24707561942658199</v>
      </c>
      <c r="AH121" s="17">
        <v>0.16572708259132099</v>
      </c>
      <c r="AI121" s="17"/>
      <c r="AJ121" s="17">
        <v>0.12954399401019401</v>
      </c>
      <c r="AK121" s="17">
        <v>0.28631568386085998</v>
      </c>
      <c r="AL121" s="17">
        <v>0.207886573192549</v>
      </c>
      <c r="AM121" s="17">
        <v>0</v>
      </c>
      <c r="AN121" s="17">
        <v>0.158700870909741</v>
      </c>
      <c r="AO121" s="17"/>
      <c r="AP121" s="17">
        <v>0.112239343279271</v>
      </c>
      <c r="AQ121" s="17">
        <v>0.250859451708493</v>
      </c>
      <c r="AR121" s="17">
        <v>0.246285769833471</v>
      </c>
      <c r="AS121" s="17">
        <v>0.106231361099271</v>
      </c>
      <c r="AT121" s="17"/>
      <c r="AU121" s="17">
        <v>0.18728309742565799</v>
      </c>
      <c r="AV121" s="17">
        <v>0.17927066275279099</v>
      </c>
      <c r="AW121" s="17">
        <v>0.21342778191387701</v>
      </c>
      <c r="AX121" s="17">
        <v>0.22148061606636699</v>
      </c>
      <c r="AY121" s="17">
        <v>0.24649001293653899</v>
      </c>
    </row>
    <row r="122" spans="2:51" x14ac:dyDescent="0.35">
      <c r="B122" t="s">
        <v>107</v>
      </c>
      <c r="C122" s="17">
        <v>0.31231328718343498</v>
      </c>
      <c r="D122" s="17">
        <v>0.34858309802512399</v>
      </c>
      <c r="E122" s="17">
        <v>0.27750911518899302</v>
      </c>
      <c r="F122" s="17"/>
      <c r="G122" s="17">
        <v>0.33396889439292299</v>
      </c>
      <c r="H122" s="17">
        <v>0.329779634126803</v>
      </c>
      <c r="I122" s="17">
        <v>0.29520609939412601</v>
      </c>
      <c r="J122" s="17">
        <v>0.32410864114679599</v>
      </c>
      <c r="K122" s="17">
        <v>0.30150245286650201</v>
      </c>
      <c r="L122" s="17">
        <v>0.29538104616768401</v>
      </c>
      <c r="M122" s="17"/>
      <c r="N122" s="17">
        <v>0.32966445546732298</v>
      </c>
      <c r="O122" s="17">
        <v>0.28889748309311297</v>
      </c>
      <c r="P122" s="17">
        <v>0.34300826330784701</v>
      </c>
      <c r="Q122" s="17">
        <v>0.29190507115613001</v>
      </c>
      <c r="R122" s="17"/>
      <c r="S122" s="17">
        <v>0.345822376670188</v>
      </c>
      <c r="T122" s="17">
        <v>0.29013040889916603</v>
      </c>
      <c r="U122" s="17">
        <v>0.33035532875118001</v>
      </c>
      <c r="V122" s="17">
        <v>0.32575086484889598</v>
      </c>
      <c r="W122" s="17">
        <v>0.35455049737038802</v>
      </c>
      <c r="X122" s="17">
        <v>0.35003622921049199</v>
      </c>
      <c r="Y122" s="17">
        <v>0.29589034675993398</v>
      </c>
      <c r="Z122" s="17">
        <v>0.23454153125919699</v>
      </c>
      <c r="AA122" s="17">
        <v>0.31807769858871299</v>
      </c>
      <c r="AB122" s="17">
        <v>0.28341383910315399</v>
      </c>
      <c r="AC122" s="17">
        <v>0.28422228835570201</v>
      </c>
      <c r="AD122" s="17">
        <v>0.21068757166443899</v>
      </c>
      <c r="AE122" s="17"/>
      <c r="AF122" s="17">
        <v>0.31041649443749503</v>
      </c>
      <c r="AG122" s="17">
        <v>0.31514076679248798</v>
      </c>
      <c r="AH122" s="17">
        <v>0.314313007100605</v>
      </c>
      <c r="AI122" s="17"/>
      <c r="AJ122" s="17">
        <v>0.30927806227247501</v>
      </c>
      <c r="AK122" s="17">
        <v>0.32193332928648</v>
      </c>
      <c r="AL122" s="17">
        <v>0.38208313997438398</v>
      </c>
      <c r="AM122" s="17">
        <v>0.37547393289242298</v>
      </c>
      <c r="AN122" s="17">
        <v>0.28320644090501601</v>
      </c>
      <c r="AO122" s="17"/>
      <c r="AP122" s="17">
        <v>0.33450709702550502</v>
      </c>
      <c r="AQ122" s="17">
        <v>0.33627521050447001</v>
      </c>
      <c r="AR122" s="17">
        <v>0.33396113910672198</v>
      </c>
      <c r="AS122" s="17">
        <v>0.32243449544455699</v>
      </c>
      <c r="AT122" s="17"/>
      <c r="AU122" s="17">
        <v>0.265501605535233</v>
      </c>
      <c r="AV122" s="17">
        <v>0.32840525950990801</v>
      </c>
      <c r="AW122" s="17">
        <v>0.328422005877328</v>
      </c>
      <c r="AX122" s="17">
        <v>0.33107739909334</v>
      </c>
      <c r="AY122" s="17">
        <v>0.24189108312468499</v>
      </c>
    </row>
    <row r="123" spans="2:51" x14ac:dyDescent="0.35">
      <c r="B123" t="s">
        <v>108</v>
      </c>
      <c r="C123" s="17">
        <v>0.156737485055709</v>
      </c>
      <c r="D123" s="17">
        <v>0.171708049979656</v>
      </c>
      <c r="E123" s="17">
        <v>0.14242656069058399</v>
      </c>
      <c r="F123" s="17"/>
      <c r="G123" s="17">
        <v>0.12525054674845201</v>
      </c>
      <c r="H123" s="17">
        <v>0.124945643829607</v>
      </c>
      <c r="I123" s="17">
        <v>0.15441986220062001</v>
      </c>
      <c r="J123" s="17">
        <v>0.166741357427732</v>
      </c>
      <c r="K123" s="17">
        <v>0.147974851164861</v>
      </c>
      <c r="L123" s="17">
        <v>0.20310663205330601</v>
      </c>
      <c r="M123" s="17"/>
      <c r="N123" s="17">
        <v>0.17098492013615499</v>
      </c>
      <c r="O123" s="17">
        <v>0.14699766515651699</v>
      </c>
      <c r="P123" s="17">
        <v>0.166599436801352</v>
      </c>
      <c r="Q123" s="17">
        <v>0.13835247476141199</v>
      </c>
      <c r="R123" s="17"/>
      <c r="S123" s="17">
        <v>0.11929168540205</v>
      </c>
      <c r="T123" s="17">
        <v>0.180962935765352</v>
      </c>
      <c r="U123" s="17">
        <v>0.159145916371598</v>
      </c>
      <c r="V123" s="17">
        <v>0.216532102186939</v>
      </c>
      <c r="W123" s="17">
        <v>0.13232513667134899</v>
      </c>
      <c r="X123" s="17">
        <v>0.106212423803735</v>
      </c>
      <c r="Y123" s="17">
        <v>0.13317822824290201</v>
      </c>
      <c r="Z123" s="17">
        <v>0.25022838020631</v>
      </c>
      <c r="AA123" s="17">
        <v>0.14033114682450301</v>
      </c>
      <c r="AB123" s="17">
        <v>0.139211492443997</v>
      </c>
      <c r="AC123" s="17">
        <v>0.19645192816369</v>
      </c>
      <c r="AD123" s="17">
        <v>0.234905349100091</v>
      </c>
      <c r="AE123" s="17"/>
      <c r="AF123" s="17">
        <v>0.20891148252039499</v>
      </c>
      <c r="AG123" s="17">
        <v>0.12586659322545399</v>
      </c>
      <c r="AH123" s="17">
        <v>0.125508589095088</v>
      </c>
      <c r="AI123" s="17"/>
      <c r="AJ123" s="17">
        <v>0.23999408941721401</v>
      </c>
      <c r="AK123" s="17">
        <v>9.8155043787763893E-2</v>
      </c>
      <c r="AL123" s="17">
        <v>9.8151458311227402E-2</v>
      </c>
      <c r="AM123" s="17">
        <v>4.6398796580799602E-2</v>
      </c>
      <c r="AN123" s="17">
        <v>0.13894364169423301</v>
      </c>
      <c r="AO123" s="17"/>
      <c r="AP123" s="17">
        <v>0.21758738615633599</v>
      </c>
      <c r="AQ123" s="17">
        <v>0.12685862178030899</v>
      </c>
      <c r="AR123" s="17">
        <v>0.117218665789426</v>
      </c>
      <c r="AS123" s="17">
        <v>0.200381540173033</v>
      </c>
      <c r="AT123" s="17"/>
      <c r="AU123" s="17">
        <v>0.18619789184563201</v>
      </c>
      <c r="AV123" s="17">
        <v>0.13565439140827301</v>
      </c>
      <c r="AW123" s="17">
        <v>0.135388088466943</v>
      </c>
      <c r="AX123" s="17">
        <v>0.142104553194562</v>
      </c>
      <c r="AY123" s="17">
        <v>9.6175186548368499E-2</v>
      </c>
    </row>
    <row r="124" spans="2:51" x14ac:dyDescent="0.35">
      <c r="B124" t="s">
        <v>109</v>
      </c>
      <c r="C124" s="17">
        <v>8.9470398572744594E-2</v>
      </c>
      <c r="D124" s="17">
        <v>8.9013810947691605E-2</v>
      </c>
      <c r="E124" s="17">
        <v>9.0092094619684898E-2</v>
      </c>
      <c r="F124" s="17"/>
      <c r="G124" s="17">
        <v>7.1375842270687495E-2</v>
      </c>
      <c r="H124" s="17">
        <v>8.9240570022787402E-2</v>
      </c>
      <c r="I124" s="17">
        <v>9.8332779527798495E-2</v>
      </c>
      <c r="J124" s="17">
        <v>7.9338317601119895E-2</v>
      </c>
      <c r="K124" s="17">
        <v>0.108020064892731</v>
      </c>
      <c r="L124" s="17">
        <v>9.0208149945900304E-2</v>
      </c>
      <c r="M124" s="17"/>
      <c r="N124" s="17">
        <v>7.9961064269998203E-2</v>
      </c>
      <c r="O124" s="17">
        <v>0.113987020359513</v>
      </c>
      <c r="P124" s="17">
        <v>0.100239815228321</v>
      </c>
      <c r="Q124" s="17">
        <v>6.6685421829590599E-2</v>
      </c>
      <c r="R124" s="17"/>
      <c r="S124" s="17">
        <v>5.6774381916560597E-2</v>
      </c>
      <c r="T124" s="17">
        <v>0.12432802373818699</v>
      </c>
      <c r="U124" s="17">
        <v>0.11149534753971101</v>
      </c>
      <c r="V124" s="17">
        <v>9.8875654603460997E-2</v>
      </c>
      <c r="W124" s="17">
        <v>0.120289748643975</v>
      </c>
      <c r="X124" s="17">
        <v>5.7944141671098098E-2</v>
      </c>
      <c r="Y124" s="17">
        <v>7.5677572058019393E-2</v>
      </c>
      <c r="Z124" s="17">
        <v>0.111532382213215</v>
      </c>
      <c r="AA124" s="17">
        <v>9.4510455778517702E-2</v>
      </c>
      <c r="AB124" s="17">
        <v>5.5610378110681299E-2</v>
      </c>
      <c r="AC124" s="17">
        <v>5.33093623808234E-2</v>
      </c>
      <c r="AD124" s="17">
        <v>0.17818198789395301</v>
      </c>
      <c r="AE124" s="17"/>
      <c r="AF124" s="17">
        <v>0.124557038648377</v>
      </c>
      <c r="AG124" s="17">
        <v>6.0566055580280997E-2</v>
      </c>
      <c r="AH124" s="17">
        <v>8.9930414958924995E-2</v>
      </c>
      <c r="AI124" s="17"/>
      <c r="AJ124" s="17">
        <v>0.12975447021651099</v>
      </c>
      <c r="AK124" s="17">
        <v>4.0739781348458702E-2</v>
      </c>
      <c r="AL124" s="17">
        <v>7.1793305136832103E-2</v>
      </c>
      <c r="AM124" s="17">
        <v>0.34356298143682601</v>
      </c>
      <c r="AN124" s="17">
        <v>9.4641733992441301E-2</v>
      </c>
      <c r="AO124" s="17"/>
      <c r="AP124" s="17">
        <v>0.13517222580327301</v>
      </c>
      <c r="AQ124" s="17">
        <v>4.7501658191954198E-2</v>
      </c>
      <c r="AR124" s="17">
        <v>6.7293451160539294E-2</v>
      </c>
      <c r="AS124" s="17">
        <v>0.23576600217452101</v>
      </c>
      <c r="AT124" s="17"/>
      <c r="AU124" s="17">
        <v>9.2786752411411294E-2</v>
      </c>
      <c r="AV124" s="17">
        <v>0.115881579867628</v>
      </c>
      <c r="AW124" s="17">
        <v>7.8339986649051604E-2</v>
      </c>
      <c r="AX124" s="17">
        <v>6.7771103774018501E-2</v>
      </c>
      <c r="AY124" s="17">
        <v>8.7313442912593894E-2</v>
      </c>
    </row>
    <row r="125" spans="2:51" x14ac:dyDescent="0.35">
      <c r="B125" t="s">
        <v>70</v>
      </c>
      <c r="C125" s="17">
        <v>0.14901599914265301</v>
      </c>
      <c r="D125" s="17">
        <v>0.10792413489173799</v>
      </c>
      <c r="E125" s="17">
        <v>0.18943559981262101</v>
      </c>
      <c r="F125" s="17"/>
      <c r="G125" s="17">
        <v>0.116704521054563</v>
      </c>
      <c r="H125" s="17">
        <v>0.10595715557073999</v>
      </c>
      <c r="I125" s="17">
        <v>0.15854937977997199</v>
      </c>
      <c r="J125" s="17">
        <v>0.13688204231960699</v>
      </c>
      <c r="K125" s="17">
        <v>0.16787734805627</v>
      </c>
      <c r="L125" s="17">
        <v>0.19488077200010101</v>
      </c>
      <c r="M125" s="17"/>
      <c r="N125" s="17">
        <v>0.12528124239719701</v>
      </c>
      <c r="O125" s="17">
        <v>0.17225505834148599</v>
      </c>
      <c r="P125" s="17">
        <v>0.16360757393365399</v>
      </c>
      <c r="Q125" s="17">
        <v>0.13894739922385499</v>
      </c>
      <c r="R125" s="17"/>
      <c r="S125" s="17">
        <v>0.136541395984902</v>
      </c>
      <c r="T125" s="17">
        <v>0.125478272746299</v>
      </c>
      <c r="U125" s="17">
        <v>0.159557979016347</v>
      </c>
      <c r="V125" s="17">
        <v>0.112682621648031</v>
      </c>
      <c r="W125" s="17">
        <v>0.166782359453991</v>
      </c>
      <c r="X125" s="17">
        <v>0.196444572099091</v>
      </c>
      <c r="Y125" s="17">
        <v>0.193223774693661</v>
      </c>
      <c r="Z125" s="17">
        <v>0.102573428617056</v>
      </c>
      <c r="AA125" s="17">
        <v>0.140156560846593</v>
      </c>
      <c r="AB125" s="17">
        <v>0.180817292217131</v>
      </c>
      <c r="AC125" s="17">
        <v>0.17037221432129401</v>
      </c>
      <c r="AD125" s="17">
        <v>5.0962607723048899E-2</v>
      </c>
      <c r="AE125" s="17"/>
      <c r="AF125" s="17">
        <v>0.13435397616202699</v>
      </c>
      <c r="AG125" s="17">
        <v>0.14097395463684201</v>
      </c>
      <c r="AH125" s="17">
        <v>0.20746366782478901</v>
      </c>
      <c r="AI125" s="17"/>
      <c r="AJ125" s="17">
        <v>0.144353694283332</v>
      </c>
      <c r="AK125" s="17">
        <v>9.4223922801396603E-2</v>
      </c>
      <c r="AL125" s="17">
        <v>0.172996749510724</v>
      </c>
      <c r="AM125" s="17">
        <v>0.13943350962123399</v>
      </c>
      <c r="AN125" s="17">
        <v>0.24538611224998699</v>
      </c>
      <c r="AO125" s="17"/>
      <c r="AP125" s="17">
        <v>0.155408774054901</v>
      </c>
      <c r="AQ125" s="17">
        <v>0.11191570641399</v>
      </c>
      <c r="AR125" s="17">
        <v>0.16000403614478501</v>
      </c>
      <c r="AS125" s="17">
        <v>8.1319597211380906E-2</v>
      </c>
      <c r="AT125" s="17"/>
      <c r="AU125" s="17">
        <v>0.15317356205407201</v>
      </c>
      <c r="AV125" s="17">
        <v>0.15092635462509299</v>
      </c>
      <c r="AW125" s="17">
        <v>0.14637643468429401</v>
      </c>
      <c r="AX125" s="17">
        <v>0.12844358373259701</v>
      </c>
      <c r="AY125" s="17">
        <v>0.20879775479815299</v>
      </c>
    </row>
    <row r="126" spans="2:51" x14ac:dyDescent="0.35"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</row>
    <row r="127" spans="2:51" x14ac:dyDescent="0.35">
      <c r="B127" s="6" t="s">
        <v>123</v>
      </c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</row>
    <row r="128" spans="2:51" x14ac:dyDescent="0.35">
      <c r="B128" s="21" t="s">
        <v>72</v>
      </c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</row>
    <row r="129" spans="2:51" x14ac:dyDescent="0.35">
      <c r="B129" t="s">
        <v>105</v>
      </c>
      <c r="C129" s="17">
        <v>0.13091263122218399</v>
      </c>
      <c r="D129" s="17">
        <v>0.115221745083516</v>
      </c>
      <c r="E129" s="17">
        <v>0.144527008960215</v>
      </c>
      <c r="F129" s="17"/>
      <c r="G129" s="17">
        <v>0.118868670293951</v>
      </c>
      <c r="H129" s="17">
        <v>0.11940377861896501</v>
      </c>
      <c r="I129" s="17">
        <v>0.128639094521978</v>
      </c>
      <c r="J129" s="17">
        <v>0.156234814702782</v>
      </c>
      <c r="K129" s="17">
        <v>0.15985593556768801</v>
      </c>
      <c r="L129" s="17">
        <v>0.11001636400178</v>
      </c>
      <c r="M129" s="17"/>
      <c r="N129" s="17">
        <v>9.7872193456867707E-2</v>
      </c>
      <c r="O129" s="17">
        <v>0.109772811738111</v>
      </c>
      <c r="P129" s="17">
        <v>0.124102752362319</v>
      </c>
      <c r="Q129" s="17">
        <v>0.1974967671947</v>
      </c>
      <c r="R129" s="17"/>
      <c r="S129" s="17">
        <v>0.116582194076344</v>
      </c>
      <c r="T129" s="17">
        <v>0.11115919783907199</v>
      </c>
      <c r="U129" s="17">
        <v>0.137440715226056</v>
      </c>
      <c r="V129" s="17">
        <v>0.116669191020215</v>
      </c>
      <c r="W129" s="17">
        <v>0.10498705055992601</v>
      </c>
      <c r="X129" s="17">
        <v>0.131515510765009</v>
      </c>
      <c r="Y129" s="17">
        <v>0.13318745770945101</v>
      </c>
      <c r="Z129" s="17">
        <v>0.101172791892331</v>
      </c>
      <c r="AA129" s="17">
        <v>0.15631795368662499</v>
      </c>
      <c r="AB129" s="17">
        <v>0.18424176240137299</v>
      </c>
      <c r="AC129" s="17">
        <v>0.12160179119883301</v>
      </c>
      <c r="AD129" s="17">
        <v>0.163836313787632</v>
      </c>
      <c r="AE129" s="17"/>
      <c r="AF129" s="17">
        <v>0.12591607653205</v>
      </c>
      <c r="AG129" s="17">
        <v>0.152349039643741</v>
      </c>
      <c r="AH129" s="17">
        <v>0.11200105314467899</v>
      </c>
      <c r="AI129" s="17"/>
      <c r="AJ129" s="17">
        <v>9.2581010406510997E-2</v>
      </c>
      <c r="AK129" s="17">
        <v>0.18128945294080001</v>
      </c>
      <c r="AL129" s="17">
        <v>9.9696891599525897E-2</v>
      </c>
      <c r="AM129" s="17">
        <v>0.19464654088927999</v>
      </c>
      <c r="AN129" s="17">
        <v>9.6008511414627101E-2</v>
      </c>
      <c r="AO129" s="17"/>
      <c r="AP129" s="17">
        <v>6.6561645829351895E-2</v>
      </c>
      <c r="AQ129" s="17">
        <v>0.150510276378128</v>
      </c>
      <c r="AR129" s="17">
        <v>0.124867719139096</v>
      </c>
      <c r="AS129" s="17">
        <v>0.10649473720692</v>
      </c>
      <c r="AT129" s="17"/>
      <c r="AU129" s="17">
        <v>0.16511171178613099</v>
      </c>
      <c r="AV129" s="17">
        <v>0.12812602348363</v>
      </c>
      <c r="AW129" s="17">
        <v>0.118975880006531</v>
      </c>
      <c r="AX129" s="17">
        <v>0.10386962834834799</v>
      </c>
      <c r="AY129" s="17">
        <v>0.191113037405753</v>
      </c>
    </row>
    <row r="130" spans="2:51" x14ac:dyDescent="0.35">
      <c r="B130" t="s">
        <v>106</v>
      </c>
      <c r="C130" s="17">
        <v>0.26399812756055302</v>
      </c>
      <c r="D130" s="17">
        <v>0.27397428883031</v>
      </c>
      <c r="E130" s="17">
        <v>0.25477509868194098</v>
      </c>
      <c r="F130" s="17"/>
      <c r="G130" s="17">
        <v>0.26979241610403298</v>
      </c>
      <c r="H130" s="17">
        <v>0.23541646372955499</v>
      </c>
      <c r="I130" s="17">
        <v>0.28027859896601498</v>
      </c>
      <c r="J130" s="17">
        <v>0.253990168200522</v>
      </c>
      <c r="K130" s="17">
        <v>0.25320695462373799</v>
      </c>
      <c r="L130" s="17">
        <v>0.28549441887837401</v>
      </c>
      <c r="M130" s="17"/>
      <c r="N130" s="17">
        <v>0.272363197871621</v>
      </c>
      <c r="O130" s="17">
        <v>0.25971923955339798</v>
      </c>
      <c r="P130" s="17">
        <v>0.27286922545426701</v>
      </c>
      <c r="Q130" s="17">
        <v>0.247399905361707</v>
      </c>
      <c r="R130" s="17"/>
      <c r="S130" s="17">
        <v>0.24529867072839801</v>
      </c>
      <c r="T130" s="17">
        <v>0.28532594943747502</v>
      </c>
      <c r="U130" s="17">
        <v>0.22489210933156101</v>
      </c>
      <c r="V130" s="17">
        <v>0.28794806665353601</v>
      </c>
      <c r="W130" s="17">
        <v>0.25045565875952103</v>
      </c>
      <c r="X130" s="17">
        <v>0.22860889416777</v>
      </c>
      <c r="Y130" s="17">
        <v>0.27726566278862802</v>
      </c>
      <c r="Z130" s="17">
        <v>0.27115732831515499</v>
      </c>
      <c r="AA130" s="17">
        <v>0.27512615174626398</v>
      </c>
      <c r="AB130" s="17">
        <v>0.283215617390841</v>
      </c>
      <c r="AC130" s="17">
        <v>0.278391041543114</v>
      </c>
      <c r="AD130" s="17">
        <v>0.261698523789827</v>
      </c>
      <c r="AE130" s="17"/>
      <c r="AF130" s="17">
        <v>0.239861394587986</v>
      </c>
      <c r="AG130" s="17">
        <v>0.29864637898705498</v>
      </c>
      <c r="AH130" s="17">
        <v>0.18428104564314399</v>
      </c>
      <c r="AI130" s="17"/>
      <c r="AJ130" s="17">
        <v>0.21931461495768401</v>
      </c>
      <c r="AK130" s="17">
        <v>0.29830489655036202</v>
      </c>
      <c r="AL130" s="17">
        <v>0.333518234973261</v>
      </c>
      <c r="AM130" s="17">
        <v>0.25093843581121</v>
      </c>
      <c r="AN130" s="17">
        <v>0.22960614022366499</v>
      </c>
      <c r="AO130" s="17"/>
      <c r="AP130" s="17">
        <v>0.17388719051132501</v>
      </c>
      <c r="AQ130" s="17">
        <v>0.302709022832928</v>
      </c>
      <c r="AR130" s="17">
        <v>0.36593265662470398</v>
      </c>
      <c r="AS130" s="17">
        <v>0.25388598115900601</v>
      </c>
      <c r="AT130" s="17"/>
      <c r="AU130" s="17">
        <v>0.26010442580378701</v>
      </c>
      <c r="AV130" s="17">
        <v>0.278370601039994</v>
      </c>
      <c r="AW130" s="17">
        <v>0.26636921875480901</v>
      </c>
      <c r="AX130" s="17">
        <v>0.24593673536228</v>
      </c>
      <c r="AY130" s="17">
        <v>0.27034548007190901</v>
      </c>
    </row>
    <row r="131" spans="2:51" x14ac:dyDescent="0.35">
      <c r="B131" t="s">
        <v>107</v>
      </c>
      <c r="C131" s="17">
        <v>0.32331070258977401</v>
      </c>
      <c r="D131" s="17">
        <v>0.35787991363389099</v>
      </c>
      <c r="E131" s="17">
        <v>0.29018880140817299</v>
      </c>
      <c r="F131" s="17"/>
      <c r="G131" s="17">
        <v>0.34839682407683298</v>
      </c>
      <c r="H131" s="17">
        <v>0.40366781959472398</v>
      </c>
      <c r="I131" s="17">
        <v>0.29960955422438101</v>
      </c>
      <c r="J131" s="17">
        <v>0.29991639193068698</v>
      </c>
      <c r="K131" s="17">
        <v>0.26605019371225402</v>
      </c>
      <c r="L131" s="17">
        <v>0.31828083736632901</v>
      </c>
      <c r="M131" s="17"/>
      <c r="N131" s="17">
        <v>0.37236324216413402</v>
      </c>
      <c r="O131" s="17">
        <v>0.29740718356113899</v>
      </c>
      <c r="P131" s="17">
        <v>0.32419489054214801</v>
      </c>
      <c r="Q131" s="17">
        <v>0.29975201269984098</v>
      </c>
      <c r="R131" s="17"/>
      <c r="S131" s="17">
        <v>0.36906637306670897</v>
      </c>
      <c r="T131" s="17">
        <v>0.30063968250695999</v>
      </c>
      <c r="U131" s="17">
        <v>0.34303034458433601</v>
      </c>
      <c r="V131" s="17">
        <v>0.32540308175285898</v>
      </c>
      <c r="W131" s="17">
        <v>0.31555786075293202</v>
      </c>
      <c r="X131" s="17">
        <v>0.34520818279079202</v>
      </c>
      <c r="Y131" s="17">
        <v>0.29706117698851298</v>
      </c>
      <c r="Z131" s="17">
        <v>0.35673112014490099</v>
      </c>
      <c r="AA131" s="17">
        <v>0.34939581988642299</v>
      </c>
      <c r="AB131" s="17">
        <v>0.25988278163671202</v>
      </c>
      <c r="AC131" s="17">
        <v>0.30199868482565301</v>
      </c>
      <c r="AD131" s="17">
        <v>0.25720426589949702</v>
      </c>
      <c r="AE131" s="17"/>
      <c r="AF131" s="17">
        <v>0.33850049340122101</v>
      </c>
      <c r="AG131" s="17">
        <v>0.30457825470157601</v>
      </c>
      <c r="AH131" s="17">
        <v>0.35965059051519199</v>
      </c>
      <c r="AI131" s="17"/>
      <c r="AJ131" s="17">
        <v>0.37534932532704701</v>
      </c>
      <c r="AK131" s="17">
        <v>0.33653388101478099</v>
      </c>
      <c r="AL131" s="17">
        <v>0.29726772675020002</v>
      </c>
      <c r="AM131" s="17">
        <v>0.17629205490173999</v>
      </c>
      <c r="AN131" s="17">
        <v>0.287621718057406</v>
      </c>
      <c r="AO131" s="17"/>
      <c r="AP131" s="17">
        <v>0.425054010112975</v>
      </c>
      <c r="AQ131" s="17">
        <v>0.32823820801676201</v>
      </c>
      <c r="AR131" s="17">
        <v>0.26077537796917799</v>
      </c>
      <c r="AS131" s="17">
        <v>0.31213789255879298</v>
      </c>
      <c r="AT131" s="17"/>
      <c r="AU131" s="17">
        <v>0.28030682327210599</v>
      </c>
      <c r="AV131" s="17">
        <v>0.31227061987886401</v>
      </c>
      <c r="AW131" s="17">
        <v>0.34263443415795902</v>
      </c>
      <c r="AX131" s="17">
        <v>0.38051247091398999</v>
      </c>
      <c r="AY131" s="17">
        <v>0.295167984667979</v>
      </c>
    </row>
    <row r="132" spans="2:51" x14ac:dyDescent="0.35">
      <c r="B132" t="s">
        <v>108</v>
      </c>
      <c r="C132" s="17">
        <v>7.43743977765359E-2</v>
      </c>
      <c r="D132" s="17">
        <v>7.7185024425482501E-2</v>
      </c>
      <c r="E132" s="17">
        <v>7.1775948592795999E-2</v>
      </c>
      <c r="F132" s="17"/>
      <c r="G132" s="17">
        <v>7.3632288484317299E-2</v>
      </c>
      <c r="H132" s="17">
        <v>9.4331002759828197E-2</v>
      </c>
      <c r="I132" s="17">
        <v>8.18184286098253E-2</v>
      </c>
      <c r="J132" s="17">
        <v>7.4371648890766306E-2</v>
      </c>
      <c r="K132" s="17">
        <v>6.8911255602500193E-2</v>
      </c>
      <c r="L132" s="17">
        <v>5.6231733368474798E-2</v>
      </c>
      <c r="M132" s="17"/>
      <c r="N132" s="17">
        <v>7.39772067302642E-2</v>
      </c>
      <c r="O132" s="17">
        <v>9.0780868165503195E-2</v>
      </c>
      <c r="P132" s="17">
        <v>7.32773831245873E-2</v>
      </c>
      <c r="Q132" s="17">
        <v>5.6333034104760302E-2</v>
      </c>
      <c r="R132" s="17"/>
      <c r="S132" s="17">
        <v>8.2948928676205194E-2</v>
      </c>
      <c r="T132" s="17">
        <v>6.1177336539179401E-2</v>
      </c>
      <c r="U132" s="17">
        <v>8.7282866899482198E-2</v>
      </c>
      <c r="V132" s="17">
        <v>0.10600227943735401</v>
      </c>
      <c r="W132" s="17">
        <v>8.8943903591661502E-2</v>
      </c>
      <c r="X132" s="17">
        <v>5.5535259961335501E-2</v>
      </c>
      <c r="Y132" s="17">
        <v>5.5268785291482797E-2</v>
      </c>
      <c r="Z132" s="17">
        <v>0.120314109517284</v>
      </c>
      <c r="AA132" s="17">
        <v>4.329240737771E-2</v>
      </c>
      <c r="AB132" s="17">
        <v>5.7836409882955797E-2</v>
      </c>
      <c r="AC132" s="17">
        <v>6.6179690579133296E-2</v>
      </c>
      <c r="AD132" s="17">
        <v>0.15242658617110699</v>
      </c>
      <c r="AE132" s="17"/>
      <c r="AF132" s="17">
        <v>8.2734898911351495E-2</v>
      </c>
      <c r="AG132" s="17">
        <v>7.1839830342939698E-2</v>
      </c>
      <c r="AH132" s="17">
        <v>6.3375031162688195E-2</v>
      </c>
      <c r="AI132" s="17"/>
      <c r="AJ132" s="17">
        <v>9.3551014698382104E-2</v>
      </c>
      <c r="AK132" s="17">
        <v>5.6933935868593501E-2</v>
      </c>
      <c r="AL132" s="17">
        <v>9.2819390443360794E-2</v>
      </c>
      <c r="AM132" s="17">
        <v>0.118130468060691</v>
      </c>
      <c r="AN132" s="17">
        <v>5.8523149938407598E-2</v>
      </c>
      <c r="AO132" s="17"/>
      <c r="AP132" s="17">
        <v>0.105288566141122</v>
      </c>
      <c r="AQ132" s="17">
        <v>6.7203891113862699E-2</v>
      </c>
      <c r="AR132" s="17">
        <v>7.2335474679286596E-2</v>
      </c>
      <c r="AS132" s="17">
        <v>9.1771499749999597E-2</v>
      </c>
      <c r="AT132" s="17"/>
      <c r="AU132" s="17">
        <v>7.7609540074915398E-2</v>
      </c>
      <c r="AV132" s="17">
        <v>6.5511690067813003E-2</v>
      </c>
      <c r="AW132" s="17">
        <v>7.0822543914432906E-2</v>
      </c>
      <c r="AX132" s="17">
        <v>7.2795767952482202E-2</v>
      </c>
      <c r="AY132" s="17">
        <v>4.3958978049908497E-2</v>
      </c>
    </row>
    <row r="133" spans="2:51" x14ac:dyDescent="0.35">
      <c r="B133" t="s">
        <v>109</v>
      </c>
      <c r="C133" s="17">
        <v>4.48712964407465E-2</v>
      </c>
      <c r="D133" s="17">
        <v>4.6356527149132097E-2</v>
      </c>
      <c r="E133" s="17">
        <v>4.3509132689583001E-2</v>
      </c>
      <c r="F133" s="17"/>
      <c r="G133" s="17">
        <v>4.4929758596869103E-2</v>
      </c>
      <c r="H133" s="17">
        <v>4.0543005193480502E-2</v>
      </c>
      <c r="I133" s="17">
        <v>4.58938919578794E-2</v>
      </c>
      <c r="J133" s="17">
        <v>3.9564850156659302E-2</v>
      </c>
      <c r="K133" s="17">
        <v>7.7106558341708195E-2</v>
      </c>
      <c r="L133" s="17">
        <v>3.0169956030573E-2</v>
      </c>
      <c r="M133" s="17"/>
      <c r="N133" s="17">
        <v>4.2766788334294301E-2</v>
      </c>
      <c r="O133" s="17">
        <v>5.2076069190106801E-2</v>
      </c>
      <c r="P133" s="17">
        <v>4.4314826756621302E-2</v>
      </c>
      <c r="Q133" s="17">
        <v>3.9350108941901697E-2</v>
      </c>
      <c r="R133" s="17"/>
      <c r="S133" s="17">
        <v>3.9650359420516999E-2</v>
      </c>
      <c r="T133" s="17">
        <v>6.6849975584332796E-2</v>
      </c>
      <c r="U133" s="17">
        <v>4.6162855284342101E-2</v>
      </c>
      <c r="V133" s="17">
        <v>3.9979114388324299E-2</v>
      </c>
      <c r="W133" s="17">
        <v>3.58366662690539E-2</v>
      </c>
      <c r="X133" s="17">
        <v>1.13703182702407E-2</v>
      </c>
      <c r="Y133" s="17">
        <v>5.1347581219565001E-2</v>
      </c>
      <c r="Z133" s="17">
        <v>5.8765695210435599E-2</v>
      </c>
      <c r="AA133" s="17">
        <v>4.0709017313767498E-2</v>
      </c>
      <c r="AB133" s="17">
        <v>4.6003338933722299E-2</v>
      </c>
      <c r="AC133" s="17">
        <v>5.2386009255320297E-2</v>
      </c>
      <c r="AD133" s="17">
        <v>7.0384207505461399E-2</v>
      </c>
      <c r="AE133" s="17"/>
      <c r="AF133" s="17">
        <v>7.1001425244271901E-2</v>
      </c>
      <c r="AG133" s="17">
        <v>2.2572917702802099E-2</v>
      </c>
      <c r="AH133" s="17">
        <v>3.1440647013949698E-2</v>
      </c>
      <c r="AI133" s="17"/>
      <c r="AJ133" s="17">
        <v>5.81227308858282E-2</v>
      </c>
      <c r="AK133" s="17">
        <v>1.4729570002047099E-2</v>
      </c>
      <c r="AL133" s="17">
        <v>2.68035524528938E-2</v>
      </c>
      <c r="AM133" s="17">
        <v>0.15791048540005601</v>
      </c>
      <c r="AN133" s="17">
        <v>5.7363231722654E-2</v>
      </c>
      <c r="AO133" s="17"/>
      <c r="AP133" s="17">
        <v>6.6766678898502199E-2</v>
      </c>
      <c r="AQ133" s="17">
        <v>1.7137768177910899E-2</v>
      </c>
      <c r="AR133" s="17">
        <v>3.1516937751572202E-2</v>
      </c>
      <c r="AS133" s="17">
        <v>0.14336025915796199</v>
      </c>
      <c r="AT133" s="17"/>
      <c r="AU133" s="17">
        <v>4.7689381462985E-2</v>
      </c>
      <c r="AV133" s="17">
        <v>5.6011960153773098E-2</v>
      </c>
      <c r="AW133" s="17">
        <v>4.5473227587970497E-2</v>
      </c>
      <c r="AX133" s="17">
        <v>3.1902432725925703E-2</v>
      </c>
      <c r="AY133" s="17">
        <v>7.6989732708303102E-2</v>
      </c>
    </row>
    <row r="134" spans="2:51" x14ac:dyDescent="0.35">
      <c r="B134" t="s">
        <v>70</v>
      </c>
      <c r="C134" s="17">
        <v>0.16253284441020599</v>
      </c>
      <c r="D134" s="17">
        <v>0.129382500877669</v>
      </c>
      <c r="E134" s="17">
        <v>0.195224009667291</v>
      </c>
      <c r="F134" s="17"/>
      <c r="G134" s="17">
        <v>0.14438004244399699</v>
      </c>
      <c r="H134" s="17">
        <v>0.10663793010344801</v>
      </c>
      <c r="I134" s="17">
        <v>0.16376043171992199</v>
      </c>
      <c r="J134" s="17">
        <v>0.17592212611858399</v>
      </c>
      <c r="K134" s="17">
        <v>0.17486910215211199</v>
      </c>
      <c r="L134" s="17">
        <v>0.19980669035446899</v>
      </c>
      <c r="M134" s="17"/>
      <c r="N134" s="17">
        <v>0.14065737144281901</v>
      </c>
      <c r="O134" s="17">
        <v>0.19024382779174101</v>
      </c>
      <c r="P134" s="17">
        <v>0.161240921760058</v>
      </c>
      <c r="Q134" s="17">
        <v>0.15966817169708999</v>
      </c>
      <c r="R134" s="17"/>
      <c r="S134" s="17">
        <v>0.14645347403182701</v>
      </c>
      <c r="T134" s="17">
        <v>0.17484785809298101</v>
      </c>
      <c r="U134" s="17">
        <v>0.16119110867422101</v>
      </c>
      <c r="V134" s="17">
        <v>0.123998266747712</v>
      </c>
      <c r="W134" s="17">
        <v>0.20421886006690601</v>
      </c>
      <c r="X134" s="17">
        <v>0.22776183404485301</v>
      </c>
      <c r="Y134" s="17">
        <v>0.185869336002359</v>
      </c>
      <c r="Z134" s="17">
        <v>9.1858954919893196E-2</v>
      </c>
      <c r="AA134" s="17">
        <v>0.13515864998921001</v>
      </c>
      <c r="AB134" s="17">
        <v>0.168820089754396</v>
      </c>
      <c r="AC134" s="17">
        <v>0.17944278259794699</v>
      </c>
      <c r="AD134" s="17">
        <v>9.44501028464758E-2</v>
      </c>
      <c r="AE134" s="17"/>
      <c r="AF134" s="17">
        <v>0.14198571132311899</v>
      </c>
      <c r="AG134" s="17">
        <v>0.15001357862188699</v>
      </c>
      <c r="AH134" s="17">
        <v>0.24925163252034799</v>
      </c>
      <c r="AI134" s="17"/>
      <c r="AJ134" s="17">
        <v>0.16108130372454799</v>
      </c>
      <c r="AK134" s="17">
        <v>0.112208263623416</v>
      </c>
      <c r="AL134" s="17">
        <v>0.14989420378075699</v>
      </c>
      <c r="AM134" s="17">
        <v>0.102082014937024</v>
      </c>
      <c r="AN134" s="17">
        <v>0.27087724864323998</v>
      </c>
      <c r="AO134" s="17"/>
      <c r="AP134" s="17">
        <v>0.16244190850672399</v>
      </c>
      <c r="AQ134" s="17">
        <v>0.13420083348040801</v>
      </c>
      <c r="AR134" s="17">
        <v>0.14457183383616301</v>
      </c>
      <c r="AS134" s="17">
        <v>9.2349630167319299E-2</v>
      </c>
      <c r="AT134" s="17"/>
      <c r="AU134" s="17">
        <v>0.16917811760007501</v>
      </c>
      <c r="AV134" s="17">
        <v>0.159709105375926</v>
      </c>
      <c r="AW134" s="17">
        <v>0.15572469557829699</v>
      </c>
      <c r="AX134" s="17">
        <v>0.16498296469697399</v>
      </c>
      <c r="AY134" s="17">
        <v>0.122424787096147</v>
      </c>
    </row>
    <row r="135" spans="2:51" x14ac:dyDescent="0.35"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</row>
    <row r="136" spans="2:51" x14ac:dyDescent="0.35">
      <c r="B136" s="6" t="s">
        <v>124</v>
      </c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</row>
    <row r="137" spans="2:51" x14ac:dyDescent="0.35">
      <c r="B137" s="21" t="s">
        <v>72</v>
      </c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</row>
    <row r="138" spans="2:51" x14ac:dyDescent="0.35">
      <c r="B138" t="s">
        <v>105</v>
      </c>
      <c r="C138" s="17">
        <v>0.17967131845686601</v>
      </c>
      <c r="D138" s="17">
        <v>0.15769743571793199</v>
      </c>
      <c r="E138" s="17">
        <v>0.19951694833851499</v>
      </c>
      <c r="F138" s="17"/>
      <c r="G138" s="17">
        <v>9.3074801723408498E-2</v>
      </c>
      <c r="H138" s="17">
        <v>0.11590137312884601</v>
      </c>
      <c r="I138" s="17">
        <v>0.20166450608400699</v>
      </c>
      <c r="J138" s="17">
        <v>0.17224680416590099</v>
      </c>
      <c r="K138" s="17">
        <v>0.23288969871853599</v>
      </c>
      <c r="L138" s="17">
        <v>0.241270555916093</v>
      </c>
      <c r="M138" s="17"/>
      <c r="N138" s="17">
        <v>0.121515837863444</v>
      </c>
      <c r="O138" s="17">
        <v>0.17770126045682699</v>
      </c>
      <c r="P138" s="17">
        <v>0.21012214400731</v>
      </c>
      <c r="Q138" s="17">
        <v>0.21774809807927301</v>
      </c>
      <c r="R138" s="17"/>
      <c r="S138" s="17">
        <v>0.115636084043411</v>
      </c>
      <c r="T138" s="17">
        <v>0.166400120765828</v>
      </c>
      <c r="U138" s="17">
        <v>0.19664867907966899</v>
      </c>
      <c r="V138" s="17">
        <v>0.14264724230439399</v>
      </c>
      <c r="W138" s="17">
        <v>0.16337086683249799</v>
      </c>
      <c r="X138" s="17">
        <v>0.16321713343080199</v>
      </c>
      <c r="Y138" s="17">
        <v>0.16050934909131001</v>
      </c>
      <c r="Z138" s="17">
        <v>0.232701788532794</v>
      </c>
      <c r="AA138" s="17">
        <v>0.20129212656613499</v>
      </c>
      <c r="AB138" s="17">
        <v>0.27442230924022998</v>
      </c>
      <c r="AC138" s="17">
        <v>0.27701645512845202</v>
      </c>
      <c r="AD138" s="17">
        <v>0.144027895398362</v>
      </c>
      <c r="AE138" s="17"/>
      <c r="AF138" s="17">
        <v>0.20957173679265501</v>
      </c>
      <c r="AG138" s="17">
        <v>0.177092858602868</v>
      </c>
      <c r="AH138" s="17">
        <v>0.16435739674376301</v>
      </c>
      <c r="AI138" s="17"/>
      <c r="AJ138" s="17">
        <v>0.167165007130679</v>
      </c>
      <c r="AK138" s="17">
        <v>0.19880981472543599</v>
      </c>
      <c r="AL138" s="17">
        <v>0.109024734659133</v>
      </c>
      <c r="AM138" s="17">
        <v>0.41201940953654698</v>
      </c>
      <c r="AN138" s="17">
        <v>0.180319318572256</v>
      </c>
      <c r="AO138" s="17"/>
      <c r="AP138" s="17">
        <v>0.13275286885151</v>
      </c>
      <c r="AQ138" s="17">
        <v>0.158891455624151</v>
      </c>
      <c r="AR138" s="17">
        <v>0.17130890455525899</v>
      </c>
      <c r="AS138" s="17">
        <v>0.25591209370948698</v>
      </c>
      <c r="AT138" s="17"/>
      <c r="AU138" s="17">
        <v>0.23287201803529001</v>
      </c>
      <c r="AV138" s="17">
        <v>0.18645333484523699</v>
      </c>
      <c r="AW138" s="17">
        <v>0.121559161569238</v>
      </c>
      <c r="AX138" s="17">
        <v>0.15324659708004501</v>
      </c>
      <c r="AY138" s="17">
        <v>0.13251632835020499</v>
      </c>
    </row>
    <row r="139" spans="2:51" x14ac:dyDescent="0.35">
      <c r="B139" t="s">
        <v>106</v>
      </c>
      <c r="C139" s="17">
        <v>0.35380497287196999</v>
      </c>
      <c r="D139" s="17">
        <v>0.36291389937276303</v>
      </c>
      <c r="E139" s="17">
        <v>0.34560530358333302</v>
      </c>
      <c r="F139" s="17"/>
      <c r="G139" s="17">
        <v>0.338748260247212</v>
      </c>
      <c r="H139" s="17">
        <v>0.32595627764719598</v>
      </c>
      <c r="I139" s="17">
        <v>0.303451980384357</v>
      </c>
      <c r="J139" s="17">
        <v>0.37622721467084203</v>
      </c>
      <c r="K139" s="17">
        <v>0.33831239514347999</v>
      </c>
      <c r="L139" s="17">
        <v>0.41973641332524803</v>
      </c>
      <c r="M139" s="17"/>
      <c r="N139" s="17">
        <v>0.35498187132966202</v>
      </c>
      <c r="O139" s="17">
        <v>0.31236450826545298</v>
      </c>
      <c r="P139" s="17">
        <v>0.36962306730487898</v>
      </c>
      <c r="Q139" s="17">
        <v>0.383494715109851</v>
      </c>
      <c r="R139" s="17"/>
      <c r="S139" s="17">
        <v>0.26205387285073101</v>
      </c>
      <c r="T139" s="17">
        <v>0.39066071860232598</v>
      </c>
      <c r="U139" s="17">
        <v>0.35103696811151502</v>
      </c>
      <c r="V139" s="17">
        <v>0.40142763794750902</v>
      </c>
      <c r="W139" s="17">
        <v>0.39163855699787697</v>
      </c>
      <c r="X139" s="17">
        <v>0.31793300390974</v>
      </c>
      <c r="Y139" s="17">
        <v>0.36980094484597997</v>
      </c>
      <c r="Z139" s="17">
        <v>0.37473813175132098</v>
      </c>
      <c r="AA139" s="17">
        <v>0.377886394719817</v>
      </c>
      <c r="AB139" s="17">
        <v>0.34085966384122601</v>
      </c>
      <c r="AC139" s="17">
        <v>0.33096536192090098</v>
      </c>
      <c r="AD139" s="17">
        <v>0.42514346029142602</v>
      </c>
      <c r="AE139" s="17"/>
      <c r="AF139" s="17">
        <v>0.35327348266347203</v>
      </c>
      <c r="AG139" s="17">
        <v>0.366424275422985</v>
      </c>
      <c r="AH139" s="17">
        <v>0.31600753075256499</v>
      </c>
      <c r="AI139" s="17"/>
      <c r="AJ139" s="17">
        <v>0.34402815947029403</v>
      </c>
      <c r="AK139" s="17">
        <v>0.34850793938203301</v>
      </c>
      <c r="AL139" s="17">
        <v>0.38241775418643298</v>
      </c>
      <c r="AM139" s="17">
        <v>0.30641500489295997</v>
      </c>
      <c r="AN139" s="17">
        <v>0.33912254090731497</v>
      </c>
      <c r="AO139" s="17"/>
      <c r="AP139" s="17">
        <v>0.29594900964222798</v>
      </c>
      <c r="AQ139" s="17">
        <v>0.36945232102577802</v>
      </c>
      <c r="AR139" s="17">
        <v>0.40398430492793802</v>
      </c>
      <c r="AS139" s="17">
        <v>0.33256242667045299</v>
      </c>
      <c r="AT139" s="17"/>
      <c r="AU139" s="17">
        <v>0.36337870558730001</v>
      </c>
      <c r="AV139" s="17">
        <v>0.36712153005917503</v>
      </c>
      <c r="AW139" s="17">
        <v>0.34465185482517702</v>
      </c>
      <c r="AX139" s="17">
        <v>0.333376154479676</v>
      </c>
      <c r="AY139" s="17">
        <v>0.25409962696497701</v>
      </c>
    </row>
    <row r="140" spans="2:51" x14ac:dyDescent="0.35">
      <c r="B140" t="s">
        <v>107</v>
      </c>
      <c r="C140" s="17">
        <v>0.31247819038841002</v>
      </c>
      <c r="D140" s="17">
        <v>0.34397850224830301</v>
      </c>
      <c r="E140" s="17">
        <v>0.28233182098133802</v>
      </c>
      <c r="F140" s="17"/>
      <c r="G140" s="17">
        <v>0.31030550450193101</v>
      </c>
      <c r="H140" s="17">
        <v>0.31281675576517298</v>
      </c>
      <c r="I140" s="17">
        <v>0.292430132245802</v>
      </c>
      <c r="J140" s="17">
        <v>0.32010837471833398</v>
      </c>
      <c r="K140" s="17">
        <v>0.33428474061826702</v>
      </c>
      <c r="L140" s="17">
        <v>0.30915318824231097</v>
      </c>
      <c r="M140" s="17"/>
      <c r="N140" s="17">
        <v>0.39029884154400302</v>
      </c>
      <c r="O140" s="17">
        <v>0.32644768116031597</v>
      </c>
      <c r="P140" s="17">
        <v>0.28359276207940398</v>
      </c>
      <c r="Q140" s="17">
        <v>0.23830984380481801</v>
      </c>
      <c r="R140" s="17"/>
      <c r="S140" s="17">
        <v>0.39359118756411898</v>
      </c>
      <c r="T140" s="17">
        <v>0.32824481219406998</v>
      </c>
      <c r="U140" s="17">
        <v>0.34173267058062501</v>
      </c>
      <c r="V140" s="17">
        <v>0.33966113483319699</v>
      </c>
      <c r="W140" s="17">
        <v>0.25850012480338302</v>
      </c>
      <c r="X140" s="17">
        <v>0.32609092819194901</v>
      </c>
      <c r="Y140" s="17">
        <v>0.29597892866078601</v>
      </c>
      <c r="Z140" s="17">
        <v>0.28907325947713602</v>
      </c>
      <c r="AA140" s="17">
        <v>0.276520457076187</v>
      </c>
      <c r="AB140" s="17">
        <v>0.24359889826644801</v>
      </c>
      <c r="AC140" s="17">
        <v>0.27038748951043701</v>
      </c>
      <c r="AD140" s="17">
        <v>0.27424747230521102</v>
      </c>
      <c r="AE140" s="17"/>
      <c r="AF140" s="17">
        <v>0.338087733542562</v>
      </c>
      <c r="AG140" s="17">
        <v>0.30489453522976701</v>
      </c>
      <c r="AH140" s="17">
        <v>0.29255294542906501</v>
      </c>
      <c r="AI140" s="17"/>
      <c r="AJ140" s="17">
        <v>0.38067783636302399</v>
      </c>
      <c r="AK140" s="17">
        <v>0.293143471115483</v>
      </c>
      <c r="AL140" s="17">
        <v>0.36494819892807301</v>
      </c>
      <c r="AM140" s="17">
        <v>0.20821269852841401</v>
      </c>
      <c r="AN140" s="17">
        <v>0.248818009989798</v>
      </c>
      <c r="AO140" s="17"/>
      <c r="AP140" s="17">
        <v>0.43675063244377599</v>
      </c>
      <c r="AQ140" s="17">
        <v>0.30690685266510098</v>
      </c>
      <c r="AR140" s="17">
        <v>0.27438615009732598</v>
      </c>
      <c r="AS140" s="17">
        <v>0.31099974587414198</v>
      </c>
      <c r="AT140" s="17"/>
      <c r="AU140" s="17">
        <v>0.28991987143200998</v>
      </c>
      <c r="AV140" s="17">
        <v>0.296334313951021</v>
      </c>
      <c r="AW140" s="17">
        <v>0.33994359465217699</v>
      </c>
      <c r="AX140" s="17">
        <v>0.33159978502391102</v>
      </c>
      <c r="AY140" s="17">
        <v>0.42257884422296799</v>
      </c>
    </row>
    <row r="141" spans="2:51" x14ac:dyDescent="0.35">
      <c r="B141" t="s">
        <v>108</v>
      </c>
      <c r="C141" s="17">
        <v>4.4094836434205802E-2</v>
      </c>
      <c r="D141" s="17">
        <v>5.0539144317521399E-2</v>
      </c>
      <c r="E141" s="17">
        <v>3.7888542630124498E-2</v>
      </c>
      <c r="F141" s="17"/>
      <c r="G141" s="17">
        <v>7.3809492659118098E-2</v>
      </c>
      <c r="H141" s="17">
        <v>0.100572052378226</v>
      </c>
      <c r="I141" s="17">
        <v>3.7147336859557997E-2</v>
      </c>
      <c r="J141" s="17">
        <v>3.3082005971253901E-2</v>
      </c>
      <c r="K141" s="17">
        <v>1.9465066923496199E-2</v>
      </c>
      <c r="L141" s="17">
        <v>9.6793882074229995E-3</v>
      </c>
      <c r="M141" s="17"/>
      <c r="N141" s="17">
        <v>3.7022470870776897E-2</v>
      </c>
      <c r="O141" s="17">
        <v>5.7132401810333501E-2</v>
      </c>
      <c r="P141" s="17">
        <v>3.4575466716048997E-2</v>
      </c>
      <c r="Q141" s="17">
        <v>4.5706404495711103E-2</v>
      </c>
      <c r="R141" s="17"/>
      <c r="S141" s="17">
        <v>7.7548187422374598E-2</v>
      </c>
      <c r="T141" s="17">
        <v>2.90415813948443E-2</v>
      </c>
      <c r="U141" s="17">
        <v>2.6373673821267499E-2</v>
      </c>
      <c r="V141" s="17">
        <v>5.9913279782694097E-2</v>
      </c>
      <c r="W141" s="17">
        <v>5.0345950917466402E-2</v>
      </c>
      <c r="X141" s="17">
        <v>2.46984976530711E-2</v>
      </c>
      <c r="Y141" s="17">
        <v>4.4388430607579098E-2</v>
      </c>
      <c r="Z141" s="17">
        <v>9.2149280923976506E-2</v>
      </c>
      <c r="AA141" s="17">
        <v>2.9423405663419899E-2</v>
      </c>
      <c r="AB141" s="17">
        <v>3.7595225625093397E-2</v>
      </c>
      <c r="AC141" s="17">
        <v>2.7077700263404201E-2</v>
      </c>
      <c r="AD141" s="17">
        <v>3.3692695039030301E-2</v>
      </c>
      <c r="AE141" s="17"/>
      <c r="AF141" s="17">
        <v>3.0289417922865901E-2</v>
      </c>
      <c r="AG141" s="17">
        <v>5.48599288277999E-2</v>
      </c>
      <c r="AH141" s="17">
        <v>3.9878974549275401E-2</v>
      </c>
      <c r="AI141" s="17"/>
      <c r="AJ141" s="17">
        <v>4.0865398736642099E-2</v>
      </c>
      <c r="AK141" s="17">
        <v>5.9134995311720701E-2</v>
      </c>
      <c r="AL141" s="17">
        <v>4.8444432043929897E-2</v>
      </c>
      <c r="AM141" s="17">
        <v>3.7920657660239401E-2</v>
      </c>
      <c r="AN141" s="17">
        <v>3.6661722944444503E-2</v>
      </c>
      <c r="AO141" s="17"/>
      <c r="AP141" s="17">
        <v>4.4681475047299898E-2</v>
      </c>
      <c r="AQ141" s="17">
        <v>6.1488035753511902E-2</v>
      </c>
      <c r="AR141" s="17">
        <v>5.3502276098011801E-2</v>
      </c>
      <c r="AS141" s="17">
        <v>2.3619556226110901E-2</v>
      </c>
      <c r="AT141" s="17"/>
      <c r="AU141" s="17">
        <v>2.3694017440982401E-2</v>
      </c>
      <c r="AV141" s="17">
        <v>3.7630880732130799E-2</v>
      </c>
      <c r="AW141" s="17">
        <v>5.2760939120353498E-2</v>
      </c>
      <c r="AX141" s="17">
        <v>8.7787044924685406E-2</v>
      </c>
      <c r="AY141" s="17">
        <v>3.3360926762153797E-2</v>
      </c>
    </row>
    <row r="142" spans="2:51" x14ac:dyDescent="0.35">
      <c r="B142" t="s">
        <v>109</v>
      </c>
      <c r="C142" s="17">
        <v>1.5783577383222301E-2</v>
      </c>
      <c r="D142" s="17">
        <v>1.52330807377842E-2</v>
      </c>
      <c r="E142" s="17">
        <v>1.6352163368317699E-2</v>
      </c>
      <c r="F142" s="17"/>
      <c r="G142" s="17">
        <v>1.6237360300876202E-2</v>
      </c>
      <c r="H142" s="17">
        <v>4.2240232577602503E-2</v>
      </c>
      <c r="I142" s="17">
        <v>2.5025430128774399E-2</v>
      </c>
      <c r="J142" s="17">
        <v>4.58011232595479E-3</v>
      </c>
      <c r="K142" s="17">
        <v>9.1675079258014998E-3</v>
      </c>
      <c r="L142" s="17">
        <v>0</v>
      </c>
      <c r="M142" s="17"/>
      <c r="N142" s="17">
        <v>1.2775588949500901E-2</v>
      </c>
      <c r="O142" s="17">
        <v>2.2586490750377899E-2</v>
      </c>
      <c r="P142" s="17">
        <v>1.7746595195801299E-2</v>
      </c>
      <c r="Q142" s="17">
        <v>1.0563352190426799E-2</v>
      </c>
      <c r="R142" s="17"/>
      <c r="S142" s="17">
        <v>2.8925907112877298E-2</v>
      </c>
      <c r="T142" s="17">
        <v>1.6303455752995299E-2</v>
      </c>
      <c r="U142" s="17">
        <v>1.8749787534295698E-2</v>
      </c>
      <c r="V142" s="17">
        <v>5.0561064732049703E-3</v>
      </c>
      <c r="W142" s="17">
        <v>3.0515868412314E-2</v>
      </c>
      <c r="X142" s="17">
        <v>0</v>
      </c>
      <c r="Y142" s="17">
        <v>1.0533155499629399E-2</v>
      </c>
      <c r="Z142" s="17">
        <v>0</v>
      </c>
      <c r="AA142" s="17">
        <v>2.7306897209507099E-2</v>
      </c>
      <c r="AB142" s="17">
        <v>5.4309636228396796E-3</v>
      </c>
      <c r="AC142" s="17">
        <v>0</v>
      </c>
      <c r="AD142" s="17">
        <v>3.9626817308517297E-2</v>
      </c>
      <c r="AE142" s="17"/>
      <c r="AF142" s="17">
        <v>1.58868329563168E-2</v>
      </c>
      <c r="AG142" s="17">
        <v>1.4765659078204501E-2</v>
      </c>
      <c r="AH142" s="17">
        <v>2.1622914722337901E-2</v>
      </c>
      <c r="AI142" s="17"/>
      <c r="AJ142" s="17">
        <v>1.5751546044933101E-2</v>
      </c>
      <c r="AK142" s="17">
        <v>1.4802852661540701E-2</v>
      </c>
      <c r="AL142" s="17">
        <v>1.50632783806409E-2</v>
      </c>
      <c r="AM142" s="17">
        <v>3.5432229381839903E-2</v>
      </c>
      <c r="AN142" s="17">
        <v>1.4274783710702401E-2</v>
      </c>
      <c r="AO142" s="17"/>
      <c r="AP142" s="17">
        <v>2.6192345439244299E-2</v>
      </c>
      <c r="AQ142" s="17">
        <v>1.05786622365549E-2</v>
      </c>
      <c r="AR142" s="17">
        <v>2.1894513168702098E-2</v>
      </c>
      <c r="AS142" s="17">
        <v>2.95626153737037E-2</v>
      </c>
      <c r="AT142" s="17"/>
      <c r="AU142" s="17">
        <v>6.7963281873758396E-3</v>
      </c>
      <c r="AV142" s="17">
        <v>1.26704798238254E-2</v>
      </c>
      <c r="AW142" s="17">
        <v>2.8148043685186301E-2</v>
      </c>
      <c r="AX142" s="17">
        <v>1.10605658314132E-2</v>
      </c>
      <c r="AY142" s="17">
        <v>3.1302916297968997E-2</v>
      </c>
    </row>
    <row r="143" spans="2:51" x14ac:dyDescent="0.35">
      <c r="B143" t="s">
        <v>70</v>
      </c>
      <c r="C143" s="17">
        <v>9.4167104465326598E-2</v>
      </c>
      <c r="D143" s="17">
        <v>6.96379376056976E-2</v>
      </c>
      <c r="E143" s="17">
        <v>0.11830522109837301</v>
      </c>
      <c r="F143" s="17"/>
      <c r="G143" s="17">
        <v>0.167824580567454</v>
      </c>
      <c r="H143" s="17">
        <v>0.10251330850295599</v>
      </c>
      <c r="I143" s="17">
        <v>0.14028061429750099</v>
      </c>
      <c r="J143" s="17">
        <v>9.3755488147714394E-2</v>
      </c>
      <c r="K143" s="17">
        <v>6.5880590670419806E-2</v>
      </c>
      <c r="L143" s="17">
        <v>2.0160454308926001E-2</v>
      </c>
      <c r="M143" s="17"/>
      <c r="N143" s="17">
        <v>8.3405389442612998E-2</v>
      </c>
      <c r="O143" s="17">
        <v>0.103767657556693</v>
      </c>
      <c r="P143" s="17">
        <v>8.4339964696556399E-2</v>
      </c>
      <c r="Q143" s="17">
        <v>0.10417758631992</v>
      </c>
      <c r="R143" s="17"/>
      <c r="S143" s="17">
        <v>0.122244761006487</v>
      </c>
      <c r="T143" s="17">
        <v>6.9349311289936294E-2</v>
      </c>
      <c r="U143" s="17">
        <v>6.5458220872627995E-2</v>
      </c>
      <c r="V143" s="17">
        <v>5.1294598659000303E-2</v>
      </c>
      <c r="W143" s="17">
        <v>0.105628632036461</v>
      </c>
      <c r="X143" s="17">
        <v>0.168060436814439</v>
      </c>
      <c r="Y143" s="17">
        <v>0.118789191294716</v>
      </c>
      <c r="Z143" s="17">
        <v>1.1337539314772899E-2</v>
      </c>
      <c r="AA143" s="17">
        <v>8.7570718764934496E-2</v>
      </c>
      <c r="AB143" s="17">
        <v>9.8092939404163401E-2</v>
      </c>
      <c r="AC143" s="17">
        <v>9.4552993176806099E-2</v>
      </c>
      <c r="AD143" s="17">
        <v>8.3261659657453593E-2</v>
      </c>
      <c r="AE143" s="17"/>
      <c r="AF143" s="17">
        <v>5.2890796122128401E-2</v>
      </c>
      <c r="AG143" s="17">
        <v>8.1962742838375902E-2</v>
      </c>
      <c r="AH143" s="17">
        <v>0.165580237802994</v>
      </c>
      <c r="AI143" s="17"/>
      <c r="AJ143" s="17">
        <v>5.1512052254428002E-2</v>
      </c>
      <c r="AK143" s="17">
        <v>8.5600926803786503E-2</v>
      </c>
      <c r="AL143" s="17">
        <v>8.0101601801790906E-2</v>
      </c>
      <c r="AM143" s="17">
        <v>0</v>
      </c>
      <c r="AN143" s="17">
        <v>0.18080362387548299</v>
      </c>
      <c r="AO143" s="17"/>
      <c r="AP143" s="17">
        <v>6.3673668575941506E-2</v>
      </c>
      <c r="AQ143" s="17">
        <v>9.2682672694903906E-2</v>
      </c>
      <c r="AR143" s="17">
        <v>7.4923851152762705E-2</v>
      </c>
      <c r="AS143" s="17">
        <v>4.7343562146103198E-2</v>
      </c>
      <c r="AT143" s="17"/>
      <c r="AU143" s="17">
        <v>8.3339059317041497E-2</v>
      </c>
      <c r="AV143" s="17">
        <v>9.9789460588610407E-2</v>
      </c>
      <c r="AW143" s="17">
        <v>0.112936406147868</v>
      </c>
      <c r="AX143" s="17">
        <v>8.2929852660268699E-2</v>
      </c>
      <c r="AY143" s="17">
        <v>0.12614135740172799</v>
      </c>
    </row>
    <row r="144" spans="2:51" x14ac:dyDescent="0.35"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</row>
    <row r="145" spans="2:51" x14ac:dyDescent="0.35">
      <c r="B145" s="6" t="s">
        <v>125</v>
      </c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</row>
    <row r="146" spans="2:51" x14ac:dyDescent="0.35">
      <c r="B146" s="21" t="s">
        <v>72</v>
      </c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</row>
    <row r="147" spans="2:51" x14ac:dyDescent="0.35">
      <c r="B147" t="s">
        <v>105</v>
      </c>
      <c r="C147" s="17">
        <v>8.1362879110914499E-2</v>
      </c>
      <c r="D147" s="17">
        <v>7.6620546223782907E-2</v>
      </c>
      <c r="E147" s="17">
        <v>8.4188472603450304E-2</v>
      </c>
      <c r="F147" s="17"/>
      <c r="G147" s="17">
        <v>8.6635860719113403E-2</v>
      </c>
      <c r="H147" s="17">
        <v>7.8864921276699904E-2</v>
      </c>
      <c r="I147" s="17">
        <v>0.123506062331254</v>
      </c>
      <c r="J147" s="17">
        <v>8.0292580686654597E-2</v>
      </c>
      <c r="K147" s="17">
        <v>7.3646357280229599E-2</v>
      </c>
      <c r="L147" s="17">
        <v>5.1502119482856802E-2</v>
      </c>
      <c r="M147" s="17"/>
      <c r="N147" s="17">
        <v>6.90063357116458E-2</v>
      </c>
      <c r="O147" s="17">
        <v>7.9046792652370398E-2</v>
      </c>
      <c r="P147" s="17">
        <v>7.5506678545345901E-2</v>
      </c>
      <c r="Q147" s="17">
        <v>0.10406474791006801</v>
      </c>
      <c r="R147" s="17"/>
      <c r="S147" s="17">
        <v>8.3899153585716493E-2</v>
      </c>
      <c r="T147" s="17">
        <v>7.0755771148006796E-2</v>
      </c>
      <c r="U147" s="17">
        <v>8.6445132615219106E-2</v>
      </c>
      <c r="V147" s="17">
        <v>5.5099169146787301E-2</v>
      </c>
      <c r="W147" s="17">
        <v>9.5528589963796401E-2</v>
      </c>
      <c r="X147" s="17">
        <v>7.5656110369075005E-2</v>
      </c>
      <c r="Y147" s="17">
        <v>5.5001760200085598E-2</v>
      </c>
      <c r="Z147" s="17">
        <v>7.5176082701979396E-2</v>
      </c>
      <c r="AA147" s="17">
        <v>7.2404595196972399E-2</v>
      </c>
      <c r="AB147" s="17">
        <v>0.106609193609655</v>
      </c>
      <c r="AC147" s="17">
        <v>0.13455244469140301</v>
      </c>
      <c r="AD147" s="17">
        <v>0.11155347096111801</v>
      </c>
      <c r="AE147" s="17"/>
      <c r="AF147" s="17">
        <v>7.8123434043478907E-2</v>
      </c>
      <c r="AG147" s="17">
        <v>9.1279752219298196E-2</v>
      </c>
      <c r="AH147" s="17">
        <v>7.1795038928384805E-2</v>
      </c>
      <c r="AI147" s="17"/>
      <c r="AJ147" s="17">
        <v>3.9585722192645299E-2</v>
      </c>
      <c r="AK147" s="17">
        <v>0.12040652166563701</v>
      </c>
      <c r="AL147" s="17">
        <v>5.1056075850131298E-2</v>
      </c>
      <c r="AM147" s="17">
        <v>0.12665446712040801</v>
      </c>
      <c r="AN147" s="17">
        <v>8.3420426428248901E-2</v>
      </c>
      <c r="AO147" s="17"/>
      <c r="AP147" s="17">
        <v>3.3238349451276003E-2</v>
      </c>
      <c r="AQ147" s="17">
        <v>9.7283506986350701E-2</v>
      </c>
      <c r="AR147" s="17">
        <v>5.9264759510019298E-2</v>
      </c>
      <c r="AS147" s="17">
        <v>4.8716404090494297E-2</v>
      </c>
      <c r="AT147" s="17"/>
      <c r="AU147" s="17">
        <v>9.3789536566607407E-2</v>
      </c>
      <c r="AV147" s="17">
        <v>8.8370986883173602E-2</v>
      </c>
      <c r="AW147" s="17">
        <v>7.1836646279326802E-2</v>
      </c>
      <c r="AX147" s="17">
        <v>7.8920040514701403E-2</v>
      </c>
      <c r="AY147" s="17">
        <v>0.17102390973682799</v>
      </c>
    </row>
    <row r="148" spans="2:51" x14ac:dyDescent="0.35">
      <c r="B148" t="s">
        <v>106</v>
      </c>
      <c r="C148" s="17">
        <v>0.20147979531420299</v>
      </c>
      <c r="D148" s="17">
        <v>0.191918265193568</v>
      </c>
      <c r="E148" s="17">
        <v>0.21121271462767899</v>
      </c>
      <c r="F148" s="17"/>
      <c r="G148" s="17">
        <v>0.25631386785982602</v>
      </c>
      <c r="H148" s="17">
        <v>0.285377851932619</v>
      </c>
      <c r="I148" s="17">
        <v>0.21678861552776299</v>
      </c>
      <c r="J148" s="17">
        <v>0.154545724208246</v>
      </c>
      <c r="K148" s="17">
        <v>0.16973732565431399</v>
      </c>
      <c r="L148" s="17">
        <v>0.14397638402895099</v>
      </c>
      <c r="M148" s="17"/>
      <c r="N148" s="17">
        <v>0.196753334504285</v>
      </c>
      <c r="O148" s="17">
        <v>0.181359860173464</v>
      </c>
      <c r="P148" s="17">
        <v>0.21405642532324301</v>
      </c>
      <c r="Q148" s="17">
        <v>0.21274544882271099</v>
      </c>
      <c r="R148" s="17"/>
      <c r="S148" s="17">
        <v>0.23348916513899101</v>
      </c>
      <c r="T148" s="17">
        <v>0.18079346062621099</v>
      </c>
      <c r="U148" s="17">
        <v>0.154553013364542</v>
      </c>
      <c r="V148" s="17">
        <v>0.18047483268631201</v>
      </c>
      <c r="W148" s="17">
        <v>0.19386569595779399</v>
      </c>
      <c r="X148" s="17">
        <v>0.21028538113456999</v>
      </c>
      <c r="Y148" s="17">
        <v>0.22654586655259801</v>
      </c>
      <c r="Z148" s="17">
        <v>0.21193050975920499</v>
      </c>
      <c r="AA148" s="17">
        <v>0.22774598676902599</v>
      </c>
      <c r="AB148" s="17">
        <v>0.18381577181334099</v>
      </c>
      <c r="AC148" s="17">
        <v>0.18065555114621301</v>
      </c>
      <c r="AD148" s="17">
        <v>0.23237980178416001</v>
      </c>
      <c r="AE148" s="17"/>
      <c r="AF148" s="17">
        <v>0.132248594628597</v>
      </c>
      <c r="AG148" s="17">
        <v>0.23625782792969299</v>
      </c>
      <c r="AH148" s="17">
        <v>0.24165444917093201</v>
      </c>
      <c r="AI148" s="17"/>
      <c r="AJ148" s="17">
        <v>0.125014219697792</v>
      </c>
      <c r="AK148" s="17">
        <v>0.26398371516900998</v>
      </c>
      <c r="AL148" s="17">
        <v>0.185888101389139</v>
      </c>
      <c r="AM148" s="17">
        <v>9.09426083896656E-2</v>
      </c>
      <c r="AN148" s="17">
        <v>0.21489475204514299</v>
      </c>
      <c r="AO148" s="17"/>
      <c r="AP148" s="17">
        <v>0.116448724788492</v>
      </c>
      <c r="AQ148" s="17">
        <v>0.25669696603827802</v>
      </c>
      <c r="AR148" s="17">
        <v>0.22863051802650999</v>
      </c>
      <c r="AS148" s="17">
        <v>0.14317467973599399</v>
      </c>
      <c r="AT148" s="17"/>
      <c r="AU148" s="17">
        <v>0.168255916648619</v>
      </c>
      <c r="AV148" s="17">
        <v>0.198370336297436</v>
      </c>
      <c r="AW148" s="17">
        <v>0.216551652582991</v>
      </c>
      <c r="AX148" s="17">
        <v>0.246934080778589</v>
      </c>
      <c r="AY148" s="17">
        <v>0.21089086933522899</v>
      </c>
    </row>
    <row r="149" spans="2:51" x14ac:dyDescent="0.35">
      <c r="B149" t="s">
        <v>107</v>
      </c>
      <c r="C149" s="17">
        <v>0.39170236058732599</v>
      </c>
      <c r="D149" s="17">
        <v>0.41116725163919599</v>
      </c>
      <c r="E149" s="17">
        <v>0.37346443371863203</v>
      </c>
      <c r="F149" s="17"/>
      <c r="G149" s="17">
        <v>0.37968686740095697</v>
      </c>
      <c r="H149" s="17">
        <v>0.379955890689612</v>
      </c>
      <c r="I149" s="17">
        <v>0.37470592513877499</v>
      </c>
      <c r="J149" s="17">
        <v>0.43541989668726799</v>
      </c>
      <c r="K149" s="17">
        <v>0.36876769182248498</v>
      </c>
      <c r="L149" s="17">
        <v>0.40289670822231599</v>
      </c>
      <c r="M149" s="17"/>
      <c r="N149" s="17">
        <v>0.42711216890082399</v>
      </c>
      <c r="O149" s="17">
        <v>0.380655250467069</v>
      </c>
      <c r="P149" s="17">
        <v>0.39516392808969197</v>
      </c>
      <c r="Q149" s="17">
        <v>0.36283895105553698</v>
      </c>
      <c r="R149" s="17"/>
      <c r="S149" s="17">
        <v>0.38548537276683598</v>
      </c>
      <c r="T149" s="17">
        <v>0.41180165982383099</v>
      </c>
      <c r="U149" s="17">
        <v>0.42685477232748598</v>
      </c>
      <c r="V149" s="17">
        <v>0.40899573890468</v>
      </c>
      <c r="W149" s="17">
        <v>0.35243675252128798</v>
      </c>
      <c r="X149" s="17">
        <v>0.41204071184840302</v>
      </c>
      <c r="Y149" s="17">
        <v>0.39194552718263298</v>
      </c>
      <c r="Z149" s="17">
        <v>0.405871010904998</v>
      </c>
      <c r="AA149" s="17">
        <v>0.36719402379622001</v>
      </c>
      <c r="AB149" s="17">
        <v>0.366424421171339</v>
      </c>
      <c r="AC149" s="17">
        <v>0.39720464470658501</v>
      </c>
      <c r="AD149" s="17">
        <v>0.35530054375879899</v>
      </c>
      <c r="AE149" s="17"/>
      <c r="AF149" s="17">
        <v>0.41186906820190899</v>
      </c>
      <c r="AG149" s="17">
        <v>0.38875955388253303</v>
      </c>
      <c r="AH149" s="17">
        <v>0.36349899141467301</v>
      </c>
      <c r="AI149" s="17"/>
      <c r="AJ149" s="17">
        <v>0.46172924136913202</v>
      </c>
      <c r="AK149" s="17">
        <v>0.365849662787888</v>
      </c>
      <c r="AL149" s="17">
        <v>0.456202156092266</v>
      </c>
      <c r="AM149" s="17">
        <v>0.20662032691411999</v>
      </c>
      <c r="AN149" s="17">
        <v>0.32873061561553002</v>
      </c>
      <c r="AO149" s="17"/>
      <c r="AP149" s="17">
        <v>0.46749647591247201</v>
      </c>
      <c r="AQ149" s="17">
        <v>0.40407208384382998</v>
      </c>
      <c r="AR149" s="17">
        <v>0.39155268511522201</v>
      </c>
      <c r="AS149" s="17">
        <v>0.36044735734719602</v>
      </c>
      <c r="AT149" s="17"/>
      <c r="AU149" s="17">
        <v>0.39014579843907699</v>
      </c>
      <c r="AV149" s="17">
        <v>0.388372336938694</v>
      </c>
      <c r="AW149" s="17">
        <v>0.40666177312771201</v>
      </c>
      <c r="AX149" s="17">
        <v>0.41368435582656199</v>
      </c>
      <c r="AY149" s="17">
        <v>0.20567108029587</v>
      </c>
    </row>
    <row r="150" spans="2:51" x14ac:dyDescent="0.35">
      <c r="B150" t="s">
        <v>108</v>
      </c>
      <c r="C150" s="17">
        <v>0.118297850264421</v>
      </c>
      <c r="D150" s="17">
        <v>0.13244749191442601</v>
      </c>
      <c r="E150" s="17">
        <v>0.104713024560737</v>
      </c>
      <c r="F150" s="17"/>
      <c r="G150" s="17">
        <v>0.106263481237139</v>
      </c>
      <c r="H150" s="17">
        <v>0.111198508416706</v>
      </c>
      <c r="I150" s="17">
        <v>7.8134345085189794E-2</v>
      </c>
      <c r="J150" s="17">
        <v>0.12709531700049501</v>
      </c>
      <c r="K150" s="17">
        <v>0.15017716804858999</v>
      </c>
      <c r="L150" s="17">
        <v>0.136284758459401</v>
      </c>
      <c r="M150" s="17"/>
      <c r="N150" s="17">
        <v>0.12640896074799901</v>
      </c>
      <c r="O150" s="17">
        <v>0.118033176136982</v>
      </c>
      <c r="P150" s="17">
        <v>0.11572560241430301</v>
      </c>
      <c r="Q150" s="17">
        <v>0.108551967698039</v>
      </c>
      <c r="R150" s="17"/>
      <c r="S150" s="17">
        <v>0.10448239498731</v>
      </c>
      <c r="T150" s="17">
        <v>0.13077699923435099</v>
      </c>
      <c r="U150" s="17">
        <v>0.117143184572366</v>
      </c>
      <c r="V150" s="17">
        <v>0.159717130271885</v>
      </c>
      <c r="W150" s="17">
        <v>0.13847478760788001</v>
      </c>
      <c r="X150" s="17">
        <v>7.2640424498000594E-2</v>
      </c>
      <c r="Y150" s="17">
        <v>8.8267192881033796E-2</v>
      </c>
      <c r="Z150" s="17">
        <v>0.19726793705422499</v>
      </c>
      <c r="AA150" s="17">
        <v>0.12745322244007501</v>
      </c>
      <c r="AB150" s="17">
        <v>8.7838324023962203E-2</v>
      </c>
      <c r="AC150" s="17">
        <v>0.111754114958397</v>
      </c>
      <c r="AD150" s="17">
        <v>0.14168552527450501</v>
      </c>
      <c r="AE150" s="17"/>
      <c r="AF150" s="17">
        <v>0.16259607629831699</v>
      </c>
      <c r="AG150" s="17">
        <v>9.9308972965057696E-2</v>
      </c>
      <c r="AH150" s="17">
        <v>6.7516350706486303E-2</v>
      </c>
      <c r="AI150" s="17"/>
      <c r="AJ150" s="17">
        <v>0.168593628037503</v>
      </c>
      <c r="AK150" s="17">
        <v>8.8993299702199394E-2</v>
      </c>
      <c r="AL150" s="17">
        <v>9.8467584442948702E-2</v>
      </c>
      <c r="AM150" s="17">
        <v>0.14203373324073101</v>
      </c>
      <c r="AN150" s="17">
        <v>8.9198333647017805E-2</v>
      </c>
      <c r="AO150" s="17"/>
      <c r="AP150" s="17">
        <v>0.18500638958023599</v>
      </c>
      <c r="AQ150" s="17">
        <v>7.6534226450768905E-2</v>
      </c>
      <c r="AR150" s="17">
        <v>0.109495929380806</v>
      </c>
      <c r="AS150" s="17">
        <v>0.177821606990579</v>
      </c>
      <c r="AT150" s="17"/>
      <c r="AU150" s="17">
        <v>0.153817871387389</v>
      </c>
      <c r="AV150" s="17">
        <v>0.103524727746615</v>
      </c>
      <c r="AW150" s="17">
        <v>9.7977946458283505E-2</v>
      </c>
      <c r="AX150" s="17">
        <v>7.8326119752674006E-2</v>
      </c>
      <c r="AY150" s="17">
        <v>0.22660349432872601</v>
      </c>
    </row>
    <row r="151" spans="2:51" x14ac:dyDescent="0.35">
      <c r="B151" t="s">
        <v>109</v>
      </c>
      <c r="C151" s="17">
        <v>5.1728307986586897E-2</v>
      </c>
      <c r="D151" s="17">
        <v>5.1672646905359297E-2</v>
      </c>
      <c r="E151" s="17">
        <v>5.1884321124259697E-2</v>
      </c>
      <c r="F151" s="17"/>
      <c r="G151" s="17">
        <v>2.1043082771245E-2</v>
      </c>
      <c r="H151" s="17">
        <v>4.25226823828911E-2</v>
      </c>
      <c r="I151" s="17">
        <v>4.0924728846146202E-2</v>
      </c>
      <c r="J151" s="17">
        <v>5.7702111162322697E-2</v>
      </c>
      <c r="K151" s="17">
        <v>7.3744639460407102E-2</v>
      </c>
      <c r="L151" s="17">
        <v>6.8733681947341904E-2</v>
      </c>
      <c r="M151" s="17"/>
      <c r="N151" s="17">
        <v>4.81617045929527E-2</v>
      </c>
      <c r="O151" s="17">
        <v>5.8110045353725201E-2</v>
      </c>
      <c r="P151" s="17">
        <v>6.6137697653951E-2</v>
      </c>
      <c r="Q151" s="17">
        <v>3.73882291835783E-2</v>
      </c>
      <c r="R151" s="17"/>
      <c r="S151" s="17">
        <v>3.27996697916755E-2</v>
      </c>
      <c r="T151" s="17">
        <v>7.1776833421793404E-2</v>
      </c>
      <c r="U151" s="17">
        <v>7.7660203596209496E-2</v>
      </c>
      <c r="V151" s="17">
        <v>6.7702837195513704E-2</v>
      </c>
      <c r="W151" s="17">
        <v>5.0015004810211899E-2</v>
      </c>
      <c r="X151" s="17">
        <v>3.2986870620533702E-2</v>
      </c>
      <c r="Y151" s="17">
        <v>4.9617648207937903E-2</v>
      </c>
      <c r="Z151" s="17">
        <v>2.4940968115052399E-2</v>
      </c>
      <c r="AA151" s="17">
        <v>5.5601886116599997E-2</v>
      </c>
      <c r="AB151" s="17">
        <v>3.3701781228380301E-2</v>
      </c>
      <c r="AC151" s="17">
        <v>4.0790654528748999E-2</v>
      </c>
      <c r="AD151" s="17">
        <v>9.58376323644657E-2</v>
      </c>
      <c r="AE151" s="17"/>
      <c r="AF151" s="17">
        <v>8.4799754269903105E-2</v>
      </c>
      <c r="AG151" s="17">
        <v>3.1190685227096698E-2</v>
      </c>
      <c r="AH151" s="17">
        <v>4.5787675225509403E-2</v>
      </c>
      <c r="AI151" s="17"/>
      <c r="AJ151" s="17">
        <v>7.2693512307144006E-2</v>
      </c>
      <c r="AK151" s="17">
        <v>2.7126001798098001E-2</v>
      </c>
      <c r="AL151" s="17">
        <v>6.2544244545029701E-2</v>
      </c>
      <c r="AM151" s="17">
        <v>0.20534897094990201</v>
      </c>
      <c r="AN151" s="17">
        <v>4.3636130951020501E-2</v>
      </c>
      <c r="AO151" s="17"/>
      <c r="AP151" s="17">
        <v>6.5953512074493001E-2</v>
      </c>
      <c r="AQ151" s="17">
        <v>2.72782325069135E-2</v>
      </c>
      <c r="AR151" s="17">
        <v>6.2263290709055598E-2</v>
      </c>
      <c r="AS151" s="17">
        <v>0.16937463154815299</v>
      </c>
      <c r="AT151" s="17"/>
      <c r="AU151" s="17">
        <v>4.74585579247436E-2</v>
      </c>
      <c r="AV151" s="17">
        <v>7.6275125625375001E-2</v>
      </c>
      <c r="AW151" s="17">
        <v>3.7291466909258997E-2</v>
      </c>
      <c r="AX151" s="17">
        <v>4.5827430647248001E-2</v>
      </c>
      <c r="AY151" s="17">
        <v>1.5512688464095901E-2</v>
      </c>
    </row>
    <row r="152" spans="2:51" x14ac:dyDescent="0.35">
      <c r="B152" t="s">
        <v>70</v>
      </c>
      <c r="C152" s="17">
        <v>0.15542880673654899</v>
      </c>
      <c r="D152" s="17">
        <v>0.136173798123669</v>
      </c>
      <c r="E152" s="17">
        <v>0.17453703336524201</v>
      </c>
      <c r="F152" s="17"/>
      <c r="G152" s="17">
        <v>0.15005684001172001</v>
      </c>
      <c r="H152" s="17">
        <v>0.102080145301472</v>
      </c>
      <c r="I152" s="17">
        <v>0.165940323070872</v>
      </c>
      <c r="J152" s="17">
        <v>0.144944370255013</v>
      </c>
      <c r="K152" s="17">
        <v>0.163926817733974</v>
      </c>
      <c r="L152" s="17">
        <v>0.196606347859133</v>
      </c>
      <c r="M152" s="17"/>
      <c r="N152" s="17">
        <v>0.13255749554229401</v>
      </c>
      <c r="O152" s="17">
        <v>0.18279487521639001</v>
      </c>
      <c r="P152" s="17">
        <v>0.13340966797346601</v>
      </c>
      <c r="Q152" s="17">
        <v>0.174410655330066</v>
      </c>
      <c r="R152" s="17"/>
      <c r="S152" s="17">
        <v>0.15984424372947101</v>
      </c>
      <c r="T152" s="17">
        <v>0.13409527574580701</v>
      </c>
      <c r="U152" s="17">
        <v>0.137343693524178</v>
      </c>
      <c r="V152" s="17">
        <v>0.12801029179482201</v>
      </c>
      <c r="W152" s="17">
        <v>0.16967916913903</v>
      </c>
      <c r="X152" s="17">
        <v>0.196390501529418</v>
      </c>
      <c r="Y152" s="17">
        <v>0.18862200497571199</v>
      </c>
      <c r="Z152" s="17">
        <v>8.4813491464540106E-2</v>
      </c>
      <c r="AA152" s="17">
        <v>0.149600285681107</v>
      </c>
      <c r="AB152" s="17">
        <v>0.221610508153323</v>
      </c>
      <c r="AC152" s="17">
        <v>0.13504258996865301</v>
      </c>
      <c r="AD152" s="17">
        <v>6.32430258569531E-2</v>
      </c>
      <c r="AE152" s="17"/>
      <c r="AF152" s="17">
        <v>0.130363072557794</v>
      </c>
      <c r="AG152" s="17">
        <v>0.15320320777632199</v>
      </c>
      <c r="AH152" s="17">
        <v>0.20974749455401501</v>
      </c>
      <c r="AI152" s="17"/>
      <c r="AJ152" s="17">
        <v>0.132383676395783</v>
      </c>
      <c r="AK152" s="17">
        <v>0.13364079887716601</v>
      </c>
      <c r="AL152" s="17">
        <v>0.145841837680486</v>
      </c>
      <c r="AM152" s="17">
        <v>0.228399893385173</v>
      </c>
      <c r="AN152" s="17">
        <v>0.24011974131304001</v>
      </c>
      <c r="AO152" s="17"/>
      <c r="AP152" s="17">
        <v>0.13185654819303</v>
      </c>
      <c r="AQ152" s="17">
        <v>0.138134984173859</v>
      </c>
      <c r="AR152" s="17">
        <v>0.148792817258387</v>
      </c>
      <c r="AS152" s="17">
        <v>0.100465320287584</v>
      </c>
      <c r="AT152" s="17"/>
      <c r="AU152" s="17">
        <v>0.14653231903356401</v>
      </c>
      <c r="AV152" s="17">
        <v>0.14508648650870601</v>
      </c>
      <c r="AW152" s="17">
        <v>0.169680514642428</v>
      </c>
      <c r="AX152" s="17">
        <v>0.136307972480226</v>
      </c>
      <c r="AY152" s="17">
        <v>0.170297957839251</v>
      </c>
    </row>
    <row r="153" spans="2:51" x14ac:dyDescent="0.35"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</row>
    <row r="154" spans="2:51" x14ac:dyDescent="0.35">
      <c r="B154" s="6" t="s">
        <v>126</v>
      </c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</row>
    <row r="155" spans="2:51" x14ac:dyDescent="0.35">
      <c r="B155" s="21" t="s">
        <v>72</v>
      </c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</row>
    <row r="156" spans="2:51" x14ac:dyDescent="0.35">
      <c r="B156" t="s">
        <v>105</v>
      </c>
      <c r="C156" s="17">
        <v>0.178817610833408</v>
      </c>
      <c r="D156" s="17">
        <v>0.16812759966085999</v>
      </c>
      <c r="E156" s="17">
        <v>0.18764271390909901</v>
      </c>
      <c r="F156" s="17"/>
      <c r="G156" s="17">
        <v>0.108451726346272</v>
      </c>
      <c r="H156" s="17">
        <v>0.115051525863446</v>
      </c>
      <c r="I156" s="17">
        <v>0.19968667468387899</v>
      </c>
      <c r="J156" s="17">
        <v>0.22946241569964901</v>
      </c>
      <c r="K156" s="17">
        <v>0.23034016770188301</v>
      </c>
      <c r="L156" s="17">
        <v>0.184360265247554</v>
      </c>
      <c r="M156" s="17"/>
      <c r="N156" s="17">
        <v>0.13221010107673201</v>
      </c>
      <c r="O156" s="17">
        <v>0.173700139507934</v>
      </c>
      <c r="P156" s="17">
        <v>0.18254985284098499</v>
      </c>
      <c r="Q156" s="17">
        <v>0.23513574096342901</v>
      </c>
      <c r="R156" s="17"/>
      <c r="S156" s="17">
        <v>0.143796321446852</v>
      </c>
      <c r="T156" s="17">
        <v>0.18812650612884199</v>
      </c>
      <c r="U156" s="17">
        <v>0.17384571378347999</v>
      </c>
      <c r="V156" s="17">
        <v>0.16427676647860401</v>
      </c>
      <c r="W156" s="17">
        <v>0.16411332804150999</v>
      </c>
      <c r="X156" s="17">
        <v>0.14283984486916801</v>
      </c>
      <c r="Y156" s="17">
        <v>0.183133886768306</v>
      </c>
      <c r="Z156" s="17">
        <v>0.16762692131078599</v>
      </c>
      <c r="AA156" s="17">
        <v>0.187611886373865</v>
      </c>
      <c r="AB156" s="17">
        <v>0.26253879024365601</v>
      </c>
      <c r="AC156" s="17">
        <v>0.19889679255730799</v>
      </c>
      <c r="AD156" s="17">
        <v>0.187647534869854</v>
      </c>
      <c r="AE156" s="17"/>
      <c r="AF156" s="17">
        <v>0.18088768490044899</v>
      </c>
      <c r="AG156" s="17">
        <v>0.20984490398299299</v>
      </c>
      <c r="AH156" s="17">
        <v>0.13934864837653599</v>
      </c>
      <c r="AI156" s="17"/>
      <c r="AJ156" s="17">
        <v>0.142707984803119</v>
      </c>
      <c r="AK156" s="17">
        <v>0.23314032117622099</v>
      </c>
      <c r="AL156" s="17">
        <v>0.17205525679095801</v>
      </c>
      <c r="AM156" s="17">
        <v>0.199704674025452</v>
      </c>
      <c r="AN156" s="17">
        <v>0.142478131284618</v>
      </c>
      <c r="AO156" s="17"/>
      <c r="AP156" s="17">
        <v>9.5231187265984202E-2</v>
      </c>
      <c r="AQ156" s="17">
        <v>0.18854806457959</v>
      </c>
      <c r="AR156" s="17">
        <v>0.17044319231111901</v>
      </c>
      <c r="AS156" s="17">
        <v>0.16459203035216199</v>
      </c>
      <c r="AT156" s="17"/>
      <c r="AU156" s="17">
        <v>0.21671255062720601</v>
      </c>
      <c r="AV156" s="17">
        <v>0.16299278524119801</v>
      </c>
      <c r="AW156" s="17">
        <v>0.16632246425215799</v>
      </c>
      <c r="AX156" s="17">
        <v>0.14493510552244299</v>
      </c>
      <c r="AY156" s="17">
        <v>0.18074739273972501</v>
      </c>
    </row>
    <row r="157" spans="2:51" x14ac:dyDescent="0.35">
      <c r="B157" t="s">
        <v>106</v>
      </c>
      <c r="C157" s="17">
        <v>0.318433560938364</v>
      </c>
      <c r="D157" s="17">
        <v>0.32081141961270199</v>
      </c>
      <c r="E157" s="17">
        <v>0.31673735407229298</v>
      </c>
      <c r="F157" s="17"/>
      <c r="G157" s="17">
        <v>0.27042787553598202</v>
      </c>
      <c r="H157" s="17">
        <v>0.27390528837290401</v>
      </c>
      <c r="I157" s="17">
        <v>0.31812674849310701</v>
      </c>
      <c r="J157" s="17">
        <v>0.32205792848033699</v>
      </c>
      <c r="K157" s="17">
        <v>0.33165774124292002</v>
      </c>
      <c r="L157" s="17">
        <v>0.37489371421127499</v>
      </c>
      <c r="M157" s="17"/>
      <c r="N157" s="17">
        <v>0.31969737860309699</v>
      </c>
      <c r="O157" s="17">
        <v>0.29953312902724499</v>
      </c>
      <c r="P157" s="17">
        <v>0.324472051802142</v>
      </c>
      <c r="Q157" s="17">
        <v>0.328860098962164</v>
      </c>
      <c r="R157" s="17"/>
      <c r="S157" s="17">
        <v>0.25821137524047899</v>
      </c>
      <c r="T157" s="17">
        <v>0.34899939970259802</v>
      </c>
      <c r="U157" s="17">
        <v>0.37690665218959601</v>
      </c>
      <c r="V157" s="17">
        <v>0.32549219937194901</v>
      </c>
      <c r="W157" s="17">
        <v>0.32807399467187398</v>
      </c>
      <c r="X157" s="17">
        <v>0.286243684687435</v>
      </c>
      <c r="Y157" s="17">
        <v>0.33675226094377902</v>
      </c>
      <c r="Z157" s="17">
        <v>0.32574997820816698</v>
      </c>
      <c r="AA157" s="17">
        <v>0.32929472064794901</v>
      </c>
      <c r="AB157" s="17">
        <v>0.30246399441320898</v>
      </c>
      <c r="AC157" s="17">
        <v>0.31342562124094198</v>
      </c>
      <c r="AD157" s="17">
        <v>0.32194695078916302</v>
      </c>
      <c r="AE157" s="17"/>
      <c r="AF157" s="17">
        <v>0.33141572569542899</v>
      </c>
      <c r="AG157" s="17">
        <v>0.32325791331663201</v>
      </c>
      <c r="AH157" s="17">
        <v>0.26998313118267803</v>
      </c>
      <c r="AI157" s="17"/>
      <c r="AJ157" s="17">
        <v>0.31208195532216298</v>
      </c>
      <c r="AK157" s="17">
        <v>0.334315598761176</v>
      </c>
      <c r="AL157" s="17">
        <v>0.359880677151102</v>
      </c>
      <c r="AM157" s="17">
        <v>0.33831789736226597</v>
      </c>
      <c r="AN157" s="17">
        <v>0.31149348781436398</v>
      </c>
      <c r="AO157" s="17"/>
      <c r="AP157" s="17">
        <v>0.27969143589718498</v>
      </c>
      <c r="AQ157" s="17">
        <v>0.34834138481696802</v>
      </c>
      <c r="AR157" s="17">
        <v>0.41530143292701099</v>
      </c>
      <c r="AS157" s="17">
        <v>0.32129777643721702</v>
      </c>
      <c r="AT157" s="17"/>
      <c r="AU157" s="17">
        <v>0.35759684121844698</v>
      </c>
      <c r="AV157" s="17">
        <v>0.30243399944920202</v>
      </c>
      <c r="AW157" s="17">
        <v>0.30466179615761302</v>
      </c>
      <c r="AX157" s="17">
        <v>0.36817944210430797</v>
      </c>
      <c r="AY157" s="17">
        <v>0.211512164353545</v>
      </c>
    </row>
    <row r="158" spans="2:51" x14ac:dyDescent="0.35">
      <c r="B158" t="s">
        <v>107</v>
      </c>
      <c r="C158" s="17">
        <v>0.26092839285917502</v>
      </c>
      <c r="D158" s="17">
        <v>0.28067054824194498</v>
      </c>
      <c r="E158" s="17">
        <v>0.24216270941912699</v>
      </c>
      <c r="F158" s="17"/>
      <c r="G158" s="17">
        <v>0.32882121399699299</v>
      </c>
      <c r="H158" s="17">
        <v>0.36898714022282503</v>
      </c>
      <c r="I158" s="17">
        <v>0.215973342828682</v>
      </c>
      <c r="J158" s="17">
        <v>0.22523209235150199</v>
      </c>
      <c r="K158" s="17">
        <v>0.20660805873860999</v>
      </c>
      <c r="L158" s="17">
        <v>0.23040188180810101</v>
      </c>
      <c r="M158" s="17"/>
      <c r="N158" s="17">
        <v>0.31892162030237198</v>
      </c>
      <c r="O158" s="17">
        <v>0.267927257566342</v>
      </c>
      <c r="P158" s="17">
        <v>0.23973056694028699</v>
      </c>
      <c r="Q158" s="17">
        <v>0.21128635602863399</v>
      </c>
      <c r="R158" s="17"/>
      <c r="S158" s="17">
        <v>0.334437569387388</v>
      </c>
      <c r="T158" s="17">
        <v>0.230437801163248</v>
      </c>
      <c r="U158" s="17">
        <v>0.23350158665020901</v>
      </c>
      <c r="V158" s="17">
        <v>0.28559489200803101</v>
      </c>
      <c r="W158" s="17">
        <v>0.23466776884541499</v>
      </c>
      <c r="X158" s="17">
        <v>0.261816979982331</v>
      </c>
      <c r="Y158" s="17">
        <v>0.23663491395837699</v>
      </c>
      <c r="Z158" s="17">
        <v>0.31265994267862002</v>
      </c>
      <c r="AA158" s="17">
        <v>0.26839308315233601</v>
      </c>
      <c r="AB158" s="17">
        <v>0.22467230328954199</v>
      </c>
      <c r="AC158" s="17">
        <v>0.255462325687559</v>
      </c>
      <c r="AD158" s="17">
        <v>0.19409662066575001</v>
      </c>
      <c r="AE158" s="17"/>
      <c r="AF158" s="17">
        <v>0.25446370093666498</v>
      </c>
      <c r="AG158" s="17">
        <v>0.25365191300695</v>
      </c>
      <c r="AH158" s="17">
        <v>0.30483000294213602</v>
      </c>
      <c r="AI158" s="17"/>
      <c r="AJ158" s="17">
        <v>0.300071151040189</v>
      </c>
      <c r="AK158" s="17">
        <v>0.25927764992407898</v>
      </c>
      <c r="AL158" s="17">
        <v>0.27854989803762897</v>
      </c>
      <c r="AM158" s="17">
        <v>0.16895204441812001</v>
      </c>
      <c r="AN158" s="17">
        <v>0.210565268703826</v>
      </c>
      <c r="AO158" s="17"/>
      <c r="AP158" s="17">
        <v>0.34292323345870201</v>
      </c>
      <c r="AQ158" s="17">
        <v>0.26109672693043301</v>
      </c>
      <c r="AR158" s="17">
        <v>0.23743081850785799</v>
      </c>
      <c r="AS158" s="17">
        <v>0.23381497295504</v>
      </c>
      <c r="AT158" s="17"/>
      <c r="AU158" s="17">
        <v>0.20272479412725999</v>
      </c>
      <c r="AV158" s="17">
        <v>0.26793523735977198</v>
      </c>
      <c r="AW158" s="17">
        <v>0.28465228278766103</v>
      </c>
      <c r="AX158" s="17">
        <v>0.299871987615008</v>
      </c>
      <c r="AY158" s="17">
        <v>0.25411404059993398</v>
      </c>
    </row>
    <row r="159" spans="2:51" x14ac:dyDescent="0.35">
      <c r="B159" t="s">
        <v>108</v>
      </c>
      <c r="C159" s="17">
        <v>5.7167603005342703E-2</v>
      </c>
      <c r="D159" s="17">
        <v>6.8443937786571998E-2</v>
      </c>
      <c r="E159" s="17">
        <v>4.6268462688959601E-2</v>
      </c>
      <c r="F159" s="17"/>
      <c r="G159" s="17">
        <v>8.3122756368921205E-2</v>
      </c>
      <c r="H159" s="17">
        <v>8.9049691820001095E-2</v>
      </c>
      <c r="I159" s="17">
        <v>6.5276509674476305E-2</v>
      </c>
      <c r="J159" s="17">
        <v>4.0840241855056303E-2</v>
      </c>
      <c r="K159" s="17">
        <v>3.9337290993217297E-2</v>
      </c>
      <c r="L159" s="17">
        <v>3.2694901150667803E-2</v>
      </c>
      <c r="M159" s="17"/>
      <c r="N159" s="17">
        <v>7.0914707007482897E-2</v>
      </c>
      <c r="O159" s="17">
        <v>5.8614242768196101E-2</v>
      </c>
      <c r="P159" s="17">
        <v>5.5936110251913598E-2</v>
      </c>
      <c r="Q159" s="17">
        <v>3.9203365923926502E-2</v>
      </c>
      <c r="R159" s="17"/>
      <c r="S159" s="17">
        <v>9.9443926860033699E-2</v>
      </c>
      <c r="T159" s="17">
        <v>4.5534361997210497E-2</v>
      </c>
      <c r="U159" s="17">
        <v>4.4921316902206902E-2</v>
      </c>
      <c r="V159" s="17">
        <v>6.7478030662548802E-2</v>
      </c>
      <c r="W159" s="17">
        <v>5.6615235145231202E-2</v>
      </c>
      <c r="X159" s="17">
        <v>5.1940201234641097E-2</v>
      </c>
      <c r="Y159" s="17">
        <v>2.6809024523488701E-2</v>
      </c>
      <c r="Z159" s="17">
        <v>8.3851350686162701E-2</v>
      </c>
      <c r="AA159" s="17">
        <v>4.6113281707271102E-2</v>
      </c>
      <c r="AB159" s="17">
        <v>3.7307417339517202E-2</v>
      </c>
      <c r="AC159" s="17">
        <v>6.9855211876777401E-2</v>
      </c>
      <c r="AD159" s="17">
        <v>5.3251416321426798E-2</v>
      </c>
      <c r="AE159" s="17"/>
      <c r="AF159" s="17">
        <v>6.1737602319852598E-2</v>
      </c>
      <c r="AG159" s="17">
        <v>5.5362253532585899E-2</v>
      </c>
      <c r="AH159" s="17">
        <v>4.1206814520641601E-2</v>
      </c>
      <c r="AI159" s="17"/>
      <c r="AJ159" s="17">
        <v>7.6620850453694503E-2</v>
      </c>
      <c r="AK159" s="17">
        <v>5.2734332317124301E-2</v>
      </c>
      <c r="AL159" s="17">
        <v>3.8460645805782699E-2</v>
      </c>
      <c r="AM159" s="17">
        <v>0.10871715232571499</v>
      </c>
      <c r="AN159" s="17">
        <v>4.3224187866546498E-2</v>
      </c>
      <c r="AO159" s="17"/>
      <c r="AP159" s="17">
        <v>0.102342872427561</v>
      </c>
      <c r="AQ159" s="17">
        <v>6.2620923312389096E-2</v>
      </c>
      <c r="AR159" s="17">
        <v>3.1371209242188301E-2</v>
      </c>
      <c r="AS159" s="17">
        <v>6.09056902177234E-2</v>
      </c>
      <c r="AT159" s="17"/>
      <c r="AU159" s="17">
        <v>4.6682749149051801E-2</v>
      </c>
      <c r="AV159" s="17">
        <v>5.3671107636400102E-2</v>
      </c>
      <c r="AW159" s="17">
        <v>5.3211932514055198E-2</v>
      </c>
      <c r="AX159" s="17">
        <v>6.0452915270728498E-2</v>
      </c>
      <c r="AY159" s="17">
        <v>0.134769453865518</v>
      </c>
    </row>
    <row r="160" spans="2:51" x14ac:dyDescent="0.35">
      <c r="B160" t="s">
        <v>109</v>
      </c>
      <c r="C160" s="17">
        <v>2.79022452582024E-2</v>
      </c>
      <c r="D160" s="17">
        <v>2.9155067852454999E-2</v>
      </c>
      <c r="E160" s="17">
        <v>2.67336825614201E-2</v>
      </c>
      <c r="F160" s="17"/>
      <c r="G160" s="17">
        <v>2.26577297790387E-2</v>
      </c>
      <c r="H160" s="17">
        <v>2.7852679420196699E-2</v>
      </c>
      <c r="I160" s="17">
        <v>3.2703056363212697E-2</v>
      </c>
      <c r="J160" s="17">
        <v>2.7079047447885599E-2</v>
      </c>
      <c r="K160" s="17">
        <v>4.1478175565420203E-2</v>
      </c>
      <c r="L160" s="17">
        <v>1.9041803845937198E-2</v>
      </c>
      <c r="M160" s="17"/>
      <c r="N160" s="17">
        <v>1.67275508367279E-2</v>
      </c>
      <c r="O160" s="17">
        <v>3.8262322374919597E-2</v>
      </c>
      <c r="P160" s="17">
        <v>4.5666791272707702E-2</v>
      </c>
      <c r="Q160" s="17">
        <v>1.41567637806912E-2</v>
      </c>
      <c r="R160" s="17"/>
      <c r="S160" s="17">
        <v>1.6738015880959599E-2</v>
      </c>
      <c r="T160" s="17">
        <v>3.9018525606147901E-2</v>
      </c>
      <c r="U160" s="17">
        <v>2.5138375593645401E-2</v>
      </c>
      <c r="V160" s="17">
        <v>2.09570470119048E-2</v>
      </c>
      <c r="W160" s="17">
        <v>3.4588246816239898E-2</v>
      </c>
      <c r="X160" s="17">
        <v>1.66257180365951E-2</v>
      </c>
      <c r="Y160" s="17">
        <v>3.8984721079284801E-2</v>
      </c>
      <c r="Z160" s="17">
        <v>2.4044026847151401E-2</v>
      </c>
      <c r="AA160" s="17">
        <v>4.1839555683751098E-2</v>
      </c>
      <c r="AB160" s="17">
        <v>1.21174232610269E-2</v>
      </c>
      <c r="AC160" s="17">
        <v>1.28015198024495E-2</v>
      </c>
      <c r="AD160" s="17">
        <v>7.5611931927090897E-2</v>
      </c>
      <c r="AE160" s="17"/>
      <c r="AF160" s="17">
        <v>4.1406613437175797E-2</v>
      </c>
      <c r="AG160" s="17">
        <v>1.6841131800212201E-2</v>
      </c>
      <c r="AH160" s="17">
        <v>2.94563137650794E-2</v>
      </c>
      <c r="AI160" s="17"/>
      <c r="AJ160" s="17">
        <v>2.98818325716954E-2</v>
      </c>
      <c r="AK160" s="17">
        <v>1.8105474204395299E-2</v>
      </c>
      <c r="AL160" s="17">
        <v>1.33185167250144E-2</v>
      </c>
      <c r="AM160" s="17">
        <v>0.117224656207933</v>
      </c>
      <c r="AN160" s="17">
        <v>2.8409533035338799E-2</v>
      </c>
      <c r="AO160" s="17"/>
      <c r="AP160" s="17">
        <v>2.76566778039904E-2</v>
      </c>
      <c r="AQ160" s="17">
        <v>1.3190756326283E-2</v>
      </c>
      <c r="AR160" s="17">
        <v>1.88195406500264E-2</v>
      </c>
      <c r="AS160" s="17">
        <v>9.9061497394098599E-2</v>
      </c>
      <c r="AT160" s="17"/>
      <c r="AU160" s="17">
        <v>2.5690193743972099E-2</v>
      </c>
      <c r="AV160" s="17">
        <v>3.4601974783398499E-2</v>
      </c>
      <c r="AW160" s="17">
        <v>3.2769835353530299E-2</v>
      </c>
      <c r="AX160" s="17">
        <v>1.46738385365061E-2</v>
      </c>
      <c r="AY160" s="17">
        <v>6.6162838177049696E-2</v>
      </c>
    </row>
    <row r="161" spans="2:51" x14ac:dyDescent="0.35">
      <c r="B161" t="s">
        <v>70</v>
      </c>
      <c r="C161" s="17">
        <v>0.15675058710550799</v>
      </c>
      <c r="D161" s="17">
        <v>0.13279142684546599</v>
      </c>
      <c r="E161" s="17">
        <v>0.18045507734910099</v>
      </c>
      <c r="F161" s="17"/>
      <c r="G161" s="17">
        <v>0.186518697972792</v>
      </c>
      <c r="H161" s="17">
        <v>0.12515367430062899</v>
      </c>
      <c r="I161" s="17">
        <v>0.16823366795664299</v>
      </c>
      <c r="J161" s="17">
        <v>0.15532827416556999</v>
      </c>
      <c r="K161" s="17">
        <v>0.15057856575794801</v>
      </c>
      <c r="L161" s="17">
        <v>0.15860743373646499</v>
      </c>
      <c r="M161" s="17"/>
      <c r="N161" s="17">
        <v>0.14152864217358899</v>
      </c>
      <c r="O161" s="17">
        <v>0.16196290875536301</v>
      </c>
      <c r="P161" s="17">
        <v>0.15164462689196501</v>
      </c>
      <c r="Q161" s="17">
        <v>0.17135767434115501</v>
      </c>
      <c r="R161" s="17"/>
      <c r="S161" s="17">
        <v>0.14737279118428701</v>
      </c>
      <c r="T161" s="17">
        <v>0.14788340540195299</v>
      </c>
      <c r="U161" s="17">
        <v>0.14568635488086301</v>
      </c>
      <c r="V161" s="17">
        <v>0.13620106446696301</v>
      </c>
      <c r="W161" s="17">
        <v>0.18194142647973</v>
      </c>
      <c r="X161" s="17">
        <v>0.24053357118982999</v>
      </c>
      <c r="Y161" s="17">
        <v>0.177685192726765</v>
      </c>
      <c r="Z161" s="17">
        <v>8.6067780269113395E-2</v>
      </c>
      <c r="AA161" s="17">
        <v>0.12674747243482801</v>
      </c>
      <c r="AB161" s="17">
        <v>0.16090007145304899</v>
      </c>
      <c r="AC161" s="17">
        <v>0.14955852883496501</v>
      </c>
      <c r="AD161" s="17">
        <v>0.167445545426715</v>
      </c>
      <c r="AE161" s="17"/>
      <c r="AF161" s="17">
        <v>0.13008867271042901</v>
      </c>
      <c r="AG161" s="17">
        <v>0.14104188436062701</v>
      </c>
      <c r="AH161" s="17">
        <v>0.21517508921292799</v>
      </c>
      <c r="AI161" s="17"/>
      <c r="AJ161" s="17">
        <v>0.13863622580913901</v>
      </c>
      <c r="AK161" s="17">
        <v>0.102426623617004</v>
      </c>
      <c r="AL161" s="17">
        <v>0.13773500548951301</v>
      </c>
      <c r="AM161" s="17">
        <v>6.7083575660513803E-2</v>
      </c>
      <c r="AN161" s="17">
        <v>0.26382939129530703</v>
      </c>
      <c r="AO161" s="17"/>
      <c r="AP161" s="17">
        <v>0.152154593146578</v>
      </c>
      <c r="AQ161" s="17">
        <v>0.12620214403433699</v>
      </c>
      <c r="AR161" s="17">
        <v>0.126633806361796</v>
      </c>
      <c r="AS161" s="17">
        <v>0.12032803264375901</v>
      </c>
      <c r="AT161" s="17"/>
      <c r="AU161" s="17">
        <v>0.150592871134062</v>
      </c>
      <c r="AV161" s="17">
        <v>0.17836489553002899</v>
      </c>
      <c r="AW161" s="17">
        <v>0.158381688934982</v>
      </c>
      <c r="AX161" s="17">
        <v>0.111886710951006</v>
      </c>
      <c r="AY161" s="17">
        <v>0.15269411026422899</v>
      </c>
    </row>
    <row r="162" spans="2:51" x14ac:dyDescent="0.35"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</row>
    <row r="163" spans="2:51" x14ac:dyDescent="0.35">
      <c r="B163" s="6" t="s">
        <v>137</v>
      </c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</row>
    <row r="164" spans="2:51" x14ac:dyDescent="0.35">
      <c r="B164" s="21" t="s">
        <v>72</v>
      </c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</row>
    <row r="165" spans="2:51" x14ac:dyDescent="0.35">
      <c r="B165" t="s">
        <v>127</v>
      </c>
      <c r="C165" s="17">
        <v>7.8935403548888294E-3</v>
      </c>
      <c r="D165" s="17">
        <v>7.7615370075709098E-3</v>
      </c>
      <c r="E165" s="17">
        <v>8.0379561866786905E-3</v>
      </c>
      <c r="F165" s="17"/>
      <c r="G165" s="17">
        <v>1.32192735205948E-2</v>
      </c>
      <c r="H165" s="17">
        <v>1.2176915909100101E-2</v>
      </c>
      <c r="I165" s="17">
        <v>1.01649804527082E-2</v>
      </c>
      <c r="J165" s="17">
        <v>3.0640746285486302E-3</v>
      </c>
      <c r="K165" s="17">
        <v>2.2736011960467401E-3</v>
      </c>
      <c r="L165" s="17">
        <v>6.7360351995089697E-3</v>
      </c>
      <c r="M165" s="17"/>
      <c r="N165" s="17">
        <v>1.35175916841976E-2</v>
      </c>
      <c r="O165" s="17">
        <v>3.4358942149965801E-3</v>
      </c>
      <c r="P165" s="17">
        <v>5.6736566258819296E-3</v>
      </c>
      <c r="Q165" s="17">
        <v>8.5915877663367193E-3</v>
      </c>
      <c r="R165" s="17"/>
      <c r="S165" s="17">
        <v>1.9697620570696701E-2</v>
      </c>
      <c r="T165" s="17">
        <v>0</v>
      </c>
      <c r="U165" s="17">
        <v>5.4603978827767602E-3</v>
      </c>
      <c r="V165" s="17">
        <v>1.23520432498135E-2</v>
      </c>
      <c r="W165" s="17">
        <v>7.3738837255554E-3</v>
      </c>
      <c r="X165" s="17">
        <v>1.43921273905777E-2</v>
      </c>
      <c r="Y165" s="17">
        <v>0</v>
      </c>
      <c r="Z165" s="17">
        <v>8.0397613204256906E-3</v>
      </c>
      <c r="AA165" s="17">
        <v>0</v>
      </c>
      <c r="AB165" s="17">
        <v>1.15129017292603E-2</v>
      </c>
      <c r="AC165" s="17">
        <v>8.3224056024289797E-3</v>
      </c>
      <c r="AD165" s="17">
        <v>0</v>
      </c>
      <c r="AE165" s="17"/>
      <c r="AF165" s="17">
        <v>7.6505430374622097E-3</v>
      </c>
      <c r="AG165" s="17">
        <v>6.1741321944560196E-3</v>
      </c>
      <c r="AH165" s="17">
        <v>8.0015649825850507E-3</v>
      </c>
      <c r="AI165" s="17"/>
      <c r="AJ165" s="17">
        <v>6.5050984942008902E-3</v>
      </c>
      <c r="AK165" s="17">
        <v>9.2448765224324801E-3</v>
      </c>
      <c r="AL165" s="17">
        <v>5.4791860542435502E-3</v>
      </c>
      <c r="AM165" s="17">
        <v>4.2736967868725301E-2</v>
      </c>
      <c r="AN165" s="17">
        <v>1.18758783225933E-2</v>
      </c>
      <c r="AO165" s="17"/>
      <c r="AP165" s="17">
        <v>1.7300379441930299E-2</v>
      </c>
      <c r="AQ165" s="17">
        <v>5.5350708692985702E-3</v>
      </c>
      <c r="AR165" s="17">
        <v>5.2898267787867296E-3</v>
      </c>
      <c r="AS165" s="17">
        <v>6.7103694630909301E-3</v>
      </c>
      <c r="AT165" s="17"/>
      <c r="AU165" s="17">
        <v>6.9806398836279003E-3</v>
      </c>
      <c r="AV165" s="17">
        <v>7.5841703380465199E-3</v>
      </c>
      <c r="AW165" s="17">
        <v>6.8155668273230802E-3</v>
      </c>
      <c r="AX165" s="17">
        <v>1.14097292396896E-2</v>
      </c>
      <c r="AY165" s="17">
        <v>7.1720367365394097E-2</v>
      </c>
    </row>
    <row r="166" spans="2:51" x14ac:dyDescent="0.35">
      <c r="B166" t="s">
        <v>128</v>
      </c>
      <c r="C166" s="17">
        <v>2.2602563304694501E-2</v>
      </c>
      <c r="D166" s="17">
        <v>2.7701937870502898E-2</v>
      </c>
      <c r="E166" s="17">
        <v>1.7667376765776101E-2</v>
      </c>
      <c r="F166" s="17"/>
      <c r="G166" s="17">
        <v>1.5449542301045499E-2</v>
      </c>
      <c r="H166" s="17">
        <v>3.3548408608551503E-2</v>
      </c>
      <c r="I166" s="17">
        <v>1.7915825480469501E-2</v>
      </c>
      <c r="J166" s="17">
        <v>2.49045310006515E-2</v>
      </c>
      <c r="K166" s="17">
        <v>1.9859373686102001E-2</v>
      </c>
      <c r="L166" s="17">
        <v>2.2249055565452099E-2</v>
      </c>
      <c r="M166" s="17"/>
      <c r="N166" s="17">
        <v>4.56073740309361E-2</v>
      </c>
      <c r="O166" s="17">
        <v>1.56237281967014E-2</v>
      </c>
      <c r="P166" s="17">
        <v>1.24536935329519E-2</v>
      </c>
      <c r="Q166" s="17">
        <v>1.4457575694719E-2</v>
      </c>
      <c r="R166" s="17"/>
      <c r="S166" s="17">
        <v>3.6980876433367102E-2</v>
      </c>
      <c r="T166" s="17">
        <v>3.91150152604662E-2</v>
      </c>
      <c r="U166" s="17">
        <v>2.62999902952121E-2</v>
      </c>
      <c r="V166" s="17">
        <v>1.8315779787595399E-2</v>
      </c>
      <c r="W166" s="17">
        <v>1.6079666282418099E-2</v>
      </c>
      <c r="X166" s="17">
        <v>1.07193235100658E-2</v>
      </c>
      <c r="Y166" s="17">
        <v>4.21076198833504E-3</v>
      </c>
      <c r="Z166" s="17">
        <v>2.3153260362872099E-2</v>
      </c>
      <c r="AA166" s="17">
        <v>1.93878813766904E-2</v>
      </c>
      <c r="AB166" s="17">
        <v>2.8977956444892101E-2</v>
      </c>
      <c r="AC166" s="17">
        <v>9.7332472069937802E-3</v>
      </c>
      <c r="AD166" s="17">
        <v>0</v>
      </c>
      <c r="AE166" s="17"/>
      <c r="AF166" s="17">
        <v>1.3395805763445699E-2</v>
      </c>
      <c r="AG166" s="17">
        <v>3.6225769247665303E-2</v>
      </c>
      <c r="AH166" s="17">
        <v>1.3953464062880901E-2</v>
      </c>
      <c r="AI166" s="17"/>
      <c r="AJ166" s="17">
        <v>2.32625872085469E-2</v>
      </c>
      <c r="AK166" s="17">
        <v>2.8274349579033801E-2</v>
      </c>
      <c r="AL166" s="17">
        <v>3.9433178487668703E-2</v>
      </c>
      <c r="AM166" s="17">
        <v>0</v>
      </c>
      <c r="AN166" s="17">
        <v>1.3037478877757899E-2</v>
      </c>
      <c r="AO166" s="17"/>
      <c r="AP166" s="17">
        <v>3.1294729772624701E-2</v>
      </c>
      <c r="AQ166" s="17">
        <v>2.30401480408301E-2</v>
      </c>
      <c r="AR166" s="17">
        <v>3.2768398727789999E-2</v>
      </c>
      <c r="AS166" s="17">
        <v>1.6738758886480801E-2</v>
      </c>
      <c r="AT166" s="17"/>
      <c r="AU166" s="17">
        <v>9.5667516412849592E-3</v>
      </c>
      <c r="AV166" s="17">
        <v>1.09545109910359E-2</v>
      </c>
      <c r="AW166" s="17">
        <v>2.6977460189897301E-2</v>
      </c>
      <c r="AX166" s="17">
        <v>5.3241310283010497E-2</v>
      </c>
      <c r="AY166" s="17">
        <v>6.9638203774274904E-2</v>
      </c>
    </row>
    <row r="167" spans="2:51" x14ac:dyDescent="0.35">
      <c r="B167" t="s">
        <v>129</v>
      </c>
      <c r="C167" s="17">
        <v>4.9140826939676398E-2</v>
      </c>
      <c r="D167" s="17">
        <v>5.70067139392458E-2</v>
      </c>
      <c r="E167" s="17">
        <v>4.1556259086474798E-2</v>
      </c>
      <c r="F167" s="17"/>
      <c r="G167" s="17">
        <v>0.101832793890312</v>
      </c>
      <c r="H167" s="17">
        <v>4.2127435003079E-2</v>
      </c>
      <c r="I167" s="17">
        <v>5.4587109111658698E-2</v>
      </c>
      <c r="J167" s="17">
        <v>3.2785185797410098E-2</v>
      </c>
      <c r="K167" s="17">
        <v>2.8829324686892501E-2</v>
      </c>
      <c r="L167" s="17">
        <v>4.2416626131955001E-2</v>
      </c>
      <c r="M167" s="17"/>
      <c r="N167" s="17">
        <v>8.6926007377973999E-2</v>
      </c>
      <c r="O167" s="17">
        <v>3.4664630248845203E-2</v>
      </c>
      <c r="P167" s="17">
        <v>3.1845972154454803E-2</v>
      </c>
      <c r="Q167" s="17">
        <v>3.9717599421828897E-2</v>
      </c>
      <c r="R167" s="17"/>
      <c r="S167" s="17">
        <v>8.4628565283017404E-2</v>
      </c>
      <c r="T167" s="17">
        <v>3.3496928014742001E-2</v>
      </c>
      <c r="U167" s="17">
        <v>2.9415720404016101E-2</v>
      </c>
      <c r="V167" s="17">
        <v>5.2473963211551698E-2</v>
      </c>
      <c r="W167" s="17">
        <v>6.5168262042961195E-2</v>
      </c>
      <c r="X167" s="17">
        <v>4.2558144001291501E-2</v>
      </c>
      <c r="Y167" s="17">
        <v>4.12223580603302E-2</v>
      </c>
      <c r="Z167" s="17">
        <v>4.9065521714318501E-2</v>
      </c>
      <c r="AA167" s="17">
        <v>3.8574248679852999E-2</v>
      </c>
      <c r="AB167" s="17">
        <v>4.7791750891796103E-2</v>
      </c>
      <c r="AC167" s="17">
        <v>3.7902145218386897E-2</v>
      </c>
      <c r="AD167" s="17">
        <v>5.8988758388382301E-2</v>
      </c>
      <c r="AE167" s="17"/>
      <c r="AF167" s="17">
        <v>3.6743555464902898E-2</v>
      </c>
      <c r="AG167" s="17">
        <v>6.1310469302811102E-2</v>
      </c>
      <c r="AH167" s="17">
        <v>4.91374087256818E-2</v>
      </c>
      <c r="AI167" s="17"/>
      <c r="AJ167" s="17">
        <v>3.5410335675977102E-2</v>
      </c>
      <c r="AK167" s="17">
        <v>6.4879617461331501E-2</v>
      </c>
      <c r="AL167" s="17">
        <v>7.7722517790391701E-2</v>
      </c>
      <c r="AM167" s="17">
        <v>0</v>
      </c>
      <c r="AN167" s="17">
        <v>3.1202221887949199E-2</v>
      </c>
      <c r="AO167" s="17"/>
      <c r="AP167" s="17">
        <v>4.3515074919098999E-2</v>
      </c>
      <c r="AQ167" s="17">
        <v>6.2797877140916197E-2</v>
      </c>
      <c r="AR167" s="17">
        <v>4.9539650555669598E-2</v>
      </c>
      <c r="AS167" s="17">
        <v>2.5471698177594499E-2</v>
      </c>
      <c r="AT167" s="17"/>
      <c r="AU167" s="17">
        <v>1.54398512922515E-2</v>
      </c>
      <c r="AV167" s="17">
        <v>3.7619532979599399E-2</v>
      </c>
      <c r="AW167" s="17">
        <v>6.4228569802493404E-2</v>
      </c>
      <c r="AX167" s="17">
        <v>9.1846398359960404E-2</v>
      </c>
      <c r="AY167" s="17">
        <v>4.90362012748271E-2</v>
      </c>
    </row>
    <row r="168" spans="2:51" x14ac:dyDescent="0.35">
      <c r="B168" t="s">
        <v>130</v>
      </c>
      <c r="C168" s="17">
        <v>8.3550982061576795E-2</v>
      </c>
      <c r="D168" s="17">
        <v>0.12044891053158201</v>
      </c>
      <c r="E168" s="17">
        <v>4.7683868481942102E-2</v>
      </c>
      <c r="F168" s="17"/>
      <c r="G168" s="17">
        <v>0.121429788068097</v>
      </c>
      <c r="H168" s="17">
        <v>0.103749123008684</v>
      </c>
      <c r="I168" s="17">
        <v>8.1512664054485803E-2</v>
      </c>
      <c r="J168" s="17">
        <v>6.35858573675884E-2</v>
      </c>
      <c r="K168" s="17">
        <v>6.61326946005312E-2</v>
      </c>
      <c r="L168" s="17">
        <v>7.1649762293242603E-2</v>
      </c>
      <c r="M168" s="17"/>
      <c r="N168" s="17">
        <v>0.14875441636360001</v>
      </c>
      <c r="O168" s="17">
        <v>7.2264405865346798E-2</v>
      </c>
      <c r="P168" s="17">
        <v>7.9069328689573101E-2</v>
      </c>
      <c r="Q168" s="17">
        <v>2.8493231758497401E-2</v>
      </c>
      <c r="R168" s="17"/>
      <c r="S168" s="17">
        <v>0.114349055644</v>
      </c>
      <c r="T168" s="17">
        <v>6.1719447000286601E-2</v>
      </c>
      <c r="U168" s="17">
        <v>0.10301189123863901</v>
      </c>
      <c r="V168" s="17">
        <v>9.7995047732882895E-2</v>
      </c>
      <c r="W168" s="17">
        <v>7.1334873175200403E-2</v>
      </c>
      <c r="X168" s="17">
        <v>0.114220734918343</v>
      </c>
      <c r="Y168" s="17">
        <v>7.5531946720093598E-2</v>
      </c>
      <c r="Z168" s="17">
        <v>5.9672812408088201E-2</v>
      </c>
      <c r="AA168" s="17">
        <v>8.2919781744218601E-2</v>
      </c>
      <c r="AB168" s="17">
        <v>5.9629768624032103E-2</v>
      </c>
      <c r="AC168" s="17">
        <v>3.3888237975005599E-2</v>
      </c>
      <c r="AD168" s="17">
        <v>8.5962413843598706E-2</v>
      </c>
      <c r="AE168" s="17"/>
      <c r="AF168" s="17">
        <v>7.4087112799454E-2</v>
      </c>
      <c r="AG168" s="17">
        <v>9.0971176355311406E-2</v>
      </c>
      <c r="AH168" s="17">
        <v>5.3907907944283497E-2</v>
      </c>
      <c r="AI168" s="17"/>
      <c r="AJ168" s="17">
        <v>0.106306063400469</v>
      </c>
      <c r="AK168" s="17">
        <v>7.8396021029626006E-2</v>
      </c>
      <c r="AL168" s="17">
        <v>9.2064795664862697E-2</v>
      </c>
      <c r="AM168" s="17">
        <v>0</v>
      </c>
      <c r="AN168" s="17">
        <v>3.7900798082117E-2</v>
      </c>
      <c r="AO168" s="17"/>
      <c r="AP168" s="17">
        <v>0.114627853618221</v>
      </c>
      <c r="AQ168" s="17">
        <v>8.72792910438797E-2</v>
      </c>
      <c r="AR168" s="17">
        <v>9.0601779962541595E-2</v>
      </c>
      <c r="AS168" s="17">
        <v>6.11484532470329E-2</v>
      </c>
      <c r="AT168" s="17"/>
      <c r="AU168" s="17">
        <v>5.4512093312950802E-2</v>
      </c>
      <c r="AV168" s="17">
        <v>6.3771710116567501E-2</v>
      </c>
      <c r="AW168" s="17">
        <v>0.116260975526796</v>
      </c>
      <c r="AX168" s="17">
        <v>0.116177428851065</v>
      </c>
      <c r="AY168" s="17">
        <v>0.12090788058587</v>
      </c>
    </row>
    <row r="169" spans="2:51" x14ac:dyDescent="0.35">
      <c r="B169" t="s">
        <v>131</v>
      </c>
      <c r="C169" s="17">
        <v>0.13233935809908701</v>
      </c>
      <c r="D169" s="17">
        <v>0.14663028790108701</v>
      </c>
      <c r="E169" s="17">
        <v>0.11864415781129201</v>
      </c>
      <c r="F169" s="17"/>
      <c r="G169" s="17">
        <v>0.16228905884254599</v>
      </c>
      <c r="H169" s="17">
        <v>0.16515050255746</v>
      </c>
      <c r="I169" s="17">
        <v>0.13887393156551001</v>
      </c>
      <c r="J169" s="17">
        <v>0.122323828274611</v>
      </c>
      <c r="K169" s="17">
        <v>9.5347053266221393E-2</v>
      </c>
      <c r="L169" s="17">
        <v>0.11348447105662</v>
      </c>
      <c r="M169" s="17"/>
      <c r="N169" s="17">
        <v>0.183331473800776</v>
      </c>
      <c r="O169" s="17">
        <v>0.14133938488196199</v>
      </c>
      <c r="P169" s="17">
        <v>0.11927962692640701</v>
      </c>
      <c r="Q169" s="17">
        <v>7.8377613899086304E-2</v>
      </c>
      <c r="R169" s="17"/>
      <c r="S169" s="17">
        <v>0.190978127807471</v>
      </c>
      <c r="T169" s="17">
        <v>0.13082966436616</v>
      </c>
      <c r="U169" s="17">
        <v>0.12046785097056301</v>
      </c>
      <c r="V169" s="17">
        <v>0.112657078107177</v>
      </c>
      <c r="W169" s="17">
        <v>0.178379059874087</v>
      </c>
      <c r="X169" s="17">
        <v>0.119223477834121</v>
      </c>
      <c r="Y169" s="17">
        <v>0.12204229530836699</v>
      </c>
      <c r="Z169" s="17">
        <v>0.15153816298747799</v>
      </c>
      <c r="AA169" s="17">
        <v>0.138988914033152</v>
      </c>
      <c r="AB169" s="17">
        <v>6.9699210898347005E-2</v>
      </c>
      <c r="AC169" s="17">
        <v>0.142604049739846</v>
      </c>
      <c r="AD169" s="17">
        <v>3.51734603345275E-2</v>
      </c>
      <c r="AE169" s="17"/>
      <c r="AF169" s="17">
        <v>0.12023406565596</v>
      </c>
      <c r="AG169" s="17">
        <v>0.15538538976115501</v>
      </c>
      <c r="AH169" s="17">
        <v>0.10888139923701901</v>
      </c>
      <c r="AI169" s="17"/>
      <c r="AJ169" s="17">
        <v>0.14717760923992099</v>
      </c>
      <c r="AK169" s="17">
        <v>0.140549442367532</v>
      </c>
      <c r="AL169" s="17">
        <v>0.15102794121583901</v>
      </c>
      <c r="AM169" s="17">
        <v>7.7304842002367702E-2</v>
      </c>
      <c r="AN169" s="17">
        <v>0.104546637027981</v>
      </c>
      <c r="AO169" s="17"/>
      <c r="AP169" s="17">
        <v>0.143811470429275</v>
      </c>
      <c r="AQ169" s="17">
        <v>0.14060871284547699</v>
      </c>
      <c r="AR169" s="17">
        <v>0.13982664009933499</v>
      </c>
      <c r="AS169" s="17">
        <v>0.119356347503719</v>
      </c>
      <c r="AT169" s="17"/>
      <c r="AU169" s="17">
        <v>7.9020124779407799E-2</v>
      </c>
      <c r="AV169" s="17">
        <v>0.12325329373595301</v>
      </c>
      <c r="AW169" s="17">
        <v>0.179086731256383</v>
      </c>
      <c r="AX169" s="17">
        <v>0.18094136830887</v>
      </c>
      <c r="AY169" s="17">
        <v>0.126440754688673</v>
      </c>
    </row>
    <row r="170" spans="2:51" x14ac:dyDescent="0.35">
      <c r="B170" t="s">
        <v>132</v>
      </c>
      <c r="C170" s="17">
        <v>0.13666911527994699</v>
      </c>
      <c r="D170" s="17">
        <v>0.14875824575732</v>
      </c>
      <c r="E170" s="17">
        <v>0.12513251008341</v>
      </c>
      <c r="F170" s="17"/>
      <c r="G170" s="17">
        <v>0.101136299379587</v>
      </c>
      <c r="H170" s="17">
        <v>0.142290831142668</v>
      </c>
      <c r="I170" s="17">
        <v>0.14685415710585401</v>
      </c>
      <c r="J170" s="17">
        <v>0.16339081672094399</v>
      </c>
      <c r="K170" s="17">
        <v>0.125011214092624</v>
      </c>
      <c r="L170" s="17">
        <v>0.13340157331470301</v>
      </c>
      <c r="M170" s="17"/>
      <c r="N170" s="17">
        <v>0.137398811009626</v>
      </c>
      <c r="O170" s="17">
        <v>0.15741222714120101</v>
      </c>
      <c r="P170" s="17">
        <v>0.18186683459375799</v>
      </c>
      <c r="Q170" s="17">
        <v>7.5311626749831301E-2</v>
      </c>
      <c r="R170" s="17"/>
      <c r="S170" s="17">
        <v>0.118394192777556</v>
      </c>
      <c r="T170" s="17">
        <v>0.16486355047394699</v>
      </c>
      <c r="U170" s="17">
        <v>0.13539201459174099</v>
      </c>
      <c r="V170" s="17">
        <v>0.14517131782985099</v>
      </c>
      <c r="W170" s="17">
        <v>8.7958911220201802E-2</v>
      </c>
      <c r="X170" s="17">
        <v>0.11123253876737001</v>
      </c>
      <c r="Y170" s="17">
        <v>0.109533789293089</v>
      </c>
      <c r="Z170" s="17">
        <v>0.19338384244041701</v>
      </c>
      <c r="AA170" s="17">
        <v>0.138295840753345</v>
      </c>
      <c r="AB170" s="17">
        <v>0.14573607709452899</v>
      </c>
      <c r="AC170" s="17">
        <v>0.15112475649793899</v>
      </c>
      <c r="AD170" s="17">
        <v>0.20793786869168401</v>
      </c>
      <c r="AE170" s="17"/>
      <c r="AF170" s="17">
        <v>0.15160520191225099</v>
      </c>
      <c r="AG170" s="17">
        <v>0.13544015086768499</v>
      </c>
      <c r="AH170" s="17">
        <v>0.12360737350704699</v>
      </c>
      <c r="AI170" s="17"/>
      <c r="AJ170" s="17">
        <v>0.160388966611618</v>
      </c>
      <c r="AK170" s="17">
        <v>0.14303328947840599</v>
      </c>
      <c r="AL170" s="17">
        <v>0.15281985753114899</v>
      </c>
      <c r="AM170" s="17">
        <v>0.199655703064507</v>
      </c>
      <c r="AN170" s="17">
        <v>9.8373298877939594E-2</v>
      </c>
      <c r="AO170" s="17"/>
      <c r="AP170" s="17">
        <v>0.16027670365684801</v>
      </c>
      <c r="AQ170" s="17">
        <v>0.13954097745799299</v>
      </c>
      <c r="AR170" s="17">
        <v>0.156350777535748</v>
      </c>
      <c r="AS170" s="17">
        <v>0.177651020123925</v>
      </c>
      <c r="AT170" s="17"/>
      <c r="AU170" s="17">
        <v>0.137541888277564</v>
      </c>
      <c r="AV170" s="17">
        <v>0.146695915116313</v>
      </c>
      <c r="AW170" s="17">
        <v>0.12796797601224799</v>
      </c>
      <c r="AX170" s="17">
        <v>0.15420583128413501</v>
      </c>
      <c r="AY170" s="17">
        <v>0.232406089843712</v>
      </c>
    </row>
    <row r="171" spans="2:51" x14ac:dyDescent="0.35">
      <c r="B171" t="s">
        <v>133</v>
      </c>
      <c r="C171" s="17">
        <v>0.11669226334942601</v>
      </c>
      <c r="D171" s="17">
        <v>0.111550292718087</v>
      </c>
      <c r="E171" s="17">
        <v>0.121942795478704</v>
      </c>
      <c r="F171" s="17"/>
      <c r="G171" s="17">
        <v>0.10227045981728</v>
      </c>
      <c r="H171" s="17">
        <v>0.104817102866166</v>
      </c>
      <c r="I171" s="17">
        <v>0.116635384964104</v>
      </c>
      <c r="J171" s="17">
        <v>0.13494313299038599</v>
      </c>
      <c r="K171" s="17">
        <v>9.8235270576920095E-2</v>
      </c>
      <c r="L171" s="17">
        <v>0.13349158292042099</v>
      </c>
      <c r="M171" s="17"/>
      <c r="N171" s="17">
        <v>0.118850280127269</v>
      </c>
      <c r="O171" s="17">
        <v>0.12681612201797501</v>
      </c>
      <c r="P171" s="17">
        <v>0.130056880066764</v>
      </c>
      <c r="Q171" s="17">
        <v>8.8947202650103696E-2</v>
      </c>
      <c r="R171" s="17"/>
      <c r="S171" s="17">
        <v>0.106798078380206</v>
      </c>
      <c r="T171" s="17">
        <v>0.113322124108029</v>
      </c>
      <c r="U171" s="17">
        <v>0.110634156609017</v>
      </c>
      <c r="V171" s="17">
        <v>0.11325172741133201</v>
      </c>
      <c r="W171" s="17">
        <v>0.125000537964851</v>
      </c>
      <c r="X171" s="17">
        <v>0.100579950253641</v>
      </c>
      <c r="Y171" s="17">
        <v>0.133573786091844</v>
      </c>
      <c r="Z171" s="17">
        <v>8.9204399944567206E-2</v>
      </c>
      <c r="AA171" s="17">
        <v>0.12537818968871101</v>
      </c>
      <c r="AB171" s="17">
        <v>0.13582135965422301</v>
      </c>
      <c r="AC171" s="17">
        <v>8.3422128008392202E-2</v>
      </c>
      <c r="AD171" s="17">
        <v>0.19127949367974201</v>
      </c>
      <c r="AE171" s="17"/>
      <c r="AF171" s="17">
        <v>0.13883945016559401</v>
      </c>
      <c r="AG171" s="17">
        <v>0.10223788881595899</v>
      </c>
      <c r="AH171" s="17">
        <v>0.11239399767398101</v>
      </c>
      <c r="AI171" s="17"/>
      <c r="AJ171" s="17">
        <v>0.13862611469936101</v>
      </c>
      <c r="AK171" s="17">
        <v>0.105795076761489</v>
      </c>
      <c r="AL171" s="17">
        <v>9.7807547002471795E-2</v>
      </c>
      <c r="AM171" s="17">
        <v>4.43129203870989E-2</v>
      </c>
      <c r="AN171" s="17">
        <v>9.5256724721152403E-2</v>
      </c>
      <c r="AO171" s="17"/>
      <c r="AP171" s="17">
        <v>0.14661954814657899</v>
      </c>
      <c r="AQ171" s="17">
        <v>0.11657340433815</v>
      </c>
      <c r="AR171" s="17">
        <v>0.10003831712048</v>
      </c>
      <c r="AS171" s="17">
        <v>0.103208234459126</v>
      </c>
      <c r="AT171" s="17"/>
      <c r="AU171" s="17">
        <v>0.12447241883719</v>
      </c>
      <c r="AV171" s="17">
        <v>0.110239047467615</v>
      </c>
      <c r="AW171" s="17">
        <v>9.6105701551924605E-2</v>
      </c>
      <c r="AX171" s="17">
        <v>0.12890374550768299</v>
      </c>
      <c r="AY171" s="17">
        <v>0.148459110835995</v>
      </c>
    </row>
    <row r="172" spans="2:51" x14ac:dyDescent="0.35">
      <c r="B172" t="s">
        <v>134</v>
      </c>
      <c r="C172" s="17">
        <v>9.4830956210050402E-2</v>
      </c>
      <c r="D172" s="17">
        <v>8.4620422900338804E-2</v>
      </c>
      <c r="E172" s="17">
        <v>0.10394848513212999</v>
      </c>
      <c r="F172" s="17"/>
      <c r="G172" s="17">
        <v>8.7267264061940394E-2</v>
      </c>
      <c r="H172" s="17">
        <v>9.0059474233109907E-2</v>
      </c>
      <c r="I172" s="17">
        <v>8.2923198340490306E-2</v>
      </c>
      <c r="J172" s="17">
        <v>9.5613416278437696E-2</v>
      </c>
      <c r="K172" s="17">
        <v>0.117733630597485</v>
      </c>
      <c r="L172" s="17">
        <v>9.7428526049508204E-2</v>
      </c>
      <c r="M172" s="17"/>
      <c r="N172" s="17">
        <v>6.9158265878397601E-2</v>
      </c>
      <c r="O172" s="17">
        <v>0.117568674012965</v>
      </c>
      <c r="P172" s="17">
        <v>8.8518136605783906E-2</v>
      </c>
      <c r="Q172" s="17">
        <v>0.10650632210597399</v>
      </c>
      <c r="R172" s="17"/>
      <c r="S172" s="17">
        <v>8.1558122626890495E-2</v>
      </c>
      <c r="T172" s="17">
        <v>9.0197267608343706E-2</v>
      </c>
      <c r="U172" s="17">
        <v>0.122634609358113</v>
      </c>
      <c r="V172" s="17">
        <v>8.52809863027503E-2</v>
      </c>
      <c r="W172" s="17">
        <v>9.8379931859227901E-2</v>
      </c>
      <c r="X172" s="17">
        <v>9.0429910042561207E-2</v>
      </c>
      <c r="Y172" s="17">
        <v>0.10417596550251899</v>
      </c>
      <c r="Z172" s="17">
        <v>0.148462500450495</v>
      </c>
      <c r="AA172" s="17">
        <v>0.12735514272472601</v>
      </c>
      <c r="AB172" s="17">
        <v>7.4983478493756195E-2</v>
      </c>
      <c r="AC172" s="17">
        <v>4.3311126884270898E-2</v>
      </c>
      <c r="AD172" s="17">
        <v>6.6801737553939505E-2</v>
      </c>
      <c r="AE172" s="17"/>
      <c r="AF172" s="17">
        <v>9.0022416447963494E-2</v>
      </c>
      <c r="AG172" s="17">
        <v>9.4035107893334594E-2</v>
      </c>
      <c r="AH172" s="17">
        <v>9.2119630266052202E-2</v>
      </c>
      <c r="AI172" s="17"/>
      <c r="AJ172" s="17">
        <v>9.8498675309720299E-2</v>
      </c>
      <c r="AK172" s="17">
        <v>9.8720472746418E-2</v>
      </c>
      <c r="AL172" s="17">
        <v>8.8492994838016398E-2</v>
      </c>
      <c r="AM172" s="17">
        <v>7.10085093021849E-2</v>
      </c>
      <c r="AN172" s="17">
        <v>0.10704852946351399</v>
      </c>
      <c r="AO172" s="17"/>
      <c r="AP172" s="17">
        <v>8.4039745046340597E-2</v>
      </c>
      <c r="AQ172" s="17">
        <v>9.9307085096930106E-2</v>
      </c>
      <c r="AR172" s="17">
        <v>8.1766067857384106E-2</v>
      </c>
      <c r="AS172" s="17">
        <v>0.13784203613450099</v>
      </c>
      <c r="AT172" s="17"/>
      <c r="AU172" s="17">
        <v>7.8057201862334905E-2</v>
      </c>
      <c r="AV172" s="17">
        <v>0.112661938362388</v>
      </c>
      <c r="AW172" s="17">
        <v>0.106737378639142</v>
      </c>
      <c r="AX172" s="17">
        <v>8.8785628274493794E-2</v>
      </c>
      <c r="AY172" s="17">
        <v>0</v>
      </c>
    </row>
    <row r="173" spans="2:51" x14ac:dyDescent="0.35">
      <c r="B173" t="s">
        <v>135</v>
      </c>
      <c r="C173" s="17">
        <v>8.9707452791228701E-2</v>
      </c>
      <c r="D173" s="17">
        <v>9.0448499198162599E-2</v>
      </c>
      <c r="E173" s="17">
        <v>8.8234411768391002E-2</v>
      </c>
      <c r="F173" s="17"/>
      <c r="G173" s="17">
        <v>7.2867658548574493E-2</v>
      </c>
      <c r="H173" s="17">
        <v>7.2193268826198198E-2</v>
      </c>
      <c r="I173" s="17">
        <v>8.4418892192508393E-2</v>
      </c>
      <c r="J173" s="17">
        <v>8.6250894930468003E-2</v>
      </c>
      <c r="K173" s="17">
        <v>0.100494672558622</v>
      </c>
      <c r="L173" s="17">
        <v>0.115009587876307</v>
      </c>
      <c r="M173" s="17"/>
      <c r="N173" s="17">
        <v>3.5501789057601797E-2</v>
      </c>
      <c r="O173" s="17">
        <v>7.6887173265668601E-2</v>
      </c>
      <c r="P173" s="17">
        <v>0.113118633407535</v>
      </c>
      <c r="Q173" s="17">
        <v>0.139279579866492</v>
      </c>
      <c r="R173" s="17"/>
      <c r="S173" s="17">
        <v>5.8227517993739E-2</v>
      </c>
      <c r="T173" s="17">
        <v>0.118177017294492</v>
      </c>
      <c r="U173" s="17">
        <v>8.0159431325426203E-2</v>
      </c>
      <c r="V173" s="17">
        <v>5.4844312532130797E-2</v>
      </c>
      <c r="W173" s="17">
        <v>8.2627255063637703E-2</v>
      </c>
      <c r="X173" s="17">
        <v>8.9385489129574697E-2</v>
      </c>
      <c r="Y173" s="17">
        <v>0.12805829312918099</v>
      </c>
      <c r="Z173" s="17">
        <v>5.9942194407130597E-2</v>
      </c>
      <c r="AA173" s="17">
        <v>8.7339300934623706E-2</v>
      </c>
      <c r="AB173" s="17">
        <v>0.10434438171542899</v>
      </c>
      <c r="AC173" s="17">
        <v>0.117620574155404</v>
      </c>
      <c r="AD173" s="17">
        <v>0.116101162604321</v>
      </c>
      <c r="AE173" s="17"/>
      <c r="AF173" s="17">
        <v>9.9613223504449497E-2</v>
      </c>
      <c r="AG173" s="17">
        <v>8.5586045907314903E-2</v>
      </c>
      <c r="AH173" s="17">
        <v>8.03329120122908E-2</v>
      </c>
      <c r="AI173" s="17"/>
      <c r="AJ173" s="17">
        <v>7.5667777835066397E-2</v>
      </c>
      <c r="AK173" s="17">
        <v>8.1742923953880595E-2</v>
      </c>
      <c r="AL173" s="17">
        <v>9.3884163434492393E-2</v>
      </c>
      <c r="AM173" s="17">
        <v>0.256101041365282</v>
      </c>
      <c r="AN173" s="17">
        <v>0.110591085418676</v>
      </c>
      <c r="AO173" s="17"/>
      <c r="AP173" s="17">
        <v>7.15796504032227E-2</v>
      </c>
      <c r="AQ173" s="17">
        <v>8.9005242672060697E-2</v>
      </c>
      <c r="AR173" s="17">
        <v>0.105648355025278</v>
      </c>
      <c r="AS173" s="17">
        <v>0.10073887549895701</v>
      </c>
      <c r="AT173" s="17"/>
      <c r="AU173" s="17">
        <v>0.10591701826524701</v>
      </c>
      <c r="AV173" s="17">
        <v>0.107829020494713</v>
      </c>
      <c r="AW173" s="17">
        <v>7.2894012818609799E-2</v>
      </c>
      <c r="AX173" s="17">
        <v>4.5713962016057597E-2</v>
      </c>
      <c r="AY173" s="17">
        <v>4.5173178161193303E-2</v>
      </c>
    </row>
    <row r="174" spans="2:51" x14ac:dyDescent="0.35">
      <c r="B174" t="s">
        <v>136</v>
      </c>
      <c r="C174" s="17">
        <v>9.1464555828431299E-2</v>
      </c>
      <c r="D174" s="17">
        <v>8.1361019479537597E-2</v>
      </c>
      <c r="E174" s="17">
        <v>0.101510543263081</v>
      </c>
      <c r="F174" s="17"/>
      <c r="G174" s="17">
        <v>5.83955760336278E-2</v>
      </c>
      <c r="H174" s="17">
        <v>6.7187368353689395E-2</v>
      </c>
      <c r="I174" s="17">
        <v>8.6899612356563793E-2</v>
      </c>
      <c r="J174" s="17">
        <v>0.104377971445606</v>
      </c>
      <c r="K174" s="17">
        <v>0.15599267573678699</v>
      </c>
      <c r="L174" s="17">
        <v>8.2966162202221402E-2</v>
      </c>
      <c r="M174" s="17"/>
      <c r="N174" s="17">
        <v>2.4359055295330501E-2</v>
      </c>
      <c r="O174" s="17">
        <v>7.2012116600236001E-2</v>
      </c>
      <c r="P174" s="17">
        <v>4.8490988594634202E-2</v>
      </c>
      <c r="Q174" s="17">
        <v>0.22403689747392699</v>
      </c>
      <c r="R174" s="17"/>
      <c r="S174" s="17">
        <v>4.7126695503195398E-2</v>
      </c>
      <c r="T174" s="17">
        <v>9.2507980138949397E-2</v>
      </c>
      <c r="U174" s="17">
        <v>0.12929685038918401</v>
      </c>
      <c r="V174" s="17">
        <v>0.11892879712669201</v>
      </c>
      <c r="W174" s="17">
        <v>0.10286492992278</v>
      </c>
      <c r="X174" s="17">
        <v>9.19727898261401E-2</v>
      </c>
      <c r="Y174" s="17">
        <v>8.7236919729598794E-2</v>
      </c>
      <c r="Z174" s="17">
        <v>6.5454105636897006E-2</v>
      </c>
      <c r="AA174" s="17">
        <v>6.5323655578059497E-2</v>
      </c>
      <c r="AB174" s="17">
        <v>0.10983129401058001</v>
      </c>
      <c r="AC174" s="17">
        <v>0.151924009797229</v>
      </c>
      <c r="AD174" s="17">
        <v>6.7731799070630705E-2</v>
      </c>
      <c r="AE174" s="17"/>
      <c r="AF174" s="17">
        <v>9.6525258021641497E-2</v>
      </c>
      <c r="AG174" s="17">
        <v>8.1611645829058693E-2</v>
      </c>
      <c r="AH174" s="17">
        <v>0.12454379445831799</v>
      </c>
      <c r="AI174" s="17"/>
      <c r="AJ174" s="17">
        <v>6.3337501253836498E-2</v>
      </c>
      <c r="AK174" s="17">
        <v>0.105242105948713</v>
      </c>
      <c r="AL174" s="17">
        <v>8.1616994183883296E-2</v>
      </c>
      <c r="AM174" s="17">
        <v>7.33127738385244E-2</v>
      </c>
      <c r="AN174" s="17">
        <v>0.11805571273683201</v>
      </c>
      <c r="AO174" s="17"/>
      <c r="AP174" s="17">
        <v>3.63734827467199E-2</v>
      </c>
      <c r="AQ174" s="17">
        <v>8.7369266603856896E-2</v>
      </c>
      <c r="AR174" s="17">
        <v>0.118424204033251</v>
      </c>
      <c r="AS174" s="17">
        <v>0.12144657770296299</v>
      </c>
      <c r="AT174" s="17"/>
      <c r="AU174" s="17">
        <v>0.14400076742628901</v>
      </c>
      <c r="AV174" s="17">
        <v>9.1527515713485497E-2</v>
      </c>
      <c r="AW174" s="17">
        <v>6.1821203894524002E-2</v>
      </c>
      <c r="AX174" s="17">
        <v>3.35065485681297E-2</v>
      </c>
      <c r="AY174" s="17">
        <v>4.9731114946909898E-2</v>
      </c>
    </row>
    <row r="175" spans="2:51" x14ac:dyDescent="0.35">
      <c r="B175" t="s">
        <v>70</v>
      </c>
      <c r="C175" s="17">
        <v>0.175108385780993</v>
      </c>
      <c r="D175" s="17">
        <v>0.123712132696565</v>
      </c>
      <c r="E175" s="17">
        <v>0.22564163594212</v>
      </c>
      <c r="F175" s="17"/>
      <c r="G175" s="17">
        <v>0.16384228553639499</v>
      </c>
      <c r="H175" s="17">
        <v>0.166699569491293</v>
      </c>
      <c r="I175" s="17">
        <v>0.17921424437564801</v>
      </c>
      <c r="J175" s="17">
        <v>0.168760290565348</v>
      </c>
      <c r="K175" s="17">
        <v>0.190090489001768</v>
      </c>
      <c r="L175" s="17">
        <v>0.18116661739005999</v>
      </c>
      <c r="M175" s="17"/>
      <c r="N175" s="17">
        <v>0.13659493537429199</v>
      </c>
      <c r="O175" s="17">
        <v>0.18197564355410301</v>
      </c>
      <c r="P175" s="17">
        <v>0.18962624880225701</v>
      </c>
      <c r="Q175" s="17">
        <v>0.19628076261320401</v>
      </c>
      <c r="R175" s="17"/>
      <c r="S175" s="17">
        <v>0.141261146979862</v>
      </c>
      <c r="T175" s="17">
        <v>0.15577100573458399</v>
      </c>
      <c r="U175" s="17">
        <v>0.13722708693531199</v>
      </c>
      <c r="V175" s="17">
        <v>0.18872894670822399</v>
      </c>
      <c r="W175" s="17">
        <v>0.16483268886907901</v>
      </c>
      <c r="X175" s="17">
        <v>0.21528551432631399</v>
      </c>
      <c r="Y175" s="17">
        <v>0.19441388417664199</v>
      </c>
      <c r="Z175" s="17">
        <v>0.152083438327312</v>
      </c>
      <c r="AA175" s="17">
        <v>0.17643704448662101</v>
      </c>
      <c r="AB175" s="17">
        <v>0.21167182044315599</v>
      </c>
      <c r="AC175" s="17">
        <v>0.220147318914104</v>
      </c>
      <c r="AD175" s="17">
        <v>0.17002330583317399</v>
      </c>
      <c r="AE175" s="17"/>
      <c r="AF175" s="17">
        <v>0.17128336722687601</v>
      </c>
      <c r="AG175" s="17">
        <v>0.15102222382524899</v>
      </c>
      <c r="AH175" s="17">
        <v>0.23312054712986</v>
      </c>
      <c r="AI175" s="17"/>
      <c r="AJ175" s="17">
        <v>0.144819270271283</v>
      </c>
      <c r="AK175" s="17">
        <v>0.144121824151138</v>
      </c>
      <c r="AL175" s="17">
        <v>0.119650823796982</v>
      </c>
      <c r="AM175" s="17">
        <v>0.23556724217131</v>
      </c>
      <c r="AN175" s="17">
        <v>0.27211163458348703</v>
      </c>
      <c r="AO175" s="17"/>
      <c r="AP175" s="17">
        <v>0.15056136181914001</v>
      </c>
      <c r="AQ175" s="17">
        <v>0.14894292389060701</v>
      </c>
      <c r="AR175" s="17">
        <v>0.119745982303736</v>
      </c>
      <c r="AS175" s="17">
        <v>0.12968762880260901</v>
      </c>
      <c r="AT175" s="17"/>
      <c r="AU175" s="17">
        <v>0.244491244421851</v>
      </c>
      <c r="AV175" s="17">
        <v>0.18786334468428401</v>
      </c>
      <c r="AW175" s="17">
        <v>0.14110442348065899</v>
      </c>
      <c r="AX175" s="17">
        <v>9.5268049306905106E-2</v>
      </c>
      <c r="AY175" s="17">
        <v>8.6487098523151104E-2</v>
      </c>
    </row>
    <row r="176" spans="2:51" x14ac:dyDescent="0.35"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</row>
    <row r="177" spans="3:51" x14ac:dyDescent="0.35"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</row>
  </sheetData>
  <mergeCells count="9">
    <mergeCell ref="AJ5:AN5"/>
    <mergeCell ref="AP5:AS5"/>
    <mergeCell ref="AU5:AY5"/>
    <mergeCell ref="D2:AS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Y19"/>
  <sheetViews>
    <sheetView showGridLines="0" topLeftCell="A4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5" width="10.7265625" customWidth="1"/>
    <col min="46" max="46" width="2.1796875" customWidth="1"/>
    <col min="47" max="51" width="10.7265625" customWidth="1"/>
    <col min="52" max="52" width="2.1796875" customWidth="1"/>
  </cols>
  <sheetData>
    <row r="2" spans="2:51" ht="40" customHeight="1" x14ac:dyDescent="0.35">
      <c r="D2" s="27" t="s">
        <v>71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</row>
    <row r="5" spans="2:51" ht="30" customHeight="1" x14ac:dyDescent="0.35">
      <c r="B5" s="15"/>
      <c r="C5" s="15"/>
      <c r="D5" s="26" t="s">
        <v>57</v>
      </c>
      <c r="E5" s="26"/>
      <c r="F5" s="15"/>
      <c r="G5" s="26" t="s">
        <v>58</v>
      </c>
      <c r="H5" s="26"/>
      <c r="I5" s="26"/>
      <c r="J5" s="26"/>
      <c r="K5" s="26"/>
      <c r="L5" s="26"/>
      <c r="M5" s="15"/>
      <c r="N5" s="26" t="s">
        <v>59</v>
      </c>
      <c r="O5" s="26"/>
      <c r="P5" s="26"/>
      <c r="Q5" s="26"/>
      <c r="R5" s="15"/>
      <c r="S5" s="26" t="s">
        <v>60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61</v>
      </c>
      <c r="AG5" s="26"/>
      <c r="AH5" s="26"/>
      <c r="AI5" s="15"/>
      <c r="AJ5" s="26" t="s">
        <v>62</v>
      </c>
      <c r="AK5" s="26"/>
      <c r="AL5" s="26"/>
      <c r="AM5" s="26"/>
      <c r="AN5" s="26"/>
      <c r="AO5" s="15"/>
      <c r="AP5" s="26" t="s">
        <v>63</v>
      </c>
      <c r="AQ5" s="26"/>
      <c r="AR5" s="26"/>
      <c r="AS5" s="26"/>
      <c r="AT5" s="15"/>
      <c r="AU5" s="26" t="s">
        <v>64</v>
      </c>
      <c r="AV5" s="26"/>
      <c r="AW5" s="26"/>
      <c r="AX5" s="26"/>
      <c r="AY5" s="26"/>
    </row>
    <row r="6" spans="2:51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</row>
    <row r="7" spans="2:51" ht="30" customHeight="1" x14ac:dyDescent="0.35">
      <c r="B7" s="10" t="s">
        <v>19</v>
      </c>
      <c r="C7" s="10">
        <v>2012</v>
      </c>
      <c r="D7" s="10">
        <v>955</v>
      </c>
      <c r="E7" s="10">
        <v>1055</v>
      </c>
      <c r="F7" s="10"/>
      <c r="G7" s="10">
        <v>275</v>
      </c>
      <c r="H7" s="10">
        <v>298</v>
      </c>
      <c r="I7" s="10">
        <v>334</v>
      </c>
      <c r="J7" s="10">
        <v>348</v>
      </c>
      <c r="K7" s="10">
        <v>322</v>
      </c>
      <c r="L7" s="10">
        <v>435</v>
      </c>
      <c r="M7" s="10"/>
      <c r="N7" s="10">
        <v>571</v>
      </c>
      <c r="O7" s="10">
        <v>558</v>
      </c>
      <c r="P7" s="10">
        <v>380</v>
      </c>
      <c r="Q7" s="10">
        <v>492</v>
      </c>
      <c r="R7" s="10"/>
      <c r="S7" s="10">
        <v>269</v>
      </c>
      <c r="T7" s="10">
        <v>273</v>
      </c>
      <c r="U7" s="10">
        <v>177</v>
      </c>
      <c r="V7" s="10">
        <v>182</v>
      </c>
      <c r="W7" s="10">
        <v>144</v>
      </c>
      <c r="X7" s="10">
        <v>172</v>
      </c>
      <c r="Y7" s="10">
        <v>165</v>
      </c>
      <c r="Z7" s="10">
        <v>79</v>
      </c>
      <c r="AA7" s="10">
        <v>226</v>
      </c>
      <c r="AB7" s="10">
        <v>172</v>
      </c>
      <c r="AC7" s="10">
        <v>94</v>
      </c>
      <c r="AD7" s="10">
        <v>59</v>
      </c>
      <c r="AE7" s="10"/>
      <c r="AF7" s="10">
        <v>735</v>
      </c>
      <c r="AG7" s="10">
        <v>824</v>
      </c>
      <c r="AH7" s="10">
        <v>271</v>
      </c>
      <c r="AI7" s="10"/>
      <c r="AJ7" s="10">
        <v>678</v>
      </c>
      <c r="AK7" s="10">
        <v>577</v>
      </c>
      <c r="AL7" s="10">
        <v>153</v>
      </c>
      <c r="AM7" s="10">
        <v>25</v>
      </c>
      <c r="AN7" s="10">
        <v>282</v>
      </c>
      <c r="AO7" s="10"/>
      <c r="AP7" s="10">
        <v>402</v>
      </c>
      <c r="AQ7" s="10">
        <v>753</v>
      </c>
      <c r="AR7" s="10">
        <v>156</v>
      </c>
      <c r="AS7" s="10">
        <v>163</v>
      </c>
      <c r="AT7" s="10"/>
      <c r="AU7" s="10">
        <v>443</v>
      </c>
      <c r="AV7" s="10">
        <v>436</v>
      </c>
      <c r="AW7" s="10">
        <v>551</v>
      </c>
      <c r="AX7" s="10">
        <v>254</v>
      </c>
      <c r="AY7" s="10">
        <v>42</v>
      </c>
    </row>
    <row r="8" spans="2:51" ht="30" customHeight="1" x14ac:dyDescent="0.35">
      <c r="B8" s="11" t="s">
        <v>20</v>
      </c>
      <c r="C8" s="11">
        <v>2012</v>
      </c>
      <c r="D8" s="11">
        <v>993</v>
      </c>
      <c r="E8" s="11">
        <v>1017</v>
      </c>
      <c r="F8" s="11"/>
      <c r="G8" s="11">
        <v>279</v>
      </c>
      <c r="H8" s="11">
        <v>342</v>
      </c>
      <c r="I8" s="11">
        <v>344</v>
      </c>
      <c r="J8" s="11">
        <v>343</v>
      </c>
      <c r="K8" s="11">
        <v>283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728</v>
      </c>
      <c r="AG8" s="11">
        <v>816</v>
      </c>
      <c r="AH8" s="11">
        <v>282</v>
      </c>
      <c r="AI8" s="11"/>
      <c r="AJ8" s="11">
        <v>667</v>
      </c>
      <c r="AK8" s="11">
        <v>584</v>
      </c>
      <c r="AL8" s="11">
        <v>147</v>
      </c>
      <c r="AM8" s="11">
        <v>26</v>
      </c>
      <c r="AN8" s="11">
        <v>286</v>
      </c>
      <c r="AO8" s="11"/>
      <c r="AP8" s="11">
        <v>400</v>
      </c>
      <c r="AQ8" s="11">
        <v>759</v>
      </c>
      <c r="AR8" s="11">
        <v>152</v>
      </c>
      <c r="AS8" s="11">
        <v>164</v>
      </c>
      <c r="AT8" s="11"/>
      <c r="AU8" s="11">
        <v>442</v>
      </c>
      <c r="AV8" s="11">
        <v>440</v>
      </c>
      <c r="AW8" s="11">
        <v>554</v>
      </c>
      <c r="AX8" s="11">
        <v>252</v>
      </c>
      <c r="AY8" s="11">
        <v>39</v>
      </c>
    </row>
    <row r="9" spans="2:51" x14ac:dyDescent="0.35">
      <c r="B9" s="18" t="s">
        <v>65</v>
      </c>
      <c r="C9" s="17">
        <v>0.30078106640471602</v>
      </c>
      <c r="D9" s="17">
        <v>0.295551756044729</v>
      </c>
      <c r="E9" s="17">
        <v>0.30451341268143001</v>
      </c>
      <c r="F9" s="17"/>
      <c r="G9" s="17">
        <v>0.32976185631591498</v>
      </c>
      <c r="H9" s="17">
        <v>0.26855330045797299</v>
      </c>
      <c r="I9" s="17">
        <v>0.30251542892410899</v>
      </c>
      <c r="J9" s="17">
        <v>0.31517952206927502</v>
      </c>
      <c r="K9" s="17">
        <v>0.34377624498533799</v>
      </c>
      <c r="L9" s="17">
        <v>0.26568972448089401</v>
      </c>
      <c r="M9" s="17"/>
      <c r="N9" s="17">
        <v>0.291710067273108</v>
      </c>
      <c r="O9" s="17">
        <v>0.29249223742997899</v>
      </c>
      <c r="P9" s="17">
        <v>0.28074587148688401</v>
      </c>
      <c r="Q9" s="17">
        <v>0.33312614536984902</v>
      </c>
      <c r="R9" s="17"/>
      <c r="S9" s="17">
        <v>0.27973020004263799</v>
      </c>
      <c r="T9" s="17">
        <v>0.29338095343716503</v>
      </c>
      <c r="U9" s="17">
        <v>0.27591881204350799</v>
      </c>
      <c r="V9" s="17">
        <v>0.24741456590726299</v>
      </c>
      <c r="W9" s="17">
        <v>0.29669232638967602</v>
      </c>
      <c r="X9" s="17">
        <v>0.292144883158797</v>
      </c>
      <c r="Y9" s="17">
        <v>0.33757380639262502</v>
      </c>
      <c r="Z9" s="17">
        <v>0.225337564213002</v>
      </c>
      <c r="AA9" s="17">
        <v>0.31105282583368299</v>
      </c>
      <c r="AB9" s="17">
        <v>0.36934717857010901</v>
      </c>
      <c r="AC9" s="17">
        <v>0.350456629083503</v>
      </c>
      <c r="AD9" s="17">
        <v>0.36895026108793899</v>
      </c>
      <c r="AE9" s="17"/>
      <c r="AF9" s="17">
        <v>0.240011571293934</v>
      </c>
      <c r="AG9" s="17">
        <v>0.35145326243577502</v>
      </c>
      <c r="AH9" s="17">
        <v>0.27370426136051701</v>
      </c>
      <c r="AI9" s="17"/>
      <c r="AJ9" s="17">
        <v>0.148517700870896</v>
      </c>
      <c r="AK9" s="17">
        <v>0.41121756335714998</v>
      </c>
      <c r="AL9" s="17">
        <v>0.33290788410264399</v>
      </c>
      <c r="AM9" s="17">
        <v>0.45895158481558601</v>
      </c>
      <c r="AN9" s="17">
        <v>0.29032317888603998</v>
      </c>
      <c r="AO9" s="17"/>
      <c r="AP9" s="17">
        <v>4.5076799333923202E-2</v>
      </c>
      <c r="AQ9" s="17">
        <v>0.39722191293082698</v>
      </c>
      <c r="AR9" s="17">
        <v>0.30931795318552702</v>
      </c>
      <c r="AS9" s="17">
        <v>0.32282406630140897</v>
      </c>
      <c r="AT9" s="17"/>
      <c r="AU9" s="17">
        <v>0.28397106607102202</v>
      </c>
      <c r="AV9" s="17">
        <v>0.309131346909848</v>
      </c>
      <c r="AW9" s="17">
        <v>0.285236836171049</v>
      </c>
      <c r="AX9" s="17">
        <v>0.332862565565819</v>
      </c>
      <c r="AY9" s="17">
        <v>0.17578362851666901</v>
      </c>
    </row>
    <row r="10" spans="2:51" x14ac:dyDescent="0.35">
      <c r="B10" s="18" t="s">
        <v>66</v>
      </c>
      <c r="C10" s="17">
        <v>0.24993632934280699</v>
      </c>
      <c r="D10" s="17">
        <v>0.24567036517462601</v>
      </c>
      <c r="E10" s="17">
        <v>0.25459328831393502</v>
      </c>
      <c r="F10" s="17"/>
      <c r="G10" s="17">
        <v>0.29798723472131999</v>
      </c>
      <c r="H10" s="17">
        <v>0.26571772528987098</v>
      </c>
      <c r="I10" s="17">
        <v>0.25117680916089202</v>
      </c>
      <c r="J10" s="17">
        <v>0.29216862931774601</v>
      </c>
      <c r="K10" s="17">
        <v>0.20869198183226401</v>
      </c>
      <c r="L10" s="17">
        <v>0.197505531465972</v>
      </c>
      <c r="M10" s="17"/>
      <c r="N10" s="17">
        <v>0.25170188801535298</v>
      </c>
      <c r="O10" s="17">
        <v>0.25273592152990199</v>
      </c>
      <c r="P10" s="17">
        <v>0.26100034050924098</v>
      </c>
      <c r="Q10" s="17">
        <v>0.23707086626555399</v>
      </c>
      <c r="R10" s="17"/>
      <c r="S10" s="17">
        <v>0.26708998991635602</v>
      </c>
      <c r="T10" s="17">
        <v>0.24747022092159099</v>
      </c>
      <c r="U10" s="17">
        <v>0.26101482107068502</v>
      </c>
      <c r="V10" s="17">
        <v>0.25085111503482899</v>
      </c>
      <c r="W10" s="17">
        <v>0.248305397553058</v>
      </c>
      <c r="X10" s="17">
        <v>0.22651018944381901</v>
      </c>
      <c r="Y10" s="17">
        <v>0.23121397067254401</v>
      </c>
      <c r="Z10" s="17">
        <v>0.30817628609584102</v>
      </c>
      <c r="AA10" s="17">
        <v>0.24222817094545299</v>
      </c>
      <c r="AB10" s="17">
        <v>0.284224730802424</v>
      </c>
      <c r="AC10" s="17">
        <v>0.17673933182096299</v>
      </c>
      <c r="AD10" s="17">
        <v>0.24285706684296399</v>
      </c>
      <c r="AE10" s="17"/>
      <c r="AF10" s="17">
        <v>0.21846754683485101</v>
      </c>
      <c r="AG10" s="17">
        <v>0.26835705557747902</v>
      </c>
      <c r="AH10" s="17">
        <v>0.26553229374582199</v>
      </c>
      <c r="AI10" s="17"/>
      <c r="AJ10" s="17">
        <v>0.19562337003756</v>
      </c>
      <c r="AK10" s="17">
        <v>0.272509185702004</v>
      </c>
      <c r="AL10" s="17">
        <v>0.35560106240241701</v>
      </c>
      <c r="AM10" s="17">
        <v>0.110693714473711</v>
      </c>
      <c r="AN10" s="17">
        <v>0.242151742143565</v>
      </c>
      <c r="AO10" s="17"/>
      <c r="AP10" s="17">
        <v>0.16083593288647499</v>
      </c>
      <c r="AQ10" s="17">
        <v>0.287705787805771</v>
      </c>
      <c r="AR10" s="17">
        <v>0.36759559594288999</v>
      </c>
      <c r="AS10" s="17">
        <v>0.24695162821561401</v>
      </c>
      <c r="AT10" s="17"/>
      <c r="AU10" s="17">
        <v>0.247191219376037</v>
      </c>
      <c r="AV10" s="17">
        <v>0.24128175233857199</v>
      </c>
      <c r="AW10" s="17">
        <v>0.282194319395699</v>
      </c>
      <c r="AX10" s="17">
        <v>0.21493397817787299</v>
      </c>
      <c r="AY10" s="17">
        <v>0.40969195543683701</v>
      </c>
    </row>
    <row r="11" spans="2:51" x14ac:dyDescent="0.35">
      <c r="B11" s="18" t="s">
        <v>67</v>
      </c>
      <c r="C11" s="17">
        <v>0.227269192923262</v>
      </c>
      <c r="D11" s="17">
        <v>0.23145469992350601</v>
      </c>
      <c r="E11" s="17">
        <v>0.22362863237594899</v>
      </c>
      <c r="F11" s="17"/>
      <c r="G11" s="17">
        <v>0.178049303923245</v>
      </c>
      <c r="H11" s="17">
        <v>0.25850636489360601</v>
      </c>
      <c r="I11" s="17">
        <v>0.26217870543636002</v>
      </c>
      <c r="J11" s="17">
        <v>0.21206827072287299</v>
      </c>
      <c r="K11" s="17">
        <v>0.21730735365776699</v>
      </c>
      <c r="L11" s="17">
        <v>0.225084124053266</v>
      </c>
      <c r="M11" s="17"/>
      <c r="N11" s="17">
        <v>0.21685216627408599</v>
      </c>
      <c r="O11" s="17">
        <v>0.213814451416869</v>
      </c>
      <c r="P11" s="17">
        <v>0.26945234774006299</v>
      </c>
      <c r="Q11" s="17">
        <v>0.216729819783091</v>
      </c>
      <c r="R11" s="17"/>
      <c r="S11" s="17">
        <v>0.24966372638685499</v>
      </c>
      <c r="T11" s="17">
        <v>0.19459661817930099</v>
      </c>
      <c r="U11" s="17">
        <v>0.22638321972244499</v>
      </c>
      <c r="V11" s="17">
        <v>0.237457719440722</v>
      </c>
      <c r="W11" s="17">
        <v>0.215047586939803</v>
      </c>
      <c r="X11" s="17">
        <v>0.28122551877034402</v>
      </c>
      <c r="Y11" s="17">
        <v>0.22096840273987101</v>
      </c>
      <c r="Z11" s="17">
        <v>0.221669616890491</v>
      </c>
      <c r="AA11" s="17">
        <v>0.23908788868976399</v>
      </c>
      <c r="AB11" s="17">
        <v>0.21333628449283201</v>
      </c>
      <c r="AC11" s="17">
        <v>0.19953048044744401</v>
      </c>
      <c r="AD11" s="17">
        <v>0.17184493228587899</v>
      </c>
      <c r="AE11" s="17"/>
      <c r="AF11" s="17">
        <v>0.25075491919355303</v>
      </c>
      <c r="AG11" s="17">
        <v>0.19573970225263099</v>
      </c>
      <c r="AH11" s="17">
        <v>0.27687138971030301</v>
      </c>
      <c r="AI11" s="17"/>
      <c r="AJ11" s="17">
        <v>0.28060513904717999</v>
      </c>
      <c r="AK11" s="17">
        <v>0.20153075075458399</v>
      </c>
      <c r="AL11" s="17">
        <v>0.1806400690328</v>
      </c>
      <c r="AM11" s="17">
        <v>0.181140908050166</v>
      </c>
      <c r="AN11" s="17">
        <v>0.28318067585747497</v>
      </c>
      <c r="AO11" s="17"/>
      <c r="AP11" s="17">
        <v>0.26049893754789499</v>
      </c>
      <c r="AQ11" s="17">
        <v>0.20726875264018199</v>
      </c>
      <c r="AR11" s="17">
        <v>0.168173180999382</v>
      </c>
      <c r="AS11" s="17">
        <v>0.24155663035507899</v>
      </c>
      <c r="AT11" s="17"/>
      <c r="AU11" s="17">
        <v>0.26126613162027801</v>
      </c>
      <c r="AV11" s="17">
        <v>0.229962501920633</v>
      </c>
      <c r="AW11" s="17">
        <v>0.22409219223208399</v>
      </c>
      <c r="AX11" s="17">
        <v>0.192323997766153</v>
      </c>
      <c r="AY11" s="17">
        <v>0.21115516851913499</v>
      </c>
    </row>
    <row r="12" spans="2:51" x14ac:dyDescent="0.35">
      <c r="B12" s="18" t="s">
        <v>68</v>
      </c>
      <c r="C12" s="17">
        <v>0.13829554570090999</v>
      </c>
      <c r="D12" s="17">
        <v>0.16013126005875</v>
      </c>
      <c r="E12" s="17">
        <v>0.117244469456352</v>
      </c>
      <c r="F12" s="17"/>
      <c r="G12" s="17">
        <v>9.2309229461693801E-2</v>
      </c>
      <c r="H12" s="17">
        <v>0.12493337716826</v>
      </c>
      <c r="I12" s="17">
        <v>0.110501594345428</v>
      </c>
      <c r="J12" s="17">
        <v>0.11422189935172</v>
      </c>
      <c r="K12" s="17">
        <v>0.15040060828466101</v>
      </c>
      <c r="L12" s="17">
        <v>0.21388355051475699</v>
      </c>
      <c r="M12" s="17"/>
      <c r="N12" s="17">
        <v>0.17571665722081101</v>
      </c>
      <c r="O12" s="17">
        <v>0.15682764465996499</v>
      </c>
      <c r="P12" s="17">
        <v>8.3224792132679595E-2</v>
      </c>
      <c r="Q12" s="17">
        <v>0.12788724116690101</v>
      </c>
      <c r="R12" s="17"/>
      <c r="S12" s="17">
        <v>0.12514232217301899</v>
      </c>
      <c r="T12" s="17">
        <v>0.16825554213598801</v>
      </c>
      <c r="U12" s="17">
        <v>0.15619291571170699</v>
      </c>
      <c r="V12" s="17">
        <v>0.19273588464504299</v>
      </c>
      <c r="W12" s="17">
        <v>0.153939580472054</v>
      </c>
      <c r="X12" s="17">
        <v>9.12076870313175E-2</v>
      </c>
      <c r="Y12" s="17">
        <v>0.13286596986208199</v>
      </c>
      <c r="Z12" s="17">
        <v>0.144606050376925</v>
      </c>
      <c r="AA12" s="17">
        <v>0.136204326380647</v>
      </c>
      <c r="AB12" s="17">
        <v>7.5346936433736605E-2</v>
      </c>
      <c r="AC12" s="17">
        <v>0.15848879370482999</v>
      </c>
      <c r="AD12" s="17">
        <v>0.13209605641101199</v>
      </c>
      <c r="AE12" s="17"/>
      <c r="AF12" s="17">
        <v>0.19009263235304899</v>
      </c>
      <c r="AG12" s="17">
        <v>0.11705974384017399</v>
      </c>
      <c r="AH12" s="17">
        <v>9.7365454595524301E-2</v>
      </c>
      <c r="AI12" s="17"/>
      <c r="AJ12" s="17">
        <v>0.25525818175554399</v>
      </c>
      <c r="AK12" s="17">
        <v>7.2013622999622398E-2</v>
      </c>
      <c r="AL12" s="17">
        <v>7.4257629545740098E-2</v>
      </c>
      <c r="AM12" s="17">
        <v>0.16151406355148901</v>
      </c>
      <c r="AN12" s="17">
        <v>8.6991721504339897E-2</v>
      </c>
      <c r="AO12" s="17"/>
      <c r="AP12" s="17">
        <v>0.34720963949304601</v>
      </c>
      <c r="AQ12" s="17">
        <v>7.3168622579850198E-2</v>
      </c>
      <c r="AR12" s="17">
        <v>0.10545628010675701</v>
      </c>
      <c r="AS12" s="17">
        <v>0.12561710160403</v>
      </c>
      <c r="AT12" s="17"/>
      <c r="AU12" s="17">
        <v>0.121336471029018</v>
      </c>
      <c r="AV12" s="17">
        <v>0.13283202938737601</v>
      </c>
      <c r="AW12" s="17">
        <v>0.127762265331929</v>
      </c>
      <c r="AX12" s="17">
        <v>0.177306823832793</v>
      </c>
      <c r="AY12" s="17">
        <v>0.132534729534455</v>
      </c>
    </row>
    <row r="13" spans="2:51" x14ac:dyDescent="0.35">
      <c r="B13" s="18" t="s">
        <v>69</v>
      </c>
      <c r="C13" s="17">
        <v>4.0951408123547001E-2</v>
      </c>
      <c r="D13" s="17">
        <v>4.5085099558863501E-2</v>
      </c>
      <c r="E13" s="17">
        <v>3.6995284042008802E-2</v>
      </c>
      <c r="F13" s="17"/>
      <c r="G13" s="17">
        <v>4.9819160213458301E-2</v>
      </c>
      <c r="H13" s="17">
        <v>3.4241310072483898E-2</v>
      </c>
      <c r="I13" s="17">
        <v>2.39894065848958E-2</v>
      </c>
      <c r="J13" s="17">
        <v>1.7562403805685401E-2</v>
      </c>
      <c r="K13" s="17">
        <v>5.0458762267437701E-2</v>
      </c>
      <c r="L13" s="17">
        <v>6.7066237276573196E-2</v>
      </c>
      <c r="M13" s="17"/>
      <c r="N13" s="17">
        <v>3.7284464585590198E-2</v>
      </c>
      <c r="O13" s="17">
        <v>3.7682985772651598E-2</v>
      </c>
      <c r="P13" s="17">
        <v>6.10690928562806E-2</v>
      </c>
      <c r="Q13" s="17">
        <v>2.9531411295500899E-2</v>
      </c>
      <c r="R13" s="17"/>
      <c r="S13" s="17">
        <v>4.6652001454593403E-2</v>
      </c>
      <c r="T13" s="17">
        <v>5.14031036793429E-2</v>
      </c>
      <c r="U13" s="17">
        <v>4.8521845151181603E-2</v>
      </c>
      <c r="V13" s="17">
        <v>2.6840634830574101E-2</v>
      </c>
      <c r="W13" s="17">
        <v>2.2276399949827899E-2</v>
      </c>
      <c r="X13" s="17">
        <v>6.07525896610824E-2</v>
      </c>
      <c r="Y13" s="17">
        <v>4.3639424909375599E-2</v>
      </c>
      <c r="Z13" s="17">
        <v>8.78075701555973E-2</v>
      </c>
      <c r="AA13" s="17">
        <v>4.3601239297866898E-2</v>
      </c>
      <c r="AB13" s="17">
        <v>1.1325314690960301E-2</v>
      </c>
      <c r="AC13" s="17">
        <v>3.1951850814732702E-2</v>
      </c>
      <c r="AD13" s="17">
        <v>0</v>
      </c>
      <c r="AE13" s="17"/>
      <c r="AF13" s="17">
        <v>6.3191605278420895E-2</v>
      </c>
      <c r="AG13" s="17">
        <v>3.1998417622008203E-2</v>
      </c>
      <c r="AH13" s="17">
        <v>2.5130354412084499E-2</v>
      </c>
      <c r="AI13" s="17"/>
      <c r="AJ13" s="17">
        <v>9.19765094622184E-2</v>
      </c>
      <c r="AK13" s="17">
        <v>1.84726928479798E-2</v>
      </c>
      <c r="AL13" s="17">
        <v>1.20861780339383E-2</v>
      </c>
      <c r="AM13" s="17">
        <v>8.7699729109046803E-2</v>
      </c>
      <c r="AN13" s="17">
        <v>1.0913453563656099E-2</v>
      </c>
      <c r="AO13" s="17"/>
      <c r="AP13" s="17">
        <v>0.15019225851821799</v>
      </c>
      <c r="AQ13" s="17">
        <v>1.27894421553288E-2</v>
      </c>
      <c r="AR13" s="17">
        <v>1.6944107622768999E-2</v>
      </c>
      <c r="AS13" s="17">
        <v>3.6934626120056303E-2</v>
      </c>
      <c r="AT13" s="17"/>
      <c r="AU13" s="17">
        <v>3.5648470753048202E-2</v>
      </c>
      <c r="AV13" s="17">
        <v>3.9704907546137098E-2</v>
      </c>
      <c r="AW13" s="17">
        <v>3.2545666093062198E-2</v>
      </c>
      <c r="AX13" s="17">
        <v>6.2501796896010806E-2</v>
      </c>
      <c r="AY13" s="17">
        <v>7.0834517992904703E-2</v>
      </c>
    </row>
    <row r="14" spans="2:51" x14ac:dyDescent="0.35">
      <c r="B14" s="18" t="s">
        <v>70</v>
      </c>
      <c r="C14" s="19">
        <v>4.27664575047585E-2</v>
      </c>
      <c r="D14" s="19">
        <v>2.21068192395249E-2</v>
      </c>
      <c r="E14" s="19">
        <v>6.3024913130325599E-2</v>
      </c>
      <c r="F14" s="19"/>
      <c r="G14" s="19">
        <v>5.2073215364367598E-2</v>
      </c>
      <c r="H14" s="19">
        <v>4.8047922117806202E-2</v>
      </c>
      <c r="I14" s="19">
        <v>4.9638055548315602E-2</v>
      </c>
      <c r="J14" s="19">
        <v>4.8799274732700501E-2</v>
      </c>
      <c r="K14" s="19">
        <v>2.9365048972532601E-2</v>
      </c>
      <c r="L14" s="19">
        <v>3.0770832208538001E-2</v>
      </c>
      <c r="M14" s="19"/>
      <c r="N14" s="19">
        <v>2.6734756631051401E-2</v>
      </c>
      <c r="O14" s="19">
        <v>4.6446759190633999E-2</v>
      </c>
      <c r="P14" s="19">
        <v>4.4507555274851E-2</v>
      </c>
      <c r="Q14" s="19">
        <v>5.5654516119103201E-2</v>
      </c>
      <c r="R14" s="19"/>
      <c r="S14" s="19">
        <v>3.1721760026538502E-2</v>
      </c>
      <c r="T14" s="19">
        <v>4.4893561646611901E-2</v>
      </c>
      <c r="U14" s="19">
        <v>3.1968386300473099E-2</v>
      </c>
      <c r="V14" s="19">
        <v>4.4700080141568399E-2</v>
      </c>
      <c r="W14" s="19">
        <v>6.3738708695581098E-2</v>
      </c>
      <c r="X14" s="19">
        <v>4.8159131934639901E-2</v>
      </c>
      <c r="Y14" s="19">
        <v>3.3738425423503603E-2</v>
      </c>
      <c r="Z14" s="19">
        <v>1.24029122681434E-2</v>
      </c>
      <c r="AA14" s="19">
        <v>2.78255488525859E-2</v>
      </c>
      <c r="AB14" s="19">
        <v>4.64195550099381E-2</v>
      </c>
      <c r="AC14" s="19">
        <v>8.2832914128527793E-2</v>
      </c>
      <c r="AD14" s="19">
        <v>8.4251683372205496E-2</v>
      </c>
      <c r="AE14" s="19"/>
      <c r="AF14" s="19">
        <v>3.7481725046193001E-2</v>
      </c>
      <c r="AG14" s="19">
        <v>3.53918182719326E-2</v>
      </c>
      <c r="AH14" s="19">
        <v>6.1396246175749403E-2</v>
      </c>
      <c r="AI14" s="19"/>
      <c r="AJ14" s="19">
        <v>2.8019098826600902E-2</v>
      </c>
      <c r="AK14" s="19">
        <v>2.4256184338660201E-2</v>
      </c>
      <c r="AL14" s="19">
        <v>4.4507176882461502E-2</v>
      </c>
      <c r="AM14" s="19">
        <v>0</v>
      </c>
      <c r="AN14" s="19">
        <v>8.6439228044924099E-2</v>
      </c>
      <c r="AO14" s="19"/>
      <c r="AP14" s="19">
        <v>3.6186432220442898E-2</v>
      </c>
      <c r="AQ14" s="19">
        <v>2.1845481888040901E-2</v>
      </c>
      <c r="AR14" s="19">
        <v>3.25128821426744E-2</v>
      </c>
      <c r="AS14" s="19">
        <v>2.6115947403811301E-2</v>
      </c>
      <c r="AT14" s="19"/>
      <c r="AU14" s="19">
        <v>5.0586641150596801E-2</v>
      </c>
      <c r="AV14" s="19">
        <v>4.7087461897434298E-2</v>
      </c>
      <c r="AW14" s="19">
        <v>4.8168720776176802E-2</v>
      </c>
      <c r="AX14" s="19">
        <v>2.00708377613515E-2</v>
      </c>
      <c r="AY14" s="19">
        <v>0</v>
      </c>
    </row>
    <row r="15" spans="2:51" x14ac:dyDescent="0.35">
      <c r="B15" s="16"/>
    </row>
    <row r="16" spans="2:51" x14ac:dyDescent="0.35">
      <c r="B16" t="s">
        <v>73</v>
      </c>
    </row>
    <row r="17" spans="2:2" x14ac:dyDescent="0.35">
      <c r="B17" t="s">
        <v>74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J5:AN5"/>
    <mergeCell ref="AP5:AS5"/>
    <mergeCell ref="AU5:AY5"/>
    <mergeCell ref="D2:AS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Y19"/>
  <sheetViews>
    <sheetView showGridLines="0" topLeftCell="A2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5" width="10.7265625" customWidth="1"/>
    <col min="46" max="46" width="2.1796875" customWidth="1"/>
    <col min="47" max="51" width="10.7265625" customWidth="1"/>
    <col min="52" max="52" width="2.1796875" customWidth="1"/>
  </cols>
  <sheetData>
    <row r="2" spans="2:51" ht="40" customHeight="1" x14ac:dyDescent="0.35">
      <c r="D2" s="27" t="s">
        <v>75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</row>
    <row r="5" spans="2:51" ht="30" customHeight="1" x14ac:dyDescent="0.35">
      <c r="B5" s="15"/>
      <c r="C5" s="15"/>
      <c r="D5" s="26" t="s">
        <v>57</v>
      </c>
      <c r="E5" s="26"/>
      <c r="F5" s="15"/>
      <c r="G5" s="26" t="s">
        <v>58</v>
      </c>
      <c r="H5" s="26"/>
      <c r="I5" s="26"/>
      <c r="J5" s="26"/>
      <c r="K5" s="26"/>
      <c r="L5" s="26"/>
      <c r="M5" s="15"/>
      <c r="N5" s="26" t="s">
        <v>59</v>
      </c>
      <c r="O5" s="26"/>
      <c r="P5" s="26"/>
      <c r="Q5" s="26"/>
      <c r="R5" s="15"/>
      <c r="S5" s="26" t="s">
        <v>60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61</v>
      </c>
      <c r="AG5" s="26"/>
      <c r="AH5" s="26"/>
      <c r="AI5" s="15"/>
      <c r="AJ5" s="26" t="s">
        <v>62</v>
      </c>
      <c r="AK5" s="26"/>
      <c r="AL5" s="26"/>
      <c r="AM5" s="26"/>
      <c r="AN5" s="26"/>
      <c r="AO5" s="15"/>
      <c r="AP5" s="26" t="s">
        <v>63</v>
      </c>
      <c r="AQ5" s="26"/>
      <c r="AR5" s="26"/>
      <c r="AS5" s="26"/>
      <c r="AT5" s="15"/>
      <c r="AU5" s="26" t="s">
        <v>64</v>
      </c>
      <c r="AV5" s="26"/>
      <c r="AW5" s="26"/>
      <c r="AX5" s="26"/>
      <c r="AY5" s="26"/>
    </row>
    <row r="6" spans="2:51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</row>
    <row r="7" spans="2:51" ht="30" customHeight="1" x14ac:dyDescent="0.35">
      <c r="B7" s="10" t="s">
        <v>19</v>
      </c>
      <c r="C7" s="10">
        <v>2012</v>
      </c>
      <c r="D7" s="10">
        <v>955</v>
      </c>
      <c r="E7" s="10">
        <v>1055</v>
      </c>
      <c r="F7" s="10"/>
      <c r="G7" s="10">
        <v>275</v>
      </c>
      <c r="H7" s="10">
        <v>298</v>
      </c>
      <c r="I7" s="10">
        <v>334</v>
      </c>
      <c r="J7" s="10">
        <v>348</v>
      </c>
      <c r="K7" s="10">
        <v>322</v>
      </c>
      <c r="L7" s="10">
        <v>435</v>
      </c>
      <c r="M7" s="10"/>
      <c r="N7" s="10">
        <v>571</v>
      </c>
      <c r="O7" s="10">
        <v>558</v>
      </c>
      <c r="P7" s="10">
        <v>380</v>
      </c>
      <c r="Q7" s="10">
        <v>492</v>
      </c>
      <c r="R7" s="10"/>
      <c r="S7" s="10">
        <v>269</v>
      </c>
      <c r="T7" s="10">
        <v>273</v>
      </c>
      <c r="U7" s="10">
        <v>177</v>
      </c>
      <c r="V7" s="10">
        <v>182</v>
      </c>
      <c r="W7" s="10">
        <v>144</v>
      </c>
      <c r="X7" s="10">
        <v>172</v>
      </c>
      <c r="Y7" s="10">
        <v>165</v>
      </c>
      <c r="Z7" s="10">
        <v>79</v>
      </c>
      <c r="AA7" s="10">
        <v>226</v>
      </c>
      <c r="AB7" s="10">
        <v>172</v>
      </c>
      <c r="AC7" s="10">
        <v>94</v>
      </c>
      <c r="AD7" s="10">
        <v>59</v>
      </c>
      <c r="AE7" s="10"/>
      <c r="AF7" s="10">
        <v>735</v>
      </c>
      <c r="AG7" s="10">
        <v>824</v>
      </c>
      <c r="AH7" s="10">
        <v>271</v>
      </c>
      <c r="AI7" s="10"/>
      <c r="AJ7" s="10">
        <v>678</v>
      </c>
      <c r="AK7" s="10">
        <v>577</v>
      </c>
      <c r="AL7" s="10">
        <v>153</v>
      </c>
      <c r="AM7" s="10">
        <v>25</v>
      </c>
      <c r="AN7" s="10">
        <v>282</v>
      </c>
      <c r="AO7" s="10"/>
      <c r="AP7" s="10">
        <v>402</v>
      </c>
      <c r="AQ7" s="10">
        <v>753</v>
      </c>
      <c r="AR7" s="10">
        <v>156</v>
      </c>
      <c r="AS7" s="10">
        <v>163</v>
      </c>
      <c r="AT7" s="10"/>
      <c r="AU7" s="10">
        <v>443</v>
      </c>
      <c r="AV7" s="10">
        <v>436</v>
      </c>
      <c r="AW7" s="10">
        <v>551</v>
      </c>
      <c r="AX7" s="10">
        <v>254</v>
      </c>
      <c r="AY7" s="10">
        <v>42</v>
      </c>
    </row>
    <row r="8" spans="2:51" ht="30" customHeight="1" x14ac:dyDescent="0.35">
      <c r="B8" s="11" t="s">
        <v>20</v>
      </c>
      <c r="C8" s="11">
        <v>2012</v>
      </c>
      <c r="D8" s="11">
        <v>993</v>
      </c>
      <c r="E8" s="11">
        <v>1017</v>
      </c>
      <c r="F8" s="11"/>
      <c r="G8" s="11">
        <v>279</v>
      </c>
      <c r="H8" s="11">
        <v>342</v>
      </c>
      <c r="I8" s="11">
        <v>344</v>
      </c>
      <c r="J8" s="11">
        <v>343</v>
      </c>
      <c r="K8" s="11">
        <v>283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728</v>
      </c>
      <c r="AG8" s="11">
        <v>816</v>
      </c>
      <c r="AH8" s="11">
        <v>282</v>
      </c>
      <c r="AI8" s="11"/>
      <c r="AJ8" s="11">
        <v>667</v>
      </c>
      <c r="AK8" s="11">
        <v>584</v>
      </c>
      <c r="AL8" s="11">
        <v>147</v>
      </c>
      <c r="AM8" s="11">
        <v>26</v>
      </c>
      <c r="AN8" s="11">
        <v>286</v>
      </c>
      <c r="AO8" s="11"/>
      <c r="AP8" s="11">
        <v>400</v>
      </c>
      <c r="AQ8" s="11">
        <v>759</v>
      </c>
      <c r="AR8" s="11">
        <v>152</v>
      </c>
      <c r="AS8" s="11">
        <v>164</v>
      </c>
      <c r="AT8" s="11"/>
      <c r="AU8" s="11">
        <v>442</v>
      </c>
      <c r="AV8" s="11">
        <v>440</v>
      </c>
      <c r="AW8" s="11">
        <v>554</v>
      </c>
      <c r="AX8" s="11">
        <v>252</v>
      </c>
      <c r="AY8" s="11">
        <v>39</v>
      </c>
    </row>
    <row r="9" spans="2:51" x14ac:dyDescent="0.35">
      <c r="B9" s="18" t="s">
        <v>65</v>
      </c>
      <c r="C9" s="17">
        <v>0.27100426753172102</v>
      </c>
      <c r="D9" s="17">
        <v>0.258592748555797</v>
      </c>
      <c r="E9" s="17">
        <v>0.28169161599381698</v>
      </c>
      <c r="F9" s="17"/>
      <c r="G9" s="17">
        <v>0.281717288488535</v>
      </c>
      <c r="H9" s="17">
        <v>0.26146179837253802</v>
      </c>
      <c r="I9" s="17">
        <v>0.30202127617192598</v>
      </c>
      <c r="J9" s="17">
        <v>0.29745897821537598</v>
      </c>
      <c r="K9" s="17">
        <v>0.284038074308891</v>
      </c>
      <c r="L9" s="17">
        <v>0.21596585115501701</v>
      </c>
      <c r="M9" s="17"/>
      <c r="N9" s="17">
        <v>0.19104473664223701</v>
      </c>
      <c r="O9" s="17">
        <v>0.26624912443037202</v>
      </c>
      <c r="P9" s="17">
        <v>0.28946697936454002</v>
      </c>
      <c r="Q9" s="17">
        <v>0.34185906413317002</v>
      </c>
      <c r="R9" s="17"/>
      <c r="S9" s="17">
        <v>0.244001939311565</v>
      </c>
      <c r="T9" s="17">
        <v>0.25591739025279397</v>
      </c>
      <c r="U9" s="17">
        <v>0.29735249968809402</v>
      </c>
      <c r="V9" s="17">
        <v>0.224787389853119</v>
      </c>
      <c r="W9" s="17">
        <v>0.214681850586145</v>
      </c>
      <c r="X9" s="17">
        <v>0.25504601676737498</v>
      </c>
      <c r="Y9" s="17">
        <v>0.31004210423845902</v>
      </c>
      <c r="Z9" s="17">
        <v>0.15097736366672801</v>
      </c>
      <c r="AA9" s="17">
        <v>0.28879014724220498</v>
      </c>
      <c r="AB9" s="17">
        <v>0.35702603143309902</v>
      </c>
      <c r="AC9" s="17">
        <v>0.30089491042724698</v>
      </c>
      <c r="AD9" s="17">
        <v>0.39293624075393102</v>
      </c>
      <c r="AE9" s="17"/>
      <c r="AF9" s="17">
        <v>0.25071935292536501</v>
      </c>
      <c r="AG9" s="17">
        <v>0.28592454045131499</v>
      </c>
      <c r="AH9" s="17">
        <v>0.26593940694593698</v>
      </c>
      <c r="AI9" s="17"/>
      <c r="AJ9" s="17">
        <v>0.15693372286617099</v>
      </c>
      <c r="AK9" s="17">
        <v>0.364198017609841</v>
      </c>
      <c r="AL9" s="17">
        <v>0.20375400590687301</v>
      </c>
      <c r="AM9" s="17">
        <v>0.34638592294867399</v>
      </c>
      <c r="AN9" s="17">
        <v>0.28001460847696802</v>
      </c>
      <c r="AO9" s="17"/>
      <c r="AP9" s="17">
        <v>7.2225329488226603E-2</v>
      </c>
      <c r="AQ9" s="17">
        <v>0.341574458565719</v>
      </c>
      <c r="AR9" s="17">
        <v>0.270212888736312</v>
      </c>
      <c r="AS9" s="17">
        <v>0.27299270892225302</v>
      </c>
      <c r="AT9" s="17"/>
      <c r="AU9" s="17">
        <v>0.28504990748104903</v>
      </c>
      <c r="AV9" s="17">
        <v>0.28099113049039798</v>
      </c>
      <c r="AW9" s="17">
        <v>0.248001885832632</v>
      </c>
      <c r="AX9" s="17">
        <v>0.24003132682370201</v>
      </c>
      <c r="AY9" s="17">
        <v>0.13550435405011499</v>
      </c>
    </row>
    <row r="10" spans="2:51" x14ac:dyDescent="0.35">
      <c r="B10" s="18" t="s">
        <v>66</v>
      </c>
      <c r="C10" s="17">
        <v>0.30108314503328598</v>
      </c>
      <c r="D10" s="17">
        <v>0.29219970602577799</v>
      </c>
      <c r="E10" s="17">
        <v>0.31034964551778099</v>
      </c>
      <c r="F10" s="17"/>
      <c r="G10" s="17">
        <v>0.28895726969459801</v>
      </c>
      <c r="H10" s="17">
        <v>0.29037243785755501</v>
      </c>
      <c r="I10" s="17">
        <v>0.31266945195393397</v>
      </c>
      <c r="J10" s="17">
        <v>0.32468087158323899</v>
      </c>
      <c r="K10" s="17">
        <v>0.30630529135322998</v>
      </c>
      <c r="L10" s="17">
        <v>0.28561514413054401</v>
      </c>
      <c r="M10" s="17"/>
      <c r="N10" s="17">
        <v>0.35574629311040801</v>
      </c>
      <c r="O10" s="17">
        <v>0.30033657080971699</v>
      </c>
      <c r="P10" s="17">
        <v>0.28985348846227599</v>
      </c>
      <c r="Q10" s="17">
        <v>0.25319880518274301</v>
      </c>
      <c r="R10" s="17"/>
      <c r="S10" s="17">
        <v>0.27178232717066297</v>
      </c>
      <c r="T10" s="17">
        <v>0.324618684829307</v>
      </c>
      <c r="U10" s="17">
        <v>0.35525756691896399</v>
      </c>
      <c r="V10" s="17">
        <v>0.30466503687070801</v>
      </c>
      <c r="W10" s="17">
        <v>0.311488590131065</v>
      </c>
      <c r="X10" s="17">
        <v>0.31374508978961602</v>
      </c>
      <c r="Y10" s="17">
        <v>0.26835166467048899</v>
      </c>
      <c r="Z10" s="17">
        <v>0.33012553380614101</v>
      </c>
      <c r="AA10" s="17">
        <v>0.31513753535753097</v>
      </c>
      <c r="AB10" s="17">
        <v>0.25877227122128899</v>
      </c>
      <c r="AC10" s="17">
        <v>0.25531734201071199</v>
      </c>
      <c r="AD10" s="17">
        <v>0.31921303352562802</v>
      </c>
      <c r="AE10" s="17"/>
      <c r="AF10" s="17">
        <v>0.26719108058543301</v>
      </c>
      <c r="AG10" s="17">
        <v>0.32406884971414801</v>
      </c>
      <c r="AH10" s="17">
        <v>0.30809344758083002</v>
      </c>
      <c r="AI10" s="17"/>
      <c r="AJ10" s="17">
        <v>0.26779817360164099</v>
      </c>
      <c r="AK10" s="17">
        <v>0.31264705256837999</v>
      </c>
      <c r="AL10" s="17">
        <v>0.40703335284224501</v>
      </c>
      <c r="AM10" s="17">
        <v>0.23399688281725101</v>
      </c>
      <c r="AN10" s="17">
        <v>0.31458289833782199</v>
      </c>
      <c r="AO10" s="17"/>
      <c r="AP10" s="17">
        <v>0.18947655768989799</v>
      </c>
      <c r="AQ10" s="17">
        <v>0.35916009383195102</v>
      </c>
      <c r="AR10" s="17">
        <v>0.35455578682817801</v>
      </c>
      <c r="AS10" s="17">
        <v>0.33375944918209899</v>
      </c>
      <c r="AT10" s="17"/>
      <c r="AU10" s="17">
        <v>0.29613755785482299</v>
      </c>
      <c r="AV10" s="17">
        <v>0.28578978189822701</v>
      </c>
      <c r="AW10" s="17">
        <v>0.34162195302322101</v>
      </c>
      <c r="AX10" s="17">
        <v>0.30097046174667802</v>
      </c>
      <c r="AY10" s="17">
        <v>0.322574857917165</v>
      </c>
    </row>
    <row r="11" spans="2:51" x14ac:dyDescent="0.35">
      <c r="B11" s="18" t="s">
        <v>67</v>
      </c>
      <c r="C11" s="17">
        <v>0.26966027153815197</v>
      </c>
      <c r="D11" s="17">
        <v>0.287590360007414</v>
      </c>
      <c r="E11" s="17">
        <v>0.25268125565699601</v>
      </c>
      <c r="F11" s="17"/>
      <c r="G11" s="17">
        <v>0.25278900446748997</v>
      </c>
      <c r="H11" s="17">
        <v>0.27345602237869099</v>
      </c>
      <c r="I11" s="17">
        <v>0.25241813755803899</v>
      </c>
      <c r="J11" s="17">
        <v>0.25048286389296498</v>
      </c>
      <c r="K11" s="17">
        <v>0.26285801894973498</v>
      </c>
      <c r="L11" s="17">
        <v>0.31207315380246797</v>
      </c>
      <c r="M11" s="17"/>
      <c r="N11" s="17">
        <v>0.28597699865832699</v>
      </c>
      <c r="O11" s="17">
        <v>0.27154218932429702</v>
      </c>
      <c r="P11" s="17">
        <v>0.26007382950947799</v>
      </c>
      <c r="Q11" s="17">
        <v>0.26073246381190501</v>
      </c>
      <c r="R11" s="17"/>
      <c r="S11" s="17">
        <v>0.284624323841633</v>
      </c>
      <c r="T11" s="17">
        <v>0.22119072579174201</v>
      </c>
      <c r="U11" s="17">
        <v>0.249308409878992</v>
      </c>
      <c r="V11" s="17">
        <v>0.292094176806587</v>
      </c>
      <c r="W11" s="17">
        <v>0.28871879359156899</v>
      </c>
      <c r="X11" s="17">
        <v>0.28121397196770698</v>
      </c>
      <c r="Y11" s="17">
        <v>0.26561532388690601</v>
      </c>
      <c r="Z11" s="17">
        <v>0.28959444740610302</v>
      </c>
      <c r="AA11" s="17">
        <v>0.26918866635753202</v>
      </c>
      <c r="AB11" s="17">
        <v>0.30661778265822598</v>
      </c>
      <c r="AC11" s="17">
        <v>0.29498959269869401</v>
      </c>
      <c r="AD11" s="17">
        <v>0.15017138344066</v>
      </c>
      <c r="AE11" s="17"/>
      <c r="AF11" s="17">
        <v>0.28913715803540102</v>
      </c>
      <c r="AG11" s="17">
        <v>0.26763736512881697</v>
      </c>
      <c r="AH11" s="17">
        <v>0.242913167802151</v>
      </c>
      <c r="AI11" s="17"/>
      <c r="AJ11" s="17">
        <v>0.31276216593843498</v>
      </c>
      <c r="AK11" s="17">
        <v>0.22500268719403299</v>
      </c>
      <c r="AL11" s="17">
        <v>0.28392146771647597</v>
      </c>
      <c r="AM11" s="17">
        <v>0.32918611720808699</v>
      </c>
      <c r="AN11" s="17">
        <v>0.277124143253411</v>
      </c>
      <c r="AO11" s="17"/>
      <c r="AP11" s="17">
        <v>0.35568679887671401</v>
      </c>
      <c r="AQ11" s="17">
        <v>0.205089918317929</v>
      </c>
      <c r="AR11" s="17">
        <v>0.28634749713517299</v>
      </c>
      <c r="AS11" s="17">
        <v>0.27697866987900599</v>
      </c>
      <c r="AT11" s="17"/>
      <c r="AU11" s="17">
        <v>0.274165386483676</v>
      </c>
      <c r="AV11" s="17">
        <v>0.29140530835553202</v>
      </c>
      <c r="AW11" s="17">
        <v>0.25343522792421402</v>
      </c>
      <c r="AX11" s="17">
        <v>0.28132202858197702</v>
      </c>
      <c r="AY11" s="17">
        <v>0.27978346201586901</v>
      </c>
    </row>
    <row r="12" spans="2:51" x14ac:dyDescent="0.35">
      <c r="B12" s="18" t="s">
        <v>68</v>
      </c>
      <c r="C12" s="17">
        <v>0.10986996064365299</v>
      </c>
      <c r="D12" s="17">
        <v>0.126011304043845</v>
      </c>
      <c r="E12" s="17">
        <v>9.4323649015788102E-2</v>
      </c>
      <c r="F12" s="17"/>
      <c r="G12" s="17">
        <v>0.116831465019424</v>
      </c>
      <c r="H12" s="17">
        <v>0.113206915299348</v>
      </c>
      <c r="I12" s="17">
        <v>8.4067615601178494E-2</v>
      </c>
      <c r="J12" s="17">
        <v>8.2143145297538994E-2</v>
      </c>
      <c r="K12" s="17">
        <v>0.10412570200174399</v>
      </c>
      <c r="L12" s="17">
        <v>0.15009886777906001</v>
      </c>
      <c r="M12" s="17"/>
      <c r="N12" s="17">
        <v>0.13971444993516699</v>
      </c>
      <c r="O12" s="17">
        <v>0.115502688711161</v>
      </c>
      <c r="P12" s="17">
        <v>9.5913108877624206E-2</v>
      </c>
      <c r="Q12" s="17">
        <v>8.6467778250742006E-2</v>
      </c>
      <c r="R12" s="17"/>
      <c r="S12" s="17">
        <v>0.15944728781065101</v>
      </c>
      <c r="T12" s="17">
        <v>0.13946819945744399</v>
      </c>
      <c r="U12" s="17">
        <v>6.6064231074758006E-2</v>
      </c>
      <c r="V12" s="17">
        <v>0.12684498853873799</v>
      </c>
      <c r="W12" s="17">
        <v>0.156097284246976</v>
      </c>
      <c r="X12" s="17">
        <v>8.0172262508141495E-2</v>
      </c>
      <c r="Y12" s="17">
        <v>0.117912340732995</v>
      </c>
      <c r="Z12" s="17">
        <v>0.15466237029707</v>
      </c>
      <c r="AA12" s="17">
        <v>9.6033926564868102E-2</v>
      </c>
      <c r="AB12" s="17">
        <v>3.2535281458909299E-2</v>
      </c>
      <c r="AC12" s="17">
        <v>6.9825323219994004E-2</v>
      </c>
      <c r="AD12" s="17">
        <v>6.5292293004681798E-2</v>
      </c>
      <c r="AE12" s="17"/>
      <c r="AF12" s="17">
        <v>0.151428396059163</v>
      </c>
      <c r="AG12" s="17">
        <v>8.2266101047182794E-2</v>
      </c>
      <c r="AH12" s="17">
        <v>0.106460305384548</v>
      </c>
      <c r="AI12" s="17"/>
      <c r="AJ12" s="17">
        <v>0.206568581754835</v>
      </c>
      <c r="AK12" s="17">
        <v>6.6536605624378603E-2</v>
      </c>
      <c r="AL12" s="17">
        <v>7.9152899363011703E-2</v>
      </c>
      <c r="AM12" s="17">
        <v>3.9104726833489603E-2</v>
      </c>
      <c r="AN12" s="17">
        <v>6.3183835521128398E-2</v>
      </c>
      <c r="AO12" s="17"/>
      <c r="AP12" s="17">
        <v>0.304228785058275</v>
      </c>
      <c r="AQ12" s="17">
        <v>6.0405117551882097E-2</v>
      </c>
      <c r="AR12" s="17">
        <v>7.1009382009698904E-2</v>
      </c>
      <c r="AS12" s="17">
        <v>8.3330037539008403E-2</v>
      </c>
      <c r="AT12" s="17"/>
      <c r="AU12" s="17">
        <v>0.101112597473987</v>
      </c>
      <c r="AV12" s="17">
        <v>9.80629106428616E-2</v>
      </c>
      <c r="AW12" s="17">
        <v>0.108886839283669</v>
      </c>
      <c r="AX12" s="17">
        <v>0.12655009994365601</v>
      </c>
      <c r="AY12" s="17">
        <v>0.16296262537218401</v>
      </c>
    </row>
    <row r="13" spans="2:51" x14ac:dyDescent="0.35">
      <c r="B13" s="18" t="s">
        <v>69</v>
      </c>
      <c r="C13" s="17">
        <v>1.8279182048619301E-2</v>
      </c>
      <c r="D13" s="17">
        <v>1.92272161244804E-2</v>
      </c>
      <c r="E13" s="17">
        <v>1.73893375691043E-2</v>
      </c>
      <c r="F13" s="17"/>
      <c r="G13" s="17">
        <v>2.5660491424642599E-2</v>
      </c>
      <c r="H13" s="17">
        <v>2.1735915324598599E-2</v>
      </c>
      <c r="I13" s="17">
        <v>1.56277319748395E-2</v>
      </c>
      <c r="J13" s="17">
        <v>8.9431452046538802E-3</v>
      </c>
      <c r="K13" s="17">
        <v>1.6459828785878101E-2</v>
      </c>
      <c r="L13" s="17">
        <v>2.1573356094747299E-2</v>
      </c>
      <c r="M13" s="17"/>
      <c r="N13" s="17">
        <v>1.7965717722157399E-2</v>
      </c>
      <c r="O13" s="17">
        <v>1.0817845125775801E-2</v>
      </c>
      <c r="P13" s="17">
        <v>2.8047781552444299E-2</v>
      </c>
      <c r="Q13" s="17">
        <v>1.6214850683919702E-2</v>
      </c>
      <c r="R13" s="17"/>
      <c r="S13" s="17">
        <v>1.9389529934681599E-2</v>
      </c>
      <c r="T13" s="17">
        <v>2.6891007419932202E-2</v>
      </c>
      <c r="U13" s="17">
        <v>2.5720341094511101E-2</v>
      </c>
      <c r="V13" s="17">
        <v>1.7235781848856501E-2</v>
      </c>
      <c r="W13" s="17">
        <v>0</v>
      </c>
      <c r="X13" s="17">
        <v>1.6168848790169901E-2</v>
      </c>
      <c r="Y13" s="17">
        <v>1.74395585401367E-2</v>
      </c>
      <c r="Z13" s="17">
        <v>5.0211301939443898E-2</v>
      </c>
      <c r="AA13" s="17">
        <v>8.9725363721807599E-3</v>
      </c>
      <c r="AB13" s="17">
        <v>9.8491112641328395E-3</v>
      </c>
      <c r="AC13" s="17">
        <v>2.3451275827623699E-2</v>
      </c>
      <c r="AD13" s="17">
        <v>1.8637692324684301E-2</v>
      </c>
      <c r="AE13" s="17"/>
      <c r="AF13" s="17">
        <v>2.24356612812645E-2</v>
      </c>
      <c r="AG13" s="17">
        <v>1.24723094766678E-2</v>
      </c>
      <c r="AH13" s="17">
        <v>2.6066940410888501E-2</v>
      </c>
      <c r="AI13" s="17"/>
      <c r="AJ13" s="17">
        <v>3.4666331479099803E-2</v>
      </c>
      <c r="AK13" s="17">
        <v>1.27945425890728E-2</v>
      </c>
      <c r="AL13" s="17">
        <v>1.31031656259437E-2</v>
      </c>
      <c r="AM13" s="17">
        <v>5.1326350192497198E-2</v>
      </c>
      <c r="AN13" s="17">
        <v>3.6486912662266201E-3</v>
      </c>
      <c r="AO13" s="17"/>
      <c r="AP13" s="17">
        <v>5.2815432493450602E-2</v>
      </c>
      <c r="AQ13" s="17">
        <v>1.36228239187477E-2</v>
      </c>
      <c r="AR13" s="17">
        <v>5.2898267787867296E-3</v>
      </c>
      <c r="AS13" s="17">
        <v>2.03572613377868E-2</v>
      </c>
      <c r="AT13" s="17"/>
      <c r="AU13" s="17">
        <v>1.1255610067780499E-2</v>
      </c>
      <c r="AV13" s="17">
        <v>2.12519843217263E-2</v>
      </c>
      <c r="AW13" s="17">
        <v>6.7722220319247003E-3</v>
      </c>
      <c r="AX13" s="17">
        <v>3.9449321692882802E-2</v>
      </c>
      <c r="AY13" s="17">
        <v>7.5797851295524299E-2</v>
      </c>
    </row>
    <row r="14" spans="2:51" x14ac:dyDescent="0.35">
      <c r="B14" s="18" t="s">
        <v>70</v>
      </c>
      <c r="C14" s="19">
        <v>3.01031732045683E-2</v>
      </c>
      <c r="D14" s="19">
        <v>1.6378665242685001E-2</v>
      </c>
      <c r="E14" s="19">
        <v>4.35644962465137E-2</v>
      </c>
      <c r="F14" s="19"/>
      <c r="G14" s="19">
        <v>3.4044480905309697E-2</v>
      </c>
      <c r="H14" s="19">
        <v>3.9766910767269202E-2</v>
      </c>
      <c r="I14" s="19">
        <v>3.3195786740082299E-2</v>
      </c>
      <c r="J14" s="19">
        <v>3.6290995806226398E-2</v>
      </c>
      <c r="K14" s="19">
        <v>2.6213084600521901E-2</v>
      </c>
      <c r="L14" s="19">
        <v>1.4673627038163399E-2</v>
      </c>
      <c r="M14" s="19"/>
      <c r="N14" s="19">
        <v>9.5518039317036996E-3</v>
      </c>
      <c r="O14" s="19">
        <v>3.5551581598677801E-2</v>
      </c>
      <c r="P14" s="19">
        <v>3.66448122336369E-2</v>
      </c>
      <c r="Q14" s="19">
        <v>4.1527037937520099E-2</v>
      </c>
      <c r="R14" s="19"/>
      <c r="S14" s="19">
        <v>2.07545919308059E-2</v>
      </c>
      <c r="T14" s="19">
        <v>3.1913992248780797E-2</v>
      </c>
      <c r="U14" s="19">
        <v>6.2969513446811303E-3</v>
      </c>
      <c r="V14" s="19">
        <v>3.4372626081992201E-2</v>
      </c>
      <c r="W14" s="19">
        <v>2.9013481444245901E-2</v>
      </c>
      <c r="X14" s="19">
        <v>5.3653810176991001E-2</v>
      </c>
      <c r="Y14" s="19">
        <v>2.0639007931014901E-2</v>
      </c>
      <c r="Z14" s="19">
        <v>2.4428982884514502E-2</v>
      </c>
      <c r="AA14" s="19">
        <v>2.18771881056831E-2</v>
      </c>
      <c r="AB14" s="19">
        <v>3.5199521964343602E-2</v>
      </c>
      <c r="AC14" s="19">
        <v>5.5521555815728998E-2</v>
      </c>
      <c r="AD14" s="19">
        <v>5.3749356950414398E-2</v>
      </c>
      <c r="AE14" s="19"/>
      <c r="AF14" s="19">
        <v>1.9088351113372499E-2</v>
      </c>
      <c r="AG14" s="19">
        <v>2.7630834181870199E-2</v>
      </c>
      <c r="AH14" s="19">
        <v>5.05267318756457E-2</v>
      </c>
      <c r="AI14" s="19"/>
      <c r="AJ14" s="19">
        <v>2.1271024359818601E-2</v>
      </c>
      <c r="AK14" s="19">
        <v>1.88210944142943E-2</v>
      </c>
      <c r="AL14" s="19">
        <v>1.3035108545450501E-2</v>
      </c>
      <c r="AM14" s="19">
        <v>0</v>
      </c>
      <c r="AN14" s="19">
        <v>6.1445823144444002E-2</v>
      </c>
      <c r="AO14" s="19"/>
      <c r="AP14" s="19">
        <v>2.5567096393436399E-2</v>
      </c>
      <c r="AQ14" s="19">
        <v>2.0147587813770799E-2</v>
      </c>
      <c r="AR14" s="19">
        <v>1.25846185118522E-2</v>
      </c>
      <c r="AS14" s="19">
        <v>1.25818731398471E-2</v>
      </c>
      <c r="AT14" s="19"/>
      <c r="AU14" s="19">
        <v>3.2278940638684701E-2</v>
      </c>
      <c r="AV14" s="19">
        <v>2.24988842912557E-2</v>
      </c>
      <c r="AW14" s="19">
        <v>4.1281871904338803E-2</v>
      </c>
      <c r="AX14" s="19">
        <v>1.16767612111027E-2</v>
      </c>
      <c r="AY14" s="19">
        <v>2.3376849349142099E-2</v>
      </c>
    </row>
    <row r="15" spans="2:51" x14ac:dyDescent="0.35">
      <c r="B15" s="16"/>
    </row>
    <row r="16" spans="2:51" x14ac:dyDescent="0.35">
      <c r="B16" t="s">
        <v>73</v>
      </c>
    </row>
    <row r="17" spans="2:2" x14ac:dyDescent="0.35">
      <c r="B17" t="s">
        <v>74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J5:AN5"/>
    <mergeCell ref="AP5:AS5"/>
    <mergeCell ref="AU5:AY5"/>
    <mergeCell ref="D2:AS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Y19"/>
  <sheetViews>
    <sheetView showGridLines="0" topLeftCell="A5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5" width="10.7265625" customWidth="1"/>
    <col min="46" max="46" width="2.1796875" customWidth="1"/>
    <col min="47" max="51" width="10.7265625" customWidth="1"/>
    <col min="52" max="52" width="2.1796875" customWidth="1"/>
  </cols>
  <sheetData>
    <row r="2" spans="2:51" ht="40" customHeight="1" x14ac:dyDescent="0.35">
      <c r="D2" s="27" t="s">
        <v>81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</row>
    <row r="5" spans="2:51" ht="30" customHeight="1" x14ac:dyDescent="0.35">
      <c r="B5" s="15"/>
      <c r="C5" s="15"/>
      <c r="D5" s="26" t="s">
        <v>57</v>
      </c>
      <c r="E5" s="26"/>
      <c r="F5" s="15"/>
      <c r="G5" s="26" t="s">
        <v>58</v>
      </c>
      <c r="H5" s="26"/>
      <c r="I5" s="26"/>
      <c r="J5" s="26"/>
      <c r="K5" s="26"/>
      <c r="L5" s="26"/>
      <c r="M5" s="15"/>
      <c r="N5" s="26" t="s">
        <v>59</v>
      </c>
      <c r="O5" s="26"/>
      <c r="P5" s="26"/>
      <c r="Q5" s="26"/>
      <c r="R5" s="15"/>
      <c r="S5" s="26" t="s">
        <v>60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61</v>
      </c>
      <c r="AG5" s="26"/>
      <c r="AH5" s="26"/>
      <c r="AI5" s="15"/>
      <c r="AJ5" s="26" t="s">
        <v>62</v>
      </c>
      <c r="AK5" s="26"/>
      <c r="AL5" s="26"/>
      <c r="AM5" s="26"/>
      <c r="AN5" s="26"/>
      <c r="AO5" s="15"/>
      <c r="AP5" s="26" t="s">
        <v>63</v>
      </c>
      <c r="AQ5" s="26"/>
      <c r="AR5" s="26"/>
      <c r="AS5" s="26"/>
      <c r="AT5" s="15"/>
      <c r="AU5" s="26" t="s">
        <v>64</v>
      </c>
      <c r="AV5" s="26"/>
      <c r="AW5" s="26"/>
      <c r="AX5" s="26"/>
      <c r="AY5" s="26"/>
    </row>
    <row r="6" spans="2:51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</row>
    <row r="7" spans="2:51" ht="30" customHeight="1" x14ac:dyDescent="0.35">
      <c r="B7" s="10" t="s">
        <v>19</v>
      </c>
      <c r="C7" s="10">
        <v>1243</v>
      </c>
      <c r="D7" s="10">
        <v>551</v>
      </c>
      <c r="E7" s="10">
        <v>690</v>
      </c>
      <c r="F7" s="10"/>
      <c r="G7" s="10">
        <v>185</v>
      </c>
      <c r="H7" s="10">
        <v>245</v>
      </c>
      <c r="I7" s="10">
        <v>284</v>
      </c>
      <c r="J7" s="10">
        <v>265</v>
      </c>
      <c r="K7" s="10">
        <v>149</v>
      </c>
      <c r="L7" s="10">
        <v>115</v>
      </c>
      <c r="M7" s="10"/>
      <c r="N7" s="10">
        <v>324</v>
      </c>
      <c r="O7" s="10">
        <v>359</v>
      </c>
      <c r="P7" s="10">
        <v>230</v>
      </c>
      <c r="Q7" s="10">
        <v>325</v>
      </c>
      <c r="R7" s="10"/>
      <c r="S7" s="10">
        <v>190</v>
      </c>
      <c r="T7" s="10">
        <v>157</v>
      </c>
      <c r="U7" s="10">
        <v>105</v>
      </c>
      <c r="V7" s="10">
        <v>110</v>
      </c>
      <c r="W7" s="10">
        <v>83</v>
      </c>
      <c r="X7" s="10">
        <v>109</v>
      </c>
      <c r="Y7" s="10">
        <v>101</v>
      </c>
      <c r="Z7" s="10">
        <v>43</v>
      </c>
      <c r="AA7" s="10">
        <v>138</v>
      </c>
      <c r="AB7" s="10">
        <v>106</v>
      </c>
      <c r="AC7" s="10">
        <v>59</v>
      </c>
      <c r="AD7" s="10">
        <v>42</v>
      </c>
      <c r="AE7" s="10"/>
      <c r="AF7" s="10">
        <v>386</v>
      </c>
      <c r="AG7" s="10">
        <v>522</v>
      </c>
      <c r="AH7" s="10">
        <v>214</v>
      </c>
      <c r="AI7" s="10"/>
      <c r="AJ7" s="10">
        <v>354</v>
      </c>
      <c r="AK7" s="10">
        <v>393</v>
      </c>
      <c r="AL7" s="10">
        <v>89</v>
      </c>
      <c r="AM7" s="10">
        <v>11</v>
      </c>
      <c r="AN7" s="10">
        <v>197</v>
      </c>
      <c r="AO7" s="10"/>
      <c r="AP7" s="10">
        <v>203</v>
      </c>
      <c r="AQ7" s="10">
        <v>514</v>
      </c>
      <c r="AR7" s="10">
        <v>92</v>
      </c>
      <c r="AS7" s="10">
        <v>92</v>
      </c>
      <c r="AT7" s="10"/>
      <c r="AU7" s="10">
        <v>251</v>
      </c>
      <c r="AV7" s="10">
        <v>267</v>
      </c>
      <c r="AW7" s="10">
        <v>380</v>
      </c>
      <c r="AX7" s="10">
        <v>173</v>
      </c>
      <c r="AY7" s="10">
        <v>19</v>
      </c>
    </row>
    <row r="8" spans="2:51" ht="30" customHeight="1" x14ac:dyDescent="0.35">
      <c r="B8" s="11" t="s">
        <v>20</v>
      </c>
      <c r="C8" s="11">
        <v>1266</v>
      </c>
      <c r="D8" s="11">
        <v>596</v>
      </c>
      <c r="E8" s="11">
        <v>668</v>
      </c>
      <c r="F8" s="11"/>
      <c r="G8" s="11">
        <v>190</v>
      </c>
      <c r="H8" s="11">
        <v>281</v>
      </c>
      <c r="I8" s="11">
        <v>291</v>
      </c>
      <c r="J8" s="11">
        <v>261</v>
      </c>
      <c r="K8" s="11">
        <v>131</v>
      </c>
      <c r="L8" s="11">
        <v>112</v>
      </c>
      <c r="M8" s="11"/>
      <c r="N8" s="11">
        <v>317</v>
      </c>
      <c r="O8" s="11">
        <v>338</v>
      </c>
      <c r="P8" s="11">
        <v>270</v>
      </c>
      <c r="Q8" s="11">
        <v>335</v>
      </c>
      <c r="R8" s="11"/>
      <c r="S8" s="11">
        <v>201</v>
      </c>
      <c r="T8" s="11">
        <v>152</v>
      </c>
      <c r="U8" s="11">
        <v>97</v>
      </c>
      <c r="V8" s="11">
        <v>113</v>
      </c>
      <c r="W8" s="11">
        <v>84</v>
      </c>
      <c r="X8" s="11">
        <v>118</v>
      </c>
      <c r="Y8" s="11">
        <v>101</v>
      </c>
      <c r="Z8" s="11">
        <v>44</v>
      </c>
      <c r="AA8" s="11">
        <v>136</v>
      </c>
      <c r="AB8" s="11">
        <v>113</v>
      </c>
      <c r="AC8" s="11">
        <v>63</v>
      </c>
      <c r="AD8" s="11">
        <v>43</v>
      </c>
      <c r="AE8" s="11"/>
      <c r="AF8" s="11">
        <v>393</v>
      </c>
      <c r="AG8" s="11">
        <v>526</v>
      </c>
      <c r="AH8" s="11">
        <v>224</v>
      </c>
      <c r="AI8" s="11"/>
      <c r="AJ8" s="11">
        <v>355</v>
      </c>
      <c r="AK8" s="11">
        <v>404</v>
      </c>
      <c r="AL8" s="11">
        <v>87</v>
      </c>
      <c r="AM8" s="11">
        <v>12</v>
      </c>
      <c r="AN8" s="11">
        <v>203</v>
      </c>
      <c r="AO8" s="11"/>
      <c r="AP8" s="11">
        <v>210</v>
      </c>
      <c r="AQ8" s="11">
        <v>526</v>
      </c>
      <c r="AR8" s="11">
        <v>91</v>
      </c>
      <c r="AS8" s="11">
        <v>94</v>
      </c>
      <c r="AT8" s="11"/>
      <c r="AU8" s="11">
        <v>254</v>
      </c>
      <c r="AV8" s="11">
        <v>273</v>
      </c>
      <c r="AW8" s="11">
        <v>388</v>
      </c>
      <c r="AX8" s="11">
        <v>176</v>
      </c>
      <c r="AY8" s="11">
        <v>19</v>
      </c>
    </row>
    <row r="9" spans="2:51" ht="29" x14ac:dyDescent="0.35">
      <c r="B9" s="18" t="s">
        <v>76</v>
      </c>
      <c r="C9" s="17">
        <v>0.140782453216477</v>
      </c>
      <c r="D9" s="17">
        <v>0.120082317904752</v>
      </c>
      <c r="E9" s="17">
        <v>0.15825198492513401</v>
      </c>
      <c r="F9" s="17"/>
      <c r="G9" s="17">
        <v>0.16019023276992</v>
      </c>
      <c r="H9" s="17">
        <v>0.14721418833090699</v>
      </c>
      <c r="I9" s="17">
        <v>0.150102850964279</v>
      </c>
      <c r="J9" s="17">
        <v>0.157437315691973</v>
      </c>
      <c r="K9" s="17">
        <v>0.112199644196394</v>
      </c>
      <c r="L9" s="17">
        <v>6.2463528310118303E-2</v>
      </c>
      <c r="M9" s="17"/>
      <c r="N9" s="17">
        <v>0.14246300920594801</v>
      </c>
      <c r="O9" s="17">
        <v>0.124127361704891</v>
      </c>
      <c r="P9" s="17">
        <v>0.108248007372371</v>
      </c>
      <c r="Q9" s="17">
        <v>0.18132618737492701</v>
      </c>
      <c r="R9" s="17"/>
      <c r="S9" s="17">
        <v>0.14672552565232</v>
      </c>
      <c r="T9" s="17">
        <v>0.17190016799483601</v>
      </c>
      <c r="U9" s="17">
        <v>0.12672214459502401</v>
      </c>
      <c r="V9" s="17">
        <v>0.10087667554395199</v>
      </c>
      <c r="W9" s="17">
        <v>0.13279186828598599</v>
      </c>
      <c r="X9" s="17">
        <v>0.194234621044966</v>
      </c>
      <c r="Y9" s="17">
        <v>0.10010640710883301</v>
      </c>
      <c r="Z9" s="17">
        <v>0.113236488159305</v>
      </c>
      <c r="AA9" s="17">
        <v>0.114988390562812</v>
      </c>
      <c r="AB9" s="17">
        <v>0.15219498718630001</v>
      </c>
      <c r="AC9" s="17">
        <v>0.14217622323287901</v>
      </c>
      <c r="AD9" s="17">
        <v>0.18156350228252999</v>
      </c>
      <c r="AE9" s="17"/>
      <c r="AF9" s="17">
        <v>0.12863044868382201</v>
      </c>
      <c r="AG9" s="17">
        <v>0.14465154493968099</v>
      </c>
      <c r="AH9" s="17">
        <v>0.15318854427035</v>
      </c>
      <c r="AI9" s="17"/>
      <c r="AJ9" s="17">
        <v>0.10708598563829499</v>
      </c>
      <c r="AK9" s="17">
        <v>0.141709783629272</v>
      </c>
      <c r="AL9" s="17">
        <v>0.20197976584681801</v>
      </c>
      <c r="AM9" s="17">
        <v>0.176087366339475</v>
      </c>
      <c r="AN9" s="17">
        <v>0.14969662140463</v>
      </c>
      <c r="AO9" s="17"/>
      <c r="AP9" s="17">
        <v>0.115681431636247</v>
      </c>
      <c r="AQ9" s="17">
        <v>0.130106387235084</v>
      </c>
      <c r="AR9" s="17">
        <v>0.19342519517489701</v>
      </c>
      <c r="AS9" s="17">
        <v>0.17211122098113399</v>
      </c>
      <c r="AT9" s="17"/>
      <c r="AU9" s="17">
        <v>0.141367640672179</v>
      </c>
      <c r="AV9" s="17">
        <v>0.132280597805634</v>
      </c>
      <c r="AW9" s="17">
        <v>0.12989689677267699</v>
      </c>
      <c r="AX9" s="17">
        <v>0.19007897104566601</v>
      </c>
      <c r="AY9" s="17">
        <v>0.10681020355541999</v>
      </c>
    </row>
    <row r="10" spans="2:51" ht="29" x14ac:dyDescent="0.35">
      <c r="B10" s="18" t="s">
        <v>77</v>
      </c>
      <c r="C10" s="17">
        <v>0.23079154784477801</v>
      </c>
      <c r="D10" s="17">
        <v>0.21985422231013399</v>
      </c>
      <c r="E10" s="17">
        <v>0.24123440612005301</v>
      </c>
      <c r="F10" s="17"/>
      <c r="G10" s="17">
        <v>0.24918394184307499</v>
      </c>
      <c r="H10" s="17">
        <v>0.30201084591058602</v>
      </c>
      <c r="I10" s="17">
        <v>0.23613127297341499</v>
      </c>
      <c r="J10" s="17">
        <v>0.23411475287168501</v>
      </c>
      <c r="K10" s="17">
        <v>0.18524388092955699</v>
      </c>
      <c r="L10" s="17">
        <v>5.3149239625207602E-2</v>
      </c>
      <c r="M10" s="17"/>
      <c r="N10" s="17">
        <v>0.22613874248535001</v>
      </c>
      <c r="O10" s="17">
        <v>0.24556034020231801</v>
      </c>
      <c r="P10" s="17">
        <v>0.242487464237089</v>
      </c>
      <c r="Q10" s="17">
        <v>0.21449303619061799</v>
      </c>
      <c r="R10" s="17"/>
      <c r="S10" s="17">
        <v>0.22908646734680299</v>
      </c>
      <c r="T10" s="17">
        <v>0.21465818331526801</v>
      </c>
      <c r="U10" s="17">
        <v>0.24227711077117101</v>
      </c>
      <c r="V10" s="17">
        <v>0.21343966692229499</v>
      </c>
      <c r="W10" s="17">
        <v>0.24157878440233599</v>
      </c>
      <c r="X10" s="17">
        <v>0.22793024599842801</v>
      </c>
      <c r="Y10" s="17">
        <v>0.21359306714924201</v>
      </c>
      <c r="Z10" s="17">
        <v>0.19665991346234399</v>
      </c>
      <c r="AA10" s="17">
        <v>0.29130184362238898</v>
      </c>
      <c r="AB10" s="17">
        <v>0.207602551657248</v>
      </c>
      <c r="AC10" s="17">
        <v>0.20058662338269601</v>
      </c>
      <c r="AD10" s="17">
        <v>0.29123230649575799</v>
      </c>
      <c r="AE10" s="17"/>
      <c r="AF10" s="17">
        <v>0.227231679871049</v>
      </c>
      <c r="AG10" s="17">
        <v>0.23255440642255301</v>
      </c>
      <c r="AH10" s="17">
        <v>0.228762557384941</v>
      </c>
      <c r="AI10" s="17"/>
      <c r="AJ10" s="17">
        <v>0.211810845509808</v>
      </c>
      <c r="AK10" s="17">
        <v>0.282662837948013</v>
      </c>
      <c r="AL10" s="17">
        <v>0.19356809845200801</v>
      </c>
      <c r="AM10" s="17">
        <v>0.17122639173540699</v>
      </c>
      <c r="AN10" s="17">
        <v>0.19029252369781899</v>
      </c>
      <c r="AO10" s="17"/>
      <c r="AP10" s="17">
        <v>0.158272805523376</v>
      </c>
      <c r="AQ10" s="17">
        <v>0.28068058786545902</v>
      </c>
      <c r="AR10" s="17">
        <v>0.23326638227730601</v>
      </c>
      <c r="AS10" s="17">
        <v>0.30594512648582201</v>
      </c>
      <c r="AT10" s="17"/>
      <c r="AU10" s="17">
        <v>0.178724731488657</v>
      </c>
      <c r="AV10" s="17">
        <v>0.24067117240025701</v>
      </c>
      <c r="AW10" s="17">
        <v>0.252856248276006</v>
      </c>
      <c r="AX10" s="17">
        <v>0.26040977490622702</v>
      </c>
      <c r="AY10" s="17">
        <v>0.23381479087482501</v>
      </c>
    </row>
    <row r="11" spans="2:51" ht="29" x14ac:dyDescent="0.35">
      <c r="B11" s="18" t="s">
        <v>78</v>
      </c>
      <c r="C11" s="17">
        <v>0.44276476719931102</v>
      </c>
      <c r="D11" s="17">
        <v>0.44699896202598599</v>
      </c>
      <c r="E11" s="17">
        <v>0.438731400404688</v>
      </c>
      <c r="F11" s="17"/>
      <c r="G11" s="17">
        <v>0.40806922736756401</v>
      </c>
      <c r="H11" s="17">
        <v>0.39292202669792597</v>
      </c>
      <c r="I11" s="17">
        <v>0.46249909440583897</v>
      </c>
      <c r="J11" s="17">
        <v>0.44933253014676799</v>
      </c>
      <c r="K11" s="17">
        <v>0.46417640140432098</v>
      </c>
      <c r="L11" s="17">
        <v>0.53462862653254895</v>
      </c>
      <c r="M11" s="17"/>
      <c r="N11" s="17">
        <v>0.398678670006681</v>
      </c>
      <c r="O11" s="17">
        <v>0.44410986369466199</v>
      </c>
      <c r="P11" s="17">
        <v>0.46416549888129099</v>
      </c>
      <c r="Q11" s="17">
        <v>0.46366431108531703</v>
      </c>
      <c r="R11" s="17"/>
      <c r="S11" s="17">
        <v>0.39548256674257898</v>
      </c>
      <c r="T11" s="17">
        <v>0.39687541876897903</v>
      </c>
      <c r="U11" s="17">
        <v>0.44233244489663198</v>
      </c>
      <c r="V11" s="17">
        <v>0.51010532643148299</v>
      </c>
      <c r="W11" s="17">
        <v>0.45234871960531098</v>
      </c>
      <c r="X11" s="17">
        <v>0.40136580688151802</v>
      </c>
      <c r="Y11" s="17">
        <v>0.49089244891276901</v>
      </c>
      <c r="Z11" s="17">
        <v>0.51423643514371298</v>
      </c>
      <c r="AA11" s="17">
        <v>0.44754047931093499</v>
      </c>
      <c r="AB11" s="17">
        <v>0.48665540588779899</v>
      </c>
      <c r="AC11" s="17">
        <v>0.50040180070609697</v>
      </c>
      <c r="AD11" s="17">
        <v>0.344038031981308</v>
      </c>
      <c r="AE11" s="17"/>
      <c r="AF11" s="17">
        <v>0.455260124881953</v>
      </c>
      <c r="AG11" s="17">
        <v>0.45559983402509102</v>
      </c>
      <c r="AH11" s="17">
        <v>0.40461810158571498</v>
      </c>
      <c r="AI11" s="17"/>
      <c r="AJ11" s="17">
        <v>0.45797500326625901</v>
      </c>
      <c r="AK11" s="17">
        <v>0.443367439628021</v>
      </c>
      <c r="AL11" s="17">
        <v>0.356289663101719</v>
      </c>
      <c r="AM11" s="17">
        <v>0.65268624192511804</v>
      </c>
      <c r="AN11" s="17">
        <v>0.46041575103367699</v>
      </c>
      <c r="AO11" s="17"/>
      <c r="AP11" s="17">
        <v>0.48721148832739403</v>
      </c>
      <c r="AQ11" s="17">
        <v>0.43657707561353198</v>
      </c>
      <c r="AR11" s="17">
        <v>0.35708628618806099</v>
      </c>
      <c r="AS11" s="17">
        <v>0.30824981152391201</v>
      </c>
      <c r="AT11" s="17"/>
      <c r="AU11" s="17">
        <v>0.46258476113959501</v>
      </c>
      <c r="AV11" s="17">
        <v>0.452208108563805</v>
      </c>
      <c r="AW11" s="17">
        <v>0.43227179103864899</v>
      </c>
      <c r="AX11" s="17">
        <v>0.376333264270028</v>
      </c>
      <c r="AY11" s="17">
        <v>0.29317558433350099</v>
      </c>
    </row>
    <row r="12" spans="2:51" ht="29" x14ac:dyDescent="0.35">
      <c r="B12" s="18" t="s">
        <v>79</v>
      </c>
      <c r="C12" s="17">
        <v>9.0825319041857602E-2</v>
      </c>
      <c r="D12" s="17">
        <v>0.124916281130749</v>
      </c>
      <c r="E12" s="17">
        <v>6.0699409142518E-2</v>
      </c>
      <c r="F12" s="17"/>
      <c r="G12" s="17">
        <v>5.6527308420365199E-2</v>
      </c>
      <c r="H12" s="17">
        <v>0.10136489116887799</v>
      </c>
      <c r="I12" s="17">
        <v>7.2555695690835503E-2</v>
      </c>
      <c r="J12" s="17">
        <v>9.3250083066173106E-2</v>
      </c>
      <c r="K12" s="17">
        <v>9.2833739417175806E-2</v>
      </c>
      <c r="L12" s="17">
        <v>0.16165529997974701</v>
      </c>
      <c r="M12" s="17"/>
      <c r="N12" s="17">
        <v>0.131748576223602</v>
      </c>
      <c r="O12" s="17">
        <v>9.1755158143494303E-2</v>
      </c>
      <c r="P12" s="17">
        <v>9.2492258894191798E-2</v>
      </c>
      <c r="Q12" s="17">
        <v>5.1266256765416997E-2</v>
      </c>
      <c r="R12" s="17"/>
      <c r="S12" s="17">
        <v>0.108298660701869</v>
      </c>
      <c r="T12" s="17">
        <v>0.10269784241949</v>
      </c>
      <c r="U12" s="17">
        <v>0.115688952203033</v>
      </c>
      <c r="V12" s="17">
        <v>0.103480065143084</v>
      </c>
      <c r="W12" s="17">
        <v>0.100121644382818</v>
      </c>
      <c r="X12" s="17">
        <v>9.8117353386044007E-2</v>
      </c>
      <c r="Y12" s="17">
        <v>9.8304585501151606E-2</v>
      </c>
      <c r="Z12" s="17">
        <v>8.5541028064677505E-2</v>
      </c>
      <c r="AA12" s="17">
        <v>5.12448141348925E-2</v>
      </c>
      <c r="AB12" s="17">
        <v>7.9411378329198798E-2</v>
      </c>
      <c r="AC12" s="17">
        <v>1.6250803481668401E-2</v>
      </c>
      <c r="AD12" s="17">
        <v>9.2653790528646696E-2</v>
      </c>
      <c r="AE12" s="17"/>
      <c r="AF12" s="17">
        <v>9.0004322330115197E-2</v>
      </c>
      <c r="AG12" s="17">
        <v>9.4282522394487006E-2</v>
      </c>
      <c r="AH12" s="17">
        <v>9.7490079391706799E-2</v>
      </c>
      <c r="AI12" s="17"/>
      <c r="AJ12" s="17">
        <v>0.12612547109094099</v>
      </c>
      <c r="AK12" s="17">
        <v>7.0494190045259697E-2</v>
      </c>
      <c r="AL12" s="17">
        <v>0.110856985056509</v>
      </c>
      <c r="AM12" s="17">
        <v>0</v>
      </c>
      <c r="AN12" s="17">
        <v>8.6778526213725005E-2</v>
      </c>
      <c r="AO12" s="17"/>
      <c r="AP12" s="17">
        <v>0.139163299902932</v>
      </c>
      <c r="AQ12" s="17">
        <v>7.7679564556264097E-2</v>
      </c>
      <c r="AR12" s="17">
        <v>8.4673459164400597E-2</v>
      </c>
      <c r="AS12" s="17">
        <v>9.6422086751846797E-2</v>
      </c>
      <c r="AT12" s="17"/>
      <c r="AU12" s="17">
        <v>0.115605105598136</v>
      </c>
      <c r="AV12" s="17">
        <v>7.8339806900926096E-2</v>
      </c>
      <c r="AW12" s="17">
        <v>8.9405027902203005E-2</v>
      </c>
      <c r="AX12" s="17">
        <v>0.100291141676818</v>
      </c>
      <c r="AY12" s="17">
        <v>0.229055127531406</v>
      </c>
    </row>
    <row r="13" spans="2:51" ht="29" x14ac:dyDescent="0.35">
      <c r="B13" s="18" t="s">
        <v>80</v>
      </c>
      <c r="C13" s="17">
        <v>3.95722898210292E-2</v>
      </c>
      <c r="D13" s="17">
        <v>4.7360194130187203E-2</v>
      </c>
      <c r="E13" s="17">
        <v>3.2746495857327598E-2</v>
      </c>
      <c r="F13" s="17"/>
      <c r="G13" s="17">
        <v>3.2064591155483803E-2</v>
      </c>
      <c r="H13" s="17">
        <v>1.99863799181072E-2</v>
      </c>
      <c r="I13" s="17">
        <v>3.7189129798076197E-2</v>
      </c>
      <c r="J13" s="17">
        <v>4.0504421832836798E-2</v>
      </c>
      <c r="K13" s="17">
        <v>8.1404449983231E-2</v>
      </c>
      <c r="L13" s="17">
        <v>5.6583855043542901E-2</v>
      </c>
      <c r="M13" s="17"/>
      <c r="N13" s="17">
        <v>6.3847378297167301E-2</v>
      </c>
      <c r="O13" s="17">
        <v>3.4579826347900598E-2</v>
      </c>
      <c r="P13" s="17">
        <v>4.4702239173751802E-2</v>
      </c>
      <c r="Q13" s="17">
        <v>1.8132328881870701E-2</v>
      </c>
      <c r="R13" s="17"/>
      <c r="S13" s="17">
        <v>5.5134693070981997E-2</v>
      </c>
      <c r="T13" s="17">
        <v>4.8591962403666103E-2</v>
      </c>
      <c r="U13" s="17">
        <v>5.3976141862527E-2</v>
      </c>
      <c r="V13" s="17">
        <v>2.7081822882468801E-2</v>
      </c>
      <c r="W13" s="17">
        <v>4.0378730254789497E-2</v>
      </c>
      <c r="X13" s="17">
        <v>0</v>
      </c>
      <c r="Y13" s="17">
        <v>4.6559010962206902E-2</v>
      </c>
      <c r="Z13" s="17">
        <v>4.5787778241873703E-2</v>
      </c>
      <c r="AA13" s="17">
        <v>6.8172150038652804E-2</v>
      </c>
      <c r="AB13" s="17">
        <v>0</v>
      </c>
      <c r="AC13" s="17">
        <v>4.5206813178787601E-2</v>
      </c>
      <c r="AD13" s="17">
        <v>2.4593179411496399E-2</v>
      </c>
      <c r="AE13" s="17"/>
      <c r="AF13" s="17">
        <v>5.4673555618859303E-2</v>
      </c>
      <c r="AG13" s="17">
        <v>3.5078194653662097E-2</v>
      </c>
      <c r="AH13" s="17">
        <v>3.3332193301230502E-2</v>
      </c>
      <c r="AI13" s="17"/>
      <c r="AJ13" s="17">
        <v>5.0981093547402101E-2</v>
      </c>
      <c r="AK13" s="17">
        <v>4.4345694042691397E-2</v>
      </c>
      <c r="AL13" s="17">
        <v>7.5630210379317206E-2</v>
      </c>
      <c r="AM13" s="17">
        <v>0</v>
      </c>
      <c r="AN13" s="17">
        <v>2.04186863306231E-2</v>
      </c>
      <c r="AO13" s="17"/>
      <c r="AP13" s="17">
        <v>5.8681221579631501E-2</v>
      </c>
      <c r="AQ13" s="17">
        <v>4.02889330160279E-2</v>
      </c>
      <c r="AR13" s="17">
        <v>5.5745901958641798E-2</v>
      </c>
      <c r="AS13" s="17">
        <v>3.1336109591822599E-2</v>
      </c>
      <c r="AT13" s="17"/>
      <c r="AU13" s="17">
        <v>2.4914761348196202E-2</v>
      </c>
      <c r="AV13" s="17">
        <v>3.2756401011208101E-2</v>
      </c>
      <c r="AW13" s="17">
        <v>3.81227286773319E-2</v>
      </c>
      <c r="AX13" s="17">
        <v>5.8317397914267398E-2</v>
      </c>
      <c r="AY13" s="17">
        <v>9.3167158232784306E-2</v>
      </c>
    </row>
    <row r="14" spans="2:51" x14ac:dyDescent="0.35">
      <c r="B14" s="18" t="s">
        <v>70</v>
      </c>
      <c r="C14" s="19">
        <v>5.5263622876547097E-2</v>
      </c>
      <c r="D14" s="19">
        <v>4.0788022498191703E-2</v>
      </c>
      <c r="E14" s="19">
        <v>6.8336303550280003E-2</v>
      </c>
      <c r="F14" s="19"/>
      <c r="G14" s="19">
        <v>9.3964698443591996E-2</v>
      </c>
      <c r="H14" s="19">
        <v>3.6501667973596198E-2</v>
      </c>
      <c r="I14" s="19">
        <v>4.1521956167554601E-2</v>
      </c>
      <c r="J14" s="19">
        <v>2.5360896390562899E-2</v>
      </c>
      <c r="K14" s="19">
        <v>6.4141884069322003E-2</v>
      </c>
      <c r="L14" s="19">
        <v>0.13151945050883601</v>
      </c>
      <c r="M14" s="19"/>
      <c r="N14" s="19">
        <v>3.7123623781251502E-2</v>
      </c>
      <c r="O14" s="19">
        <v>5.9867449906733899E-2</v>
      </c>
      <c r="P14" s="19">
        <v>4.7904531441305499E-2</v>
      </c>
      <c r="Q14" s="19">
        <v>7.1117879701850406E-2</v>
      </c>
      <c r="R14" s="19"/>
      <c r="S14" s="19">
        <v>6.5272086485446495E-2</v>
      </c>
      <c r="T14" s="19">
        <v>6.5276425097760798E-2</v>
      </c>
      <c r="U14" s="19">
        <v>1.9003205671613801E-2</v>
      </c>
      <c r="V14" s="19">
        <v>4.5016443076717601E-2</v>
      </c>
      <c r="W14" s="19">
        <v>3.27802530687595E-2</v>
      </c>
      <c r="X14" s="19">
        <v>7.8351972689044994E-2</v>
      </c>
      <c r="Y14" s="19">
        <v>5.05444803657977E-2</v>
      </c>
      <c r="Z14" s="19">
        <v>4.4538356928086498E-2</v>
      </c>
      <c r="AA14" s="19">
        <v>2.67523223303185E-2</v>
      </c>
      <c r="AB14" s="19">
        <v>7.4135676939453596E-2</v>
      </c>
      <c r="AC14" s="19">
        <v>9.5377736017872E-2</v>
      </c>
      <c r="AD14" s="19">
        <v>6.5919189300261194E-2</v>
      </c>
      <c r="AE14" s="19"/>
      <c r="AF14" s="19">
        <v>4.4199868614201103E-2</v>
      </c>
      <c r="AG14" s="19">
        <v>3.7833497564525698E-2</v>
      </c>
      <c r="AH14" s="19">
        <v>8.2608524066056496E-2</v>
      </c>
      <c r="AI14" s="19"/>
      <c r="AJ14" s="19">
        <v>4.6021600947295002E-2</v>
      </c>
      <c r="AK14" s="19">
        <v>1.7420054706743002E-2</v>
      </c>
      <c r="AL14" s="19">
        <v>6.1675277163629402E-2</v>
      </c>
      <c r="AM14" s="19">
        <v>0</v>
      </c>
      <c r="AN14" s="19">
        <v>9.2397891319524694E-2</v>
      </c>
      <c r="AO14" s="19"/>
      <c r="AP14" s="19">
        <v>4.0989753030419199E-2</v>
      </c>
      <c r="AQ14" s="19">
        <v>3.46674517136338E-2</v>
      </c>
      <c r="AR14" s="19">
        <v>7.5802775236694001E-2</v>
      </c>
      <c r="AS14" s="19">
        <v>8.5935644665462496E-2</v>
      </c>
      <c r="AT14" s="19"/>
      <c r="AU14" s="19">
        <v>7.6802999753235707E-2</v>
      </c>
      <c r="AV14" s="19">
        <v>6.3743913318169698E-2</v>
      </c>
      <c r="AW14" s="19">
        <v>5.7447307333133003E-2</v>
      </c>
      <c r="AX14" s="19">
        <v>1.4569450186993099E-2</v>
      </c>
      <c r="AY14" s="19">
        <v>4.3977135472064298E-2</v>
      </c>
    </row>
    <row r="15" spans="2:51" x14ac:dyDescent="0.35">
      <c r="B15" s="16" t="s">
        <v>82</v>
      </c>
    </row>
    <row r="16" spans="2:51" x14ac:dyDescent="0.35">
      <c r="B16" t="s">
        <v>73</v>
      </c>
    </row>
    <row r="17" spans="2:2" x14ac:dyDescent="0.35">
      <c r="B17" t="s">
        <v>74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J5:AN5"/>
    <mergeCell ref="AP5:AS5"/>
    <mergeCell ref="AU5:AY5"/>
    <mergeCell ref="D2:AS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AY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5" width="10.7265625" customWidth="1"/>
    <col min="46" max="46" width="2.1796875" customWidth="1"/>
    <col min="47" max="51" width="10.7265625" customWidth="1"/>
    <col min="52" max="52" width="2.1796875" customWidth="1"/>
  </cols>
  <sheetData>
    <row r="2" spans="2:51" ht="40" customHeight="1" x14ac:dyDescent="0.35">
      <c r="D2" s="27" t="s">
        <v>87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</row>
    <row r="5" spans="2:51" ht="30" customHeight="1" x14ac:dyDescent="0.35">
      <c r="B5" s="15"/>
      <c r="C5" s="15"/>
      <c r="D5" s="26" t="s">
        <v>57</v>
      </c>
      <c r="E5" s="26"/>
      <c r="F5" s="15"/>
      <c r="G5" s="26" t="s">
        <v>58</v>
      </c>
      <c r="H5" s="26"/>
      <c r="I5" s="26"/>
      <c r="J5" s="26"/>
      <c r="K5" s="26"/>
      <c r="L5" s="26"/>
      <c r="M5" s="15"/>
      <c r="N5" s="26" t="s">
        <v>59</v>
      </c>
      <c r="O5" s="26"/>
      <c r="P5" s="26"/>
      <c r="Q5" s="26"/>
      <c r="R5" s="15"/>
      <c r="S5" s="26" t="s">
        <v>60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61</v>
      </c>
      <c r="AG5" s="26"/>
      <c r="AH5" s="26"/>
      <c r="AI5" s="15"/>
      <c r="AJ5" s="26" t="s">
        <v>62</v>
      </c>
      <c r="AK5" s="26"/>
      <c r="AL5" s="26"/>
      <c r="AM5" s="26"/>
      <c r="AN5" s="26"/>
      <c r="AO5" s="15"/>
      <c r="AP5" s="26" t="s">
        <v>63</v>
      </c>
      <c r="AQ5" s="26"/>
      <c r="AR5" s="26"/>
      <c r="AS5" s="26"/>
      <c r="AT5" s="15"/>
      <c r="AU5" s="26" t="s">
        <v>64</v>
      </c>
      <c r="AV5" s="26"/>
      <c r="AW5" s="26"/>
      <c r="AX5" s="26"/>
      <c r="AY5" s="26"/>
    </row>
    <row r="6" spans="2:51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</row>
    <row r="7" spans="2:51" ht="30" customHeight="1" x14ac:dyDescent="0.35">
      <c r="B7" s="10" t="s">
        <v>19</v>
      </c>
      <c r="C7" s="10">
        <v>2012</v>
      </c>
      <c r="D7" s="10">
        <v>955</v>
      </c>
      <c r="E7" s="10">
        <v>1055</v>
      </c>
      <c r="F7" s="10"/>
      <c r="G7" s="10">
        <v>275</v>
      </c>
      <c r="H7" s="10">
        <v>298</v>
      </c>
      <c r="I7" s="10">
        <v>334</v>
      </c>
      <c r="J7" s="10">
        <v>348</v>
      </c>
      <c r="K7" s="10">
        <v>322</v>
      </c>
      <c r="L7" s="10">
        <v>435</v>
      </c>
      <c r="M7" s="10"/>
      <c r="N7" s="10">
        <v>571</v>
      </c>
      <c r="O7" s="10">
        <v>558</v>
      </c>
      <c r="P7" s="10">
        <v>380</v>
      </c>
      <c r="Q7" s="10">
        <v>492</v>
      </c>
      <c r="R7" s="10"/>
      <c r="S7" s="10">
        <v>269</v>
      </c>
      <c r="T7" s="10">
        <v>273</v>
      </c>
      <c r="U7" s="10">
        <v>177</v>
      </c>
      <c r="V7" s="10">
        <v>182</v>
      </c>
      <c r="W7" s="10">
        <v>144</v>
      </c>
      <c r="X7" s="10">
        <v>172</v>
      </c>
      <c r="Y7" s="10">
        <v>165</v>
      </c>
      <c r="Z7" s="10">
        <v>79</v>
      </c>
      <c r="AA7" s="10">
        <v>226</v>
      </c>
      <c r="AB7" s="10">
        <v>172</v>
      </c>
      <c r="AC7" s="10">
        <v>94</v>
      </c>
      <c r="AD7" s="10">
        <v>59</v>
      </c>
      <c r="AE7" s="10"/>
      <c r="AF7" s="10">
        <v>735</v>
      </c>
      <c r="AG7" s="10">
        <v>824</v>
      </c>
      <c r="AH7" s="10">
        <v>271</v>
      </c>
      <c r="AI7" s="10"/>
      <c r="AJ7" s="10">
        <v>678</v>
      </c>
      <c r="AK7" s="10">
        <v>577</v>
      </c>
      <c r="AL7" s="10">
        <v>153</v>
      </c>
      <c r="AM7" s="10">
        <v>25</v>
      </c>
      <c r="AN7" s="10">
        <v>282</v>
      </c>
      <c r="AO7" s="10"/>
      <c r="AP7" s="10">
        <v>402</v>
      </c>
      <c r="AQ7" s="10">
        <v>753</v>
      </c>
      <c r="AR7" s="10">
        <v>156</v>
      </c>
      <c r="AS7" s="10">
        <v>163</v>
      </c>
      <c r="AT7" s="10"/>
      <c r="AU7" s="10">
        <v>443</v>
      </c>
      <c r="AV7" s="10">
        <v>436</v>
      </c>
      <c r="AW7" s="10">
        <v>551</v>
      </c>
      <c r="AX7" s="10">
        <v>254</v>
      </c>
      <c r="AY7" s="10">
        <v>42</v>
      </c>
    </row>
    <row r="8" spans="2:51" ht="30" customHeight="1" x14ac:dyDescent="0.35">
      <c r="B8" s="11" t="s">
        <v>20</v>
      </c>
      <c r="C8" s="11">
        <v>2012</v>
      </c>
      <c r="D8" s="11">
        <v>993</v>
      </c>
      <c r="E8" s="11">
        <v>1017</v>
      </c>
      <c r="F8" s="11"/>
      <c r="G8" s="11">
        <v>279</v>
      </c>
      <c r="H8" s="11">
        <v>342</v>
      </c>
      <c r="I8" s="11">
        <v>344</v>
      </c>
      <c r="J8" s="11">
        <v>343</v>
      </c>
      <c r="K8" s="11">
        <v>283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728</v>
      </c>
      <c r="AG8" s="11">
        <v>816</v>
      </c>
      <c r="AH8" s="11">
        <v>282</v>
      </c>
      <c r="AI8" s="11"/>
      <c r="AJ8" s="11">
        <v>667</v>
      </c>
      <c r="AK8" s="11">
        <v>584</v>
      </c>
      <c r="AL8" s="11">
        <v>147</v>
      </c>
      <c r="AM8" s="11">
        <v>26</v>
      </c>
      <c r="AN8" s="11">
        <v>286</v>
      </c>
      <c r="AO8" s="11"/>
      <c r="AP8" s="11">
        <v>400</v>
      </c>
      <c r="AQ8" s="11">
        <v>759</v>
      </c>
      <c r="AR8" s="11">
        <v>152</v>
      </c>
      <c r="AS8" s="11">
        <v>164</v>
      </c>
      <c r="AT8" s="11"/>
      <c r="AU8" s="11">
        <v>442</v>
      </c>
      <c r="AV8" s="11">
        <v>440</v>
      </c>
      <c r="AW8" s="11">
        <v>554</v>
      </c>
      <c r="AX8" s="11">
        <v>252</v>
      </c>
      <c r="AY8" s="11">
        <v>39</v>
      </c>
    </row>
    <row r="9" spans="2:51" x14ac:dyDescent="0.35">
      <c r="B9" s="18" t="s">
        <v>83</v>
      </c>
      <c r="C9" s="17">
        <v>0.232154591877968</v>
      </c>
      <c r="D9" s="17">
        <v>0.26747080657518801</v>
      </c>
      <c r="E9" s="17">
        <v>0.19812408672126</v>
      </c>
      <c r="F9" s="17"/>
      <c r="G9" s="17">
        <v>0.12202437823184301</v>
      </c>
      <c r="H9" s="17">
        <v>0.17899286670280601</v>
      </c>
      <c r="I9" s="17">
        <v>0.162222548467883</v>
      </c>
      <c r="J9" s="17">
        <v>0.16536996623490099</v>
      </c>
      <c r="K9" s="17">
        <v>0.27588713305261597</v>
      </c>
      <c r="L9" s="17">
        <v>0.43066873414559098</v>
      </c>
      <c r="M9" s="17"/>
      <c r="N9" s="17">
        <v>0.36025256311982501</v>
      </c>
      <c r="O9" s="17">
        <v>0.213244843830557</v>
      </c>
      <c r="P9" s="17">
        <v>0.212902964973572</v>
      </c>
      <c r="Q9" s="17">
        <v>0.12784965499197201</v>
      </c>
      <c r="R9" s="17"/>
      <c r="S9" s="17">
        <v>0.22641808332515401</v>
      </c>
      <c r="T9" s="17">
        <v>0.27532958731576201</v>
      </c>
      <c r="U9" s="17">
        <v>0.300812573091225</v>
      </c>
      <c r="V9" s="17">
        <v>0.23492280378547101</v>
      </c>
      <c r="W9" s="17">
        <v>0.22046979580943599</v>
      </c>
      <c r="X9" s="17">
        <v>0.22539039407547501</v>
      </c>
      <c r="Y9" s="17">
        <v>0.213818880071041</v>
      </c>
      <c r="Z9" s="17">
        <v>0.31257190158146902</v>
      </c>
      <c r="AA9" s="17">
        <v>0.215161490654766</v>
      </c>
      <c r="AB9" s="17">
        <v>0.21455571388320499</v>
      </c>
      <c r="AC9" s="17">
        <v>0.13786623535282999</v>
      </c>
      <c r="AD9" s="17">
        <v>0.142252832076808</v>
      </c>
      <c r="AE9" s="17"/>
      <c r="AF9" s="17">
        <v>0.26123875879619401</v>
      </c>
      <c r="AG9" s="17">
        <v>0.276801813057445</v>
      </c>
      <c r="AH9" s="17">
        <v>0.120850440597529</v>
      </c>
      <c r="AI9" s="17"/>
      <c r="AJ9" s="17">
        <v>0.3296373491822</v>
      </c>
      <c r="AK9" s="17">
        <v>0.191190727031846</v>
      </c>
      <c r="AL9" s="17">
        <v>0.330631934135873</v>
      </c>
      <c r="AM9" s="17">
        <v>0.17618903287930601</v>
      </c>
      <c r="AN9" s="17">
        <v>0.13565070091952</v>
      </c>
      <c r="AO9" s="17"/>
      <c r="AP9" s="17">
        <v>0.35279796418730203</v>
      </c>
      <c r="AQ9" s="17">
        <v>0.19327464200943201</v>
      </c>
      <c r="AR9" s="17">
        <v>0.27136767699175601</v>
      </c>
      <c r="AS9" s="17">
        <v>0.21068179370298901</v>
      </c>
      <c r="AT9" s="17"/>
      <c r="AU9" s="17">
        <v>0.207941619125286</v>
      </c>
      <c r="AV9" s="17">
        <v>0.205681829888375</v>
      </c>
      <c r="AW9" s="17">
        <v>0.252517562033786</v>
      </c>
      <c r="AX9" s="17">
        <v>0.27250310137405798</v>
      </c>
      <c r="AY9" s="17">
        <v>0.37356367592070999</v>
      </c>
    </row>
    <row r="10" spans="2:51" ht="29" x14ac:dyDescent="0.35">
      <c r="B10" s="18" t="s">
        <v>84</v>
      </c>
      <c r="C10" s="17">
        <v>0.346932284133043</v>
      </c>
      <c r="D10" s="17">
        <v>0.352956326263832</v>
      </c>
      <c r="E10" s="17">
        <v>0.34069198013872798</v>
      </c>
      <c r="F10" s="17"/>
      <c r="G10" s="17">
        <v>0.43082885859542802</v>
      </c>
      <c r="H10" s="17">
        <v>0.37747702331041899</v>
      </c>
      <c r="I10" s="17">
        <v>0.33821132576916102</v>
      </c>
      <c r="J10" s="17">
        <v>0.33857788349335</v>
      </c>
      <c r="K10" s="17">
        <v>0.29899857218667197</v>
      </c>
      <c r="L10" s="17">
        <v>0.31259730104686501</v>
      </c>
      <c r="M10" s="17"/>
      <c r="N10" s="17">
        <v>0.354922863325911</v>
      </c>
      <c r="O10" s="17">
        <v>0.371805845559463</v>
      </c>
      <c r="P10" s="17">
        <v>0.36713051887443998</v>
      </c>
      <c r="Q10" s="17">
        <v>0.29382132997846699</v>
      </c>
      <c r="R10" s="17"/>
      <c r="S10" s="17">
        <v>0.32747902315775601</v>
      </c>
      <c r="T10" s="17">
        <v>0.31946601263496699</v>
      </c>
      <c r="U10" s="17">
        <v>0.330388885056068</v>
      </c>
      <c r="V10" s="17">
        <v>0.34180223106963697</v>
      </c>
      <c r="W10" s="17">
        <v>0.40979084559606299</v>
      </c>
      <c r="X10" s="17">
        <v>0.30974939985933397</v>
      </c>
      <c r="Y10" s="17">
        <v>0.32917382655001898</v>
      </c>
      <c r="Z10" s="17">
        <v>0.46790617767557202</v>
      </c>
      <c r="AA10" s="17">
        <v>0.34900852104129199</v>
      </c>
      <c r="AB10" s="17">
        <v>0.37082443402244197</v>
      </c>
      <c r="AC10" s="17">
        <v>0.375218377503439</v>
      </c>
      <c r="AD10" s="17">
        <v>0.34164035302574802</v>
      </c>
      <c r="AE10" s="17"/>
      <c r="AF10" s="17">
        <v>0.346565327664281</v>
      </c>
      <c r="AG10" s="17">
        <v>0.33737322231354</v>
      </c>
      <c r="AH10" s="17">
        <v>0.320522900067435</v>
      </c>
      <c r="AI10" s="17"/>
      <c r="AJ10" s="17">
        <v>0.33740685222282901</v>
      </c>
      <c r="AK10" s="17">
        <v>0.37370981413480597</v>
      </c>
      <c r="AL10" s="17">
        <v>0.36101505097477998</v>
      </c>
      <c r="AM10" s="17">
        <v>0.28289088603595203</v>
      </c>
      <c r="AN10" s="17">
        <v>0.29718639258821999</v>
      </c>
      <c r="AO10" s="17"/>
      <c r="AP10" s="17">
        <v>0.37351668825182399</v>
      </c>
      <c r="AQ10" s="17">
        <v>0.375846694260141</v>
      </c>
      <c r="AR10" s="17">
        <v>0.38499789986535798</v>
      </c>
      <c r="AS10" s="17">
        <v>0.28601913299209902</v>
      </c>
      <c r="AT10" s="17"/>
      <c r="AU10" s="17">
        <v>0.29691870465814701</v>
      </c>
      <c r="AV10" s="17">
        <v>0.33949896132246599</v>
      </c>
      <c r="AW10" s="17">
        <v>0.39198590306667402</v>
      </c>
      <c r="AX10" s="17">
        <v>0.33391611433829799</v>
      </c>
      <c r="AY10" s="17">
        <v>0.30560144592607602</v>
      </c>
    </row>
    <row r="11" spans="2:51" ht="29" x14ac:dyDescent="0.35">
      <c r="B11" s="18" t="s">
        <v>85</v>
      </c>
      <c r="C11" s="17">
        <v>0.29616468271888102</v>
      </c>
      <c r="D11" s="17">
        <v>0.28183158298399003</v>
      </c>
      <c r="E11" s="17">
        <v>0.31074318257075001</v>
      </c>
      <c r="F11" s="17"/>
      <c r="G11" s="17">
        <v>0.30776592063305203</v>
      </c>
      <c r="H11" s="17">
        <v>0.32821689526070502</v>
      </c>
      <c r="I11" s="17">
        <v>0.32512386582358599</v>
      </c>
      <c r="J11" s="17">
        <v>0.32785948155271899</v>
      </c>
      <c r="K11" s="17">
        <v>0.30479007791704699</v>
      </c>
      <c r="L11" s="17">
        <v>0.20709482682195399</v>
      </c>
      <c r="M11" s="17"/>
      <c r="N11" s="17">
        <v>0.20495143550453901</v>
      </c>
      <c r="O11" s="17">
        <v>0.29289574434748999</v>
      </c>
      <c r="P11" s="17">
        <v>0.31826406633759902</v>
      </c>
      <c r="Q11" s="17">
        <v>0.38337374657071899</v>
      </c>
      <c r="R11" s="17"/>
      <c r="S11" s="17">
        <v>0.32598859713113099</v>
      </c>
      <c r="T11" s="17">
        <v>0.27904143268915599</v>
      </c>
      <c r="U11" s="17">
        <v>0.27874036238734001</v>
      </c>
      <c r="V11" s="17">
        <v>0.28263435410136001</v>
      </c>
      <c r="W11" s="17">
        <v>0.29050021510728102</v>
      </c>
      <c r="X11" s="17">
        <v>0.30946348665665302</v>
      </c>
      <c r="Y11" s="17">
        <v>0.29997502131708997</v>
      </c>
      <c r="Z11" s="17">
        <v>0.15513442902180999</v>
      </c>
      <c r="AA11" s="17">
        <v>0.33119025497944998</v>
      </c>
      <c r="AB11" s="17">
        <v>0.28151073998305798</v>
      </c>
      <c r="AC11" s="17">
        <v>0.29485485765221903</v>
      </c>
      <c r="AD11" s="17">
        <v>0.38673179014364301</v>
      </c>
      <c r="AE11" s="17"/>
      <c r="AF11" s="17">
        <v>0.27706761023957299</v>
      </c>
      <c r="AG11" s="17">
        <v>0.27956573341051699</v>
      </c>
      <c r="AH11" s="17">
        <v>0.385571288854062</v>
      </c>
      <c r="AI11" s="17"/>
      <c r="AJ11" s="17">
        <v>0.25281362879915498</v>
      </c>
      <c r="AK11" s="17">
        <v>0.30975200528033098</v>
      </c>
      <c r="AL11" s="17">
        <v>0.220431114264202</v>
      </c>
      <c r="AM11" s="17">
        <v>0.24548037173578999</v>
      </c>
      <c r="AN11" s="17">
        <v>0.380823003946821</v>
      </c>
      <c r="AO11" s="17"/>
      <c r="AP11" s="17">
        <v>0.217840410687237</v>
      </c>
      <c r="AQ11" s="17">
        <v>0.306730273425669</v>
      </c>
      <c r="AR11" s="17">
        <v>0.219651544617572</v>
      </c>
      <c r="AS11" s="17">
        <v>0.35399664442621498</v>
      </c>
      <c r="AT11" s="17"/>
      <c r="AU11" s="17">
        <v>0.34979884388286298</v>
      </c>
      <c r="AV11" s="17">
        <v>0.32688861468312702</v>
      </c>
      <c r="AW11" s="17">
        <v>0.26605584355502798</v>
      </c>
      <c r="AX11" s="17">
        <v>0.25446587910763702</v>
      </c>
      <c r="AY11" s="17">
        <v>0.17357564619062801</v>
      </c>
    </row>
    <row r="12" spans="2:51" ht="29" x14ac:dyDescent="0.35">
      <c r="B12" s="18" t="s">
        <v>86</v>
      </c>
      <c r="C12" s="17">
        <v>0.10233625879821701</v>
      </c>
      <c r="D12" s="17">
        <v>8.0199081047207396E-2</v>
      </c>
      <c r="E12" s="17">
        <v>0.123228923520526</v>
      </c>
      <c r="F12" s="17"/>
      <c r="G12" s="17">
        <v>9.1066329140457994E-2</v>
      </c>
      <c r="H12" s="17">
        <v>9.1319509114882402E-2</v>
      </c>
      <c r="I12" s="17">
        <v>0.15111515994140801</v>
      </c>
      <c r="J12" s="17">
        <v>0.150366197762412</v>
      </c>
      <c r="K12" s="17">
        <v>9.0727667766697398E-2</v>
      </c>
      <c r="L12" s="17">
        <v>4.7539348104099599E-2</v>
      </c>
      <c r="M12" s="17"/>
      <c r="N12" s="17">
        <v>6.6800850090294406E-2</v>
      </c>
      <c r="O12" s="17">
        <v>0.106902082689698</v>
      </c>
      <c r="P12" s="17">
        <v>7.8143359711521504E-2</v>
      </c>
      <c r="Q12" s="17">
        <v>0.15949806059770399</v>
      </c>
      <c r="R12" s="17"/>
      <c r="S12" s="17">
        <v>0.10143484969840599</v>
      </c>
      <c r="T12" s="17">
        <v>0.101148313680295</v>
      </c>
      <c r="U12" s="17">
        <v>7.1825113461578993E-2</v>
      </c>
      <c r="V12" s="17">
        <v>0.116534953900819</v>
      </c>
      <c r="W12" s="17">
        <v>7.1963718155964806E-2</v>
      </c>
      <c r="X12" s="17">
        <v>0.12392945001552499</v>
      </c>
      <c r="Y12" s="17">
        <v>0.144987903560653</v>
      </c>
      <c r="Z12" s="17">
        <v>2.70056088302109E-2</v>
      </c>
      <c r="AA12" s="17">
        <v>8.4949766722807796E-2</v>
      </c>
      <c r="AB12" s="17">
        <v>0.101932808561096</v>
      </c>
      <c r="AC12" s="17">
        <v>0.16972118892040999</v>
      </c>
      <c r="AD12" s="17">
        <v>9.4852593767949106E-2</v>
      </c>
      <c r="AE12" s="17"/>
      <c r="AF12" s="17">
        <v>0.101328360076474</v>
      </c>
      <c r="AG12" s="17">
        <v>9.2390542419702903E-2</v>
      </c>
      <c r="AH12" s="17">
        <v>0.13261511077350499</v>
      </c>
      <c r="AI12" s="17"/>
      <c r="AJ12" s="17">
        <v>6.6847793241475897E-2</v>
      </c>
      <c r="AK12" s="17">
        <v>0.11380707042937099</v>
      </c>
      <c r="AL12" s="17">
        <v>8.1480072859686198E-2</v>
      </c>
      <c r="AM12" s="17">
        <v>0.22493332708611799</v>
      </c>
      <c r="AN12" s="17">
        <v>0.137819829425116</v>
      </c>
      <c r="AO12" s="17"/>
      <c r="AP12" s="17">
        <v>4.1052116520129599E-2</v>
      </c>
      <c r="AQ12" s="17">
        <v>0.103115672817211</v>
      </c>
      <c r="AR12" s="17">
        <v>9.7804644619530798E-2</v>
      </c>
      <c r="AS12" s="17">
        <v>0.13607984300738399</v>
      </c>
      <c r="AT12" s="17"/>
      <c r="AU12" s="17">
        <v>0.118940403579993</v>
      </c>
      <c r="AV12" s="17">
        <v>9.8557337382676205E-2</v>
      </c>
      <c r="AW12" s="17">
        <v>7.5467275138649301E-2</v>
      </c>
      <c r="AX12" s="17">
        <v>0.123884150337308</v>
      </c>
      <c r="AY12" s="17">
        <v>9.1448805029194294E-2</v>
      </c>
    </row>
    <row r="13" spans="2:51" x14ac:dyDescent="0.35">
      <c r="B13" s="18" t="s">
        <v>70</v>
      </c>
      <c r="C13" s="19">
        <v>2.2412182471891001E-2</v>
      </c>
      <c r="D13" s="19">
        <v>1.7542203129783499E-2</v>
      </c>
      <c r="E13" s="19">
        <v>2.7211827048735201E-2</v>
      </c>
      <c r="F13" s="19"/>
      <c r="G13" s="19">
        <v>4.8314513399218599E-2</v>
      </c>
      <c r="H13" s="19">
        <v>2.3993705611187899E-2</v>
      </c>
      <c r="I13" s="19">
        <v>2.33270999979623E-2</v>
      </c>
      <c r="J13" s="19">
        <v>1.7826470956618198E-2</v>
      </c>
      <c r="K13" s="19">
        <v>2.9596549076968601E-2</v>
      </c>
      <c r="L13" s="19">
        <v>2.0997898814901599E-3</v>
      </c>
      <c r="M13" s="19"/>
      <c r="N13" s="19">
        <v>1.3072287959430599E-2</v>
      </c>
      <c r="O13" s="19">
        <v>1.51514835727915E-2</v>
      </c>
      <c r="P13" s="19">
        <v>2.3559090102867601E-2</v>
      </c>
      <c r="Q13" s="19">
        <v>3.5457207861137097E-2</v>
      </c>
      <c r="R13" s="19"/>
      <c r="S13" s="19">
        <v>1.8679446687552701E-2</v>
      </c>
      <c r="T13" s="19">
        <v>2.5014653679819698E-2</v>
      </c>
      <c r="U13" s="19">
        <v>1.8233066003788399E-2</v>
      </c>
      <c r="V13" s="19">
        <v>2.4105657142712001E-2</v>
      </c>
      <c r="W13" s="19">
        <v>7.2754253312559804E-3</v>
      </c>
      <c r="X13" s="19">
        <v>3.1467269393013003E-2</v>
      </c>
      <c r="Y13" s="19">
        <v>1.2044368501197399E-2</v>
      </c>
      <c r="Z13" s="19">
        <v>3.7381882890937301E-2</v>
      </c>
      <c r="AA13" s="19">
        <v>1.9689966601684102E-2</v>
      </c>
      <c r="AB13" s="19">
        <v>3.11763035501996E-2</v>
      </c>
      <c r="AC13" s="19">
        <v>2.2339340571101301E-2</v>
      </c>
      <c r="AD13" s="19">
        <v>3.4522430985852698E-2</v>
      </c>
      <c r="AE13" s="19"/>
      <c r="AF13" s="19">
        <v>1.3799943223477501E-2</v>
      </c>
      <c r="AG13" s="19">
        <v>1.38686887987951E-2</v>
      </c>
      <c r="AH13" s="19">
        <v>4.0440259707468597E-2</v>
      </c>
      <c r="AI13" s="19"/>
      <c r="AJ13" s="19">
        <v>1.32943765543396E-2</v>
      </c>
      <c r="AK13" s="19">
        <v>1.1540383123646299E-2</v>
      </c>
      <c r="AL13" s="19">
        <v>6.4418277654582001E-3</v>
      </c>
      <c r="AM13" s="19">
        <v>7.05063822628339E-2</v>
      </c>
      <c r="AN13" s="19">
        <v>4.8520073120322402E-2</v>
      </c>
      <c r="AO13" s="19"/>
      <c r="AP13" s="19">
        <v>1.47928203535079E-2</v>
      </c>
      <c r="AQ13" s="19">
        <v>2.1032717487546801E-2</v>
      </c>
      <c r="AR13" s="19">
        <v>2.6178233905783499E-2</v>
      </c>
      <c r="AS13" s="19">
        <v>1.32225858713125E-2</v>
      </c>
      <c r="AT13" s="19"/>
      <c r="AU13" s="19">
        <v>2.6400428753711399E-2</v>
      </c>
      <c r="AV13" s="19">
        <v>2.9373256723356101E-2</v>
      </c>
      <c r="AW13" s="19">
        <v>1.39734162058625E-2</v>
      </c>
      <c r="AX13" s="19">
        <v>1.52307548426988E-2</v>
      </c>
      <c r="AY13" s="19">
        <v>5.5810426933391097E-2</v>
      </c>
    </row>
    <row r="14" spans="2:51" x14ac:dyDescent="0.35">
      <c r="B14" s="16"/>
    </row>
    <row r="15" spans="2:51" x14ac:dyDescent="0.35">
      <c r="B15" t="s">
        <v>73</v>
      </c>
    </row>
    <row r="16" spans="2:51" x14ac:dyDescent="0.35">
      <c r="B16" t="s">
        <v>74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J5:AN5"/>
    <mergeCell ref="AP5:AS5"/>
    <mergeCell ref="AU5:AY5"/>
    <mergeCell ref="D2:AS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AY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5" width="10.7265625" customWidth="1"/>
    <col min="46" max="46" width="2.1796875" customWidth="1"/>
    <col min="47" max="51" width="10.7265625" customWidth="1"/>
    <col min="52" max="52" width="2.1796875" customWidth="1"/>
  </cols>
  <sheetData>
    <row r="2" spans="2:51" ht="40" customHeight="1" x14ac:dyDescent="0.35">
      <c r="D2" s="27" t="s">
        <v>93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</row>
    <row r="5" spans="2:51" ht="30" customHeight="1" x14ac:dyDescent="0.35">
      <c r="B5" s="15"/>
      <c r="C5" s="15"/>
      <c r="D5" s="26" t="s">
        <v>57</v>
      </c>
      <c r="E5" s="26"/>
      <c r="F5" s="15"/>
      <c r="G5" s="26" t="s">
        <v>58</v>
      </c>
      <c r="H5" s="26"/>
      <c r="I5" s="26"/>
      <c r="J5" s="26"/>
      <c r="K5" s="26"/>
      <c r="L5" s="26"/>
      <c r="M5" s="15"/>
      <c r="N5" s="26" t="s">
        <v>59</v>
      </c>
      <c r="O5" s="26"/>
      <c r="P5" s="26"/>
      <c r="Q5" s="26"/>
      <c r="R5" s="15"/>
      <c r="S5" s="26" t="s">
        <v>60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61</v>
      </c>
      <c r="AG5" s="26"/>
      <c r="AH5" s="26"/>
      <c r="AI5" s="15"/>
      <c r="AJ5" s="26" t="s">
        <v>62</v>
      </c>
      <c r="AK5" s="26"/>
      <c r="AL5" s="26"/>
      <c r="AM5" s="26"/>
      <c r="AN5" s="26"/>
      <c r="AO5" s="15"/>
      <c r="AP5" s="26" t="s">
        <v>63</v>
      </c>
      <c r="AQ5" s="26"/>
      <c r="AR5" s="26"/>
      <c r="AS5" s="26"/>
      <c r="AT5" s="15"/>
      <c r="AU5" s="26" t="s">
        <v>64</v>
      </c>
      <c r="AV5" s="26"/>
      <c r="AW5" s="26"/>
      <c r="AX5" s="26"/>
      <c r="AY5" s="26"/>
    </row>
    <row r="6" spans="2:51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</row>
    <row r="7" spans="2:51" ht="30" customHeight="1" x14ac:dyDescent="0.35">
      <c r="B7" s="10" t="s">
        <v>19</v>
      </c>
      <c r="C7" s="10">
        <v>2012</v>
      </c>
      <c r="D7" s="10">
        <v>955</v>
      </c>
      <c r="E7" s="10">
        <v>1055</v>
      </c>
      <c r="F7" s="10"/>
      <c r="G7" s="10">
        <v>275</v>
      </c>
      <c r="H7" s="10">
        <v>298</v>
      </c>
      <c r="I7" s="10">
        <v>334</v>
      </c>
      <c r="J7" s="10">
        <v>348</v>
      </c>
      <c r="K7" s="10">
        <v>322</v>
      </c>
      <c r="L7" s="10">
        <v>435</v>
      </c>
      <c r="M7" s="10"/>
      <c r="N7" s="10">
        <v>571</v>
      </c>
      <c r="O7" s="10">
        <v>558</v>
      </c>
      <c r="P7" s="10">
        <v>380</v>
      </c>
      <c r="Q7" s="10">
        <v>492</v>
      </c>
      <c r="R7" s="10"/>
      <c r="S7" s="10">
        <v>269</v>
      </c>
      <c r="T7" s="10">
        <v>273</v>
      </c>
      <c r="U7" s="10">
        <v>177</v>
      </c>
      <c r="V7" s="10">
        <v>182</v>
      </c>
      <c r="W7" s="10">
        <v>144</v>
      </c>
      <c r="X7" s="10">
        <v>172</v>
      </c>
      <c r="Y7" s="10">
        <v>165</v>
      </c>
      <c r="Z7" s="10">
        <v>79</v>
      </c>
      <c r="AA7" s="10">
        <v>226</v>
      </c>
      <c r="AB7" s="10">
        <v>172</v>
      </c>
      <c r="AC7" s="10">
        <v>94</v>
      </c>
      <c r="AD7" s="10">
        <v>59</v>
      </c>
      <c r="AE7" s="10"/>
      <c r="AF7" s="10">
        <v>735</v>
      </c>
      <c r="AG7" s="10">
        <v>824</v>
      </c>
      <c r="AH7" s="10">
        <v>271</v>
      </c>
      <c r="AI7" s="10"/>
      <c r="AJ7" s="10">
        <v>678</v>
      </c>
      <c r="AK7" s="10">
        <v>577</v>
      </c>
      <c r="AL7" s="10">
        <v>153</v>
      </c>
      <c r="AM7" s="10">
        <v>25</v>
      </c>
      <c r="AN7" s="10">
        <v>282</v>
      </c>
      <c r="AO7" s="10"/>
      <c r="AP7" s="10">
        <v>402</v>
      </c>
      <c r="AQ7" s="10">
        <v>753</v>
      </c>
      <c r="AR7" s="10">
        <v>156</v>
      </c>
      <c r="AS7" s="10">
        <v>163</v>
      </c>
      <c r="AT7" s="10"/>
      <c r="AU7" s="10">
        <v>443</v>
      </c>
      <c r="AV7" s="10">
        <v>436</v>
      </c>
      <c r="AW7" s="10">
        <v>551</v>
      </c>
      <c r="AX7" s="10">
        <v>254</v>
      </c>
      <c r="AY7" s="10">
        <v>42</v>
      </c>
    </row>
    <row r="8" spans="2:51" ht="30" customHeight="1" x14ac:dyDescent="0.35">
      <c r="B8" s="11" t="s">
        <v>20</v>
      </c>
      <c r="C8" s="11">
        <v>2012</v>
      </c>
      <c r="D8" s="11">
        <v>993</v>
      </c>
      <c r="E8" s="11">
        <v>1017</v>
      </c>
      <c r="F8" s="11"/>
      <c r="G8" s="11">
        <v>279</v>
      </c>
      <c r="H8" s="11">
        <v>342</v>
      </c>
      <c r="I8" s="11">
        <v>344</v>
      </c>
      <c r="J8" s="11">
        <v>343</v>
      </c>
      <c r="K8" s="11">
        <v>283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728</v>
      </c>
      <c r="AG8" s="11">
        <v>816</v>
      </c>
      <c r="AH8" s="11">
        <v>282</v>
      </c>
      <c r="AI8" s="11"/>
      <c r="AJ8" s="11">
        <v>667</v>
      </c>
      <c r="AK8" s="11">
        <v>584</v>
      </c>
      <c r="AL8" s="11">
        <v>147</v>
      </c>
      <c r="AM8" s="11">
        <v>26</v>
      </c>
      <c r="AN8" s="11">
        <v>286</v>
      </c>
      <c r="AO8" s="11"/>
      <c r="AP8" s="11">
        <v>400</v>
      </c>
      <c r="AQ8" s="11">
        <v>759</v>
      </c>
      <c r="AR8" s="11">
        <v>152</v>
      </c>
      <c r="AS8" s="11">
        <v>164</v>
      </c>
      <c r="AT8" s="11"/>
      <c r="AU8" s="11">
        <v>442</v>
      </c>
      <c r="AV8" s="11">
        <v>440</v>
      </c>
      <c r="AW8" s="11">
        <v>554</v>
      </c>
      <c r="AX8" s="11">
        <v>252</v>
      </c>
      <c r="AY8" s="11">
        <v>39</v>
      </c>
    </row>
    <row r="9" spans="2:51" x14ac:dyDescent="0.35">
      <c r="B9" s="18" t="s">
        <v>88</v>
      </c>
      <c r="C9" s="17">
        <v>0.109925911632985</v>
      </c>
      <c r="D9" s="17">
        <v>9.1979896268240394E-2</v>
      </c>
      <c r="E9" s="17">
        <v>0.12766646430135001</v>
      </c>
      <c r="F9" s="17"/>
      <c r="G9" s="17">
        <v>0.13816875628817499</v>
      </c>
      <c r="H9" s="17">
        <v>0.14216594884418901</v>
      </c>
      <c r="I9" s="17">
        <v>0.13645504034598699</v>
      </c>
      <c r="J9" s="17">
        <v>0.15407966055380701</v>
      </c>
      <c r="K9" s="17">
        <v>7.3301185236827701E-2</v>
      </c>
      <c r="L9" s="17">
        <v>3.1911523835978298E-2</v>
      </c>
      <c r="M9" s="17"/>
      <c r="N9" s="17">
        <v>9.6637244572515907E-2</v>
      </c>
      <c r="O9" s="17">
        <v>0.10077881130046799</v>
      </c>
      <c r="P9" s="17">
        <v>9.2013810151663794E-2</v>
      </c>
      <c r="Q9" s="17">
        <v>0.151989969964264</v>
      </c>
      <c r="R9" s="17"/>
      <c r="S9" s="17">
        <v>0.141445748094255</v>
      </c>
      <c r="T9" s="17">
        <v>9.3801620467778901E-2</v>
      </c>
      <c r="U9" s="17">
        <v>0.113643417682204</v>
      </c>
      <c r="V9" s="17">
        <v>7.1999617528360205E-2</v>
      </c>
      <c r="W9" s="17">
        <v>0.115534888917089</v>
      </c>
      <c r="X9" s="17">
        <v>0.105435000955789</v>
      </c>
      <c r="Y9" s="17">
        <v>0.116289588241744</v>
      </c>
      <c r="Z9" s="17">
        <v>3.5725787734293898E-2</v>
      </c>
      <c r="AA9" s="17">
        <v>9.1066963262682099E-2</v>
      </c>
      <c r="AB9" s="17">
        <v>0.12830321291323399</v>
      </c>
      <c r="AC9" s="17">
        <v>0.14485304334811999</v>
      </c>
      <c r="AD9" s="17">
        <v>0.17406818111644201</v>
      </c>
      <c r="AE9" s="17"/>
      <c r="AF9" s="17">
        <v>7.0081865491401801E-2</v>
      </c>
      <c r="AG9" s="17">
        <v>0.13620702985227401</v>
      </c>
      <c r="AH9" s="17">
        <v>0.14769381892672201</v>
      </c>
      <c r="AI9" s="17"/>
      <c r="AJ9" s="17">
        <v>7.7166889348301404E-2</v>
      </c>
      <c r="AK9" s="17">
        <v>0.124826830462004</v>
      </c>
      <c r="AL9" s="17">
        <v>0.11796282335718999</v>
      </c>
      <c r="AM9" s="17">
        <v>0</v>
      </c>
      <c r="AN9" s="17">
        <v>0.132022822569861</v>
      </c>
      <c r="AO9" s="17"/>
      <c r="AP9" s="17">
        <v>8.6483569778193506E-2</v>
      </c>
      <c r="AQ9" s="17">
        <v>0.106810412675533</v>
      </c>
      <c r="AR9" s="17">
        <v>0.133144971429838</v>
      </c>
      <c r="AS9" s="17">
        <v>0.100203812178824</v>
      </c>
      <c r="AT9" s="17"/>
      <c r="AU9" s="17">
        <v>9.9222648326523902E-2</v>
      </c>
      <c r="AV9" s="17">
        <v>9.7819897896788202E-2</v>
      </c>
      <c r="AW9" s="17">
        <v>0.10739380644164399</v>
      </c>
      <c r="AX9" s="17">
        <v>0.150598347134028</v>
      </c>
      <c r="AY9" s="17">
        <v>0.191277096144194</v>
      </c>
    </row>
    <row r="10" spans="2:51" ht="29" x14ac:dyDescent="0.35">
      <c r="B10" s="18" t="s">
        <v>89</v>
      </c>
      <c r="C10" s="17">
        <v>0.22771312029597501</v>
      </c>
      <c r="D10" s="17">
        <v>0.207646855823864</v>
      </c>
      <c r="E10" s="17">
        <v>0.24579035027234</v>
      </c>
      <c r="F10" s="17"/>
      <c r="G10" s="17">
        <v>0.32623713432331197</v>
      </c>
      <c r="H10" s="17">
        <v>0.27914544003844799</v>
      </c>
      <c r="I10" s="17">
        <v>0.28842441008113001</v>
      </c>
      <c r="J10" s="17">
        <v>0.20410020193847001</v>
      </c>
      <c r="K10" s="17">
        <v>0.18019958005421599</v>
      </c>
      <c r="L10" s="17">
        <v>0.122085747949722</v>
      </c>
      <c r="M10" s="17"/>
      <c r="N10" s="17">
        <v>0.23083521193940401</v>
      </c>
      <c r="O10" s="17">
        <v>0.235018457638064</v>
      </c>
      <c r="P10" s="17">
        <v>0.219213041191474</v>
      </c>
      <c r="Q10" s="17">
        <v>0.22531553044514699</v>
      </c>
      <c r="R10" s="17"/>
      <c r="S10" s="17">
        <v>0.22654809309670401</v>
      </c>
      <c r="T10" s="17">
        <v>0.230803017033646</v>
      </c>
      <c r="U10" s="17">
        <v>0.186313856380878</v>
      </c>
      <c r="V10" s="17">
        <v>0.22187290074757501</v>
      </c>
      <c r="W10" s="17">
        <v>0.259414278294334</v>
      </c>
      <c r="X10" s="17">
        <v>0.25694284911044402</v>
      </c>
      <c r="Y10" s="17">
        <v>0.21350443350714701</v>
      </c>
      <c r="Z10" s="17">
        <v>0.20774830371539299</v>
      </c>
      <c r="AA10" s="17">
        <v>0.27742383505614399</v>
      </c>
      <c r="AB10" s="17">
        <v>0.17623180890711801</v>
      </c>
      <c r="AC10" s="17">
        <v>0.20101589819243601</v>
      </c>
      <c r="AD10" s="17">
        <v>0.26762068040268999</v>
      </c>
      <c r="AE10" s="17"/>
      <c r="AF10" s="17">
        <v>0.20413974656632</v>
      </c>
      <c r="AG10" s="17">
        <v>0.20957577273508099</v>
      </c>
      <c r="AH10" s="17">
        <v>0.27268341550226499</v>
      </c>
      <c r="AI10" s="17"/>
      <c r="AJ10" s="17">
        <v>0.183749653709741</v>
      </c>
      <c r="AK10" s="17">
        <v>0.266766634898779</v>
      </c>
      <c r="AL10" s="17">
        <v>0.20679523343155601</v>
      </c>
      <c r="AM10" s="17">
        <v>0.22072908482078499</v>
      </c>
      <c r="AN10" s="17">
        <v>0.25420118742367698</v>
      </c>
      <c r="AO10" s="17"/>
      <c r="AP10" s="17">
        <v>0.168828067162272</v>
      </c>
      <c r="AQ10" s="17">
        <v>0.28131712117402302</v>
      </c>
      <c r="AR10" s="17">
        <v>0.230146624781148</v>
      </c>
      <c r="AS10" s="17">
        <v>0.22719437160007</v>
      </c>
      <c r="AT10" s="17"/>
      <c r="AU10" s="17">
        <v>0.19713767441941099</v>
      </c>
      <c r="AV10" s="17">
        <v>0.27322257965504199</v>
      </c>
      <c r="AW10" s="17">
        <v>0.246737146917893</v>
      </c>
      <c r="AX10" s="17">
        <v>0.222530045712998</v>
      </c>
      <c r="AY10" s="17">
        <v>0.163275777976538</v>
      </c>
    </row>
    <row r="11" spans="2:51" ht="29" x14ac:dyDescent="0.35">
      <c r="B11" s="18" t="s">
        <v>90</v>
      </c>
      <c r="C11" s="17">
        <v>0.41850558925680797</v>
      </c>
      <c r="D11" s="17">
        <v>0.41333810356857897</v>
      </c>
      <c r="E11" s="17">
        <v>0.42437417757694001</v>
      </c>
      <c r="F11" s="17"/>
      <c r="G11" s="17">
        <v>0.37021612820901301</v>
      </c>
      <c r="H11" s="17">
        <v>0.40283821827851701</v>
      </c>
      <c r="I11" s="17">
        <v>0.41723088633868299</v>
      </c>
      <c r="J11" s="17">
        <v>0.41888343398146999</v>
      </c>
      <c r="K11" s="17">
        <v>0.46238455909314902</v>
      </c>
      <c r="L11" s="17">
        <v>0.43451945266661801</v>
      </c>
      <c r="M11" s="17"/>
      <c r="N11" s="17">
        <v>0.36457814940756</v>
      </c>
      <c r="O11" s="17">
        <v>0.42576482095545598</v>
      </c>
      <c r="P11" s="17">
        <v>0.45728891939266503</v>
      </c>
      <c r="Q11" s="17">
        <v>0.44207307518546002</v>
      </c>
      <c r="R11" s="17"/>
      <c r="S11" s="17">
        <v>0.41867037177312699</v>
      </c>
      <c r="T11" s="17">
        <v>0.39351835745851099</v>
      </c>
      <c r="U11" s="17">
        <v>0.40796674873584099</v>
      </c>
      <c r="V11" s="17">
        <v>0.45813723347903901</v>
      </c>
      <c r="W11" s="17">
        <v>0.42992030284841998</v>
      </c>
      <c r="X11" s="17">
        <v>0.40992209919367101</v>
      </c>
      <c r="Y11" s="17">
        <v>0.40078350897500697</v>
      </c>
      <c r="Z11" s="17">
        <v>0.46693294111475198</v>
      </c>
      <c r="AA11" s="17">
        <v>0.401366217599324</v>
      </c>
      <c r="AB11" s="17">
        <v>0.46591598532276501</v>
      </c>
      <c r="AC11" s="17">
        <v>0.42631584420614799</v>
      </c>
      <c r="AD11" s="17">
        <v>0.32459528068961202</v>
      </c>
      <c r="AE11" s="17"/>
      <c r="AF11" s="17">
        <v>0.458681272624539</v>
      </c>
      <c r="AG11" s="17">
        <v>0.39109665780030001</v>
      </c>
      <c r="AH11" s="17">
        <v>0.411201575732008</v>
      </c>
      <c r="AI11" s="17"/>
      <c r="AJ11" s="17">
        <v>0.44378334661115898</v>
      </c>
      <c r="AK11" s="17">
        <v>0.39575807946311597</v>
      </c>
      <c r="AL11" s="17">
        <v>0.41708813754808199</v>
      </c>
      <c r="AM11" s="17">
        <v>0.43552904080193799</v>
      </c>
      <c r="AN11" s="17">
        <v>0.41144789635788398</v>
      </c>
      <c r="AO11" s="17"/>
      <c r="AP11" s="17">
        <v>0.438415983850025</v>
      </c>
      <c r="AQ11" s="17">
        <v>0.39451667129019502</v>
      </c>
      <c r="AR11" s="17">
        <v>0.42116330763682902</v>
      </c>
      <c r="AS11" s="17">
        <v>0.42155646006878</v>
      </c>
      <c r="AT11" s="17"/>
      <c r="AU11" s="17">
        <v>0.43730485793285001</v>
      </c>
      <c r="AV11" s="17">
        <v>0.42134468903312899</v>
      </c>
      <c r="AW11" s="17">
        <v>0.41681133621885003</v>
      </c>
      <c r="AX11" s="17">
        <v>0.40643386178253499</v>
      </c>
      <c r="AY11" s="17">
        <v>0.21501115531600001</v>
      </c>
    </row>
    <row r="12" spans="2:51" ht="29" x14ac:dyDescent="0.35">
      <c r="B12" s="18" t="s">
        <v>91</v>
      </c>
      <c r="C12" s="17">
        <v>0.13692433380204599</v>
      </c>
      <c r="D12" s="17">
        <v>0.16633676485462201</v>
      </c>
      <c r="E12" s="17">
        <v>0.108471799232269</v>
      </c>
      <c r="F12" s="17"/>
      <c r="G12" s="17">
        <v>8.9836758149388296E-2</v>
      </c>
      <c r="H12" s="17">
        <v>9.7808462199006893E-2</v>
      </c>
      <c r="I12" s="17">
        <v>9.2746590061725295E-2</v>
      </c>
      <c r="J12" s="17">
        <v>0.14098228451671899</v>
      </c>
      <c r="K12" s="17">
        <v>0.16171404947209</v>
      </c>
      <c r="L12" s="17">
        <v>0.21611168956839699</v>
      </c>
      <c r="M12" s="17"/>
      <c r="N12" s="17">
        <v>0.177361950258418</v>
      </c>
      <c r="O12" s="17">
        <v>0.13030282374895399</v>
      </c>
      <c r="P12" s="17">
        <v>0.130557109982613</v>
      </c>
      <c r="Q12" s="17">
        <v>0.101109259628074</v>
      </c>
      <c r="R12" s="17"/>
      <c r="S12" s="17">
        <v>0.109202250927148</v>
      </c>
      <c r="T12" s="17">
        <v>0.13775577469845299</v>
      </c>
      <c r="U12" s="17">
        <v>0.17699519657372201</v>
      </c>
      <c r="V12" s="17">
        <v>0.14314417378458499</v>
      </c>
      <c r="W12" s="17">
        <v>0.13571836068772</v>
      </c>
      <c r="X12" s="17">
        <v>9.0170303812540195E-2</v>
      </c>
      <c r="Y12" s="17">
        <v>0.16918928716768999</v>
      </c>
      <c r="Z12" s="17">
        <v>0.15581283910837401</v>
      </c>
      <c r="AA12" s="17">
        <v>0.122020979569963</v>
      </c>
      <c r="AB12" s="17">
        <v>0.138487645498032</v>
      </c>
      <c r="AC12" s="17">
        <v>0.13850241026149099</v>
      </c>
      <c r="AD12" s="17">
        <v>0.216924298266715</v>
      </c>
      <c r="AE12" s="17"/>
      <c r="AF12" s="17">
        <v>0.153002795153136</v>
      </c>
      <c r="AG12" s="17">
        <v>0.150769419501256</v>
      </c>
      <c r="AH12" s="17">
        <v>7.9555746985327094E-2</v>
      </c>
      <c r="AI12" s="17"/>
      <c r="AJ12" s="17">
        <v>0.15968068924083501</v>
      </c>
      <c r="AK12" s="17">
        <v>0.122931989204999</v>
      </c>
      <c r="AL12" s="17">
        <v>0.14333873532647301</v>
      </c>
      <c r="AM12" s="17">
        <v>0.14320810622452801</v>
      </c>
      <c r="AN12" s="17">
        <v>0.114102427303847</v>
      </c>
      <c r="AO12" s="17"/>
      <c r="AP12" s="17">
        <v>0.149254641000725</v>
      </c>
      <c r="AQ12" s="17">
        <v>0.12887543529619</v>
      </c>
      <c r="AR12" s="17">
        <v>0.14401061951681099</v>
      </c>
      <c r="AS12" s="17">
        <v>0.156740014734112</v>
      </c>
      <c r="AT12" s="17"/>
      <c r="AU12" s="17">
        <v>0.15603976833955599</v>
      </c>
      <c r="AV12" s="17">
        <v>0.11805673871335901</v>
      </c>
      <c r="AW12" s="17">
        <v>0.13478181041269999</v>
      </c>
      <c r="AX12" s="17">
        <v>0.106960930962365</v>
      </c>
      <c r="AY12" s="17">
        <v>0.27486892099892002</v>
      </c>
    </row>
    <row r="13" spans="2:51" x14ac:dyDescent="0.35">
      <c r="B13" s="18" t="s">
        <v>92</v>
      </c>
      <c r="C13" s="17">
        <v>8.5081029799598695E-2</v>
      </c>
      <c r="D13" s="17">
        <v>0.105013508728531</v>
      </c>
      <c r="E13" s="17">
        <v>6.5783907854899404E-2</v>
      </c>
      <c r="F13" s="17"/>
      <c r="G13" s="17">
        <v>3.1812223122869097E-2</v>
      </c>
      <c r="H13" s="17">
        <v>4.9742643560682698E-2</v>
      </c>
      <c r="I13" s="17">
        <v>4.74661855534423E-2</v>
      </c>
      <c r="J13" s="17">
        <v>7.0325534770064202E-2</v>
      </c>
      <c r="K13" s="17">
        <v>0.10445815566521401</v>
      </c>
      <c r="L13" s="17">
        <v>0.17891062010107001</v>
      </c>
      <c r="M13" s="17"/>
      <c r="N13" s="17">
        <v>0.120015019092281</v>
      </c>
      <c r="O13" s="17">
        <v>8.8365676656951594E-2</v>
      </c>
      <c r="P13" s="17">
        <v>7.6118856696784795E-2</v>
      </c>
      <c r="Q13" s="17">
        <v>4.9780050287859597E-2</v>
      </c>
      <c r="R13" s="17"/>
      <c r="S13" s="17">
        <v>8.6751598024117596E-2</v>
      </c>
      <c r="T13" s="17">
        <v>0.111558261850569</v>
      </c>
      <c r="U13" s="17">
        <v>0.109593296320336</v>
      </c>
      <c r="V13" s="17">
        <v>8.5289005088652697E-2</v>
      </c>
      <c r="W13" s="17">
        <v>5.3504014725539499E-2</v>
      </c>
      <c r="X13" s="17">
        <v>8.7616018862486406E-2</v>
      </c>
      <c r="Y13" s="17">
        <v>7.4421341189607998E-2</v>
      </c>
      <c r="Z13" s="17">
        <v>0.121754057710816</v>
      </c>
      <c r="AA13" s="17">
        <v>9.6092602301424301E-2</v>
      </c>
      <c r="AB13" s="17">
        <v>6.7695128700515403E-2</v>
      </c>
      <c r="AC13" s="17">
        <v>5.7379727434124797E-2</v>
      </c>
      <c r="AD13" s="17">
        <v>0</v>
      </c>
      <c r="AE13" s="17"/>
      <c r="AF13" s="17">
        <v>9.8350008320799195E-2</v>
      </c>
      <c r="AG13" s="17">
        <v>9.4574466733315696E-2</v>
      </c>
      <c r="AH13" s="17">
        <v>5.7979754857088298E-2</v>
      </c>
      <c r="AI13" s="17"/>
      <c r="AJ13" s="17">
        <v>0.12099311602217</v>
      </c>
      <c r="AK13" s="17">
        <v>7.5760686732651003E-2</v>
      </c>
      <c r="AL13" s="17">
        <v>0.108747472893348</v>
      </c>
      <c r="AM13" s="17">
        <v>0.16973346641078299</v>
      </c>
      <c r="AN13" s="17">
        <v>4.3242893364692801E-2</v>
      </c>
      <c r="AO13" s="17"/>
      <c r="AP13" s="17">
        <v>0.14263514540797501</v>
      </c>
      <c r="AQ13" s="17">
        <v>6.9408489807444101E-2</v>
      </c>
      <c r="AR13" s="17">
        <v>6.5676573815325601E-2</v>
      </c>
      <c r="AS13" s="17">
        <v>7.4725383061138795E-2</v>
      </c>
      <c r="AT13" s="17"/>
      <c r="AU13" s="17">
        <v>8.5196742537259604E-2</v>
      </c>
      <c r="AV13" s="17">
        <v>6.3191402448585704E-2</v>
      </c>
      <c r="AW13" s="17">
        <v>7.2742444185034602E-2</v>
      </c>
      <c r="AX13" s="17">
        <v>0.103528517398979</v>
      </c>
      <c r="AY13" s="17">
        <v>0.155567049564348</v>
      </c>
    </row>
    <row r="14" spans="2:51" x14ac:dyDescent="0.35">
      <c r="B14" s="18" t="s">
        <v>70</v>
      </c>
      <c r="C14" s="19">
        <v>2.1850015212587798E-2</v>
      </c>
      <c r="D14" s="19">
        <v>1.5684870756162698E-2</v>
      </c>
      <c r="E14" s="19">
        <v>2.7913300762200999E-2</v>
      </c>
      <c r="F14" s="19"/>
      <c r="G14" s="19">
        <v>4.3728999907242098E-2</v>
      </c>
      <c r="H14" s="19">
        <v>2.8299287079156899E-2</v>
      </c>
      <c r="I14" s="19">
        <v>1.76768876190323E-2</v>
      </c>
      <c r="J14" s="19">
        <v>1.1628884239470699E-2</v>
      </c>
      <c r="K14" s="19">
        <v>1.79424704785031E-2</v>
      </c>
      <c r="L14" s="19">
        <v>1.6460965878215002E-2</v>
      </c>
      <c r="M14" s="19"/>
      <c r="N14" s="19">
        <v>1.05724247298203E-2</v>
      </c>
      <c r="O14" s="19">
        <v>1.9769409700108102E-2</v>
      </c>
      <c r="P14" s="19">
        <v>2.4808262584799401E-2</v>
      </c>
      <c r="Q14" s="19">
        <v>2.97321144891954E-2</v>
      </c>
      <c r="R14" s="19"/>
      <c r="S14" s="19">
        <v>1.7381938084647702E-2</v>
      </c>
      <c r="T14" s="19">
        <v>3.25629684910426E-2</v>
      </c>
      <c r="U14" s="19">
        <v>5.48748430701933E-3</v>
      </c>
      <c r="V14" s="19">
        <v>1.95570693717887E-2</v>
      </c>
      <c r="W14" s="19">
        <v>5.9081545268978497E-3</v>
      </c>
      <c r="X14" s="19">
        <v>4.9913728065069503E-2</v>
      </c>
      <c r="Y14" s="19">
        <v>2.5811840918804899E-2</v>
      </c>
      <c r="Z14" s="19">
        <v>1.20260706163711E-2</v>
      </c>
      <c r="AA14" s="19">
        <v>1.2029402210463299E-2</v>
      </c>
      <c r="AB14" s="19">
        <v>2.33662186583357E-2</v>
      </c>
      <c r="AC14" s="19">
        <v>3.19330765576799E-2</v>
      </c>
      <c r="AD14" s="19">
        <v>1.67915595245407E-2</v>
      </c>
      <c r="AE14" s="19"/>
      <c r="AF14" s="19">
        <v>1.5744311843804201E-2</v>
      </c>
      <c r="AG14" s="19">
        <v>1.7776653377772601E-2</v>
      </c>
      <c r="AH14" s="19">
        <v>3.0885687996589299E-2</v>
      </c>
      <c r="AI14" s="19"/>
      <c r="AJ14" s="19">
        <v>1.46263050677947E-2</v>
      </c>
      <c r="AK14" s="19">
        <v>1.39557792384501E-2</v>
      </c>
      <c r="AL14" s="19">
        <v>6.0675974433490104E-3</v>
      </c>
      <c r="AM14" s="19">
        <v>3.0800301741967299E-2</v>
      </c>
      <c r="AN14" s="19">
        <v>4.4982772980038298E-2</v>
      </c>
      <c r="AO14" s="19"/>
      <c r="AP14" s="19">
        <v>1.43825928008087E-2</v>
      </c>
      <c r="AQ14" s="19">
        <v>1.9071869756616001E-2</v>
      </c>
      <c r="AR14" s="19">
        <v>5.85790282004883E-3</v>
      </c>
      <c r="AS14" s="19">
        <v>1.9579958357075902E-2</v>
      </c>
      <c r="AT14" s="19"/>
      <c r="AU14" s="19">
        <v>2.5098308444399701E-2</v>
      </c>
      <c r="AV14" s="19">
        <v>2.6364692253096199E-2</v>
      </c>
      <c r="AW14" s="19">
        <v>2.15334558238779E-2</v>
      </c>
      <c r="AX14" s="19">
        <v>9.9482970090942896E-3</v>
      </c>
      <c r="AY14" s="19">
        <v>0</v>
      </c>
    </row>
    <row r="15" spans="2:51" x14ac:dyDescent="0.35">
      <c r="B15" s="16"/>
    </row>
    <row r="16" spans="2:51" x14ac:dyDescent="0.35">
      <c r="B16" t="s">
        <v>73</v>
      </c>
    </row>
    <row r="17" spans="2:2" x14ac:dyDescent="0.35">
      <c r="B17" t="s">
        <v>74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J5:AN5"/>
    <mergeCell ref="AP5:AS5"/>
    <mergeCell ref="AU5:AY5"/>
    <mergeCell ref="D2:AS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Y19"/>
  <sheetViews>
    <sheetView showGridLines="0" topLeftCell="A6" workbookViewId="0">
      <pane xSplit="2" topLeftCell="AM1" activePane="topRight" state="frozen"/>
      <selection pane="topRight" activeCell="J9" sqref="J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5" width="10.7265625" customWidth="1"/>
    <col min="46" max="46" width="2.1796875" customWidth="1"/>
    <col min="47" max="51" width="10.7265625" customWidth="1"/>
    <col min="52" max="52" width="2.1796875" customWidth="1"/>
  </cols>
  <sheetData>
    <row r="2" spans="2:51" ht="40" customHeight="1" x14ac:dyDescent="0.35">
      <c r="D2" s="27" t="s">
        <v>99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</row>
    <row r="5" spans="2:51" ht="30" customHeight="1" x14ac:dyDescent="0.35">
      <c r="B5" s="15"/>
      <c r="C5" s="15"/>
      <c r="D5" s="26" t="s">
        <v>57</v>
      </c>
      <c r="E5" s="26"/>
      <c r="F5" s="15"/>
      <c r="G5" s="26" t="s">
        <v>58</v>
      </c>
      <c r="H5" s="26"/>
      <c r="I5" s="26"/>
      <c r="J5" s="26"/>
      <c r="K5" s="26"/>
      <c r="L5" s="26"/>
      <c r="M5" s="15"/>
      <c r="N5" s="26" t="s">
        <v>59</v>
      </c>
      <c r="O5" s="26"/>
      <c r="P5" s="26"/>
      <c r="Q5" s="26"/>
      <c r="R5" s="15"/>
      <c r="S5" s="26" t="s">
        <v>60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61</v>
      </c>
      <c r="AG5" s="26"/>
      <c r="AH5" s="26"/>
      <c r="AI5" s="15"/>
      <c r="AJ5" s="26" t="s">
        <v>62</v>
      </c>
      <c r="AK5" s="26"/>
      <c r="AL5" s="26"/>
      <c r="AM5" s="26"/>
      <c r="AN5" s="26"/>
      <c r="AO5" s="15"/>
      <c r="AP5" s="26" t="s">
        <v>63</v>
      </c>
      <c r="AQ5" s="26"/>
      <c r="AR5" s="26"/>
      <c r="AS5" s="26"/>
      <c r="AT5" s="15"/>
      <c r="AU5" s="26" t="s">
        <v>64</v>
      </c>
      <c r="AV5" s="26"/>
      <c r="AW5" s="26"/>
      <c r="AX5" s="26"/>
      <c r="AY5" s="26"/>
    </row>
    <row r="6" spans="2:51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</row>
    <row r="7" spans="2:51" ht="30" customHeight="1" x14ac:dyDescent="0.35">
      <c r="B7" s="10" t="s">
        <v>19</v>
      </c>
      <c r="C7" s="10">
        <v>2012</v>
      </c>
      <c r="D7" s="10">
        <v>955</v>
      </c>
      <c r="E7" s="10">
        <v>1055</v>
      </c>
      <c r="F7" s="10"/>
      <c r="G7" s="10">
        <v>275</v>
      </c>
      <c r="H7" s="10">
        <v>298</v>
      </c>
      <c r="I7" s="10">
        <v>334</v>
      </c>
      <c r="J7" s="10">
        <v>348</v>
      </c>
      <c r="K7" s="10">
        <v>322</v>
      </c>
      <c r="L7" s="10">
        <v>435</v>
      </c>
      <c r="M7" s="10"/>
      <c r="N7" s="10">
        <v>571</v>
      </c>
      <c r="O7" s="10">
        <v>558</v>
      </c>
      <c r="P7" s="10">
        <v>380</v>
      </c>
      <c r="Q7" s="10">
        <v>492</v>
      </c>
      <c r="R7" s="10"/>
      <c r="S7" s="10">
        <v>269</v>
      </c>
      <c r="T7" s="10">
        <v>273</v>
      </c>
      <c r="U7" s="10">
        <v>177</v>
      </c>
      <c r="V7" s="10">
        <v>182</v>
      </c>
      <c r="W7" s="10">
        <v>144</v>
      </c>
      <c r="X7" s="10">
        <v>172</v>
      </c>
      <c r="Y7" s="10">
        <v>165</v>
      </c>
      <c r="Z7" s="10">
        <v>79</v>
      </c>
      <c r="AA7" s="10">
        <v>226</v>
      </c>
      <c r="AB7" s="10">
        <v>172</v>
      </c>
      <c r="AC7" s="10">
        <v>94</v>
      </c>
      <c r="AD7" s="10">
        <v>59</v>
      </c>
      <c r="AE7" s="10"/>
      <c r="AF7" s="10">
        <v>735</v>
      </c>
      <c r="AG7" s="10">
        <v>824</v>
      </c>
      <c r="AH7" s="10">
        <v>271</v>
      </c>
      <c r="AI7" s="10"/>
      <c r="AJ7" s="10">
        <v>678</v>
      </c>
      <c r="AK7" s="10">
        <v>577</v>
      </c>
      <c r="AL7" s="10">
        <v>153</v>
      </c>
      <c r="AM7" s="10">
        <v>25</v>
      </c>
      <c r="AN7" s="10">
        <v>282</v>
      </c>
      <c r="AO7" s="10"/>
      <c r="AP7" s="10">
        <v>402</v>
      </c>
      <c r="AQ7" s="10">
        <v>753</v>
      </c>
      <c r="AR7" s="10">
        <v>156</v>
      </c>
      <c r="AS7" s="10">
        <v>163</v>
      </c>
      <c r="AT7" s="10"/>
      <c r="AU7" s="10">
        <v>443</v>
      </c>
      <c r="AV7" s="10">
        <v>436</v>
      </c>
      <c r="AW7" s="10">
        <v>551</v>
      </c>
      <c r="AX7" s="10">
        <v>254</v>
      </c>
      <c r="AY7" s="10">
        <v>42</v>
      </c>
    </row>
    <row r="8" spans="2:51" ht="30" customHeight="1" x14ac:dyDescent="0.35">
      <c r="B8" s="11" t="s">
        <v>20</v>
      </c>
      <c r="C8" s="11">
        <v>2012</v>
      </c>
      <c r="D8" s="11">
        <v>993</v>
      </c>
      <c r="E8" s="11">
        <v>1017</v>
      </c>
      <c r="F8" s="11"/>
      <c r="G8" s="11">
        <v>279</v>
      </c>
      <c r="H8" s="11">
        <v>342</v>
      </c>
      <c r="I8" s="11">
        <v>344</v>
      </c>
      <c r="J8" s="11">
        <v>343</v>
      </c>
      <c r="K8" s="11">
        <v>283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728</v>
      </c>
      <c r="AG8" s="11">
        <v>816</v>
      </c>
      <c r="AH8" s="11">
        <v>282</v>
      </c>
      <c r="AI8" s="11"/>
      <c r="AJ8" s="11">
        <v>667</v>
      </c>
      <c r="AK8" s="11">
        <v>584</v>
      </c>
      <c r="AL8" s="11">
        <v>147</v>
      </c>
      <c r="AM8" s="11">
        <v>26</v>
      </c>
      <c r="AN8" s="11">
        <v>286</v>
      </c>
      <c r="AO8" s="11"/>
      <c r="AP8" s="11">
        <v>400</v>
      </c>
      <c r="AQ8" s="11">
        <v>759</v>
      </c>
      <c r="AR8" s="11">
        <v>152</v>
      </c>
      <c r="AS8" s="11">
        <v>164</v>
      </c>
      <c r="AT8" s="11"/>
      <c r="AU8" s="11">
        <v>442</v>
      </c>
      <c r="AV8" s="11">
        <v>440</v>
      </c>
      <c r="AW8" s="11">
        <v>554</v>
      </c>
      <c r="AX8" s="11">
        <v>252</v>
      </c>
      <c r="AY8" s="11">
        <v>39</v>
      </c>
    </row>
    <row r="9" spans="2:51" ht="29" x14ac:dyDescent="0.35">
      <c r="B9" s="18" t="s">
        <v>94</v>
      </c>
      <c r="C9" s="17">
        <v>0.137179781518739</v>
      </c>
      <c r="D9" s="17">
        <v>0.116618152542267</v>
      </c>
      <c r="E9" s="17">
        <v>0.156602378569036</v>
      </c>
      <c r="F9" s="17"/>
      <c r="G9" s="17">
        <v>0.12970687654252999</v>
      </c>
      <c r="H9" s="17">
        <v>0.148116323080174</v>
      </c>
      <c r="I9" s="17">
        <v>0.15386311260494201</v>
      </c>
      <c r="J9" s="17">
        <v>0.17093975445242501</v>
      </c>
      <c r="K9" s="17">
        <v>0.150404243662079</v>
      </c>
      <c r="L9" s="17">
        <v>8.3193406997471894E-2</v>
      </c>
      <c r="M9" s="17"/>
      <c r="N9" s="17">
        <v>7.9298742515609699E-2</v>
      </c>
      <c r="O9" s="17">
        <v>0.13263325015302299</v>
      </c>
      <c r="P9" s="17">
        <v>0.13146018245227101</v>
      </c>
      <c r="Q9" s="17">
        <v>0.210555188013336</v>
      </c>
      <c r="R9" s="17"/>
      <c r="S9" s="17">
        <v>9.6009180172554207E-2</v>
      </c>
      <c r="T9" s="17">
        <v>0.13992911128131599</v>
      </c>
      <c r="U9" s="17">
        <v>0.1102733266728</v>
      </c>
      <c r="V9" s="17">
        <v>0.17194855843048801</v>
      </c>
      <c r="W9" s="17">
        <v>9.8385088510978394E-2</v>
      </c>
      <c r="X9" s="17">
        <v>0.141522567121418</v>
      </c>
      <c r="Y9" s="17">
        <v>0.20563355668532499</v>
      </c>
      <c r="Z9" s="17">
        <v>3.8734224299364003E-2</v>
      </c>
      <c r="AA9" s="17">
        <v>0.162884237025261</v>
      </c>
      <c r="AB9" s="17">
        <v>0.155522506403102</v>
      </c>
      <c r="AC9" s="17">
        <v>0.15920985492189399</v>
      </c>
      <c r="AD9" s="17">
        <v>0.12453888487600399</v>
      </c>
      <c r="AE9" s="17"/>
      <c r="AF9" s="17">
        <v>0.133136115816684</v>
      </c>
      <c r="AG9" s="17">
        <v>0.13238738625221799</v>
      </c>
      <c r="AH9" s="17">
        <v>0.162541560971908</v>
      </c>
      <c r="AI9" s="17"/>
      <c r="AJ9" s="17">
        <v>0.102852482636222</v>
      </c>
      <c r="AK9" s="17">
        <v>0.15634917599004799</v>
      </c>
      <c r="AL9" s="17">
        <v>0.102963581831042</v>
      </c>
      <c r="AM9" s="17">
        <v>0.239189003577927</v>
      </c>
      <c r="AN9" s="17">
        <v>0.149846971661768</v>
      </c>
      <c r="AO9" s="17"/>
      <c r="AP9" s="17">
        <v>6.5667784586555894E-2</v>
      </c>
      <c r="AQ9" s="17">
        <v>0.132964944303816</v>
      </c>
      <c r="AR9" s="17">
        <v>0.14986425053447799</v>
      </c>
      <c r="AS9" s="17">
        <v>0.16156305143518701</v>
      </c>
      <c r="AT9" s="17"/>
      <c r="AU9" s="17">
        <v>0.166692401759651</v>
      </c>
      <c r="AV9" s="17">
        <v>0.136893823941618</v>
      </c>
      <c r="AW9" s="17">
        <v>0.100579051207493</v>
      </c>
      <c r="AX9" s="17">
        <v>0.10930486429534</v>
      </c>
      <c r="AY9" s="17">
        <v>0.15219058514030101</v>
      </c>
    </row>
    <row r="10" spans="2:51" ht="29" x14ac:dyDescent="0.35">
      <c r="B10" s="18" t="s">
        <v>95</v>
      </c>
      <c r="C10" s="17">
        <v>0.29461258498959297</v>
      </c>
      <c r="D10" s="17">
        <v>0.28866928135668402</v>
      </c>
      <c r="E10" s="17">
        <v>0.30099528829004502</v>
      </c>
      <c r="F10" s="17"/>
      <c r="G10" s="17">
        <v>0.29461301863600398</v>
      </c>
      <c r="H10" s="17">
        <v>0.25520460547888801</v>
      </c>
      <c r="I10" s="17">
        <v>0.28658162537208298</v>
      </c>
      <c r="J10" s="17">
        <v>0.33921068670712301</v>
      </c>
      <c r="K10" s="17">
        <v>0.30924253460462298</v>
      </c>
      <c r="L10" s="17">
        <v>0.28702038862902901</v>
      </c>
      <c r="M10" s="17"/>
      <c r="N10" s="17">
        <v>0.28913765262484697</v>
      </c>
      <c r="O10" s="17">
        <v>0.291230003066003</v>
      </c>
      <c r="P10" s="17">
        <v>0.30271077733857699</v>
      </c>
      <c r="Q10" s="17">
        <v>0.29494527932564502</v>
      </c>
      <c r="R10" s="17"/>
      <c r="S10" s="17">
        <v>0.27602178414072198</v>
      </c>
      <c r="T10" s="17">
        <v>0.30528402259263399</v>
      </c>
      <c r="U10" s="17">
        <v>0.301719278694765</v>
      </c>
      <c r="V10" s="17">
        <v>0.24913974857025301</v>
      </c>
      <c r="W10" s="17">
        <v>0.30555337716479097</v>
      </c>
      <c r="X10" s="17">
        <v>0.27035144611212097</v>
      </c>
      <c r="Y10" s="17">
        <v>0.25829818361969498</v>
      </c>
      <c r="Z10" s="17">
        <v>0.26057484741440301</v>
      </c>
      <c r="AA10" s="17">
        <v>0.36713858853721998</v>
      </c>
      <c r="AB10" s="17">
        <v>0.30910926551854601</v>
      </c>
      <c r="AC10" s="17">
        <v>0.30223349192349003</v>
      </c>
      <c r="AD10" s="17">
        <v>0.32009536575637199</v>
      </c>
      <c r="AE10" s="17"/>
      <c r="AF10" s="17">
        <v>0.27763020497885599</v>
      </c>
      <c r="AG10" s="17">
        <v>0.306173568685282</v>
      </c>
      <c r="AH10" s="17">
        <v>0.28201723057991102</v>
      </c>
      <c r="AI10" s="17"/>
      <c r="AJ10" s="17">
        <v>0.25528541762590401</v>
      </c>
      <c r="AK10" s="17">
        <v>0.32430411409705601</v>
      </c>
      <c r="AL10" s="17">
        <v>0.30703662017007299</v>
      </c>
      <c r="AM10" s="17">
        <v>0.33145663201095399</v>
      </c>
      <c r="AN10" s="17">
        <v>0.317574804167578</v>
      </c>
      <c r="AO10" s="17"/>
      <c r="AP10" s="17">
        <v>0.23400426771084401</v>
      </c>
      <c r="AQ10" s="17">
        <v>0.34801612889073802</v>
      </c>
      <c r="AR10" s="17">
        <v>0.23418782647772199</v>
      </c>
      <c r="AS10" s="17">
        <v>0.32849979658143402</v>
      </c>
      <c r="AT10" s="17"/>
      <c r="AU10" s="17">
        <v>0.32218939963675403</v>
      </c>
      <c r="AV10" s="17">
        <v>0.31623427912569002</v>
      </c>
      <c r="AW10" s="17">
        <v>0.27704147978687899</v>
      </c>
      <c r="AX10" s="17">
        <v>0.29674563243889801</v>
      </c>
      <c r="AY10" s="17">
        <v>0.176243571441346</v>
      </c>
    </row>
    <row r="11" spans="2:51" ht="29" x14ac:dyDescent="0.35">
      <c r="B11" s="18" t="s">
        <v>96</v>
      </c>
      <c r="C11" s="17">
        <v>0.33907917912750601</v>
      </c>
      <c r="D11" s="17">
        <v>0.34746944440844202</v>
      </c>
      <c r="E11" s="17">
        <v>0.33155235202364902</v>
      </c>
      <c r="F11" s="17"/>
      <c r="G11" s="17">
        <v>0.25404884449538201</v>
      </c>
      <c r="H11" s="17">
        <v>0.349088437699203</v>
      </c>
      <c r="I11" s="17">
        <v>0.32180375476067302</v>
      </c>
      <c r="J11" s="17">
        <v>0.27995367564664297</v>
      </c>
      <c r="K11" s="17">
        <v>0.38297926508866897</v>
      </c>
      <c r="L11" s="17">
        <v>0.42017611188873899</v>
      </c>
      <c r="M11" s="17"/>
      <c r="N11" s="17">
        <v>0.36140216148884502</v>
      </c>
      <c r="O11" s="17">
        <v>0.31964350782338702</v>
      </c>
      <c r="P11" s="17">
        <v>0.35452192561704099</v>
      </c>
      <c r="Q11" s="17">
        <v>0.32340054970362297</v>
      </c>
      <c r="R11" s="17"/>
      <c r="S11" s="17">
        <v>0.31086995225710501</v>
      </c>
      <c r="T11" s="17">
        <v>0.32790167378932</v>
      </c>
      <c r="U11" s="17">
        <v>0.36579208906441102</v>
      </c>
      <c r="V11" s="17">
        <v>0.37000153152134402</v>
      </c>
      <c r="W11" s="17">
        <v>0.33130532469754598</v>
      </c>
      <c r="X11" s="17">
        <v>0.36562519151695599</v>
      </c>
      <c r="Y11" s="17">
        <v>0.36377315717960201</v>
      </c>
      <c r="Z11" s="17">
        <v>0.37149123175536097</v>
      </c>
      <c r="AA11" s="17">
        <v>0.30526520944402802</v>
      </c>
      <c r="AB11" s="17">
        <v>0.34645913454393501</v>
      </c>
      <c r="AC11" s="17">
        <v>0.29236263855639399</v>
      </c>
      <c r="AD11" s="17">
        <v>0.36513913609100601</v>
      </c>
      <c r="AE11" s="17"/>
      <c r="AF11" s="17">
        <v>0.36518032619566898</v>
      </c>
      <c r="AG11" s="17">
        <v>0.34330491462291501</v>
      </c>
      <c r="AH11" s="17">
        <v>0.31488985294093702</v>
      </c>
      <c r="AI11" s="17"/>
      <c r="AJ11" s="17">
        <v>0.38516047844245099</v>
      </c>
      <c r="AK11" s="17">
        <v>0.33609625760185302</v>
      </c>
      <c r="AL11" s="17">
        <v>0.34118446865304403</v>
      </c>
      <c r="AM11" s="17">
        <v>0.208521154745132</v>
      </c>
      <c r="AN11" s="17">
        <v>0.323668635237222</v>
      </c>
      <c r="AO11" s="17"/>
      <c r="AP11" s="17">
        <v>0.38944503611466302</v>
      </c>
      <c r="AQ11" s="17">
        <v>0.32443915909023102</v>
      </c>
      <c r="AR11" s="17">
        <v>0.32566644601630701</v>
      </c>
      <c r="AS11" s="17">
        <v>0.30169206244343</v>
      </c>
      <c r="AT11" s="17"/>
      <c r="AU11" s="17">
        <v>0.33148688810528798</v>
      </c>
      <c r="AV11" s="17">
        <v>0.357236600297206</v>
      </c>
      <c r="AW11" s="17">
        <v>0.34729130686381698</v>
      </c>
      <c r="AX11" s="17">
        <v>0.31082802582462399</v>
      </c>
      <c r="AY11" s="17">
        <v>0.37027717647862801</v>
      </c>
    </row>
    <row r="12" spans="2:51" ht="29" x14ac:dyDescent="0.35">
      <c r="B12" s="18" t="s">
        <v>97</v>
      </c>
      <c r="C12" s="17">
        <v>0.17413219050009099</v>
      </c>
      <c r="D12" s="17">
        <v>0.18990655589762701</v>
      </c>
      <c r="E12" s="17">
        <v>0.15907052944300901</v>
      </c>
      <c r="F12" s="17"/>
      <c r="G12" s="17">
        <v>0.22022180258915</v>
      </c>
      <c r="H12" s="17">
        <v>0.14242809735512699</v>
      </c>
      <c r="I12" s="17">
        <v>0.18120279652683899</v>
      </c>
      <c r="J12" s="17">
        <v>0.181759859393132</v>
      </c>
      <c r="K12" s="17">
        <v>0.13814298850776599</v>
      </c>
      <c r="L12" s="17">
        <v>0.18152118101745701</v>
      </c>
      <c r="M12" s="17"/>
      <c r="N12" s="17">
        <v>0.193746992069739</v>
      </c>
      <c r="O12" s="17">
        <v>0.20699474519966901</v>
      </c>
      <c r="P12" s="17">
        <v>0.16045952749331299</v>
      </c>
      <c r="Q12" s="17">
        <v>0.128644931716103</v>
      </c>
      <c r="R12" s="17"/>
      <c r="S12" s="17">
        <v>0.22507666484095301</v>
      </c>
      <c r="T12" s="17">
        <v>0.16380675389521901</v>
      </c>
      <c r="U12" s="17">
        <v>0.17809563800321199</v>
      </c>
      <c r="V12" s="17">
        <v>0.1483448811543</v>
      </c>
      <c r="W12" s="17">
        <v>0.222105860063047</v>
      </c>
      <c r="X12" s="17">
        <v>0.147403894281848</v>
      </c>
      <c r="Y12" s="17">
        <v>0.117679258674947</v>
      </c>
      <c r="Z12" s="17">
        <v>0.25893726497187702</v>
      </c>
      <c r="AA12" s="17">
        <v>0.14290275845818101</v>
      </c>
      <c r="AB12" s="17">
        <v>0.16563596934977201</v>
      </c>
      <c r="AC12" s="17">
        <v>0.17631420662688499</v>
      </c>
      <c r="AD12" s="17">
        <v>0.19022661327661899</v>
      </c>
      <c r="AE12" s="17"/>
      <c r="AF12" s="17">
        <v>0.178564157152204</v>
      </c>
      <c r="AG12" s="17">
        <v>0.16712592512674801</v>
      </c>
      <c r="AH12" s="17">
        <v>0.161456742002687</v>
      </c>
      <c r="AI12" s="17"/>
      <c r="AJ12" s="17">
        <v>0.20103463222401399</v>
      </c>
      <c r="AK12" s="17">
        <v>0.132516604670875</v>
      </c>
      <c r="AL12" s="17">
        <v>0.20500269270820801</v>
      </c>
      <c r="AM12" s="17">
        <v>0.108303736575994</v>
      </c>
      <c r="AN12" s="17">
        <v>0.14966132246191499</v>
      </c>
      <c r="AO12" s="17"/>
      <c r="AP12" s="17">
        <v>0.23831811586099899</v>
      </c>
      <c r="AQ12" s="17">
        <v>0.14931764711611201</v>
      </c>
      <c r="AR12" s="17">
        <v>0.25126029552954499</v>
      </c>
      <c r="AS12" s="17">
        <v>0.14720188120876401</v>
      </c>
      <c r="AT12" s="17"/>
      <c r="AU12" s="17">
        <v>0.16305734658690599</v>
      </c>
      <c r="AV12" s="17">
        <v>0.141629159787098</v>
      </c>
      <c r="AW12" s="17">
        <v>0.200596026290604</v>
      </c>
      <c r="AX12" s="17">
        <v>0.17810921347375699</v>
      </c>
      <c r="AY12" s="17">
        <v>0.15673546016043099</v>
      </c>
    </row>
    <row r="13" spans="2:51" ht="29" x14ac:dyDescent="0.35">
      <c r="B13" s="18" t="s">
        <v>98</v>
      </c>
      <c r="C13" s="17">
        <v>4.1892252404154201E-2</v>
      </c>
      <c r="D13" s="17">
        <v>5.2025904451883598E-2</v>
      </c>
      <c r="E13" s="17">
        <v>3.1039378549221099E-2</v>
      </c>
      <c r="F13" s="17"/>
      <c r="G13" s="17">
        <v>7.3238494004442198E-2</v>
      </c>
      <c r="H13" s="17">
        <v>8.8219845684502099E-2</v>
      </c>
      <c r="I13" s="17">
        <v>3.6683825471488199E-2</v>
      </c>
      <c r="J13" s="17">
        <v>2.8136023800677899E-2</v>
      </c>
      <c r="K13" s="17">
        <v>1.2153211208831101E-2</v>
      </c>
      <c r="L13" s="17">
        <v>1.8895558063811501E-2</v>
      </c>
      <c r="M13" s="17"/>
      <c r="N13" s="17">
        <v>6.9791485864335201E-2</v>
      </c>
      <c r="O13" s="17">
        <v>3.8957043305556702E-2</v>
      </c>
      <c r="P13" s="17">
        <v>3.1783769971320402E-2</v>
      </c>
      <c r="Q13" s="17">
        <v>2.4636662241682501E-2</v>
      </c>
      <c r="R13" s="17"/>
      <c r="S13" s="17">
        <v>8.5078630149573301E-2</v>
      </c>
      <c r="T13" s="17">
        <v>4.8674565157002303E-2</v>
      </c>
      <c r="U13" s="17">
        <v>2.2596683884260001E-2</v>
      </c>
      <c r="V13" s="17">
        <v>4.8351422312299601E-2</v>
      </c>
      <c r="W13" s="17">
        <v>4.2650349563637099E-2</v>
      </c>
      <c r="X13" s="17">
        <v>4.3814589255367901E-2</v>
      </c>
      <c r="Y13" s="17">
        <v>4.3261526577833602E-2</v>
      </c>
      <c r="Z13" s="17">
        <v>5.7689904187572902E-2</v>
      </c>
      <c r="AA13" s="17">
        <v>1.24250122348535E-2</v>
      </c>
      <c r="AB13" s="17">
        <v>1.0719745942025899E-2</v>
      </c>
      <c r="AC13" s="17">
        <v>4.8937198327865902E-2</v>
      </c>
      <c r="AD13" s="17">
        <v>0</v>
      </c>
      <c r="AE13" s="17"/>
      <c r="AF13" s="17">
        <v>3.7461253756050202E-2</v>
      </c>
      <c r="AG13" s="17">
        <v>4.2841703547808398E-2</v>
      </c>
      <c r="AH13" s="17">
        <v>5.1914327453878903E-2</v>
      </c>
      <c r="AI13" s="17"/>
      <c r="AJ13" s="17">
        <v>4.7673711764665699E-2</v>
      </c>
      <c r="AK13" s="17">
        <v>4.3938147637896503E-2</v>
      </c>
      <c r="AL13" s="17">
        <v>3.8480723198547798E-2</v>
      </c>
      <c r="AM13" s="17">
        <v>0.112529473089994</v>
      </c>
      <c r="AN13" s="17">
        <v>3.1682953740744001E-2</v>
      </c>
      <c r="AO13" s="17"/>
      <c r="AP13" s="17">
        <v>6.3612190148406897E-2</v>
      </c>
      <c r="AQ13" s="17">
        <v>3.6244544406895E-2</v>
      </c>
      <c r="AR13" s="17">
        <v>3.9021181441948799E-2</v>
      </c>
      <c r="AS13" s="17">
        <v>4.8820369055936397E-2</v>
      </c>
      <c r="AT13" s="17"/>
      <c r="AU13" s="17">
        <v>1.15560523632944E-2</v>
      </c>
      <c r="AV13" s="17">
        <v>3.4551135622845501E-2</v>
      </c>
      <c r="AW13" s="17">
        <v>5.5920275406937302E-2</v>
      </c>
      <c r="AX13" s="17">
        <v>9.3240037311720203E-2</v>
      </c>
      <c r="AY13" s="17">
        <v>0.14455320677929401</v>
      </c>
    </row>
    <row r="14" spans="2:51" x14ac:dyDescent="0.35">
      <c r="B14" s="18" t="s">
        <v>70</v>
      </c>
      <c r="C14" s="19">
        <v>1.3104011459916701E-2</v>
      </c>
      <c r="D14" s="19">
        <v>5.3106613430964804E-3</v>
      </c>
      <c r="E14" s="19">
        <v>2.0740073125040601E-2</v>
      </c>
      <c r="F14" s="19"/>
      <c r="G14" s="19">
        <v>2.81709637324918E-2</v>
      </c>
      <c r="H14" s="19">
        <v>1.6942690702106099E-2</v>
      </c>
      <c r="I14" s="19">
        <v>1.9864885263974199E-2</v>
      </c>
      <c r="J14" s="19">
        <v>0</v>
      </c>
      <c r="K14" s="19">
        <v>7.0777569280318997E-3</v>
      </c>
      <c r="L14" s="19">
        <v>9.1933534034918506E-3</v>
      </c>
      <c r="M14" s="19"/>
      <c r="N14" s="19">
        <v>6.6229654366246199E-3</v>
      </c>
      <c r="O14" s="19">
        <v>1.05414504523616E-2</v>
      </c>
      <c r="P14" s="19">
        <v>1.9063817127477799E-2</v>
      </c>
      <c r="Q14" s="19">
        <v>1.78173889996091E-2</v>
      </c>
      <c r="R14" s="19"/>
      <c r="S14" s="19">
        <v>6.9437884390929601E-3</v>
      </c>
      <c r="T14" s="19">
        <v>1.44038732845081E-2</v>
      </c>
      <c r="U14" s="19">
        <v>2.15229836805521E-2</v>
      </c>
      <c r="V14" s="19">
        <v>1.22138580113149E-2</v>
      </c>
      <c r="W14" s="19">
        <v>0</v>
      </c>
      <c r="X14" s="19">
        <v>3.1282311712289401E-2</v>
      </c>
      <c r="Y14" s="19">
        <v>1.13543172625971E-2</v>
      </c>
      <c r="Z14" s="19">
        <v>1.25725273714219E-2</v>
      </c>
      <c r="AA14" s="19">
        <v>9.3841943004575792E-3</v>
      </c>
      <c r="AB14" s="19">
        <v>1.2553378242618599E-2</v>
      </c>
      <c r="AC14" s="19">
        <v>2.0942609643471499E-2</v>
      </c>
      <c r="AD14" s="19">
        <v>0</v>
      </c>
      <c r="AE14" s="19"/>
      <c r="AF14" s="19">
        <v>8.0279421005374808E-3</v>
      </c>
      <c r="AG14" s="19">
        <v>8.1665017650286494E-3</v>
      </c>
      <c r="AH14" s="19">
        <v>2.7180286050678199E-2</v>
      </c>
      <c r="AI14" s="19"/>
      <c r="AJ14" s="19">
        <v>7.9932773067433599E-3</v>
      </c>
      <c r="AK14" s="19">
        <v>6.7957000022714703E-3</v>
      </c>
      <c r="AL14" s="19">
        <v>5.3319134390854197E-3</v>
      </c>
      <c r="AM14" s="19">
        <v>0</v>
      </c>
      <c r="AN14" s="19">
        <v>2.7565312730772399E-2</v>
      </c>
      <c r="AO14" s="19"/>
      <c r="AP14" s="19">
        <v>8.9526055785304898E-3</v>
      </c>
      <c r="AQ14" s="19">
        <v>9.0175761922088402E-3</v>
      </c>
      <c r="AR14" s="19">
        <v>0</v>
      </c>
      <c r="AS14" s="19">
        <v>1.2222839275249401E-2</v>
      </c>
      <c r="AT14" s="19"/>
      <c r="AU14" s="19">
        <v>5.0179115481057898E-3</v>
      </c>
      <c r="AV14" s="19">
        <v>1.3455001225542501E-2</v>
      </c>
      <c r="AW14" s="19">
        <v>1.85718604442697E-2</v>
      </c>
      <c r="AX14" s="19">
        <v>1.17722266556608E-2</v>
      </c>
      <c r="AY14" s="19">
        <v>0</v>
      </c>
    </row>
    <row r="15" spans="2:51" x14ac:dyDescent="0.35">
      <c r="B15" s="16"/>
    </row>
    <row r="16" spans="2:51" x14ac:dyDescent="0.35">
      <c r="B16" t="s">
        <v>73</v>
      </c>
    </row>
    <row r="17" spans="2:2" x14ac:dyDescent="0.35">
      <c r="B17" t="s">
        <v>74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J5:AN5"/>
    <mergeCell ref="AP5:AS5"/>
    <mergeCell ref="AU5:AY5"/>
    <mergeCell ref="D2:AS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AY19"/>
  <sheetViews>
    <sheetView showGridLines="0" topLeftCell="A6" workbookViewId="0">
      <pane xSplit="2" topLeftCell="P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5" width="10.7265625" customWidth="1"/>
    <col min="46" max="46" width="2.1796875" customWidth="1"/>
    <col min="47" max="51" width="10.7265625" customWidth="1"/>
    <col min="52" max="52" width="2.1796875" customWidth="1"/>
  </cols>
  <sheetData>
    <row r="2" spans="2:51" ht="40" customHeight="1" x14ac:dyDescent="0.35">
      <c r="D2" s="27" t="s">
        <v>100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</row>
    <row r="5" spans="2:51" ht="30" customHeight="1" x14ac:dyDescent="0.35">
      <c r="B5" s="15"/>
      <c r="C5" s="15"/>
      <c r="D5" s="26" t="s">
        <v>57</v>
      </c>
      <c r="E5" s="26"/>
      <c r="F5" s="15"/>
      <c r="G5" s="26" t="s">
        <v>58</v>
      </c>
      <c r="H5" s="26"/>
      <c r="I5" s="26"/>
      <c r="J5" s="26"/>
      <c r="K5" s="26"/>
      <c r="L5" s="26"/>
      <c r="M5" s="15"/>
      <c r="N5" s="26" t="s">
        <v>59</v>
      </c>
      <c r="O5" s="26"/>
      <c r="P5" s="26"/>
      <c r="Q5" s="26"/>
      <c r="R5" s="15"/>
      <c r="S5" s="26" t="s">
        <v>60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61</v>
      </c>
      <c r="AG5" s="26"/>
      <c r="AH5" s="26"/>
      <c r="AI5" s="15"/>
      <c r="AJ5" s="26" t="s">
        <v>62</v>
      </c>
      <c r="AK5" s="26"/>
      <c r="AL5" s="26"/>
      <c r="AM5" s="26"/>
      <c r="AN5" s="26"/>
      <c r="AO5" s="15"/>
      <c r="AP5" s="26" t="s">
        <v>63</v>
      </c>
      <c r="AQ5" s="26"/>
      <c r="AR5" s="26"/>
      <c r="AS5" s="26"/>
      <c r="AT5" s="15"/>
      <c r="AU5" s="26" t="s">
        <v>64</v>
      </c>
      <c r="AV5" s="26"/>
      <c r="AW5" s="26"/>
      <c r="AX5" s="26"/>
      <c r="AY5" s="26"/>
    </row>
    <row r="6" spans="2:51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</row>
    <row r="7" spans="2:51" ht="30" customHeight="1" x14ac:dyDescent="0.35">
      <c r="B7" s="10" t="s">
        <v>19</v>
      </c>
      <c r="C7" s="10">
        <v>2012</v>
      </c>
      <c r="D7" s="10">
        <v>955</v>
      </c>
      <c r="E7" s="10">
        <v>1055</v>
      </c>
      <c r="F7" s="10"/>
      <c r="G7" s="10">
        <v>275</v>
      </c>
      <c r="H7" s="10">
        <v>298</v>
      </c>
      <c r="I7" s="10">
        <v>334</v>
      </c>
      <c r="J7" s="10">
        <v>348</v>
      </c>
      <c r="K7" s="10">
        <v>322</v>
      </c>
      <c r="L7" s="10">
        <v>435</v>
      </c>
      <c r="M7" s="10"/>
      <c r="N7" s="10">
        <v>571</v>
      </c>
      <c r="O7" s="10">
        <v>558</v>
      </c>
      <c r="P7" s="10">
        <v>380</v>
      </c>
      <c r="Q7" s="10">
        <v>492</v>
      </c>
      <c r="R7" s="10"/>
      <c r="S7" s="10">
        <v>269</v>
      </c>
      <c r="T7" s="10">
        <v>273</v>
      </c>
      <c r="U7" s="10">
        <v>177</v>
      </c>
      <c r="V7" s="10">
        <v>182</v>
      </c>
      <c r="W7" s="10">
        <v>144</v>
      </c>
      <c r="X7" s="10">
        <v>172</v>
      </c>
      <c r="Y7" s="10">
        <v>165</v>
      </c>
      <c r="Z7" s="10">
        <v>79</v>
      </c>
      <c r="AA7" s="10">
        <v>226</v>
      </c>
      <c r="AB7" s="10">
        <v>172</v>
      </c>
      <c r="AC7" s="10">
        <v>94</v>
      </c>
      <c r="AD7" s="10">
        <v>59</v>
      </c>
      <c r="AE7" s="10"/>
      <c r="AF7" s="10">
        <v>735</v>
      </c>
      <c r="AG7" s="10">
        <v>824</v>
      </c>
      <c r="AH7" s="10">
        <v>271</v>
      </c>
      <c r="AI7" s="10"/>
      <c r="AJ7" s="10">
        <v>678</v>
      </c>
      <c r="AK7" s="10">
        <v>577</v>
      </c>
      <c r="AL7" s="10">
        <v>153</v>
      </c>
      <c r="AM7" s="10">
        <v>25</v>
      </c>
      <c r="AN7" s="10">
        <v>282</v>
      </c>
      <c r="AO7" s="10"/>
      <c r="AP7" s="10">
        <v>402</v>
      </c>
      <c r="AQ7" s="10">
        <v>753</v>
      </c>
      <c r="AR7" s="10">
        <v>156</v>
      </c>
      <c r="AS7" s="10">
        <v>163</v>
      </c>
      <c r="AT7" s="10"/>
      <c r="AU7" s="10">
        <v>443</v>
      </c>
      <c r="AV7" s="10">
        <v>436</v>
      </c>
      <c r="AW7" s="10">
        <v>551</v>
      </c>
      <c r="AX7" s="10">
        <v>254</v>
      </c>
      <c r="AY7" s="10">
        <v>42</v>
      </c>
    </row>
    <row r="8" spans="2:51" ht="30" customHeight="1" x14ac:dyDescent="0.35">
      <c r="B8" s="11" t="s">
        <v>20</v>
      </c>
      <c r="C8" s="11">
        <v>2012</v>
      </c>
      <c r="D8" s="11">
        <v>993</v>
      </c>
      <c r="E8" s="11">
        <v>1017</v>
      </c>
      <c r="F8" s="11"/>
      <c r="G8" s="11">
        <v>279</v>
      </c>
      <c r="H8" s="11">
        <v>342</v>
      </c>
      <c r="I8" s="11">
        <v>344</v>
      </c>
      <c r="J8" s="11">
        <v>343</v>
      </c>
      <c r="K8" s="11">
        <v>283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728</v>
      </c>
      <c r="AG8" s="11">
        <v>816</v>
      </c>
      <c r="AH8" s="11">
        <v>282</v>
      </c>
      <c r="AI8" s="11"/>
      <c r="AJ8" s="11">
        <v>667</v>
      </c>
      <c r="AK8" s="11">
        <v>584</v>
      </c>
      <c r="AL8" s="11">
        <v>147</v>
      </c>
      <c r="AM8" s="11">
        <v>26</v>
      </c>
      <c r="AN8" s="11">
        <v>286</v>
      </c>
      <c r="AO8" s="11"/>
      <c r="AP8" s="11">
        <v>400</v>
      </c>
      <c r="AQ8" s="11">
        <v>759</v>
      </c>
      <c r="AR8" s="11">
        <v>152</v>
      </c>
      <c r="AS8" s="11">
        <v>164</v>
      </c>
      <c r="AT8" s="11"/>
      <c r="AU8" s="11">
        <v>442</v>
      </c>
      <c r="AV8" s="11">
        <v>440</v>
      </c>
      <c r="AW8" s="11">
        <v>554</v>
      </c>
      <c r="AX8" s="11">
        <v>252</v>
      </c>
      <c r="AY8" s="11">
        <v>39</v>
      </c>
    </row>
    <row r="9" spans="2:51" ht="29" x14ac:dyDescent="0.35">
      <c r="B9" s="18" t="s">
        <v>94</v>
      </c>
      <c r="C9" s="17">
        <v>0.232173280198536</v>
      </c>
      <c r="D9" s="17">
        <v>0.22490705079487</v>
      </c>
      <c r="E9" s="17">
        <v>0.23879943116011099</v>
      </c>
      <c r="F9" s="17"/>
      <c r="G9" s="17">
        <v>0.20173276380774699</v>
      </c>
      <c r="H9" s="17">
        <v>0.19922797083702001</v>
      </c>
      <c r="I9" s="17">
        <v>0.23339413273015</v>
      </c>
      <c r="J9" s="17">
        <v>0.32908279088707199</v>
      </c>
      <c r="K9" s="17">
        <v>0.26875267684750298</v>
      </c>
      <c r="L9" s="17">
        <v>0.174557217632093</v>
      </c>
      <c r="M9" s="17"/>
      <c r="N9" s="17">
        <v>0.17430116979309901</v>
      </c>
      <c r="O9" s="17">
        <v>0.233519227307737</v>
      </c>
      <c r="P9" s="17">
        <v>0.22116140194618999</v>
      </c>
      <c r="Q9" s="17">
        <v>0.30437050153330603</v>
      </c>
      <c r="R9" s="17"/>
      <c r="S9" s="17">
        <v>0.20257366058148599</v>
      </c>
      <c r="T9" s="17">
        <v>0.24372589609348899</v>
      </c>
      <c r="U9" s="17">
        <v>0.219937707962366</v>
      </c>
      <c r="V9" s="17">
        <v>0.226629420608781</v>
      </c>
      <c r="W9" s="17">
        <v>0.185324235533087</v>
      </c>
      <c r="X9" s="17">
        <v>0.18953087888719999</v>
      </c>
      <c r="Y9" s="17">
        <v>0.28047850508884398</v>
      </c>
      <c r="Z9" s="17">
        <v>7.8320783214965703E-2</v>
      </c>
      <c r="AA9" s="17">
        <v>0.27989411615224302</v>
      </c>
      <c r="AB9" s="17">
        <v>0.29683145929337501</v>
      </c>
      <c r="AC9" s="17">
        <v>0.26369857106516997</v>
      </c>
      <c r="AD9" s="17">
        <v>0.26075191709300899</v>
      </c>
      <c r="AE9" s="17"/>
      <c r="AF9" s="17">
        <v>0.21756392124593901</v>
      </c>
      <c r="AG9" s="17">
        <v>0.23548737661210001</v>
      </c>
      <c r="AH9" s="17">
        <v>0.27714318492810203</v>
      </c>
      <c r="AI9" s="17"/>
      <c r="AJ9" s="17">
        <v>0.19616813472738401</v>
      </c>
      <c r="AK9" s="17">
        <v>0.23155397525899199</v>
      </c>
      <c r="AL9" s="17">
        <v>0.219617125386214</v>
      </c>
      <c r="AM9" s="17">
        <v>0.13933419109384301</v>
      </c>
      <c r="AN9" s="17">
        <v>0.283138279915015</v>
      </c>
      <c r="AO9" s="17"/>
      <c r="AP9" s="17">
        <v>0.134658211105873</v>
      </c>
      <c r="AQ9" s="17">
        <v>0.24723327601312001</v>
      </c>
      <c r="AR9" s="17">
        <v>0.22509736062894301</v>
      </c>
      <c r="AS9" s="17">
        <v>0.28190922379309102</v>
      </c>
      <c r="AT9" s="17"/>
      <c r="AU9" s="17">
        <v>0.24522113888773001</v>
      </c>
      <c r="AV9" s="17">
        <v>0.25658205657732103</v>
      </c>
      <c r="AW9" s="17">
        <v>0.192088615526013</v>
      </c>
      <c r="AX9" s="17">
        <v>0.21364105584160201</v>
      </c>
      <c r="AY9" s="17">
        <v>0.18971490631534399</v>
      </c>
    </row>
    <row r="10" spans="2:51" ht="29" x14ac:dyDescent="0.35">
      <c r="B10" s="18" t="s">
        <v>95</v>
      </c>
      <c r="C10" s="17">
        <v>0.24749061736327399</v>
      </c>
      <c r="D10" s="17">
        <v>0.22639907257078401</v>
      </c>
      <c r="E10" s="17">
        <v>0.268573170746778</v>
      </c>
      <c r="F10" s="17"/>
      <c r="G10" s="17">
        <v>0.17530804740733499</v>
      </c>
      <c r="H10" s="17">
        <v>0.21295944028181901</v>
      </c>
      <c r="I10" s="17">
        <v>0.273006279295121</v>
      </c>
      <c r="J10" s="17">
        <v>0.251823086479181</v>
      </c>
      <c r="K10" s="17">
        <v>0.278993244273047</v>
      </c>
      <c r="L10" s="17">
        <v>0.277889267853694</v>
      </c>
      <c r="M10" s="17"/>
      <c r="N10" s="17">
        <v>0.21513954671593799</v>
      </c>
      <c r="O10" s="17">
        <v>0.25692083095598001</v>
      </c>
      <c r="P10" s="17">
        <v>0.27921598549020599</v>
      </c>
      <c r="Q10" s="17">
        <v>0.24220938810905299</v>
      </c>
      <c r="R10" s="17"/>
      <c r="S10" s="17">
        <v>0.20198388254007499</v>
      </c>
      <c r="T10" s="17">
        <v>0.23272355286993601</v>
      </c>
      <c r="U10" s="17">
        <v>0.254309590665245</v>
      </c>
      <c r="V10" s="17">
        <v>0.255757629214385</v>
      </c>
      <c r="W10" s="17">
        <v>0.29843378797707099</v>
      </c>
      <c r="X10" s="17">
        <v>0.27804199905799099</v>
      </c>
      <c r="Y10" s="17">
        <v>0.20160736634144999</v>
      </c>
      <c r="Z10" s="17">
        <v>0.19660587354468301</v>
      </c>
      <c r="AA10" s="17">
        <v>0.25931641594122401</v>
      </c>
      <c r="AB10" s="17">
        <v>0.275537818787981</v>
      </c>
      <c r="AC10" s="17">
        <v>0.22729871832199899</v>
      </c>
      <c r="AD10" s="17">
        <v>0.36751525349112202</v>
      </c>
      <c r="AE10" s="17"/>
      <c r="AF10" s="17">
        <v>0.25759551771650002</v>
      </c>
      <c r="AG10" s="17">
        <v>0.26462932614766299</v>
      </c>
      <c r="AH10" s="17">
        <v>0.22341783510284599</v>
      </c>
      <c r="AI10" s="17"/>
      <c r="AJ10" s="17">
        <v>0.24634155574326699</v>
      </c>
      <c r="AK10" s="17">
        <v>0.26657469382202598</v>
      </c>
      <c r="AL10" s="17">
        <v>0.25337964194990698</v>
      </c>
      <c r="AM10" s="17">
        <v>0.27650737806382603</v>
      </c>
      <c r="AN10" s="17">
        <v>0.224775815437288</v>
      </c>
      <c r="AO10" s="17"/>
      <c r="AP10" s="17">
        <v>0.25208478688459701</v>
      </c>
      <c r="AQ10" s="17">
        <v>0.26246792100608701</v>
      </c>
      <c r="AR10" s="17">
        <v>0.197581824310432</v>
      </c>
      <c r="AS10" s="17">
        <v>0.23490642221338001</v>
      </c>
      <c r="AT10" s="17"/>
      <c r="AU10" s="17">
        <v>0.28934906367359797</v>
      </c>
      <c r="AV10" s="17">
        <v>0.24497874662519201</v>
      </c>
      <c r="AW10" s="17">
        <v>0.23101453954285101</v>
      </c>
      <c r="AX10" s="17">
        <v>0.21732760544090901</v>
      </c>
      <c r="AY10" s="17">
        <v>0.18000090380929001</v>
      </c>
    </row>
    <row r="11" spans="2:51" ht="29" x14ac:dyDescent="0.35">
      <c r="B11" s="18" t="s">
        <v>96</v>
      </c>
      <c r="C11" s="17">
        <v>0.225160610474824</v>
      </c>
      <c r="D11" s="17">
        <v>0.225709359679586</v>
      </c>
      <c r="E11" s="17">
        <v>0.225067247861446</v>
      </c>
      <c r="F11" s="17"/>
      <c r="G11" s="17">
        <v>0.24281750914702399</v>
      </c>
      <c r="H11" s="17">
        <v>0.23698658699335501</v>
      </c>
      <c r="I11" s="17">
        <v>0.214264474897989</v>
      </c>
      <c r="J11" s="17">
        <v>0.15583048325634399</v>
      </c>
      <c r="K11" s="17">
        <v>0.24268220182702899</v>
      </c>
      <c r="L11" s="17">
        <v>0.25748185229418702</v>
      </c>
      <c r="M11" s="17"/>
      <c r="N11" s="17">
        <v>0.25796705857305202</v>
      </c>
      <c r="O11" s="17">
        <v>0.188786588387197</v>
      </c>
      <c r="P11" s="17">
        <v>0.22906093579450901</v>
      </c>
      <c r="Q11" s="17">
        <v>0.227227821009405</v>
      </c>
      <c r="R11" s="17"/>
      <c r="S11" s="17">
        <v>0.20000746914380199</v>
      </c>
      <c r="T11" s="17">
        <v>0.215694483410864</v>
      </c>
      <c r="U11" s="17">
        <v>0.20538956315631399</v>
      </c>
      <c r="V11" s="17">
        <v>0.241930796698441</v>
      </c>
      <c r="W11" s="17">
        <v>0.20686168747313899</v>
      </c>
      <c r="X11" s="17">
        <v>0.25662925988328</v>
      </c>
      <c r="Y11" s="17">
        <v>0.25005454432777402</v>
      </c>
      <c r="Z11" s="17">
        <v>0.314551514361536</v>
      </c>
      <c r="AA11" s="17">
        <v>0.22773426542584199</v>
      </c>
      <c r="AB11" s="17">
        <v>0.20279167761295899</v>
      </c>
      <c r="AC11" s="17">
        <v>0.25860911098469003</v>
      </c>
      <c r="AD11" s="17">
        <v>0.15096606932368201</v>
      </c>
      <c r="AE11" s="17"/>
      <c r="AF11" s="17">
        <v>0.225946236421741</v>
      </c>
      <c r="AG11" s="17">
        <v>0.22762388227599301</v>
      </c>
      <c r="AH11" s="17">
        <v>0.19694694403862301</v>
      </c>
      <c r="AI11" s="17"/>
      <c r="AJ11" s="17">
        <v>0.231249598969689</v>
      </c>
      <c r="AK11" s="17">
        <v>0.22598678021856899</v>
      </c>
      <c r="AL11" s="17">
        <v>0.23878550540572099</v>
      </c>
      <c r="AM11" s="17">
        <v>0.21314060519504399</v>
      </c>
      <c r="AN11" s="17">
        <v>0.23602491167391801</v>
      </c>
      <c r="AO11" s="17"/>
      <c r="AP11" s="17">
        <v>0.23868865737365699</v>
      </c>
      <c r="AQ11" s="17">
        <v>0.219047216219378</v>
      </c>
      <c r="AR11" s="17">
        <v>0.246356504101607</v>
      </c>
      <c r="AS11" s="17">
        <v>0.20938044760310801</v>
      </c>
      <c r="AT11" s="17"/>
      <c r="AU11" s="17">
        <v>0.22722393997871099</v>
      </c>
      <c r="AV11" s="17">
        <v>0.22860236753539201</v>
      </c>
      <c r="AW11" s="17">
        <v>0.23140103162547901</v>
      </c>
      <c r="AX11" s="17">
        <v>0.20090553554899401</v>
      </c>
      <c r="AY11" s="17">
        <v>0.24950070692177301</v>
      </c>
    </row>
    <row r="12" spans="2:51" ht="29" x14ac:dyDescent="0.35">
      <c r="B12" s="18" t="s">
        <v>97</v>
      </c>
      <c r="C12" s="17">
        <v>0.181801876766366</v>
      </c>
      <c r="D12" s="17">
        <v>0.19588996058289301</v>
      </c>
      <c r="E12" s="17">
        <v>0.16840196475612601</v>
      </c>
      <c r="F12" s="17"/>
      <c r="G12" s="17">
        <v>0.205127253216456</v>
      </c>
      <c r="H12" s="17">
        <v>0.197976902054393</v>
      </c>
      <c r="I12" s="17">
        <v>0.18277449791650799</v>
      </c>
      <c r="J12" s="17">
        <v>0.15755100884323101</v>
      </c>
      <c r="K12" s="17">
        <v>0.135435404467981</v>
      </c>
      <c r="L12" s="17">
        <v>0.20332254475670899</v>
      </c>
      <c r="M12" s="17"/>
      <c r="N12" s="17">
        <v>0.212595739613888</v>
      </c>
      <c r="O12" s="17">
        <v>0.19441236706264001</v>
      </c>
      <c r="P12" s="17">
        <v>0.162919104102316</v>
      </c>
      <c r="Q12" s="17">
        <v>0.151877991277164</v>
      </c>
      <c r="R12" s="17"/>
      <c r="S12" s="17">
        <v>0.22517808649857399</v>
      </c>
      <c r="T12" s="17">
        <v>0.18068631723636699</v>
      </c>
      <c r="U12" s="17">
        <v>0.18528105006485299</v>
      </c>
      <c r="V12" s="17">
        <v>0.205428724605633</v>
      </c>
      <c r="W12" s="17">
        <v>0.17172294227936</v>
      </c>
      <c r="X12" s="17">
        <v>0.15406982096965499</v>
      </c>
      <c r="Y12" s="17">
        <v>0.14044278205378899</v>
      </c>
      <c r="Z12" s="17">
        <v>0.250033144269729</v>
      </c>
      <c r="AA12" s="17">
        <v>0.187740548572844</v>
      </c>
      <c r="AB12" s="17">
        <v>0.15776302933650799</v>
      </c>
      <c r="AC12" s="17">
        <v>0.14867413323147199</v>
      </c>
      <c r="AD12" s="17">
        <v>0.13596394804183101</v>
      </c>
      <c r="AE12" s="17"/>
      <c r="AF12" s="17">
        <v>0.19909064463898701</v>
      </c>
      <c r="AG12" s="17">
        <v>0.16762754490024501</v>
      </c>
      <c r="AH12" s="17">
        <v>0.17208624515659701</v>
      </c>
      <c r="AI12" s="17"/>
      <c r="AJ12" s="17">
        <v>0.21125371125584599</v>
      </c>
      <c r="AK12" s="17">
        <v>0.16555759060530201</v>
      </c>
      <c r="AL12" s="17">
        <v>0.160877593257231</v>
      </c>
      <c r="AM12" s="17">
        <v>0.17706123514007899</v>
      </c>
      <c r="AN12" s="17">
        <v>0.15596122101542401</v>
      </c>
      <c r="AO12" s="17"/>
      <c r="AP12" s="17">
        <v>0.228395574966819</v>
      </c>
      <c r="AQ12" s="17">
        <v>0.16891287214002401</v>
      </c>
      <c r="AR12" s="17">
        <v>0.20290116332632899</v>
      </c>
      <c r="AS12" s="17">
        <v>0.164267633609185</v>
      </c>
      <c r="AT12" s="17"/>
      <c r="AU12" s="17">
        <v>0.16539189473664601</v>
      </c>
      <c r="AV12" s="17">
        <v>0.160420948261429</v>
      </c>
      <c r="AW12" s="17">
        <v>0.19386396336983</v>
      </c>
      <c r="AX12" s="17">
        <v>0.21420553672488599</v>
      </c>
      <c r="AY12" s="17">
        <v>0.207737123878732</v>
      </c>
    </row>
    <row r="13" spans="2:51" ht="29" x14ac:dyDescent="0.35">
      <c r="B13" s="18" t="s">
        <v>98</v>
      </c>
      <c r="C13" s="17">
        <v>8.9182536397168902E-2</v>
      </c>
      <c r="D13" s="17">
        <v>0.116837125163417</v>
      </c>
      <c r="E13" s="17">
        <v>6.1313174811872102E-2</v>
      </c>
      <c r="F13" s="17"/>
      <c r="G13" s="17">
        <v>0.11807459345356699</v>
      </c>
      <c r="H13" s="17">
        <v>0.13277604482857799</v>
      </c>
      <c r="I13" s="17">
        <v>6.7082726388695696E-2</v>
      </c>
      <c r="J13" s="17">
        <v>9.3323875419645902E-2</v>
      </c>
      <c r="K13" s="17">
        <v>5.8672273700738797E-2</v>
      </c>
      <c r="L13" s="17">
        <v>6.9773142773725497E-2</v>
      </c>
      <c r="M13" s="17"/>
      <c r="N13" s="17">
        <v>0.12713993363307399</v>
      </c>
      <c r="O13" s="17">
        <v>0.10596487446566499</v>
      </c>
      <c r="P13" s="17">
        <v>7.8595573634709801E-2</v>
      </c>
      <c r="Q13" s="17">
        <v>3.9996533794135897E-2</v>
      </c>
      <c r="R13" s="17"/>
      <c r="S13" s="17">
        <v>0.15598289117864</v>
      </c>
      <c r="T13" s="17">
        <v>9.8305621608776497E-2</v>
      </c>
      <c r="U13" s="17">
        <v>9.4663515755425906E-2</v>
      </c>
      <c r="V13" s="17">
        <v>5.1868419292199798E-2</v>
      </c>
      <c r="W13" s="17">
        <v>0.117840885252289</v>
      </c>
      <c r="X13" s="17">
        <v>6.8030637899679905E-2</v>
      </c>
      <c r="Y13" s="17">
        <v>0.103530957943591</v>
      </c>
      <c r="Z13" s="17">
        <v>0.14846261399271601</v>
      </c>
      <c r="AA13" s="17">
        <v>4.0150427643681E-2</v>
      </c>
      <c r="AB13" s="17">
        <v>5.46993839254779E-2</v>
      </c>
      <c r="AC13" s="17">
        <v>5.7259603930294903E-2</v>
      </c>
      <c r="AD13" s="17">
        <v>5.0531147052701897E-2</v>
      </c>
      <c r="AE13" s="17"/>
      <c r="AF13" s="17">
        <v>8.7848869637817101E-2</v>
      </c>
      <c r="AG13" s="17">
        <v>8.7688747989198207E-2</v>
      </c>
      <c r="AH13" s="17">
        <v>8.82498041337796E-2</v>
      </c>
      <c r="AI13" s="17"/>
      <c r="AJ13" s="17">
        <v>0.104670959930885</v>
      </c>
      <c r="AK13" s="17">
        <v>8.9777142967431403E-2</v>
      </c>
      <c r="AL13" s="17">
        <v>0.110792674216608</v>
      </c>
      <c r="AM13" s="17">
        <v>0.19395659050720901</v>
      </c>
      <c r="AN13" s="17">
        <v>5.7356774119600003E-2</v>
      </c>
      <c r="AO13" s="17"/>
      <c r="AP13" s="17">
        <v>0.13120942501603799</v>
      </c>
      <c r="AQ13" s="17">
        <v>8.1097234129020396E-2</v>
      </c>
      <c r="AR13" s="17">
        <v>0.11112716394211</v>
      </c>
      <c r="AS13" s="17">
        <v>8.9203278861898605E-2</v>
      </c>
      <c r="AT13" s="17"/>
      <c r="AU13" s="17">
        <v>4.9706017328680602E-2</v>
      </c>
      <c r="AV13" s="17">
        <v>7.8710878826485003E-2</v>
      </c>
      <c r="AW13" s="17">
        <v>0.123147572937605</v>
      </c>
      <c r="AX13" s="17">
        <v>0.14182251169207399</v>
      </c>
      <c r="AY13" s="17">
        <v>0.17304635907486099</v>
      </c>
    </row>
    <row r="14" spans="2:51" x14ac:dyDescent="0.35">
      <c r="B14" s="18" t="s">
        <v>70</v>
      </c>
      <c r="C14" s="19">
        <v>2.41910787998319E-2</v>
      </c>
      <c r="D14" s="19">
        <v>1.0257431208449E-2</v>
      </c>
      <c r="E14" s="19">
        <v>3.7845010663667099E-2</v>
      </c>
      <c r="F14" s="19"/>
      <c r="G14" s="19">
        <v>5.6939832967871397E-2</v>
      </c>
      <c r="H14" s="19">
        <v>2.0073055004835201E-2</v>
      </c>
      <c r="I14" s="19">
        <v>2.9477888771536499E-2</v>
      </c>
      <c r="J14" s="19">
        <v>1.2388755114525699E-2</v>
      </c>
      <c r="K14" s="19">
        <v>1.5464198883701701E-2</v>
      </c>
      <c r="L14" s="19">
        <v>1.6975974689591701E-2</v>
      </c>
      <c r="M14" s="19"/>
      <c r="N14" s="19">
        <v>1.2856551670948801E-2</v>
      </c>
      <c r="O14" s="19">
        <v>2.0396111820781E-2</v>
      </c>
      <c r="P14" s="19">
        <v>2.9046999032068501E-2</v>
      </c>
      <c r="Q14" s="19">
        <v>3.4317764276936197E-2</v>
      </c>
      <c r="R14" s="19"/>
      <c r="S14" s="19">
        <v>1.4274010057422799E-2</v>
      </c>
      <c r="T14" s="19">
        <v>2.88641287805677E-2</v>
      </c>
      <c r="U14" s="19">
        <v>4.0418572395796701E-2</v>
      </c>
      <c r="V14" s="19">
        <v>1.8385009580560399E-2</v>
      </c>
      <c r="W14" s="19">
        <v>1.9816461485054799E-2</v>
      </c>
      <c r="X14" s="19">
        <v>5.36974033021946E-2</v>
      </c>
      <c r="Y14" s="19">
        <v>2.38858442445525E-2</v>
      </c>
      <c r="Z14" s="19">
        <v>1.20260706163711E-2</v>
      </c>
      <c r="AA14" s="19">
        <v>5.1642262641665897E-3</v>
      </c>
      <c r="AB14" s="19">
        <v>1.23766310436998E-2</v>
      </c>
      <c r="AC14" s="19">
        <v>4.4459862466373297E-2</v>
      </c>
      <c r="AD14" s="19">
        <v>3.4271664997653502E-2</v>
      </c>
      <c r="AE14" s="19"/>
      <c r="AF14" s="19">
        <v>1.19548103390168E-2</v>
      </c>
      <c r="AG14" s="19">
        <v>1.69431220748004E-2</v>
      </c>
      <c r="AH14" s="19">
        <v>4.2155986640053503E-2</v>
      </c>
      <c r="AI14" s="19"/>
      <c r="AJ14" s="19">
        <v>1.0316039372929501E-2</v>
      </c>
      <c r="AK14" s="19">
        <v>2.0549817127679199E-2</v>
      </c>
      <c r="AL14" s="19">
        <v>1.6547459784318999E-2</v>
      </c>
      <c r="AM14" s="19">
        <v>0</v>
      </c>
      <c r="AN14" s="19">
        <v>4.2742997838755202E-2</v>
      </c>
      <c r="AO14" s="19"/>
      <c r="AP14" s="19">
        <v>1.4963344653015199E-2</v>
      </c>
      <c r="AQ14" s="19">
        <v>2.1241480492371002E-2</v>
      </c>
      <c r="AR14" s="19">
        <v>1.69359836905781E-2</v>
      </c>
      <c r="AS14" s="19">
        <v>2.0332993919336999E-2</v>
      </c>
      <c r="AT14" s="19"/>
      <c r="AU14" s="19">
        <v>2.31079453946328E-2</v>
      </c>
      <c r="AV14" s="19">
        <v>3.0705002174180401E-2</v>
      </c>
      <c r="AW14" s="19">
        <v>2.8484276998222601E-2</v>
      </c>
      <c r="AX14" s="19">
        <v>1.20977547515354E-2</v>
      </c>
      <c r="AY14" s="19">
        <v>0</v>
      </c>
    </row>
    <row r="15" spans="2:51" x14ac:dyDescent="0.35">
      <c r="B15" s="16"/>
    </row>
    <row r="16" spans="2:51" x14ac:dyDescent="0.35">
      <c r="B16" t="s">
        <v>73</v>
      </c>
    </row>
    <row r="17" spans="2:2" x14ac:dyDescent="0.35">
      <c r="B17" t="s">
        <v>74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J5:AN5"/>
    <mergeCell ref="AP5:AS5"/>
    <mergeCell ref="AU5:AY5"/>
    <mergeCell ref="D2:AS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G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7" width="20.7265625" customWidth="1"/>
  </cols>
  <sheetData>
    <row r="2" spans="2:7" ht="40" customHeight="1" x14ac:dyDescent="0.35">
      <c r="D2" s="27" t="s">
        <v>110</v>
      </c>
      <c r="E2" s="23"/>
      <c r="F2" s="23"/>
      <c r="G2" s="23"/>
    </row>
    <row r="6" spans="2:7" ht="50" customHeight="1" x14ac:dyDescent="0.35">
      <c r="B6" s="20" t="s">
        <v>15</v>
      </c>
      <c r="C6" s="20" t="s">
        <v>101</v>
      </c>
      <c r="D6" s="20" t="s">
        <v>102</v>
      </c>
      <c r="E6" s="20" t="s">
        <v>103</v>
      </c>
      <c r="F6" s="20" t="s">
        <v>104</v>
      </c>
    </row>
    <row r="7" spans="2:7" x14ac:dyDescent="0.35">
      <c r="B7" s="18" t="s">
        <v>105</v>
      </c>
      <c r="C7" s="17">
        <v>2.1589355240187399E-2</v>
      </c>
      <c r="D7" s="17">
        <v>2.7687544071706299E-2</v>
      </c>
      <c r="E7" s="17">
        <v>7.4060771776970902E-2</v>
      </c>
      <c r="F7" s="17">
        <v>2.02844470830961E-2</v>
      </c>
    </row>
    <row r="8" spans="2:7" x14ac:dyDescent="0.35">
      <c r="B8" s="18" t="s">
        <v>106</v>
      </c>
      <c r="C8" s="17">
        <v>5.8460142335152197E-2</v>
      </c>
      <c r="D8" s="17">
        <v>7.8657436239580394E-2</v>
      </c>
      <c r="E8" s="17">
        <v>0.22702603933204299</v>
      </c>
      <c r="F8" s="17">
        <v>5.8334468133618901E-2</v>
      </c>
    </row>
    <row r="9" spans="2:7" x14ac:dyDescent="0.35">
      <c r="B9" s="18" t="s">
        <v>107</v>
      </c>
      <c r="C9" s="17">
        <v>0.188852329602618</v>
      </c>
      <c r="D9" s="17">
        <v>0.20576219789359701</v>
      </c>
      <c r="E9" s="17">
        <v>0.30968298851732901</v>
      </c>
      <c r="F9" s="17">
        <v>0.216938920771855</v>
      </c>
    </row>
    <row r="10" spans="2:7" x14ac:dyDescent="0.35">
      <c r="B10" s="18" t="s">
        <v>108</v>
      </c>
      <c r="C10" s="17">
        <v>0.20620494216155699</v>
      </c>
      <c r="D10" s="17">
        <v>0.21988731402928999</v>
      </c>
      <c r="E10" s="17">
        <v>0.116291052792138</v>
      </c>
      <c r="F10" s="17">
        <v>0.24640503817343901</v>
      </c>
    </row>
    <row r="11" spans="2:7" x14ac:dyDescent="0.35">
      <c r="B11" s="18" t="s">
        <v>109</v>
      </c>
      <c r="C11" s="17">
        <v>0.39183404448899001</v>
      </c>
      <c r="D11" s="17">
        <v>0.310308877484961</v>
      </c>
      <c r="E11" s="17">
        <v>0.114803755180062</v>
      </c>
      <c r="F11" s="17">
        <v>0.34022252000040898</v>
      </c>
    </row>
    <row r="12" spans="2:7" x14ac:dyDescent="0.35">
      <c r="B12" s="18" t="s">
        <v>70</v>
      </c>
      <c r="C12" s="17">
        <v>0.13305918617149501</v>
      </c>
      <c r="D12" s="17">
        <v>0.157696630280866</v>
      </c>
      <c r="E12" s="17">
        <v>0.15813539240145699</v>
      </c>
      <c r="F12" s="17">
        <v>0.11781460583758201</v>
      </c>
    </row>
    <row r="13" spans="2:7" x14ac:dyDescent="0.35">
      <c r="B13" s="16"/>
      <c r="C13" s="16"/>
      <c r="D13" s="16"/>
      <c r="E13" s="16"/>
      <c r="F13" s="16"/>
    </row>
    <row r="14" spans="2:7" x14ac:dyDescent="0.35">
      <c r="B14" t="s">
        <v>73</v>
      </c>
    </row>
    <row r="15" spans="2:7" x14ac:dyDescent="0.35">
      <c r="B15" t="s">
        <v>74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Y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5" width="10.7265625" customWidth="1"/>
    <col min="46" max="46" width="2.1796875" customWidth="1"/>
    <col min="47" max="51" width="10.7265625" customWidth="1"/>
    <col min="52" max="52" width="2.1796875" customWidth="1"/>
  </cols>
  <sheetData>
    <row r="2" spans="2:51" ht="40" customHeight="1" x14ac:dyDescent="0.35">
      <c r="D2" s="27" t="s">
        <v>111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</row>
    <row r="5" spans="2:51" ht="30" customHeight="1" x14ac:dyDescent="0.35">
      <c r="B5" s="15"/>
      <c r="C5" s="15"/>
      <c r="D5" s="26" t="s">
        <v>57</v>
      </c>
      <c r="E5" s="26"/>
      <c r="F5" s="15"/>
      <c r="G5" s="26" t="s">
        <v>58</v>
      </c>
      <c r="H5" s="26"/>
      <c r="I5" s="26"/>
      <c r="J5" s="26"/>
      <c r="K5" s="26"/>
      <c r="L5" s="26"/>
      <c r="M5" s="15"/>
      <c r="N5" s="26" t="s">
        <v>59</v>
      </c>
      <c r="O5" s="26"/>
      <c r="P5" s="26"/>
      <c r="Q5" s="26"/>
      <c r="R5" s="15"/>
      <c r="S5" s="26" t="s">
        <v>60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61</v>
      </c>
      <c r="AG5" s="26"/>
      <c r="AH5" s="26"/>
      <c r="AI5" s="15"/>
      <c r="AJ5" s="26" t="s">
        <v>62</v>
      </c>
      <c r="AK5" s="26"/>
      <c r="AL5" s="26"/>
      <c r="AM5" s="26"/>
      <c r="AN5" s="26"/>
      <c r="AO5" s="15"/>
      <c r="AP5" s="26" t="s">
        <v>63</v>
      </c>
      <c r="AQ5" s="26"/>
      <c r="AR5" s="26"/>
      <c r="AS5" s="26"/>
      <c r="AT5" s="15"/>
      <c r="AU5" s="26" t="s">
        <v>64</v>
      </c>
      <c r="AV5" s="26"/>
      <c r="AW5" s="26"/>
      <c r="AX5" s="26"/>
      <c r="AY5" s="26"/>
    </row>
    <row r="6" spans="2:51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</row>
    <row r="7" spans="2:51" ht="30" customHeight="1" x14ac:dyDescent="0.35">
      <c r="B7" s="10" t="s">
        <v>19</v>
      </c>
      <c r="C7" s="10">
        <v>2012</v>
      </c>
      <c r="D7" s="10">
        <v>955</v>
      </c>
      <c r="E7" s="10">
        <v>1055</v>
      </c>
      <c r="F7" s="10"/>
      <c r="G7" s="10">
        <v>275</v>
      </c>
      <c r="H7" s="10">
        <v>298</v>
      </c>
      <c r="I7" s="10">
        <v>334</v>
      </c>
      <c r="J7" s="10">
        <v>348</v>
      </c>
      <c r="K7" s="10">
        <v>322</v>
      </c>
      <c r="L7" s="10">
        <v>435</v>
      </c>
      <c r="M7" s="10"/>
      <c r="N7" s="10">
        <v>571</v>
      </c>
      <c r="O7" s="10">
        <v>558</v>
      </c>
      <c r="P7" s="10">
        <v>380</v>
      </c>
      <c r="Q7" s="10">
        <v>492</v>
      </c>
      <c r="R7" s="10"/>
      <c r="S7" s="10">
        <v>269</v>
      </c>
      <c r="T7" s="10">
        <v>273</v>
      </c>
      <c r="U7" s="10">
        <v>177</v>
      </c>
      <c r="V7" s="10">
        <v>182</v>
      </c>
      <c r="W7" s="10">
        <v>144</v>
      </c>
      <c r="X7" s="10">
        <v>172</v>
      </c>
      <c r="Y7" s="10">
        <v>165</v>
      </c>
      <c r="Z7" s="10">
        <v>79</v>
      </c>
      <c r="AA7" s="10">
        <v>226</v>
      </c>
      <c r="AB7" s="10">
        <v>172</v>
      </c>
      <c r="AC7" s="10">
        <v>94</v>
      </c>
      <c r="AD7" s="10">
        <v>59</v>
      </c>
      <c r="AE7" s="10"/>
      <c r="AF7" s="10">
        <v>735</v>
      </c>
      <c r="AG7" s="10">
        <v>824</v>
      </c>
      <c r="AH7" s="10">
        <v>271</v>
      </c>
      <c r="AI7" s="10"/>
      <c r="AJ7" s="10">
        <v>678</v>
      </c>
      <c r="AK7" s="10">
        <v>577</v>
      </c>
      <c r="AL7" s="10">
        <v>153</v>
      </c>
      <c r="AM7" s="10">
        <v>25</v>
      </c>
      <c r="AN7" s="10">
        <v>282</v>
      </c>
      <c r="AO7" s="10"/>
      <c r="AP7" s="10">
        <v>402</v>
      </c>
      <c r="AQ7" s="10">
        <v>753</v>
      </c>
      <c r="AR7" s="10">
        <v>156</v>
      </c>
      <c r="AS7" s="10">
        <v>163</v>
      </c>
      <c r="AT7" s="10"/>
      <c r="AU7" s="10">
        <v>443</v>
      </c>
      <c r="AV7" s="10">
        <v>436</v>
      </c>
      <c r="AW7" s="10">
        <v>551</v>
      </c>
      <c r="AX7" s="10">
        <v>254</v>
      </c>
      <c r="AY7" s="10">
        <v>42</v>
      </c>
    </row>
    <row r="8" spans="2:51" ht="30" customHeight="1" x14ac:dyDescent="0.35">
      <c r="B8" s="11" t="s">
        <v>20</v>
      </c>
      <c r="C8" s="11">
        <v>2012</v>
      </c>
      <c r="D8" s="11">
        <v>993</v>
      </c>
      <c r="E8" s="11">
        <v>1017</v>
      </c>
      <c r="F8" s="11"/>
      <c r="G8" s="11">
        <v>279</v>
      </c>
      <c r="H8" s="11">
        <v>342</v>
      </c>
      <c r="I8" s="11">
        <v>344</v>
      </c>
      <c r="J8" s="11">
        <v>343</v>
      </c>
      <c r="K8" s="11">
        <v>283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728</v>
      </c>
      <c r="AG8" s="11">
        <v>816</v>
      </c>
      <c r="AH8" s="11">
        <v>282</v>
      </c>
      <c r="AI8" s="11"/>
      <c r="AJ8" s="11">
        <v>667</v>
      </c>
      <c r="AK8" s="11">
        <v>584</v>
      </c>
      <c r="AL8" s="11">
        <v>147</v>
      </c>
      <c r="AM8" s="11">
        <v>26</v>
      </c>
      <c r="AN8" s="11">
        <v>286</v>
      </c>
      <c r="AO8" s="11"/>
      <c r="AP8" s="11">
        <v>400</v>
      </c>
      <c r="AQ8" s="11">
        <v>759</v>
      </c>
      <c r="AR8" s="11">
        <v>152</v>
      </c>
      <c r="AS8" s="11">
        <v>164</v>
      </c>
      <c r="AT8" s="11"/>
      <c r="AU8" s="11">
        <v>442</v>
      </c>
      <c r="AV8" s="11">
        <v>440</v>
      </c>
      <c r="AW8" s="11">
        <v>554</v>
      </c>
      <c r="AX8" s="11">
        <v>252</v>
      </c>
      <c r="AY8" s="11">
        <v>39</v>
      </c>
    </row>
    <row r="9" spans="2:51" x14ac:dyDescent="0.35">
      <c r="B9" s="18" t="s">
        <v>105</v>
      </c>
      <c r="C9" s="17">
        <v>2.1589355240187399E-2</v>
      </c>
      <c r="D9" s="17">
        <v>1.8460285411832301E-2</v>
      </c>
      <c r="E9" s="17">
        <v>2.4687361704819302E-2</v>
      </c>
      <c r="F9" s="17"/>
      <c r="G9" s="17">
        <v>4.0466974048546302E-2</v>
      </c>
      <c r="H9" s="17">
        <v>1.5729679439120101E-2</v>
      </c>
      <c r="I9" s="17">
        <v>1.8739209258387599E-2</v>
      </c>
      <c r="J9" s="17">
        <v>3.2934789860115103E-2</v>
      </c>
      <c r="K9" s="17">
        <v>2.0229129612950199E-2</v>
      </c>
      <c r="L9" s="17">
        <v>7.8219311930345908E-3</v>
      </c>
      <c r="M9" s="17"/>
      <c r="N9" s="17">
        <v>2.92102810445177E-2</v>
      </c>
      <c r="O9" s="17">
        <v>1.54569353426817E-2</v>
      </c>
      <c r="P9" s="17">
        <v>1.4695864489973001E-2</v>
      </c>
      <c r="Q9" s="17">
        <v>2.6289974580184599E-2</v>
      </c>
      <c r="R9" s="17"/>
      <c r="S9" s="17">
        <v>3.5557989594824702E-2</v>
      </c>
      <c r="T9" s="17">
        <v>1.9847151682056099E-2</v>
      </c>
      <c r="U9" s="17">
        <v>3.8704803310006301E-2</v>
      </c>
      <c r="V9" s="17">
        <v>3.4824809983329597E-2</v>
      </c>
      <c r="W9" s="17">
        <v>1.27491234053609E-2</v>
      </c>
      <c r="X9" s="17">
        <v>1.61007989354373E-2</v>
      </c>
      <c r="Y9" s="17">
        <v>0</v>
      </c>
      <c r="Z9" s="17">
        <v>0</v>
      </c>
      <c r="AA9" s="17">
        <v>1.8786363021936401E-2</v>
      </c>
      <c r="AB9" s="17">
        <v>2.8045035341821099E-2</v>
      </c>
      <c r="AC9" s="17">
        <v>1.7187314243295101E-2</v>
      </c>
      <c r="AD9" s="17">
        <v>0</v>
      </c>
      <c r="AE9" s="17"/>
      <c r="AF9" s="17">
        <v>1.1006567439496E-2</v>
      </c>
      <c r="AG9" s="17">
        <v>3.7244874721883599E-2</v>
      </c>
      <c r="AH9" s="17">
        <v>1.0027526259979901E-2</v>
      </c>
      <c r="AI9" s="17"/>
      <c r="AJ9" s="17">
        <v>1.42596276687033E-2</v>
      </c>
      <c r="AK9" s="17">
        <v>3.5277308776410297E-2</v>
      </c>
      <c r="AL9" s="17">
        <v>2.2218568321256699E-2</v>
      </c>
      <c r="AM9" s="17">
        <v>4.2086346305226098E-2</v>
      </c>
      <c r="AN9" s="17">
        <v>7.6648687929321696E-3</v>
      </c>
      <c r="AO9" s="17"/>
      <c r="AP9" s="17">
        <v>1.86035062095633E-2</v>
      </c>
      <c r="AQ9" s="17">
        <v>2.7806469118715298E-2</v>
      </c>
      <c r="AR9" s="17">
        <v>2.1450700255206599E-2</v>
      </c>
      <c r="AS9" s="17">
        <v>0</v>
      </c>
      <c r="AT9" s="17"/>
      <c r="AU9" s="17">
        <v>1.2996273387816599E-2</v>
      </c>
      <c r="AV9" s="17">
        <v>2.02252098913249E-2</v>
      </c>
      <c r="AW9" s="17">
        <v>2.1121748165244699E-2</v>
      </c>
      <c r="AX9" s="17">
        <v>4.6860406552063603E-2</v>
      </c>
      <c r="AY9" s="17">
        <v>2.7551218388745E-2</v>
      </c>
    </row>
    <row r="10" spans="2:51" x14ac:dyDescent="0.35">
      <c r="B10" s="18" t="s">
        <v>106</v>
      </c>
      <c r="C10" s="17">
        <v>5.8460142335152197E-2</v>
      </c>
      <c r="D10" s="17">
        <v>6.1222623617281903E-2</v>
      </c>
      <c r="E10" s="17">
        <v>5.5877432152096201E-2</v>
      </c>
      <c r="F10" s="17"/>
      <c r="G10" s="17">
        <v>0.13321092477148</v>
      </c>
      <c r="H10" s="17">
        <v>8.72267425680881E-2</v>
      </c>
      <c r="I10" s="17">
        <v>5.3846153336624798E-2</v>
      </c>
      <c r="J10" s="17">
        <v>3.1961949892629501E-2</v>
      </c>
      <c r="K10" s="17">
        <v>2.63193751721594E-2</v>
      </c>
      <c r="L10" s="17">
        <v>3.2456588842781901E-2</v>
      </c>
      <c r="M10" s="17"/>
      <c r="N10" s="17">
        <v>7.9340634421005599E-2</v>
      </c>
      <c r="O10" s="17">
        <v>6.6225639528646907E-2</v>
      </c>
      <c r="P10" s="17">
        <v>6.2999445163434697E-2</v>
      </c>
      <c r="Q10" s="17">
        <v>2.51090994492939E-2</v>
      </c>
      <c r="R10" s="17"/>
      <c r="S10" s="17">
        <v>7.8548454319675998E-2</v>
      </c>
      <c r="T10" s="17">
        <v>6.3759676723927794E-2</v>
      </c>
      <c r="U10" s="17">
        <v>4.0852554611728799E-2</v>
      </c>
      <c r="V10" s="17">
        <v>3.8262071526686398E-2</v>
      </c>
      <c r="W10" s="17">
        <v>3.0918253633466401E-2</v>
      </c>
      <c r="X10" s="17">
        <v>4.7547191745766902E-2</v>
      </c>
      <c r="Y10" s="17">
        <v>7.9231011393477505E-2</v>
      </c>
      <c r="Z10" s="17">
        <v>6.9104975894554901E-2</v>
      </c>
      <c r="AA10" s="17">
        <v>4.6440231413327503E-2</v>
      </c>
      <c r="AB10" s="17">
        <v>6.6580021503589104E-2</v>
      </c>
      <c r="AC10" s="17">
        <v>6.3656225694524005E-2</v>
      </c>
      <c r="AD10" s="17">
        <v>8.7826119165909197E-2</v>
      </c>
      <c r="AE10" s="17"/>
      <c r="AF10" s="17">
        <v>2.1323449823080001E-2</v>
      </c>
      <c r="AG10" s="17">
        <v>8.3876723119088295E-2</v>
      </c>
      <c r="AH10" s="17">
        <v>5.5505840538364201E-2</v>
      </c>
      <c r="AI10" s="17"/>
      <c r="AJ10" s="17">
        <v>3.0070149266931401E-2</v>
      </c>
      <c r="AK10" s="17">
        <v>9.5011381638946193E-2</v>
      </c>
      <c r="AL10" s="17">
        <v>5.9539585318606397E-2</v>
      </c>
      <c r="AM10" s="17">
        <v>0</v>
      </c>
      <c r="AN10" s="17">
        <v>3.1702576269949802E-2</v>
      </c>
      <c r="AO10" s="17"/>
      <c r="AP10" s="17">
        <v>3.7662104693549997E-2</v>
      </c>
      <c r="AQ10" s="17">
        <v>7.7478770792891102E-2</v>
      </c>
      <c r="AR10" s="17">
        <v>6.0776310461054799E-2</v>
      </c>
      <c r="AS10" s="17">
        <v>2.6510954086510701E-2</v>
      </c>
      <c r="AT10" s="17"/>
      <c r="AU10" s="17">
        <v>1.5246590058764199E-2</v>
      </c>
      <c r="AV10" s="17">
        <v>4.7219361495098901E-2</v>
      </c>
      <c r="AW10" s="17">
        <v>7.6257151948387294E-2</v>
      </c>
      <c r="AX10" s="17">
        <v>0.123516262357937</v>
      </c>
      <c r="AY10" s="17">
        <v>0.14466635434662001</v>
      </c>
    </row>
    <row r="11" spans="2:51" x14ac:dyDescent="0.35">
      <c r="B11" s="18" t="s">
        <v>107</v>
      </c>
      <c r="C11" s="17">
        <v>0.188852329602618</v>
      </c>
      <c r="D11" s="17">
        <v>0.21710002553545901</v>
      </c>
      <c r="E11" s="17">
        <v>0.16071352844753001</v>
      </c>
      <c r="F11" s="17"/>
      <c r="G11" s="17">
        <v>0.28022608307558899</v>
      </c>
      <c r="H11" s="17">
        <v>0.297672245040427</v>
      </c>
      <c r="I11" s="17">
        <v>0.18226746131212801</v>
      </c>
      <c r="J11" s="17">
        <v>0.14841098737901701</v>
      </c>
      <c r="K11" s="17">
        <v>0.112602236386567</v>
      </c>
      <c r="L11" s="17">
        <v>0.12936966637122599</v>
      </c>
      <c r="M11" s="17"/>
      <c r="N11" s="17">
        <v>0.23447026481944899</v>
      </c>
      <c r="O11" s="17">
        <v>0.19819660550948801</v>
      </c>
      <c r="P11" s="17">
        <v>0.15143885243948199</v>
      </c>
      <c r="Q11" s="17">
        <v>0.16301867119195301</v>
      </c>
      <c r="R11" s="17"/>
      <c r="S11" s="17">
        <v>0.28847881233661699</v>
      </c>
      <c r="T11" s="17">
        <v>0.14697574404289401</v>
      </c>
      <c r="U11" s="17">
        <v>0.192647488782411</v>
      </c>
      <c r="V11" s="17">
        <v>0.19275259572637399</v>
      </c>
      <c r="W11" s="17">
        <v>0.136235196359731</v>
      </c>
      <c r="X11" s="17">
        <v>0.20313328927313001</v>
      </c>
      <c r="Y11" s="17">
        <v>0.193171806610719</v>
      </c>
      <c r="Z11" s="17">
        <v>0.15619450024162501</v>
      </c>
      <c r="AA11" s="17">
        <v>0.19796094834244299</v>
      </c>
      <c r="AB11" s="17">
        <v>0.15952068814384099</v>
      </c>
      <c r="AC11" s="17">
        <v>0.15693405063985599</v>
      </c>
      <c r="AD11" s="17">
        <v>0.102705412948404</v>
      </c>
      <c r="AE11" s="17"/>
      <c r="AF11" s="17">
        <v>0.106250128428442</v>
      </c>
      <c r="AG11" s="17">
        <v>0.25271277483156002</v>
      </c>
      <c r="AH11" s="17">
        <v>0.17665992844668099</v>
      </c>
      <c r="AI11" s="17"/>
      <c r="AJ11" s="17">
        <v>9.4050217478109294E-2</v>
      </c>
      <c r="AK11" s="17">
        <v>0.27674813337222198</v>
      </c>
      <c r="AL11" s="17">
        <v>0.36448101396636801</v>
      </c>
      <c r="AM11" s="17">
        <v>7.19733798452456E-2</v>
      </c>
      <c r="AN11" s="17">
        <v>0.144152004689302</v>
      </c>
      <c r="AO11" s="17"/>
      <c r="AP11" s="17">
        <v>0.106722786525684</v>
      </c>
      <c r="AQ11" s="17">
        <v>0.27199394469657301</v>
      </c>
      <c r="AR11" s="17">
        <v>0.30492009598081798</v>
      </c>
      <c r="AS11" s="17">
        <v>1.7831828050478098E-2</v>
      </c>
      <c r="AT11" s="17"/>
      <c r="AU11" s="17">
        <v>0.11917963686994899</v>
      </c>
      <c r="AV11" s="17">
        <v>0.19246147839703601</v>
      </c>
      <c r="AW11" s="17">
        <v>0.244997140600754</v>
      </c>
      <c r="AX11" s="17">
        <v>0.22166318393748299</v>
      </c>
      <c r="AY11" s="17">
        <v>0.37192868766331699</v>
      </c>
    </row>
    <row r="12" spans="2:51" x14ac:dyDescent="0.35">
      <c r="B12" s="18" t="s">
        <v>108</v>
      </c>
      <c r="C12" s="17">
        <v>0.20620494216155699</v>
      </c>
      <c r="D12" s="17">
        <v>0.19396166584597299</v>
      </c>
      <c r="E12" s="17">
        <v>0.21856590804191101</v>
      </c>
      <c r="F12" s="17"/>
      <c r="G12" s="17">
        <v>0.17155116991578501</v>
      </c>
      <c r="H12" s="17">
        <v>0.18181363462165601</v>
      </c>
      <c r="I12" s="17">
        <v>0.200684820507956</v>
      </c>
      <c r="J12" s="17">
        <v>0.25553749303735102</v>
      </c>
      <c r="K12" s="17">
        <v>0.20097745485392501</v>
      </c>
      <c r="L12" s="17">
        <v>0.21683638493604901</v>
      </c>
      <c r="M12" s="17"/>
      <c r="N12" s="17">
        <v>0.21915328823128399</v>
      </c>
      <c r="O12" s="17">
        <v>0.22365738066320701</v>
      </c>
      <c r="P12" s="17">
        <v>0.17834442062405401</v>
      </c>
      <c r="Q12" s="17">
        <v>0.19693202744076199</v>
      </c>
      <c r="R12" s="17"/>
      <c r="S12" s="17">
        <v>0.183124899299864</v>
      </c>
      <c r="T12" s="17">
        <v>0.19524935385293199</v>
      </c>
      <c r="U12" s="17">
        <v>0.21095064772612701</v>
      </c>
      <c r="V12" s="17">
        <v>0.19856307878160601</v>
      </c>
      <c r="W12" s="17">
        <v>0.24026869765456901</v>
      </c>
      <c r="X12" s="17">
        <v>0.23839070040782401</v>
      </c>
      <c r="Y12" s="17">
        <v>0.18814389021252301</v>
      </c>
      <c r="Z12" s="17">
        <v>0.27782378902155103</v>
      </c>
      <c r="AA12" s="17">
        <v>0.23368703584596701</v>
      </c>
      <c r="AB12" s="17">
        <v>0.19976933350729001</v>
      </c>
      <c r="AC12" s="17">
        <v>0.130932017525524</v>
      </c>
      <c r="AD12" s="17">
        <v>0.19356857460343699</v>
      </c>
      <c r="AE12" s="17"/>
      <c r="AF12" s="17">
        <v>0.18585865818560199</v>
      </c>
      <c r="AG12" s="17">
        <v>0.226555606223763</v>
      </c>
      <c r="AH12" s="17">
        <v>0.22339017943818801</v>
      </c>
      <c r="AI12" s="17"/>
      <c r="AJ12" s="17">
        <v>0.222947194858474</v>
      </c>
      <c r="AK12" s="17">
        <v>0.20902238793567399</v>
      </c>
      <c r="AL12" s="17">
        <v>0.15391736110367099</v>
      </c>
      <c r="AM12" s="17">
        <v>7.2640615772386702E-2</v>
      </c>
      <c r="AN12" s="17">
        <v>0.24194689671568401</v>
      </c>
      <c r="AO12" s="17"/>
      <c r="AP12" s="17">
        <v>0.24173930693603701</v>
      </c>
      <c r="AQ12" s="17">
        <v>0.23320388847454501</v>
      </c>
      <c r="AR12" s="17">
        <v>0.16639019330013799</v>
      </c>
      <c r="AS12" s="17">
        <v>0.110690494856863</v>
      </c>
      <c r="AT12" s="17"/>
      <c r="AU12" s="17">
        <v>0.199961635516794</v>
      </c>
      <c r="AV12" s="17">
        <v>0.176581994919321</v>
      </c>
      <c r="AW12" s="17">
        <v>0.229188227055584</v>
      </c>
      <c r="AX12" s="17">
        <v>0.228793309299609</v>
      </c>
      <c r="AY12" s="17">
        <v>0.17516831707146799</v>
      </c>
    </row>
    <row r="13" spans="2:51" x14ac:dyDescent="0.35">
      <c r="B13" s="18" t="s">
        <v>109</v>
      </c>
      <c r="C13" s="17">
        <v>0.39183404448899001</v>
      </c>
      <c r="D13" s="17">
        <v>0.41383007554884899</v>
      </c>
      <c r="E13" s="17">
        <v>0.37112468489158901</v>
      </c>
      <c r="F13" s="17"/>
      <c r="G13" s="17">
        <v>0.159295374558312</v>
      </c>
      <c r="H13" s="17">
        <v>0.25880857411512498</v>
      </c>
      <c r="I13" s="17">
        <v>0.377832409479469</v>
      </c>
      <c r="J13" s="17">
        <v>0.404005843991666</v>
      </c>
      <c r="K13" s="17">
        <v>0.53604621641779004</v>
      </c>
      <c r="L13" s="17">
        <v>0.55885136355572795</v>
      </c>
      <c r="M13" s="17"/>
      <c r="N13" s="17">
        <v>0.32301663388705398</v>
      </c>
      <c r="O13" s="17">
        <v>0.34070291375263201</v>
      </c>
      <c r="P13" s="17">
        <v>0.45580267047078299</v>
      </c>
      <c r="Q13" s="17">
        <v>0.46195632131077902</v>
      </c>
      <c r="R13" s="17"/>
      <c r="S13" s="17">
        <v>0.28490278488075399</v>
      </c>
      <c r="T13" s="17">
        <v>0.45214533685490499</v>
      </c>
      <c r="U13" s="17">
        <v>0.40141193803469899</v>
      </c>
      <c r="V13" s="17">
        <v>0.441544495302363</v>
      </c>
      <c r="W13" s="17">
        <v>0.408310443605296</v>
      </c>
      <c r="X13" s="17">
        <v>0.35608379936634899</v>
      </c>
      <c r="Y13" s="17">
        <v>0.413130230630951</v>
      </c>
      <c r="Z13" s="17">
        <v>0.39541034361552202</v>
      </c>
      <c r="AA13" s="17">
        <v>0.379783048697451</v>
      </c>
      <c r="AB13" s="17">
        <v>0.38665694771758102</v>
      </c>
      <c r="AC13" s="17">
        <v>0.471774009616516</v>
      </c>
      <c r="AD13" s="17">
        <v>0.38805536882777902</v>
      </c>
      <c r="AE13" s="17"/>
      <c r="AF13" s="17">
        <v>0.60655730306576505</v>
      </c>
      <c r="AG13" s="17">
        <v>0.27082337239894999</v>
      </c>
      <c r="AH13" s="17">
        <v>0.31304403201238501</v>
      </c>
      <c r="AI13" s="17"/>
      <c r="AJ13" s="17">
        <v>0.58178868548366203</v>
      </c>
      <c r="AK13" s="17">
        <v>0.244960822177479</v>
      </c>
      <c r="AL13" s="17">
        <v>0.255894712431884</v>
      </c>
      <c r="AM13" s="17">
        <v>0.76416376664380004</v>
      </c>
      <c r="AN13" s="17">
        <v>0.37116163340076602</v>
      </c>
      <c r="AO13" s="17"/>
      <c r="AP13" s="17">
        <v>0.52371289175848401</v>
      </c>
      <c r="AQ13" s="17">
        <v>0.26361495526945999</v>
      </c>
      <c r="AR13" s="17">
        <v>0.307591730520134</v>
      </c>
      <c r="AS13" s="17">
        <v>0.822590260044477</v>
      </c>
      <c r="AT13" s="17"/>
      <c r="AU13" s="17">
        <v>0.54100402728004504</v>
      </c>
      <c r="AV13" s="17">
        <v>0.41590052051110299</v>
      </c>
      <c r="AW13" s="17">
        <v>0.26463392237167899</v>
      </c>
      <c r="AX13" s="17">
        <v>0.27236383690768301</v>
      </c>
      <c r="AY13" s="17">
        <v>0.22719165534386301</v>
      </c>
    </row>
    <row r="14" spans="2:51" x14ac:dyDescent="0.35">
      <c r="B14" s="18" t="s">
        <v>70</v>
      </c>
      <c r="C14" s="19">
        <v>0.13305918617149501</v>
      </c>
      <c r="D14" s="19">
        <v>9.5425324040604095E-2</v>
      </c>
      <c r="E14" s="19">
        <v>0.169031084762055</v>
      </c>
      <c r="F14" s="19"/>
      <c r="G14" s="19">
        <v>0.21524947363028801</v>
      </c>
      <c r="H14" s="19">
        <v>0.15874912421558299</v>
      </c>
      <c r="I14" s="19">
        <v>0.166629946105435</v>
      </c>
      <c r="J14" s="19">
        <v>0.12714893583922299</v>
      </c>
      <c r="K14" s="19">
        <v>0.10382558755660901</v>
      </c>
      <c r="L14" s="19">
        <v>5.4664065101180298E-2</v>
      </c>
      <c r="M14" s="19"/>
      <c r="N14" s="19">
        <v>0.11480889759669</v>
      </c>
      <c r="O14" s="19">
        <v>0.15576052520334399</v>
      </c>
      <c r="P14" s="19">
        <v>0.136718746812273</v>
      </c>
      <c r="Q14" s="19">
        <v>0.12669390602702801</v>
      </c>
      <c r="R14" s="19"/>
      <c r="S14" s="19">
        <v>0.12938705956826399</v>
      </c>
      <c r="T14" s="19">
        <v>0.122022736843285</v>
      </c>
      <c r="U14" s="19">
        <v>0.11543256753502699</v>
      </c>
      <c r="V14" s="19">
        <v>9.4052948679641105E-2</v>
      </c>
      <c r="W14" s="19">
        <v>0.17151828534157801</v>
      </c>
      <c r="X14" s="19">
        <v>0.138744220271493</v>
      </c>
      <c r="Y14" s="19">
        <v>0.126323061152329</v>
      </c>
      <c r="Z14" s="19">
        <v>0.101466391226746</v>
      </c>
      <c r="AA14" s="19">
        <v>0.123342372678875</v>
      </c>
      <c r="AB14" s="19">
        <v>0.159427973785878</v>
      </c>
      <c r="AC14" s="19">
        <v>0.159516382280285</v>
      </c>
      <c r="AD14" s="19">
        <v>0.22784452445447101</v>
      </c>
      <c r="AE14" s="19"/>
      <c r="AF14" s="19">
        <v>6.9003893057615798E-2</v>
      </c>
      <c r="AG14" s="19">
        <v>0.12878664870475501</v>
      </c>
      <c r="AH14" s="19">
        <v>0.22137249330440301</v>
      </c>
      <c r="AI14" s="19"/>
      <c r="AJ14" s="19">
        <v>5.6884125244119899E-2</v>
      </c>
      <c r="AK14" s="19">
        <v>0.13897996609926899</v>
      </c>
      <c r="AL14" s="19">
        <v>0.14394875885821401</v>
      </c>
      <c r="AM14" s="19">
        <v>4.9135891433341697E-2</v>
      </c>
      <c r="AN14" s="19">
        <v>0.20337202013136599</v>
      </c>
      <c r="AO14" s="19"/>
      <c r="AP14" s="19">
        <v>7.1559403876681499E-2</v>
      </c>
      <c r="AQ14" s="19">
        <v>0.125901971647816</v>
      </c>
      <c r="AR14" s="19">
        <v>0.13887096948264799</v>
      </c>
      <c r="AS14" s="19">
        <v>2.2376462961671201E-2</v>
      </c>
      <c r="AT14" s="19"/>
      <c r="AU14" s="19">
        <v>0.111611836886631</v>
      </c>
      <c r="AV14" s="19">
        <v>0.14761143478611599</v>
      </c>
      <c r="AW14" s="19">
        <v>0.16380180985835199</v>
      </c>
      <c r="AX14" s="19">
        <v>0.106803000945225</v>
      </c>
      <c r="AY14" s="19">
        <v>5.34937671859873E-2</v>
      </c>
    </row>
    <row r="15" spans="2:51" x14ac:dyDescent="0.35">
      <c r="B15" s="16"/>
    </row>
    <row r="16" spans="2:51" x14ac:dyDescent="0.35">
      <c r="B16" t="s">
        <v>73</v>
      </c>
    </row>
    <row r="17" spans="2:2" x14ac:dyDescent="0.35">
      <c r="B17" t="s">
        <v>74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J5:AN5"/>
    <mergeCell ref="AP5:AS5"/>
    <mergeCell ref="AU5:AY5"/>
    <mergeCell ref="D2:AS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AY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5" width="10.7265625" customWidth="1"/>
    <col min="46" max="46" width="2.1796875" customWidth="1"/>
    <col min="47" max="51" width="10.7265625" customWidth="1"/>
    <col min="52" max="52" width="2.1796875" customWidth="1"/>
  </cols>
  <sheetData>
    <row r="2" spans="2:51" ht="40" customHeight="1" x14ac:dyDescent="0.35">
      <c r="D2" s="27" t="s">
        <v>112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</row>
    <row r="5" spans="2:51" ht="30" customHeight="1" x14ac:dyDescent="0.35">
      <c r="B5" s="15"/>
      <c r="C5" s="15"/>
      <c r="D5" s="26" t="s">
        <v>57</v>
      </c>
      <c r="E5" s="26"/>
      <c r="F5" s="15"/>
      <c r="G5" s="26" t="s">
        <v>58</v>
      </c>
      <c r="H5" s="26"/>
      <c r="I5" s="26"/>
      <c r="J5" s="26"/>
      <c r="K5" s="26"/>
      <c r="L5" s="26"/>
      <c r="M5" s="15"/>
      <c r="N5" s="26" t="s">
        <v>59</v>
      </c>
      <c r="O5" s="26"/>
      <c r="P5" s="26"/>
      <c r="Q5" s="26"/>
      <c r="R5" s="15"/>
      <c r="S5" s="26" t="s">
        <v>60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61</v>
      </c>
      <c r="AG5" s="26"/>
      <c r="AH5" s="26"/>
      <c r="AI5" s="15"/>
      <c r="AJ5" s="26" t="s">
        <v>62</v>
      </c>
      <c r="AK5" s="26"/>
      <c r="AL5" s="26"/>
      <c r="AM5" s="26"/>
      <c r="AN5" s="26"/>
      <c r="AO5" s="15"/>
      <c r="AP5" s="26" t="s">
        <v>63</v>
      </c>
      <c r="AQ5" s="26"/>
      <c r="AR5" s="26"/>
      <c r="AS5" s="26"/>
      <c r="AT5" s="15"/>
      <c r="AU5" s="26" t="s">
        <v>64</v>
      </c>
      <c r="AV5" s="26"/>
      <c r="AW5" s="26"/>
      <c r="AX5" s="26"/>
      <c r="AY5" s="26"/>
    </row>
    <row r="6" spans="2:51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</row>
    <row r="7" spans="2:51" ht="30" customHeight="1" x14ac:dyDescent="0.35">
      <c r="B7" s="10" t="s">
        <v>19</v>
      </c>
      <c r="C7" s="10">
        <v>2012</v>
      </c>
      <c r="D7" s="10">
        <v>955</v>
      </c>
      <c r="E7" s="10">
        <v>1055</v>
      </c>
      <c r="F7" s="10"/>
      <c r="G7" s="10">
        <v>275</v>
      </c>
      <c r="H7" s="10">
        <v>298</v>
      </c>
      <c r="I7" s="10">
        <v>334</v>
      </c>
      <c r="J7" s="10">
        <v>348</v>
      </c>
      <c r="K7" s="10">
        <v>322</v>
      </c>
      <c r="L7" s="10">
        <v>435</v>
      </c>
      <c r="M7" s="10"/>
      <c r="N7" s="10">
        <v>571</v>
      </c>
      <c r="O7" s="10">
        <v>558</v>
      </c>
      <c r="P7" s="10">
        <v>380</v>
      </c>
      <c r="Q7" s="10">
        <v>492</v>
      </c>
      <c r="R7" s="10"/>
      <c r="S7" s="10">
        <v>269</v>
      </c>
      <c r="T7" s="10">
        <v>273</v>
      </c>
      <c r="U7" s="10">
        <v>177</v>
      </c>
      <c r="V7" s="10">
        <v>182</v>
      </c>
      <c r="W7" s="10">
        <v>144</v>
      </c>
      <c r="X7" s="10">
        <v>172</v>
      </c>
      <c r="Y7" s="10">
        <v>165</v>
      </c>
      <c r="Z7" s="10">
        <v>79</v>
      </c>
      <c r="AA7" s="10">
        <v>226</v>
      </c>
      <c r="AB7" s="10">
        <v>172</v>
      </c>
      <c r="AC7" s="10">
        <v>94</v>
      </c>
      <c r="AD7" s="10">
        <v>59</v>
      </c>
      <c r="AE7" s="10"/>
      <c r="AF7" s="10">
        <v>735</v>
      </c>
      <c r="AG7" s="10">
        <v>824</v>
      </c>
      <c r="AH7" s="10">
        <v>271</v>
      </c>
      <c r="AI7" s="10"/>
      <c r="AJ7" s="10">
        <v>678</v>
      </c>
      <c r="AK7" s="10">
        <v>577</v>
      </c>
      <c r="AL7" s="10">
        <v>153</v>
      </c>
      <c r="AM7" s="10">
        <v>25</v>
      </c>
      <c r="AN7" s="10">
        <v>282</v>
      </c>
      <c r="AO7" s="10"/>
      <c r="AP7" s="10">
        <v>402</v>
      </c>
      <c r="AQ7" s="10">
        <v>753</v>
      </c>
      <c r="AR7" s="10">
        <v>156</v>
      </c>
      <c r="AS7" s="10">
        <v>163</v>
      </c>
      <c r="AT7" s="10"/>
      <c r="AU7" s="10">
        <v>443</v>
      </c>
      <c r="AV7" s="10">
        <v>436</v>
      </c>
      <c r="AW7" s="10">
        <v>551</v>
      </c>
      <c r="AX7" s="10">
        <v>254</v>
      </c>
      <c r="AY7" s="10">
        <v>42</v>
      </c>
    </row>
    <row r="8" spans="2:51" ht="30" customHeight="1" x14ac:dyDescent="0.35">
      <c r="B8" s="11" t="s">
        <v>20</v>
      </c>
      <c r="C8" s="11">
        <v>2012</v>
      </c>
      <c r="D8" s="11">
        <v>993</v>
      </c>
      <c r="E8" s="11">
        <v>1017</v>
      </c>
      <c r="F8" s="11"/>
      <c r="G8" s="11">
        <v>279</v>
      </c>
      <c r="H8" s="11">
        <v>342</v>
      </c>
      <c r="I8" s="11">
        <v>344</v>
      </c>
      <c r="J8" s="11">
        <v>343</v>
      </c>
      <c r="K8" s="11">
        <v>283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728</v>
      </c>
      <c r="AG8" s="11">
        <v>816</v>
      </c>
      <c r="AH8" s="11">
        <v>282</v>
      </c>
      <c r="AI8" s="11"/>
      <c r="AJ8" s="11">
        <v>667</v>
      </c>
      <c r="AK8" s="11">
        <v>584</v>
      </c>
      <c r="AL8" s="11">
        <v>147</v>
      </c>
      <c r="AM8" s="11">
        <v>26</v>
      </c>
      <c r="AN8" s="11">
        <v>286</v>
      </c>
      <c r="AO8" s="11"/>
      <c r="AP8" s="11">
        <v>400</v>
      </c>
      <c r="AQ8" s="11">
        <v>759</v>
      </c>
      <c r="AR8" s="11">
        <v>152</v>
      </c>
      <c r="AS8" s="11">
        <v>164</v>
      </c>
      <c r="AT8" s="11"/>
      <c r="AU8" s="11">
        <v>442</v>
      </c>
      <c r="AV8" s="11">
        <v>440</v>
      </c>
      <c r="AW8" s="11">
        <v>554</v>
      </c>
      <c r="AX8" s="11">
        <v>252</v>
      </c>
      <c r="AY8" s="11">
        <v>39</v>
      </c>
    </row>
    <row r="9" spans="2:51" x14ac:dyDescent="0.35">
      <c r="B9" s="18" t="s">
        <v>105</v>
      </c>
      <c r="C9" s="17">
        <v>2.7687544071706299E-2</v>
      </c>
      <c r="D9" s="17">
        <v>2.9197085307051601E-2</v>
      </c>
      <c r="E9" s="17">
        <v>2.6267870301361601E-2</v>
      </c>
      <c r="F9" s="17"/>
      <c r="G9" s="17">
        <v>3.1200794398471898E-2</v>
      </c>
      <c r="H9" s="17">
        <v>3.3313185510555801E-2</v>
      </c>
      <c r="I9" s="17">
        <v>1.5144437722481899E-2</v>
      </c>
      <c r="J9" s="17">
        <v>3.3490309663402898E-2</v>
      </c>
      <c r="K9" s="17">
        <v>4.0107003700205403E-2</v>
      </c>
      <c r="L9" s="17">
        <v>1.7956631832760198E-2</v>
      </c>
      <c r="M9" s="17"/>
      <c r="N9" s="17">
        <v>3.9284994071380197E-2</v>
      </c>
      <c r="O9" s="17">
        <v>2.4285710619941999E-2</v>
      </c>
      <c r="P9" s="17">
        <v>2.0500331323206101E-2</v>
      </c>
      <c r="Q9" s="17">
        <v>2.5640881717054701E-2</v>
      </c>
      <c r="R9" s="17"/>
      <c r="S9" s="17">
        <v>2.1590409563931899E-2</v>
      </c>
      <c r="T9" s="17">
        <v>3.6813843068694299E-2</v>
      </c>
      <c r="U9" s="17">
        <v>2.8995081078697599E-2</v>
      </c>
      <c r="V9" s="17">
        <v>3.5229055061169703E-2</v>
      </c>
      <c r="W9" s="17">
        <v>3.2306076539985601E-2</v>
      </c>
      <c r="X9" s="17">
        <v>3.5548598380290702E-2</v>
      </c>
      <c r="Y9" s="17">
        <v>1.3877848928131299E-2</v>
      </c>
      <c r="Z9" s="17">
        <v>0</v>
      </c>
      <c r="AA9" s="17">
        <v>1.9395702009078499E-2</v>
      </c>
      <c r="AB9" s="17">
        <v>3.4762587113549001E-2</v>
      </c>
      <c r="AC9" s="17">
        <v>1.7187314243295101E-2</v>
      </c>
      <c r="AD9" s="17">
        <v>5.6511772697430802E-2</v>
      </c>
      <c r="AE9" s="17"/>
      <c r="AF9" s="17">
        <v>2.2885914775819999E-2</v>
      </c>
      <c r="AG9" s="17">
        <v>4.0341670057321199E-2</v>
      </c>
      <c r="AH9" s="17">
        <v>1.1595940678736399E-2</v>
      </c>
      <c r="AI9" s="17"/>
      <c r="AJ9" s="17">
        <v>2.2723375101550598E-2</v>
      </c>
      <c r="AK9" s="17">
        <v>4.0042544839656503E-2</v>
      </c>
      <c r="AL9" s="17">
        <v>4.0195832500938097E-2</v>
      </c>
      <c r="AM9" s="17">
        <v>4.2086346305226098E-2</v>
      </c>
      <c r="AN9" s="17">
        <v>4.3090378668196897E-3</v>
      </c>
      <c r="AO9" s="17"/>
      <c r="AP9" s="17">
        <v>2.83864440355008E-2</v>
      </c>
      <c r="AQ9" s="17">
        <v>2.65061559791725E-2</v>
      </c>
      <c r="AR9" s="17">
        <v>6.5995029704216002E-2</v>
      </c>
      <c r="AS9" s="17">
        <v>0</v>
      </c>
      <c r="AT9" s="17"/>
      <c r="AU9" s="17">
        <v>2.2818557957954601E-2</v>
      </c>
      <c r="AV9" s="17">
        <v>2.49077041692671E-2</v>
      </c>
      <c r="AW9" s="17">
        <v>3.05574897653112E-2</v>
      </c>
      <c r="AX9" s="17">
        <v>5.5791572161905098E-2</v>
      </c>
      <c r="AY9" s="17">
        <v>1.5790036035274801E-2</v>
      </c>
    </row>
    <row r="10" spans="2:51" x14ac:dyDescent="0.35">
      <c r="B10" s="18" t="s">
        <v>106</v>
      </c>
      <c r="C10" s="17">
        <v>7.8657436239580394E-2</v>
      </c>
      <c r="D10" s="17">
        <v>9.7585932698134703E-2</v>
      </c>
      <c r="E10" s="17">
        <v>6.0328092382326698E-2</v>
      </c>
      <c r="F10" s="17"/>
      <c r="G10" s="17">
        <v>0.103888291211142</v>
      </c>
      <c r="H10" s="17">
        <v>0.103351601094797</v>
      </c>
      <c r="I10" s="17">
        <v>8.0847840145420402E-2</v>
      </c>
      <c r="J10" s="17">
        <v>5.9001233998427799E-2</v>
      </c>
      <c r="K10" s="17">
        <v>4.3053810559723703E-2</v>
      </c>
      <c r="L10" s="17">
        <v>8.0010438805011699E-2</v>
      </c>
      <c r="M10" s="17"/>
      <c r="N10" s="17">
        <v>0.113018606991011</v>
      </c>
      <c r="O10" s="17">
        <v>7.7459473373735904E-2</v>
      </c>
      <c r="P10" s="17">
        <v>5.2632291716922498E-2</v>
      </c>
      <c r="Q10" s="17">
        <v>6.3520075875107607E-2</v>
      </c>
      <c r="R10" s="17"/>
      <c r="S10" s="17">
        <v>0.116616459650195</v>
      </c>
      <c r="T10" s="17">
        <v>5.7764778401850903E-2</v>
      </c>
      <c r="U10" s="17">
        <v>7.0174835524031198E-2</v>
      </c>
      <c r="V10" s="17">
        <v>6.7330747293169305E-2</v>
      </c>
      <c r="W10" s="17">
        <v>6.0266074758044498E-2</v>
      </c>
      <c r="X10" s="17">
        <v>3.3246164285110201E-2</v>
      </c>
      <c r="Y10" s="17">
        <v>8.1634230314579198E-2</v>
      </c>
      <c r="Z10" s="17">
        <v>0.11873997851561199</v>
      </c>
      <c r="AA10" s="17">
        <v>9.8894032483579003E-2</v>
      </c>
      <c r="AB10" s="17">
        <v>7.5736876753163304E-2</v>
      </c>
      <c r="AC10" s="17">
        <v>0.10263544552906601</v>
      </c>
      <c r="AD10" s="17">
        <v>6.1100688259963898E-2</v>
      </c>
      <c r="AE10" s="17"/>
      <c r="AF10" s="17">
        <v>4.3096804271067699E-2</v>
      </c>
      <c r="AG10" s="17">
        <v>0.109132331241618</v>
      </c>
      <c r="AH10" s="17">
        <v>7.4780160023277198E-2</v>
      </c>
      <c r="AI10" s="17"/>
      <c r="AJ10" s="17">
        <v>5.6584608316874702E-2</v>
      </c>
      <c r="AK10" s="17">
        <v>0.105048084166611</v>
      </c>
      <c r="AL10" s="17">
        <v>0.12995363792766601</v>
      </c>
      <c r="AM10" s="17">
        <v>0</v>
      </c>
      <c r="AN10" s="17">
        <v>5.2180468153415697E-2</v>
      </c>
      <c r="AO10" s="17"/>
      <c r="AP10" s="17">
        <v>6.4997845421989595E-2</v>
      </c>
      <c r="AQ10" s="17">
        <v>0.10239550509207899</v>
      </c>
      <c r="AR10" s="17">
        <v>9.1329553545334605E-2</v>
      </c>
      <c r="AS10" s="17">
        <v>2.6778977248096199E-2</v>
      </c>
      <c r="AT10" s="17"/>
      <c r="AU10" s="17">
        <v>4.2740172799444101E-2</v>
      </c>
      <c r="AV10" s="17">
        <v>5.9000694407858198E-2</v>
      </c>
      <c r="AW10" s="17">
        <v>0.107018073896629</v>
      </c>
      <c r="AX10" s="17">
        <v>0.10962531930876999</v>
      </c>
      <c r="AY10" s="17">
        <v>0.116510931163072</v>
      </c>
    </row>
    <row r="11" spans="2:51" x14ac:dyDescent="0.35">
      <c r="B11" s="18" t="s">
        <v>107</v>
      </c>
      <c r="C11" s="17">
        <v>0.20576219789359701</v>
      </c>
      <c r="D11" s="17">
        <v>0.225361814898482</v>
      </c>
      <c r="E11" s="17">
        <v>0.18610159181617</v>
      </c>
      <c r="F11" s="17"/>
      <c r="G11" s="17">
        <v>0.28201286463986303</v>
      </c>
      <c r="H11" s="17">
        <v>0.30711417717126799</v>
      </c>
      <c r="I11" s="17">
        <v>0.229340094808064</v>
      </c>
      <c r="J11" s="17">
        <v>0.18228315717108601</v>
      </c>
      <c r="K11" s="17">
        <v>0.122024015433825</v>
      </c>
      <c r="L11" s="17">
        <v>0.12893203582380899</v>
      </c>
      <c r="M11" s="17"/>
      <c r="N11" s="17">
        <v>0.225709133566519</v>
      </c>
      <c r="O11" s="17">
        <v>0.22975129551509399</v>
      </c>
      <c r="P11" s="17">
        <v>0.18297430550042401</v>
      </c>
      <c r="Q11" s="17">
        <v>0.18201440592628901</v>
      </c>
      <c r="R11" s="17"/>
      <c r="S11" s="17">
        <v>0.28404090424418799</v>
      </c>
      <c r="T11" s="17">
        <v>0.14910327317941999</v>
      </c>
      <c r="U11" s="17">
        <v>0.19111342995717001</v>
      </c>
      <c r="V11" s="17">
        <v>0.22755709777949401</v>
      </c>
      <c r="W11" s="17">
        <v>0.17879337441866</v>
      </c>
      <c r="X11" s="17">
        <v>0.25381979505285401</v>
      </c>
      <c r="Y11" s="17">
        <v>0.21160244128445099</v>
      </c>
      <c r="Z11" s="17">
        <v>0.18296666170918999</v>
      </c>
      <c r="AA11" s="17">
        <v>0.18508277521536601</v>
      </c>
      <c r="AB11" s="17">
        <v>0.21774655585373701</v>
      </c>
      <c r="AC11" s="17">
        <v>0.14163800711338101</v>
      </c>
      <c r="AD11" s="17">
        <v>0.13991073400312301</v>
      </c>
      <c r="AE11" s="17"/>
      <c r="AF11" s="17">
        <v>0.122727046189717</v>
      </c>
      <c r="AG11" s="17">
        <v>0.27817182419145497</v>
      </c>
      <c r="AH11" s="17">
        <v>0.169692885194488</v>
      </c>
      <c r="AI11" s="17"/>
      <c r="AJ11" s="17">
        <v>0.12836003684751801</v>
      </c>
      <c r="AK11" s="17">
        <v>0.29051112574522298</v>
      </c>
      <c r="AL11" s="17">
        <v>0.321072657695601</v>
      </c>
      <c r="AM11" s="17">
        <v>0</v>
      </c>
      <c r="AN11" s="17">
        <v>0.15976219236502501</v>
      </c>
      <c r="AO11" s="17"/>
      <c r="AP11" s="17">
        <v>0.15179841082366199</v>
      </c>
      <c r="AQ11" s="17">
        <v>0.28330209584384303</v>
      </c>
      <c r="AR11" s="17">
        <v>0.27710048489267602</v>
      </c>
      <c r="AS11" s="17">
        <v>5.2166860372435203E-2</v>
      </c>
      <c r="AT11" s="17"/>
      <c r="AU11" s="17">
        <v>0.16582474692010499</v>
      </c>
      <c r="AV11" s="17">
        <v>0.191628348533804</v>
      </c>
      <c r="AW11" s="17">
        <v>0.24105474043175601</v>
      </c>
      <c r="AX11" s="17">
        <v>0.243106992955927</v>
      </c>
      <c r="AY11" s="17">
        <v>0.32023762226875302</v>
      </c>
    </row>
    <row r="12" spans="2:51" x14ac:dyDescent="0.35">
      <c r="B12" s="18" t="s">
        <v>108</v>
      </c>
      <c r="C12" s="17">
        <v>0.21988731402928999</v>
      </c>
      <c r="D12" s="17">
        <v>0.215479979004436</v>
      </c>
      <c r="E12" s="17">
        <v>0.224623269499138</v>
      </c>
      <c r="F12" s="17"/>
      <c r="G12" s="17">
        <v>0.17312929987248099</v>
      </c>
      <c r="H12" s="17">
        <v>0.22068424195271899</v>
      </c>
      <c r="I12" s="17">
        <v>0.18640684516016001</v>
      </c>
      <c r="J12" s="17">
        <v>0.24706392835036201</v>
      </c>
      <c r="K12" s="17">
        <v>0.21574565012371399</v>
      </c>
      <c r="L12" s="17">
        <v>0.25826429128487</v>
      </c>
      <c r="M12" s="17"/>
      <c r="N12" s="17">
        <v>0.214993399917523</v>
      </c>
      <c r="O12" s="17">
        <v>0.214474425804594</v>
      </c>
      <c r="P12" s="17">
        <v>0.23940124193403101</v>
      </c>
      <c r="Q12" s="17">
        <v>0.214365609346201</v>
      </c>
      <c r="R12" s="17"/>
      <c r="S12" s="17">
        <v>0.20526258255796601</v>
      </c>
      <c r="T12" s="17">
        <v>0.235245969275544</v>
      </c>
      <c r="U12" s="17">
        <v>0.209656076807342</v>
      </c>
      <c r="V12" s="17">
        <v>0.244083394248407</v>
      </c>
      <c r="W12" s="17">
        <v>0.23244375170916601</v>
      </c>
      <c r="X12" s="17">
        <v>0.20367442661131799</v>
      </c>
      <c r="Y12" s="17">
        <v>0.18488469282380299</v>
      </c>
      <c r="Z12" s="17">
        <v>0.23892183252608801</v>
      </c>
      <c r="AA12" s="17">
        <v>0.23966146921589199</v>
      </c>
      <c r="AB12" s="17">
        <v>0.19922384347021599</v>
      </c>
      <c r="AC12" s="17">
        <v>0.218289802389977</v>
      </c>
      <c r="AD12" s="17">
        <v>0.25616027677860398</v>
      </c>
      <c r="AE12" s="17"/>
      <c r="AF12" s="17">
        <v>0.21665512248709501</v>
      </c>
      <c r="AG12" s="17">
        <v>0.235547552007663</v>
      </c>
      <c r="AH12" s="17">
        <v>0.22726207546897401</v>
      </c>
      <c r="AI12" s="17"/>
      <c r="AJ12" s="17">
        <v>0.235169995969538</v>
      </c>
      <c r="AK12" s="17">
        <v>0.239020826879427</v>
      </c>
      <c r="AL12" s="17">
        <v>0.19902734688226101</v>
      </c>
      <c r="AM12" s="17">
        <v>0.100704983775958</v>
      </c>
      <c r="AN12" s="17">
        <v>0.219117580364251</v>
      </c>
      <c r="AO12" s="17"/>
      <c r="AP12" s="17">
        <v>0.247351332181169</v>
      </c>
      <c r="AQ12" s="17">
        <v>0.25354576071636098</v>
      </c>
      <c r="AR12" s="17">
        <v>0.192296294612192</v>
      </c>
      <c r="AS12" s="17">
        <v>0.15010013969598701</v>
      </c>
      <c r="AT12" s="17"/>
      <c r="AU12" s="17">
        <v>0.22115191977208501</v>
      </c>
      <c r="AV12" s="17">
        <v>0.187708190630552</v>
      </c>
      <c r="AW12" s="17">
        <v>0.24098482544331901</v>
      </c>
      <c r="AX12" s="17">
        <v>0.239339463148107</v>
      </c>
      <c r="AY12" s="17">
        <v>0.22657417473414701</v>
      </c>
    </row>
    <row r="13" spans="2:51" x14ac:dyDescent="0.35">
      <c r="B13" s="18" t="s">
        <v>109</v>
      </c>
      <c r="C13" s="17">
        <v>0.310308877484961</v>
      </c>
      <c r="D13" s="17">
        <v>0.32329816952305401</v>
      </c>
      <c r="E13" s="17">
        <v>0.29823449923767398</v>
      </c>
      <c r="F13" s="17"/>
      <c r="G13" s="17">
        <v>0.167254065517357</v>
      </c>
      <c r="H13" s="17">
        <v>0.197912564110449</v>
      </c>
      <c r="I13" s="17">
        <v>0.31752706350267201</v>
      </c>
      <c r="J13" s="17">
        <v>0.33733648315914699</v>
      </c>
      <c r="K13" s="17">
        <v>0.42558236267486599</v>
      </c>
      <c r="L13" s="17">
        <v>0.39117459850216102</v>
      </c>
      <c r="M13" s="17"/>
      <c r="N13" s="17">
        <v>0.27782574752113598</v>
      </c>
      <c r="O13" s="17">
        <v>0.266913970311004</v>
      </c>
      <c r="P13" s="17">
        <v>0.36412612134766797</v>
      </c>
      <c r="Q13" s="17">
        <v>0.34001282231395202</v>
      </c>
      <c r="R13" s="17"/>
      <c r="S13" s="17">
        <v>0.23106898556550901</v>
      </c>
      <c r="T13" s="17">
        <v>0.373724978135616</v>
      </c>
      <c r="U13" s="17">
        <v>0.35440069965681598</v>
      </c>
      <c r="V13" s="17">
        <v>0.28828391219620197</v>
      </c>
      <c r="W13" s="17">
        <v>0.32172844264328299</v>
      </c>
      <c r="X13" s="17">
        <v>0.30112824809322403</v>
      </c>
      <c r="Y13" s="17">
        <v>0.322250273926318</v>
      </c>
      <c r="Z13" s="17">
        <v>0.32541712187556499</v>
      </c>
      <c r="AA13" s="17">
        <v>0.324732396872701</v>
      </c>
      <c r="AB13" s="17">
        <v>0.26800421600239799</v>
      </c>
      <c r="AC13" s="17">
        <v>0.341630943633082</v>
      </c>
      <c r="AD13" s="17">
        <v>0.32438195681546</v>
      </c>
      <c r="AE13" s="17"/>
      <c r="AF13" s="17">
        <v>0.49135483762321602</v>
      </c>
      <c r="AG13" s="17">
        <v>0.20149143346256901</v>
      </c>
      <c r="AH13" s="17">
        <v>0.23786948587453599</v>
      </c>
      <c r="AI13" s="17"/>
      <c r="AJ13" s="17">
        <v>0.45870233666058802</v>
      </c>
      <c r="AK13" s="17">
        <v>0.18295162791134201</v>
      </c>
      <c r="AL13" s="17">
        <v>0.164930701728361</v>
      </c>
      <c r="AM13" s="17">
        <v>0.717764970063</v>
      </c>
      <c r="AN13" s="17">
        <v>0.31134858227929901</v>
      </c>
      <c r="AO13" s="17"/>
      <c r="AP13" s="17">
        <v>0.40596957145968798</v>
      </c>
      <c r="AQ13" s="17">
        <v>0.19745569985372599</v>
      </c>
      <c r="AR13" s="17">
        <v>0.213287798934478</v>
      </c>
      <c r="AS13" s="17">
        <v>0.71480492798891004</v>
      </c>
      <c r="AT13" s="17"/>
      <c r="AU13" s="17">
        <v>0.39969604913234302</v>
      </c>
      <c r="AV13" s="17">
        <v>0.34899012816413899</v>
      </c>
      <c r="AW13" s="17">
        <v>0.22891752688577</v>
      </c>
      <c r="AX13" s="17">
        <v>0.213439128481271</v>
      </c>
      <c r="AY13" s="17">
        <v>0.27277443431383902</v>
      </c>
    </row>
    <row r="14" spans="2:51" x14ac:dyDescent="0.35">
      <c r="B14" s="18" t="s">
        <v>70</v>
      </c>
      <c r="C14" s="19">
        <v>0.157696630280866</v>
      </c>
      <c r="D14" s="19">
        <v>0.109077018568842</v>
      </c>
      <c r="E14" s="19">
        <v>0.204444676763329</v>
      </c>
      <c r="F14" s="19"/>
      <c r="G14" s="19">
        <v>0.24251468436068499</v>
      </c>
      <c r="H14" s="19">
        <v>0.137624230160211</v>
      </c>
      <c r="I14" s="19">
        <v>0.17073371866120099</v>
      </c>
      <c r="J14" s="19">
        <v>0.140824887657575</v>
      </c>
      <c r="K14" s="19">
        <v>0.15348715750766601</v>
      </c>
      <c r="L14" s="19">
        <v>0.123662003751388</v>
      </c>
      <c r="M14" s="19"/>
      <c r="N14" s="19">
        <v>0.12916811793242999</v>
      </c>
      <c r="O14" s="19">
        <v>0.18711512437562999</v>
      </c>
      <c r="P14" s="19">
        <v>0.14036570817774799</v>
      </c>
      <c r="Q14" s="19">
        <v>0.174446204821397</v>
      </c>
      <c r="R14" s="19"/>
      <c r="S14" s="19">
        <v>0.141420658418209</v>
      </c>
      <c r="T14" s="19">
        <v>0.14734715793887501</v>
      </c>
      <c r="U14" s="19">
        <v>0.14565987697594401</v>
      </c>
      <c r="V14" s="19">
        <v>0.13751579342155901</v>
      </c>
      <c r="W14" s="19">
        <v>0.174462279930861</v>
      </c>
      <c r="X14" s="19">
        <v>0.17258276757720301</v>
      </c>
      <c r="Y14" s="19">
        <v>0.185750512722717</v>
      </c>
      <c r="Z14" s="19">
        <v>0.133954405373546</v>
      </c>
      <c r="AA14" s="19">
        <v>0.132233624203384</v>
      </c>
      <c r="AB14" s="19">
        <v>0.20452592080693699</v>
      </c>
      <c r="AC14" s="19">
        <v>0.17861848709120001</v>
      </c>
      <c r="AD14" s="19">
        <v>0.16193457144541801</v>
      </c>
      <c r="AE14" s="19"/>
      <c r="AF14" s="19">
        <v>0.10328027465308399</v>
      </c>
      <c r="AG14" s="19">
        <v>0.13531518903937401</v>
      </c>
      <c r="AH14" s="19">
        <v>0.27879945275998802</v>
      </c>
      <c r="AI14" s="19"/>
      <c r="AJ14" s="19">
        <v>9.8459647103931305E-2</v>
      </c>
      <c r="AK14" s="19">
        <v>0.14242579045774001</v>
      </c>
      <c r="AL14" s="19">
        <v>0.14481982326517301</v>
      </c>
      <c r="AM14" s="19">
        <v>0.13944369985581601</v>
      </c>
      <c r="AN14" s="19">
        <v>0.25328213897118901</v>
      </c>
      <c r="AO14" s="19"/>
      <c r="AP14" s="19">
        <v>0.10149639607799001</v>
      </c>
      <c r="AQ14" s="19">
        <v>0.136794782514818</v>
      </c>
      <c r="AR14" s="19">
        <v>0.159990838311104</v>
      </c>
      <c r="AS14" s="19">
        <v>5.6149094694571897E-2</v>
      </c>
      <c r="AT14" s="19"/>
      <c r="AU14" s="19">
        <v>0.14776855341806799</v>
      </c>
      <c r="AV14" s="19">
        <v>0.18776493409438</v>
      </c>
      <c r="AW14" s="19">
        <v>0.151467343577215</v>
      </c>
      <c r="AX14" s="19">
        <v>0.13869752394401999</v>
      </c>
      <c r="AY14" s="19">
        <v>4.8112801484915299E-2</v>
      </c>
    </row>
    <row r="15" spans="2:51" x14ac:dyDescent="0.35">
      <c r="B15" s="16"/>
    </row>
    <row r="16" spans="2:51" x14ac:dyDescent="0.35">
      <c r="B16" t="s">
        <v>73</v>
      </c>
    </row>
    <row r="17" spans="2:2" x14ac:dyDescent="0.35">
      <c r="B17" t="s">
        <v>74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J5:AN5"/>
    <mergeCell ref="AP5:AS5"/>
    <mergeCell ref="AU5:AY5"/>
    <mergeCell ref="D2:AS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AY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5" width="10.7265625" customWidth="1"/>
    <col min="46" max="46" width="2.1796875" customWidth="1"/>
    <col min="47" max="51" width="10.7265625" customWidth="1"/>
    <col min="52" max="52" width="2.1796875" customWidth="1"/>
  </cols>
  <sheetData>
    <row r="2" spans="2:51" ht="40" customHeight="1" x14ac:dyDescent="0.35">
      <c r="D2" s="27" t="s">
        <v>113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</row>
    <row r="5" spans="2:51" ht="30" customHeight="1" x14ac:dyDescent="0.35">
      <c r="B5" s="15"/>
      <c r="C5" s="15"/>
      <c r="D5" s="26" t="s">
        <v>57</v>
      </c>
      <c r="E5" s="26"/>
      <c r="F5" s="15"/>
      <c r="G5" s="26" t="s">
        <v>58</v>
      </c>
      <c r="H5" s="26"/>
      <c r="I5" s="26"/>
      <c r="J5" s="26"/>
      <c r="K5" s="26"/>
      <c r="L5" s="26"/>
      <c r="M5" s="15"/>
      <c r="N5" s="26" t="s">
        <v>59</v>
      </c>
      <c r="O5" s="26"/>
      <c r="P5" s="26"/>
      <c r="Q5" s="26"/>
      <c r="R5" s="15"/>
      <c r="S5" s="26" t="s">
        <v>60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61</v>
      </c>
      <c r="AG5" s="26"/>
      <c r="AH5" s="26"/>
      <c r="AI5" s="15"/>
      <c r="AJ5" s="26" t="s">
        <v>62</v>
      </c>
      <c r="AK5" s="26"/>
      <c r="AL5" s="26"/>
      <c r="AM5" s="26"/>
      <c r="AN5" s="26"/>
      <c r="AO5" s="15"/>
      <c r="AP5" s="26" t="s">
        <v>63</v>
      </c>
      <c r="AQ5" s="26"/>
      <c r="AR5" s="26"/>
      <c r="AS5" s="26"/>
      <c r="AT5" s="15"/>
      <c r="AU5" s="26" t="s">
        <v>64</v>
      </c>
      <c r="AV5" s="26"/>
      <c r="AW5" s="26"/>
      <c r="AX5" s="26"/>
      <c r="AY5" s="26"/>
    </row>
    <row r="6" spans="2:51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</row>
    <row r="7" spans="2:51" ht="30" customHeight="1" x14ac:dyDescent="0.35">
      <c r="B7" s="10" t="s">
        <v>19</v>
      </c>
      <c r="C7" s="10">
        <v>2012</v>
      </c>
      <c r="D7" s="10">
        <v>955</v>
      </c>
      <c r="E7" s="10">
        <v>1055</v>
      </c>
      <c r="F7" s="10"/>
      <c r="G7" s="10">
        <v>275</v>
      </c>
      <c r="H7" s="10">
        <v>298</v>
      </c>
      <c r="I7" s="10">
        <v>334</v>
      </c>
      <c r="J7" s="10">
        <v>348</v>
      </c>
      <c r="K7" s="10">
        <v>322</v>
      </c>
      <c r="L7" s="10">
        <v>435</v>
      </c>
      <c r="M7" s="10"/>
      <c r="N7" s="10">
        <v>571</v>
      </c>
      <c r="O7" s="10">
        <v>558</v>
      </c>
      <c r="P7" s="10">
        <v>380</v>
      </c>
      <c r="Q7" s="10">
        <v>492</v>
      </c>
      <c r="R7" s="10"/>
      <c r="S7" s="10">
        <v>269</v>
      </c>
      <c r="T7" s="10">
        <v>273</v>
      </c>
      <c r="U7" s="10">
        <v>177</v>
      </c>
      <c r="V7" s="10">
        <v>182</v>
      </c>
      <c r="W7" s="10">
        <v>144</v>
      </c>
      <c r="X7" s="10">
        <v>172</v>
      </c>
      <c r="Y7" s="10">
        <v>165</v>
      </c>
      <c r="Z7" s="10">
        <v>79</v>
      </c>
      <c r="AA7" s="10">
        <v>226</v>
      </c>
      <c r="AB7" s="10">
        <v>172</v>
      </c>
      <c r="AC7" s="10">
        <v>94</v>
      </c>
      <c r="AD7" s="10">
        <v>59</v>
      </c>
      <c r="AE7" s="10"/>
      <c r="AF7" s="10">
        <v>735</v>
      </c>
      <c r="AG7" s="10">
        <v>824</v>
      </c>
      <c r="AH7" s="10">
        <v>271</v>
      </c>
      <c r="AI7" s="10"/>
      <c r="AJ7" s="10">
        <v>678</v>
      </c>
      <c r="AK7" s="10">
        <v>577</v>
      </c>
      <c r="AL7" s="10">
        <v>153</v>
      </c>
      <c r="AM7" s="10">
        <v>25</v>
      </c>
      <c r="AN7" s="10">
        <v>282</v>
      </c>
      <c r="AO7" s="10"/>
      <c r="AP7" s="10">
        <v>402</v>
      </c>
      <c r="AQ7" s="10">
        <v>753</v>
      </c>
      <c r="AR7" s="10">
        <v>156</v>
      </c>
      <c r="AS7" s="10">
        <v>163</v>
      </c>
      <c r="AT7" s="10"/>
      <c r="AU7" s="10">
        <v>443</v>
      </c>
      <c r="AV7" s="10">
        <v>436</v>
      </c>
      <c r="AW7" s="10">
        <v>551</v>
      </c>
      <c r="AX7" s="10">
        <v>254</v>
      </c>
      <c r="AY7" s="10">
        <v>42</v>
      </c>
    </row>
    <row r="8" spans="2:51" ht="30" customHeight="1" x14ac:dyDescent="0.35">
      <c r="B8" s="11" t="s">
        <v>20</v>
      </c>
      <c r="C8" s="11">
        <v>2012</v>
      </c>
      <c r="D8" s="11">
        <v>993</v>
      </c>
      <c r="E8" s="11">
        <v>1017</v>
      </c>
      <c r="F8" s="11"/>
      <c r="G8" s="11">
        <v>279</v>
      </c>
      <c r="H8" s="11">
        <v>342</v>
      </c>
      <c r="I8" s="11">
        <v>344</v>
      </c>
      <c r="J8" s="11">
        <v>343</v>
      </c>
      <c r="K8" s="11">
        <v>283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728</v>
      </c>
      <c r="AG8" s="11">
        <v>816</v>
      </c>
      <c r="AH8" s="11">
        <v>282</v>
      </c>
      <c r="AI8" s="11"/>
      <c r="AJ8" s="11">
        <v>667</v>
      </c>
      <c r="AK8" s="11">
        <v>584</v>
      </c>
      <c r="AL8" s="11">
        <v>147</v>
      </c>
      <c r="AM8" s="11">
        <v>26</v>
      </c>
      <c r="AN8" s="11">
        <v>286</v>
      </c>
      <c r="AO8" s="11"/>
      <c r="AP8" s="11">
        <v>400</v>
      </c>
      <c r="AQ8" s="11">
        <v>759</v>
      </c>
      <c r="AR8" s="11">
        <v>152</v>
      </c>
      <c r="AS8" s="11">
        <v>164</v>
      </c>
      <c r="AT8" s="11"/>
      <c r="AU8" s="11">
        <v>442</v>
      </c>
      <c r="AV8" s="11">
        <v>440</v>
      </c>
      <c r="AW8" s="11">
        <v>554</v>
      </c>
      <c r="AX8" s="11">
        <v>252</v>
      </c>
      <c r="AY8" s="11">
        <v>39</v>
      </c>
    </row>
    <row r="9" spans="2:51" x14ac:dyDescent="0.35">
      <c r="B9" s="18" t="s">
        <v>105</v>
      </c>
      <c r="C9" s="17">
        <v>7.4060771776970902E-2</v>
      </c>
      <c r="D9" s="17">
        <v>8.7476110820542199E-2</v>
      </c>
      <c r="E9" s="17">
        <v>6.11060650530992E-2</v>
      </c>
      <c r="F9" s="17"/>
      <c r="G9" s="17">
        <v>7.9263274743327394E-2</v>
      </c>
      <c r="H9" s="17">
        <v>6.4723006426129104E-2</v>
      </c>
      <c r="I9" s="17">
        <v>8.4231834490964594E-2</v>
      </c>
      <c r="J9" s="17">
        <v>7.6694171642398196E-2</v>
      </c>
      <c r="K9" s="17">
        <v>7.2573504225367402E-2</v>
      </c>
      <c r="L9" s="17">
        <v>6.8738013958690794E-2</v>
      </c>
      <c r="M9" s="17"/>
      <c r="N9" s="17">
        <v>9.0979054514104901E-2</v>
      </c>
      <c r="O9" s="17">
        <v>7.4530812761463699E-2</v>
      </c>
      <c r="P9" s="17">
        <v>7.6614495665697099E-2</v>
      </c>
      <c r="Q9" s="17">
        <v>5.4681303672039099E-2</v>
      </c>
      <c r="R9" s="17"/>
      <c r="S9" s="17">
        <v>7.3764537118774107E-2</v>
      </c>
      <c r="T9" s="17">
        <v>9.29645986485097E-2</v>
      </c>
      <c r="U9" s="17">
        <v>8.1190982855192301E-2</v>
      </c>
      <c r="V9" s="17">
        <v>8.0826282236693303E-2</v>
      </c>
      <c r="W9" s="17">
        <v>6.8442201614835302E-2</v>
      </c>
      <c r="X9" s="17">
        <v>5.4803732604396797E-2</v>
      </c>
      <c r="Y9" s="17">
        <v>7.1758846510497507E-2</v>
      </c>
      <c r="Z9" s="17">
        <v>5.1931148891161599E-2</v>
      </c>
      <c r="AA9" s="17">
        <v>5.82723081867461E-2</v>
      </c>
      <c r="AB9" s="17">
        <v>9.4257683217363594E-2</v>
      </c>
      <c r="AC9" s="17">
        <v>5.72912657030238E-2</v>
      </c>
      <c r="AD9" s="17">
        <v>8.5800550641803405E-2</v>
      </c>
      <c r="AE9" s="17"/>
      <c r="AF9" s="17">
        <v>4.5693326209969E-2</v>
      </c>
      <c r="AG9" s="17">
        <v>0.11078359370219799</v>
      </c>
      <c r="AH9" s="17">
        <v>5.5557183567449799E-2</v>
      </c>
      <c r="AI9" s="17"/>
      <c r="AJ9" s="17">
        <v>5.9901432631859902E-2</v>
      </c>
      <c r="AK9" s="17">
        <v>0.102866433008495</v>
      </c>
      <c r="AL9" s="17">
        <v>8.9085181883399298E-2</v>
      </c>
      <c r="AM9" s="17">
        <v>0.12509994300726501</v>
      </c>
      <c r="AN9" s="17">
        <v>3.28015173524328E-2</v>
      </c>
      <c r="AO9" s="17"/>
      <c r="AP9" s="17">
        <v>6.9151621966135696E-2</v>
      </c>
      <c r="AQ9" s="17">
        <v>7.4991600231523806E-2</v>
      </c>
      <c r="AR9" s="17">
        <v>9.9534672496308804E-2</v>
      </c>
      <c r="AS9" s="17">
        <v>5.1377636094445102E-2</v>
      </c>
      <c r="AT9" s="17"/>
      <c r="AU9" s="17">
        <v>5.7430992751754499E-2</v>
      </c>
      <c r="AV9" s="17">
        <v>8.0041780378619198E-2</v>
      </c>
      <c r="AW9" s="17">
        <v>8.5510433082246401E-2</v>
      </c>
      <c r="AX9" s="17">
        <v>0.109824653846082</v>
      </c>
      <c r="AY9" s="17">
        <v>0.12568464673308199</v>
      </c>
    </row>
    <row r="10" spans="2:51" x14ac:dyDescent="0.35">
      <c r="B10" s="18" t="s">
        <v>106</v>
      </c>
      <c r="C10" s="17">
        <v>0.22702603933204299</v>
      </c>
      <c r="D10" s="17">
        <v>0.24122382236727599</v>
      </c>
      <c r="E10" s="17">
        <v>0.213607881641073</v>
      </c>
      <c r="F10" s="17"/>
      <c r="G10" s="17">
        <v>0.20299170891016799</v>
      </c>
      <c r="H10" s="17">
        <v>0.20099342699846601</v>
      </c>
      <c r="I10" s="17">
        <v>0.23030747650681299</v>
      </c>
      <c r="J10" s="17">
        <v>0.20892059345310501</v>
      </c>
      <c r="K10" s="17">
        <v>0.22394261090552001</v>
      </c>
      <c r="L10" s="17">
        <v>0.27828940119280499</v>
      </c>
      <c r="M10" s="17"/>
      <c r="N10" s="17">
        <v>0.28088920601756001</v>
      </c>
      <c r="O10" s="17">
        <v>0.22097887503256899</v>
      </c>
      <c r="P10" s="17">
        <v>0.20653270554275199</v>
      </c>
      <c r="Q10" s="17">
        <v>0.192648190487722</v>
      </c>
      <c r="R10" s="17"/>
      <c r="S10" s="17">
        <v>0.25442275495151601</v>
      </c>
      <c r="T10" s="17">
        <v>0.21706653156425801</v>
      </c>
      <c r="U10" s="17">
        <v>0.26956749217241199</v>
      </c>
      <c r="V10" s="17">
        <v>0.231293898894049</v>
      </c>
      <c r="W10" s="17">
        <v>0.24372690610810299</v>
      </c>
      <c r="X10" s="17">
        <v>0.16931727464638799</v>
      </c>
      <c r="Y10" s="17">
        <v>0.20726981420872301</v>
      </c>
      <c r="Z10" s="17">
        <v>0.228905972316652</v>
      </c>
      <c r="AA10" s="17">
        <v>0.21729592940225101</v>
      </c>
      <c r="AB10" s="17">
        <v>0.244725451842013</v>
      </c>
      <c r="AC10" s="17">
        <v>0.22675883035785999</v>
      </c>
      <c r="AD10" s="17">
        <v>0.18296847018887899</v>
      </c>
      <c r="AE10" s="17"/>
      <c r="AF10" s="17">
        <v>0.20366913510644599</v>
      </c>
      <c r="AG10" s="17">
        <v>0.27656216150012197</v>
      </c>
      <c r="AH10" s="17">
        <v>0.171249110083696</v>
      </c>
      <c r="AI10" s="17"/>
      <c r="AJ10" s="17">
        <v>0.23390367628407099</v>
      </c>
      <c r="AK10" s="17">
        <v>0.25205371864742498</v>
      </c>
      <c r="AL10" s="17">
        <v>0.26636994107638201</v>
      </c>
      <c r="AM10" s="17">
        <v>0.138279063889577</v>
      </c>
      <c r="AN10" s="17">
        <v>0.175609032819766</v>
      </c>
      <c r="AO10" s="17"/>
      <c r="AP10" s="17">
        <v>0.20359845086807599</v>
      </c>
      <c r="AQ10" s="17">
        <v>0.26274084481844301</v>
      </c>
      <c r="AR10" s="17">
        <v>0.30478449580461298</v>
      </c>
      <c r="AS10" s="17">
        <v>0.15471985633222701</v>
      </c>
      <c r="AT10" s="17"/>
      <c r="AU10" s="17">
        <v>0.18946897609236901</v>
      </c>
      <c r="AV10" s="17">
        <v>0.20182303379517599</v>
      </c>
      <c r="AW10" s="17">
        <v>0.26641854845948498</v>
      </c>
      <c r="AX10" s="17">
        <v>0.260806508854728</v>
      </c>
      <c r="AY10" s="17">
        <v>0.202708538200564</v>
      </c>
    </row>
    <row r="11" spans="2:51" x14ac:dyDescent="0.35">
      <c r="B11" s="18" t="s">
        <v>107</v>
      </c>
      <c r="C11" s="17">
        <v>0.30968298851732901</v>
      </c>
      <c r="D11" s="17">
        <v>0.325739606380683</v>
      </c>
      <c r="E11" s="17">
        <v>0.293686398659533</v>
      </c>
      <c r="F11" s="17"/>
      <c r="G11" s="17">
        <v>0.33221003406530702</v>
      </c>
      <c r="H11" s="17">
        <v>0.38715500183918</v>
      </c>
      <c r="I11" s="17">
        <v>0.28722688373504701</v>
      </c>
      <c r="J11" s="17">
        <v>0.30701851019683801</v>
      </c>
      <c r="K11" s="17">
        <v>0.25916810976744098</v>
      </c>
      <c r="L11" s="17">
        <v>0.28624317177571201</v>
      </c>
      <c r="M11" s="17"/>
      <c r="N11" s="17">
        <v>0.33045182014499502</v>
      </c>
      <c r="O11" s="17">
        <v>0.33795741307753102</v>
      </c>
      <c r="P11" s="17">
        <v>0.27042159925313403</v>
      </c>
      <c r="Q11" s="17">
        <v>0.28446487124947001</v>
      </c>
      <c r="R11" s="17"/>
      <c r="S11" s="17">
        <v>0.32142286891878702</v>
      </c>
      <c r="T11" s="17">
        <v>0.295432281094411</v>
      </c>
      <c r="U11" s="17">
        <v>0.27506211661123298</v>
      </c>
      <c r="V11" s="17">
        <v>0.321562972293851</v>
      </c>
      <c r="W11" s="17">
        <v>0.27456239442910102</v>
      </c>
      <c r="X11" s="17">
        <v>0.33796353648252597</v>
      </c>
      <c r="Y11" s="17">
        <v>0.36192636903574898</v>
      </c>
      <c r="Z11" s="17">
        <v>0.37952419044458802</v>
      </c>
      <c r="AA11" s="17">
        <v>0.31452483151627902</v>
      </c>
      <c r="AB11" s="17">
        <v>0.25442783870193397</v>
      </c>
      <c r="AC11" s="17">
        <v>0.32842052035745201</v>
      </c>
      <c r="AD11" s="17">
        <v>0.25502551034619703</v>
      </c>
      <c r="AE11" s="17"/>
      <c r="AF11" s="17">
        <v>0.29427880264231798</v>
      </c>
      <c r="AG11" s="17">
        <v>0.32951701314361098</v>
      </c>
      <c r="AH11" s="17">
        <v>0.25836738833259798</v>
      </c>
      <c r="AI11" s="17"/>
      <c r="AJ11" s="17">
        <v>0.29918811230570103</v>
      </c>
      <c r="AK11" s="17">
        <v>0.35738367502477902</v>
      </c>
      <c r="AL11" s="17">
        <v>0.353284946558649</v>
      </c>
      <c r="AM11" s="17">
        <v>0.239524595788324</v>
      </c>
      <c r="AN11" s="17">
        <v>0.235231069717042</v>
      </c>
      <c r="AO11" s="17"/>
      <c r="AP11" s="17">
        <v>0.31216414537863701</v>
      </c>
      <c r="AQ11" s="17">
        <v>0.36742831877236798</v>
      </c>
      <c r="AR11" s="17">
        <v>0.32997046959436899</v>
      </c>
      <c r="AS11" s="17">
        <v>0.24496587797425901</v>
      </c>
      <c r="AT11" s="17"/>
      <c r="AU11" s="17">
        <v>0.282569220617159</v>
      </c>
      <c r="AV11" s="17">
        <v>0.29060514743437699</v>
      </c>
      <c r="AW11" s="17">
        <v>0.36249189843989399</v>
      </c>
      <c r="AX11" s="17">
        <v>0.27863791556402101</v>
      </c>
      <c r="AY11" s="17">
        <v>0.37878653380018401</v>
      </c>
    </row>
    <row r="12" spans="2:51" x14ac:dyDescent="0.35">
      <c r="B12" s="18" t="s">
        <v>108</v>
      </c>
      <c r="C12" s="17">
        <v>0.116291052792138</v>
      </c>
      <c r="D12" s="17">
        <v>0.118722134899078</v>
      </c>
      <c r="E12" s="17">
        <v>0.114145610798691</v>
      </c>
      <c r="F12" s="17"/>
      <c r="G12" s="17">
        <v>9.9629559052039005E-2</v>
      </c>
      <c r="H12" s="17">
        <v>0.14816075556633199</v>
      </c>
      <c r="I12" s="17">
        <v>0.101896474379869</v>
      </c>
      <c r="J12" s="17">
        <v>0.144287666934489</v>
      </c>
      <c r="K12" s="17">
        <v>0.11096105003116399</v>
      </c>
      <c r="L12" s="17">
        <v>9.3963098634450598E-2</v>
      </c>
      <c r="M12" s="17"/>
      <c r="N12" s="17">
        <v>0.111423416188153</v>
      </c>
      <c r="O12" s="17">
        <v>8.9620319036386703E-2</v>
      </c>
      <c r="P12" s="17">
        <v>0.145153434201931</v>
      </c>
      <c r="Q12" s="17">
        <v>0.12472287006076201</v>
      </c>
      <c r="R12" s="17"/>
      <c r="S12" s="17">
        <v>0.11962365260039</v>
      </c>
      <c r="T12" s="17">
        <v>0.112835114596136</v>
      </c>
      <c r="U12" s="17">
        <v>8.3044108563511201E-2</v>
      </c>
      <c r="V12" s="17">
        <v>0.122491441526765</v>
      </c>
      <c r="W12" s="17">
        <v>0.14218806493764399</v>
      </c>
      <c r="X12" s="17">
        <v>0.137517913714191</v>
      </c>
      <c r="Y12" s="17">
        <v>0.101739693583592</v>
      </c>
      <c r="Z12" s="17">
        <v>8.4556954775206E-2</v>
      </c>
      <c r="AA12" s="17">
        <v>0.14680550148548199</v>
      </c>
      <c r="AB12" s="17">
        <v>0.112463697531434</v>
      </c>
      <c r="AC12" s="17">
        <v>7.9706262726380206E-2</v>
      </c>
      <c r="AD12" s="17">
        <v>0.103437521565741</v>
      </c>
      <c r="AE12" s="17"/>
      <c r="AF12" s="17">
        <v>0.13034114942008401</v>
      </c>
      <c r="AG12" s="17">
        <v>0.107608612324502</v>
      </c>
      <c r="AH12" s="17">
        <v>0.131058011591874</v>
      </c>
      <c r="AI12" s="17"/>
      <c r="AJ12" s="17">
        <v>0.14099536682337099</v>
      </c>
      <c r="AK12" s="17">
        <v>9.5389345503971407E-2</v>
      </c>
      <c r="AL12" s="17">
        <v>0.10249044537533999</v>
      </c>
      <c r="AM12" s="17">
        <v>4.2086346305226098E-2</v>
      </c>
      <c r="AN12" s="17">
        <v>0.146310327663905</v>
      </c>
      <c r="AO12" s="17"/>
      <c r="AP12" s="17">
        <v>0.16374563031205999</v>
      </c>
      <c r="AQ12" s="17">
        <v>0.102472448491346</v>
      </c>
      <c r="AR12" s="17">
        <v>9.33898240459137E-2</v>
      </c>
      <c r="AS12" s="17">
        <v>0.181503838019447</v>
      </c>
      <c r="AT12" s="17"/>
      <c r="AU12" s="17">
        <v>0.11829422418157701</v>
      </c>
      <c r="AV12" s="17">
        <v>0.102995393529187</v>
      </c>
      <c r="AW12" s="17">
        <v>9.8408669683147904E-2</v>
      </c>
      <c r="AX12" s="17">
        <v>0.15800971171184</v>
      </c>
      <c r="AY12" s="17">
        <v>0.145243885804373</v>
      </c>
    </row>
    <row r="13" spans="2:51" x14ac:dyDescent="0.35">
      <c r="B13" s="18" t="s">
        <v>109</v>
      </c>
      <c r="C13" s="17">
        <v>0.114803755180062</v>
      </c>
      <c r="D13" s="17">
        <v>0.109768284660802</v>
      </c>
      <c r="E13" s="17">
        <v>0.119946577146908</v>
      </c>
      <c r="F13" s="17"/>
      <c r="G13" s="17">
        <v>8.4517995726831205E-2</v>
      </c>
      <c r="H13" s="17">
        <v>8.6219794957912294E-2</v>
      </c>
      <c r="I13" s="17">
        <v>0.120980677865208</v>
      </c>
      <c r="J13" s="17">
        <v>0.104833058052873</v>
      </c>
      <c r="K13" s="17">
        <v>0.166484967700399</v>
      </c>
      <c r="L13" s="17">
        <v>0.12647210986049801</v>
      </c>
      <c r="M13" s="17"/>
      <c r="N13" s="17">
        <v>7.2822870957519797E-2</v>
      </c>
      <c r="O13" s="17">
        <v>9.5299171963261403E-2</v>
      </c>
      <c r="P13" s="17">
        <v>0.152574831755421</v>
      </c>
      <c r="Q13" s="17">
        <v>0.149754021079959</v>
      </c>
      <c r="R13" s="17"/>
      <c r="S13" s="17">
        <v>0.10700839546615699</v>
      </c>
      <c r="T13" s="17">
        <v>0.121479512279714</v>
      </c>
      <c r="U13" s="17">
        <v>0.12610447843032599</v>
      </c>
      <c r="V13" s="17">
        <v>0.10626686211563099</v>
      </c>
      <c r="W13" s="17">
        <v>0.10122109837361699</v>
      </c>
      <c r="X13" s="17">
        <v>0.12678391358864</v>
      </c>
      <c r="Y13" s="17">
        <v>0.11410879575223599</v>
      </c>
      <c r="Z13" s="17">
        <v>0.11495167585041299</v>
      </c>
      <c r="AA13" s="17">
        <v>0.105876555822792</v>
      </c>
      <c r="AB13" s="17">
        <v>0.10827767421267701</v>
      </c>
      <c r="AC13" s="17">
        <v>0.12681249610242801</v>
      </c>
      <c r="AD13" s="17">
        <v>0.14751337832344899</v>
      </c>
      <c r="AE13" s="17"/>
      <c r="AF13" s="17">
        <v>0.18220929033453301</v>
      </c>
      <c r="AG13" s="17">
        <v>5.6659163815466103E-2</v>
      </c>
      <c r="AH13" s="17">
        <v>0.13051980837517699</v>
      </c>
      <c r="AI13" s="17"/>
      <c r="AJ13" s="17">
        <v>0.14682031253061101</v>
      </c>
      <c r="AK13" s="17">
        <v>6.7749442168437604E-2</v>
      </c>
      <c r="AL13" s="17">
        <v>4.1727273964942101E-2</v>
      </c>
      <c r="AM13" s="17">
        <v>0.33323354380387998</v>
      </c>
      <c r="AN13" s="17">
        <v>0.149660428292445</v>
      </c>
      <c r="AO13" s="17"/>
      <c r="AP13" s="17">
        <v>0.12898553296975701</v>
      </c>
      <c r="AQ13" s="17">
        <v>7.1386114695866004E-2</v>
      </c>
      <c r="AR13" s="17">
        <v>4.6197103805809103E-2</v>
      </c>
      <c r="AS13" s="17">
        <v>0.28995891890091702</v>
      </c>
      <c r="AT13" s="17"/>
      <c r="AU13" s="17">
        <v>0.15895520751308201</v>
      </c>
      <c r="AV13" s="17">
        <v>0.13575536630461299</v>
      </c>
      <c r="AW13" s="17">
        <v>6.7009290077562303E-2</v>
      </c>
      <c r="AX13" s="17">
        <v>7.1186106802053895E-2</v>
      </c>
      <c r="AY13" s="17">
        <v>9.4082628275810001E-2</v>
      </c>
    </row>
    <row r="14" spans="2:51" x14ac:dyDescent="0.35">
      <c r="B14" s="18" t="s">
        <v>70</v>
      </c>
      <c r="C14" s="19">
        <v>0.15813539240145699</v>
      </c>
      <c r="D14" s="19">
        <v>0.117070040871618</v>
      </c>
      <c r="E14" s="19">
        <v>0.19750746670069599</v>
      </c>
      <c r="F14" s="19"/>
      <c r="G14" s="19">
        <v>0.20138742750232699</v>
      </c>
      <c r="H14" s="19">
        <v>0.112748014211981</v>
      </c>
      <c r="I14" s="19">
        <v>0.17535665302209899</v>
      </c>
      <c r="J14" s="19">
        <v>0.15824599972029699</v>
      </c>
      <c r="K14" s="19">
        <v>0.16686975737011001</v>
      </c>
      <c r="L14" s="19">
        <v>0.14629420457784301</v>
      </c>
      <c r="M14" s="19"/>
      <c r="N14" s="19">
        <v>0.113433632177668</v>
      </c>
      <c r="O14" s="19">
        <v>0.18161340812878801</v>
      </c>
      <c r="P14" s="19">
        <v>0.14870293358106501</v>
      </c>
      <c r="Q14" s="19">
        <v>0.19372874345004701</v>
      </c>
      <c r="R14" s="19"/>
      <c r="S14" s="19">
        <v>0.123757790944376</v>
      </c>
      <c r="T14" s="19">
        <v>0.16022196181697199</v>
      </c>
      <c r="U14" s="19">
        <v>0.165030821367325</v>
      </c>
      <c r="V14" s="19">
        <v>0.13755854293301101</v>
      </c>
      <c r="W14" s="19">
        <v>0.16985933453670099</v>
      </c>
      <c r="X14" s="19">
        <v>0.17361362896385901</v>
      </c>
      <c r="Y14" s="19">
        <v>0.14319648090920201</v>
      </c>
      <c r="Z14" s="19">
        <v>0.14013005772198001</v>
      </c>
      <c r="AA14" s="19">
        <v>0.15722487358644999</v>
      </c>
      <c r="AB14" s="19">
        <v>0.18584765449457899</v>
      </c>
      <c r="AC14" s="19">
        <v>0.18101062475285601</v>
      </c>
      <c r="AD14" s="19">
        <v>0.225254568933932</v>
      </c>
      <c r="AE14" s="19"/>
      <c r="AF14" s="19">
        <v>0.14380829628665001</v>
      </c>
      <c r="AG14" s="19">
        <v>0.1188694555141</v>
      </c>
      <c r="AH14" s="19">
        <v>0.25324849804920402</v>
      </c>
      <c r="AI14" s="19"/>
      <c r="AJ14" s="19">
        <v>0.11919109942438599</v>
      </c>
      <c r="AK14" s="19">
        <v>0.124557385646892</v>
      </c>
      <c r="AL14" s="19">
        <v>0.14704221114128699</v>
      </c>
      <c r="AM14" s="19">
        <v>0.121776507205728</v>
      </c>
      <c r="AN14" s="19">
        <v>0.26038762415440903</v>
      </c>
      <c r="AO14" s="19"/>
      <c r="AP14" s="19">
        <v>0.122354618505334</v>
      </c>
      <c r="AQ14" s="19">
        <v>0.120980672990452</v>
      </c>
      <c r="AR14" s="19">
        <v>0.126123434252987</v>
      </c>
      <c r="AS14" s="19">
        <v>7.7473872678704994E-2</v>
      </c>
      <c r="AT14" s="19"/>
      <c r="AU14" s="19">
        <v>0.19328137884405899</v>
      </c>
      <c r="AV14" s="19">
        <v>0.18877927855802801</v>
      </c>
      <c r="AW14" s="19">
        <v>0.120161160257664</v>
      </c>
      <c r="AX14" s="19">
        <v>0.121535103221275</v>
      </c>
      <c r="AY14" s="19">
        <v>5.34937671859873E-2</v>
      </c>
    </row>
    <row r="15" spans="2:51" x14ac:dyDescent="0.35">
      <c r="B15" s="16"/>
    </row>
    <row r="16" spans="2:51" x14ac:dyDescent="0.35">
      <c r="B16" t="s">
        <v>73</v>
      </c>
    </row>
    <row r="17" spans="2:2" x14ac:dyDescent="0.35">
      <c r="B17" t="s">
        <v>74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J5:AN5"/>
    <mergeCell ref="AP5:AS5"/>
    <mergeCell ref="AU5:AY5"/>
    <mergeCell ref="D2:AS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AY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5" width="10.7265625" customWidth="1"/>
    <col min="46" max="46" width="2.1796875" customWidth="1"/>
    <col min="47" max="51" width="10.7265625" customWidth="1"/>
    <col min="52" max="52" width="2.1796875" customWidth="1"/>
  </cols>
  <sheetData>
    <row r="2" spans="2:51" ht="40" customHeight="1" x14ac:dyDescent="0.35">
      <c r="D2" s="27" t="s">
        <v>114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</row>
    <row r="5" spans="2:51" ht="30" customHeight="1" x14ac:dyDescent="0.35">
      <c r="B5" s="15"/>
      <c r="C5" s="15"/>
      <c r="D5" s="26" t="s">
        <v>57</v>
      </c>
      <c r="E5" s="26"/>
      <c r="F5" s="15"/>
      <c r="G5" s="26" t="s">
        <v>58</v>
      </c>
      <c r="H5" s="26"/>
      <c r="I5" s="26"/>
      <c r="J5" s="26"/>
      <c r="K5" s="26"/>
      <c r="L5" s="26"/>
      <c r="M5" s="15"/>
      <c r="N5" s="26" t="s">
        <v>59</v>
      </c>
      <c r="O5" s="26"/>
      <c r="P5" s="26"/>
      <c r="Q5" s="26"/>
      <c r="R5" s="15"/>
      <c r="S5" s="26" t="s">
        <v>60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61</v>
      </c>
      <c r="AG5" s="26"/>
      <c r="AH5" s="26"/>
      <c r="AI5" s="15"/>
      <c r="AJ5" s="26" t="s">
        <v>62</v>
      </c>
      <c r="AK5" s="26"/>
      <c r="AL5" s="26"/>
      <c r="AM5" s="26"/>
      <c r="AN5" s="26"/>
      <c r="AO5" s="15"/>
      <c r="AP5" s="26" t="s">
        <v>63</v>
      </c>
      <c r="AQ5" s="26"/>
      <c r="AR5" s="26"/>
      <c r="AS5" s="26"/>
      <c r="AT5" s="15"/>
      <c r="AU5" s="26" t="s">
        <v>64</v>
      </c>
      <c r="AV5" s="26"/>
      <c r="AW5" s="26"/>
      <c r="AX5" s="26"/>
      <c r="AY5" s="26"/>
    </row>
    <row r="6" spans="2:51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</row>
    <row r="7" spans="2:51" ht="30" customHeight="1" x14ac:dyDescent="0.35">
      <c r="B7" s="10" t="s">
        <v>19</v>
      </c>
      <c r="C7" s="10">
        <v>2012</v>
      </c>
      <c r="D7" s="10">
        <v>955</v>
      </c>
      <c r="E7" s="10">
        <v>1055</v>
      </c>
      <c r="F7" s="10"/>
      <c r="G7" s="10">
        <v>275</v>
      </c>
      <c r="H7" s="10">
        <v>298</v>
      </c>
      <c r="I7" s="10">
        <v>334</v>
      </c>
      <c r="J7" s="10">
        <v>348</v>
      </c>
      <c r="K7" s="10">
        <v>322</v>
      </c>
      <c r="L7" s="10">
        <v>435</v>
      </c>
      <c r="M7" s="10"/>
      <c r="N7" s="10">
        <v>571</v>
      </c>
      <c r="O7" s="10">
        <v>558</v>
      </c>
      <c r="P7" s="10">
        <v>380</v>
      </c>
      <c r="Q7" s="10">
        <v>492</v>
      </c>
      <c r="R7" s="10"/>
      <c r="S7" s="10">
        <v>269</v>
      </c>
      <c r="T7" s="10">
        <v>273</v>
      </c>
      <c r="U7" s="10">
        <v>177</v>
      </c>
      <c r="V7" s="10">
        <v>182</v>
      </c>
      <c r="W7" s="10">
        <v>144</v>
      </c>
      <c r="X7" s="10">
        <v>172</v>
      </c>
      <c r="Y7" s="10">
        <v>165</v>
      </c>
      <c r="Z7" s="10">
        <v>79</v>
      </c>
      <c r="AA7" s="10">
        <v>226</v>
      </c>
      <c r="AB7" s="10">
        <v>172</v>
      </c>
      <c r="AC7" s="10">
        <v>94</v>
      </c>
      <c r="AD7" s="10">
        <v>59</v>
      </c>
      <c r="AE7" s="10"/>
      <c r="AF7" s="10">
        <v>735</v>
      </c>
      <c r="AG7" s="10">
        <v>824</v>
      </c>
      <c r="AH7" s="10">
        <v>271</v>
      </c>
      <c r="AI7" s="10"/>
      <c r="AJ7" s="10">
        <v>678</v>
      </c>
      <c r="AK7" s="10">
        <v>577</v>
      </c>
      <c r="AL7" s="10">
        <v>153</v>
      </c>
      <c r="AM7" s="10">
        <v>25</v>
      </c>
      <c r="AN7" s="10">
        <v>282</v>
      </c>
      <c r="AO7" s="10"/>
      <c r="AP7" s="10">
        <v>402</v>
      </c>
      <c r="AQ7" s="10">
        <v>753</v>
      </c>
      <c r="AR7" s="10">
        <v>156</v>
      </c>
      <c r="AS7" s="10">
        <v>163</v>
      </c>
      <c r="AT7" s="10"/>
      <c r="AU7" s="10">
        <v>443</v>
      </c>
      <c r="AV7" s="10">
        <v>436</v>
      </c>
      <c r="AW7" s="10">
        <v>551</v>
      </c>
      <c r="AX7" s="10">
        <v>254</v>
      </c>
      <c r="AY7" s="10">
        <v>42</v>
      </c>
    </row>
    <row r="8" spans="2:51" ht="30" customHeight="1" x14ac:dyDescent="0.35">
      <c r="B8" s="11" t="s">
        <v>20</v>
      </c>
      <c r="C8" s="11">
        <v>2012</v>
      </c>
      <c r="D8" s="11">
        <v>993</v>
      </c>
      <c r="E8" s="11">
        <v>1017</v>
      </c>
      <c r="F8" s="11"/>
      <c r="G8" s="11">
        <v>279</v>
      </c>
      <c r="H8" s="11">
        <v>342</v>
      </c>
      <c r="I8" s="11">
        <v>344</v>
      </c>
      <c r="J8" s="11">
        <v>343</v>
      </c>
      <c r="K8" s="11">
        <v>283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728</v>
      </c>
      <c r="AG8" s="11">
        <v>816</v>
      </c>
      <c r="AH8" s="11">
        <v>282</v>
      </c>
      <c r="AI8" s="11"/>
      <c r="AJ8" s="11">
        <v>667</v>
      </c>
      <c r="AK8" s="11">
        <v>584</v>
      </c>
      <c r="AL8" s="11">
        <v>147</v>
      </c>
      <c r="AM8" s="11">
        <v>26</v>
      </c>
      <c r="AN8" s="11">
        <v>286</v>
      </c>
      <c r="AO8" s="11"/>
      <c r="AP8" s="11">
        <v>400</v>
      </c>
      <c r="AQ8" s="11">
        <v>759</v>
      </c>
      <c r="AR8" s="11">
        <v>152</v>
      </c>
      <c r="AS8" s="11">
        <v>164</v>
      </c>
      <c r="AT8" s="11"/>
      <c r="AU8" s="11">
        <v>442</v>
      </c>
      <c r="AV8" s="11">
        <v>440</v>
      </c>
      <c r="AW8" s="11">
        <v>554</v>
      </c>
      <c r="AX8" s="11">
        <v>252</v>
      </c>
      <c r="AY8" s="11">
        <v>39</v>
      </c>
    </row>
    <row r="9" spans="2:51" x14ac:dyDescent="0.35">
      <c r="B9" s="18" t="s">
        <v>105</v>
      </c>
      <c r="C9" s="17">
        <v>2.02844470830961E-2</v>
      </c>
      <c r="D9" s="17">
        <v>1.9399693756886299E-2</v>
      </c>
      <c r="E9" s="17">
        <v>2.1188284475419698E-2</v>
      </c>
      <c r="F9" s="17"/>
      <c r="G9" s="17">
        <v>3.0382269344732201E-2</v>
      </c>
      <c r="H9" s="17">
        <v>2.1671753753176301E-2</v>
      </c>
      <c r="I9" s="17">
        <v>1.17126822892838E-2</v>
      </c>
      <c r="J9" s="17">
        <v>3.3050754299892598E-2</v>
      </c>
      <c r="K9" s="17">
        <v>1.27853458464762E-2</v>
      </c>
      <c r="L9" s="17">
        <v>1.4097371983779101E-2</v>
      </c>
      <c r="M9" s="17"/>
      <c r="N9" s="17">
        <v>2.8362693701126301E-2</v>
      </c>
      <c r="O9" s="17">
        <v>1.9659951140417801E-2</v>
      </c>
      <c r="P9" s="17">
        <v>2.0313488333151501E-2</v>
      </c>
      <c r="Q9" s="17">
        <v>1.2631367043673699E-2</v>
      </c>
      <c r="R9" s="17"/>
      <c r="S9" s="17">
        <v>2.0949449828578399E-2</v>
      </c>
      <c r="T9" s="17">
        <v>2.23167772330648E-2</v>
      </c>
      <c r="U9" s="17">
        <v>2.7813164733155E-2</v>
      </c>
      <c r="V9" s="17">
        <v>3.0484595270318202E-2</v>
      </c>
      <c r="W9" s="17">
        <v>6.6584311175343098E-3</v>
      </c>
      <c r="X9" s="17">
        <v>2.31168052964821E-2</v>
      </c>
      <c r="Y9" s="17">
        <v>1.7176864892765702E-2</v>
      </c>
      <c r="Z9" s="17">
        <v>1.5782816304194799E-2</v>
      </c>
      <c r="AA9" s="17">
        <v>3.0275325691923598E-3</v>
      </c>
      <c r="AB9" s="17">
        <v>2.9650404700596999E-2</v>
      </c>
      <c r="AC9" s="17">
        <v>1.7187314243295101E-2</v>
      </c>
      <c r="AD9" s="17">
        <v>3.5649755303381499E-2</v>
      </c>
      <c r="AE9" s="17"/>
      <c r="AF9" s="17">
        <v>9.8761576704010402E-3</v>
      </c>
      <c r="AG9" s="17">
        <v>3.0387049842940699E-2</v>
      </c>
      <c r="AH9" s="17">
        <v>2.68903496870283E-2</v>
      </c>
      <c r="AI9" s="17"/>
      <c r="AJ9" s="17">
        <v>8.8497972828585902E-3</v>
      </c>
      <c r="AK9" s="17">
        <v>2.5544388402205302E-2</v>
      </c>
      <c r="AL9" s="17">
        <v>4.7227369904561202E-2</v>
      </c>
      <c r="AM9" s="17">
        <v>2.59784918098705E-2</v>
      </c>
      <c r="AN9" s="17">
        <v>1.5329352847988901E-2</v>
      </c>
      <c r="AO9" s="17"/>
      <c r="AP9" s="17">
        <v>1.7339673649645799E-2</v>
      </c>
      <c r="AQ9" s="17">
        <v>1.4031412876106601E-2</v>
      </c>
      <c r="AR9" s="17">
        <v>4.5595204021102502E-2</v>
      </c>
      <c r="AS9" s="17">
        <v>0</v>
      </c>
      <c r="AT9" s="17"/>
      <c r="AU9" s="17">
        <v>1.0599922539961301E-2</v>
      </c>
      <c r="AV9" s="17">
        <v>2.5015935139035099E-2</v>
      </c>
      <c r="AW9" s="17">
        <v>2.47164360160184E-2</v>
      </c>
      <c r="AX9" s="17">
        <v>3.9070924850340701E-2</v>
      </c>
      <c r="AY9" s="17">
        <v>1.5790036035274801E-2</v>
      </c>
    </row>
    <row r="10" spans="2:51" x14ac:dyDescent="0.35">
      <c r="B10" s="18" t="s">
        <v>106</v>
      </c>
      <c r="C10" s="17">
        <v>5.8334468133618901E-2</v>
      </c>
      <c r="D10" s="17">
        <v>7.3362618879599106E-2</v>
      </c>
      <c r="E10" s="17">
        <v>4.3773923351666598E-2</v>
      </c>
      <c r="F10" s="17"/>
      <c r="G10" s="17">
        <v>8.45414322182792E-2</v>
      </c>
      <c r="H10" s="17">
        <v>7.6560765091148494E-2</v>
      </c>
      <c r="I10" s="17">
        <v>5.4782269383436499E-2</v>
      </c>
      <c r="J10" s="17">
        <v>4.40425639516163E-2</v>
      </c>
      <c r="K10" s="17">
        <v>3.7297374454314899E-2</v>
      </c>
      <c r="L10" s="17">
        <v>5.4826368020932603E-2</v>
      </c>
      <c r="M10" s="17"/>
      <c r="N10" s="17">
        <v>8.0092120616927595E-2</v>
      </c>
      <c r="O10" s="17">
        <v>5.3925688463058098E-2</v>
      </c>
      <c r="P10" s="17">
        <v>5.1216730389211901E-2</v>
      </c>
      <c r="Q10" s="17">
        <v>4.3068955346040397E-2</v>
      </c>
      <c r="R10" s="17"/>
      <c r="S10" s="17">
        <v>7.3315486953505302E-2</v>
      </c>
      <c r="T10" s="17">
        <v>5.7151899126582098E-2</v>
      </c>
      <c r="U10" s="17">
        <v>5.2097384004368898E-2</v>
      </c>
      <c r="V10" s="17">
        <v>4.9816223872968898E-2</v>
      </c>
      <c r="W10" s="17">
        <v>6.6096459706921101E-2</v>
      </c>
      <c r="X10" s="17">
        <v>3.5285423298513301E-2</v>
      </c>
      <c r="Y10" s="17">
        <v>4.7460985279431302E-2</v>
      </c>
      <c r="Z10" s="17">
        <v>2.3291939515785499E-2</v>
      </c>
      <c r="AA10" s="17">
        <v>6.5747644033224403E-2</v>
      </c>
      <c r="AB10" s="17">
        <v>6.9525099736138504E-2</v>
      </c>
      <c r="AC10" s="17">
        <v>7.80843591837274E-2</v>
      </c>
      <c r="AD10" s="17">
        <v>6.8401894434041502E-2</v>
      </c>
      <c r="AE10" s="17"/>
      <c r="AF10" s="17">
        <v>2.4393604715323501E-2</v>
      </c>
      <c r="AG10" s="17">
        <v>9.7497010246313201E-2</v>
      </c>
      <c r="AH10" s="17">
        <v>4.1253855861886603E-2</v>
      </c>
      <c r="AI10" s="17"/>
      <c r="AJ10" s="17">
        <v>3.6973930518302202E-2</v>
      </c>
      <c r="AK10" s="17">
        <v>9.6758429222440503E-2</v>
      </c>
      <c r="AL10" s="17">
        <v>7.2346653378978595E-2</v>
      </c>
      <c r="AM10" s="17">
        <v>0</v>
      </c>
      <c r="AN10" s="17">
        <v>1.9339858907178799E-2</v>
      </c>
      <c r="AO10" s="17"/>
      <c r="AP10" s="17">
        <v>4.92527697330978E-2</v>
      </c>
      <c r="AQ10" s="17">
        <v>8.1915586567353593E-2</v>
      </c>
      <c r="AR10" s="17">
        <v>5.9172307119363901E-2</v>
      </c>
      <c r="AS10" s="17">
        <v>7.4361975144495596E-3</v>
      </c>
      <c r="AT10" s="17"/>
      <c r="AU10" s="17">
        <v>2.15448159989351E-2</v>
      </c>
      <c r="AV10" s="17">
        <v>4.0872112826404398E-2</v>
      </c>
      <c r="AW10" s="17">
        <v>9.3364555452527406E-2</v>
      </c>
      <c r="AX10" s="17">
        <v>7.5164230140666505E-2</v>
      </c>
      <c r="AY10" s="17">
        <v>0.14779532701534401</v>
      </c>
    </row>
    <row r="11" spans="2:51" x14ac:dyDescent="0.35">
      <c r="B11" s="18" t="s">
        <v>107</v>
      </c>
      <c r="C11" s="17">
        <v>0.216938920771855</v>
      </c>
      <c r="D11" s="17">
        <v>0.23385430531461501</v>
      </c>
      <c r="E11" s="17">
        <v>0.19992146813140499</v>
      </c>
      <c r="F11" s="17"/>
      <c r="G11" s="17">
        <v>0.339269966876795</v>
      </c>
      <c r="H11" s="17">
        <v>0.31567467876995198</v>
      </c>
      <c r="I11" s="17">
        <v>0.26295245964135799</v>
      </c>
      <c r="J11" s="17">
        <v>0.16758727038417101</v>
      </c>
      <c r="K11" s="17">
        <v>0.122432771358363</v>
      </c>
      <c r="L11" s="17">
        <v>0.121650468842742</v>
      </c>
      <c r="M11" s="17"/>
      <c r="N11" s="17">
        <v>0.25546199410755899</v>
      </c>
      <c r="O11" s="17">
        <v>0.24696318895168901</v>
      </c>
      <c r="P11" s="17">
        <v>0.18506567084405701</v>
      </c>
      <c r="Q11" s="17">
        <v>0.17686983031935</v>
      </c>
      <c r="R11" s="17"/>
      <c r="S11" s="17">
        <v>0.31768767827265398</v>
      </c>
      <c r="T11" s="17">
        <v>0.16212548262406501</v>
      </c>
      <c r="U11" s="17">
        <v>0.21131658452910601</v>
      </c>
      <c r="V11" s="17">
        <v>0.17349259596118299</v>
      </c>
      <c r="W11" s="17">
        <v>0.15401357984409</v>
      </c>
      <c r="X11" s="17">
        <v>0.218623479457731</v>
      </c>
      <c r="Y11" s="17">
        <v>0.237864434466697</v>
      </c>
      <c r="Z11" s="17">
        <v>0.24170307189668</v>
      </c>
      <c r="AA11" s="17">
        <v>0.21626564838749299</v>
      </c>
      <c r="AB11" s="17">
        <v>0.248303803085234</v>
      </c>
      <c r="AC11" s="17">
        <v>0.17204745095226501</v>
      </c>
      <c r="AD11" s="17">
        <v>0.16596683069666601</v>
      </c>
      <c r="AE11" s="17"/>
      <c r="AF11" s="17">
        <v>0.102055513490792</v>
      </c>
      <c r="AG11" s="17">
        <v>0.29333259637021197</v>
      </c>
      <c r="AH11" s="17">
        <v>0.217272233380264</v>
      </c>
      <c r="AI11" s="17"/>
      <c r="AJ11" s="17">
        <v>0.100031359309424</v>
      </c>
      <c r="AK11" s="17">
        <v>0.32667243620733</v>
      </c>
      <c r="AL11" s="17">
        <v>0.33857181870967901</v>
      </c>
      <c r="AM11" s="17">
        <v>9.3412696497723297E-2</v>
      </c>
      <c r="AN11" s="17">
        <v>0.20638562182224901</v>
      </c>
      <c r="AO11" s="17"/>
      <c r="AP11" s="17">
        <v>0.12888112595304399</v>
      </c>
      <c r="AQ11" s="17">
        <v>0.31159417232765202</v>
      </c>
      <c r="AR11" s="17">
        <v>0.30603180796298501</v>
      </c>
      <c r="AS11" s="17">
        <v>4.6989521783219003E-2</v>
      </c>
      <c r="AT11" s="17"/>
      <c r="AU11" s="17">
        <v>0.14406438698229901</v>
      </c>
      <c r="AV11" s="17">
        <v>0.19201753207115099</v>
      </c>
      <c r="AW11" s="17">
        <v>0.26907783099372701</v>
      </c>
      <c r="AX11" s="17">
        <v>0.296147134378833</v>
      </c>
      <c r="AY11" s="17">
        <v>0.300182528813636</v>
      </c>
    </row>
    <row r="12" spans="2:51" x14ac:dyDescent="0.35">
      <c r="B12" s="18" t="s">
        <v>108</v>
      </c>
      <c r="C12" s="17">
        <v>0.24640503817343901</v>
      </c>
      <c r="D12" s="17">
        <v>0.24192802315516099</v>
      </c>
      <c r="E12" s="17">
        <v>0.25126115118598402</v>
      </c>
      <c r="F12" s="17"/>
      <c r="G12" s="17">
        <v>0.19290173311539999</v>
      </c>
      <c r="H12" s="17">
        <v>0.236402651369297</v>
      </c>
      <c r="I12" s="17">
        <v>0.18601191912457099</v>
      </c>
      <c r="J12" s="17">
        <v>0.24820546035385099</v>
      </c>
      <c r="K12" s="17">
        <v>0.28583833583311102</v>
      </c>
      <c r="L12" s="17">
        <v>0.31143273556194601</v>
      </c>
      <c r="M12" s="17"/>
      <c r="N12" s="17">
        <v>0.28454357764576399</v>
      </c>
      <c r="O12" s="17">
        <v>0.23459359454829101</v>
      </c>
      <c r="P12" s="17">
        <v>0.216294160525279</v>
      </c>
      <c r="Q12" s="17">
        <v>0.24115670997764199</v>
      </c>
      <c r="R12" s="17"/>
      <c r="S12" s="17">
        <v>0.244287631777171</v>
      </c>
      <c r="T12" s="17">
        <v>0.27436466695580802</v>
      </c>
      <c r="U12" s="17">
        <v>0.24865398604474701</v>
      </c>
      <c r="V12" s="17">
        <v>0.26627294070424601</v>
      </c>
      <c r="W12" s="17">
        <v>0.30202601642426002</v>
      </c>
      <c r="X12" s="17">
        <v>0.20799520611931999</v>
      </c>
      <c r="Y12" s="17">
        <v>0.21983878370939999</v>
      </c>
      <c r="Z12" s="17">
        <v>0.23984478589563299</v>
      </c>
      <c r="AA12" s="17">
        <v>0.30011560178918201</v>
      </c>
      <c r="AB12" s="17">
        <v>0.18953884531432499</v>
      </c>
      <c r="AC12" s="17">
        <v>0.21465574661748801</v>
      </c>
      <c r="AD12" s="17">
        <v>0.16067043630906799</v>
      </c>
      <c r="AE12" s="17"/>
      <c r="AF12" s="17">
        <v>0.24058538508246199</v>
      </c>
      <c r="AG12" s="17">
        <v>0.26394438541862802</v>
      </c>
      <c r="AH12" s="17">
        <v>0.23091138189643201</v>
      </c>
      <c r="AI12" s="17"/>
      <c r="AJ12" s="17">
        <v>0.31721747008315798</v>
      </c>
      <c r="AK12" s="17">
        <v>0.20123638601451199</v>
      </c>
      <c r="AL12" s="17">
        <v>0.28697376689869403</v>
      </c>
      <c r="AM12" s="17">
        <v>7.4322583420662905E-2</v>
      </c>
      <c r="AN12" s="17">
        <v>0.226066547522838</v>
      </c>
      <c r="AO12" s="17"/>
      <c r="AP12" s="17">
        <v>0.31951726176298501</v>
      </c>
      <c r="AQ12" s="17">
        <v>0.261207016544654</v>
      </c>
      <c r="AR12" s="17">
        <v>0.28033552284519703</v>
      </c>
      <c r="AS12" s="17">
        <v>0.145681606851399</v>
      </c>
      <c r="AT12" s="17"/>
      <c r="AU12" s="17">
        <v>0.221055020698258</v>
      </c>
      <c r="AV12" s="17">
        <v>0.23882273941298601</v>
      </c>
      <c r="AW12" s="17">
        <v>0.25972079288916</v>
      </c>
      <c r="AX12" s="17">
        <v>0.26545408678828802</v>
      </c>
      <c r="AY12" s="17">
        <v>0.25176572481748799</v>
      </c>
    </row>
    <row r="13" spans="2:51" x14ac:dyDescent="0.35">
      <c r="B13" s="18" t="s">
        <v>109</v>
      </c>
      <c r="C13" s="17">
        <v>0.34022252000040898</v>
      </c>
      <c r="D13" s="17">
        <v>0.35188402077383601</v>
      </c>
      <c r="E13" s="17">
        <v>0.32950353535419902</v>
      </c>
      <c r="F13" s="17"/>
      <c r="G13" s="17">
        <v>0.16772973124323401</v>
      </c>
      <c r="H13" s="17">
        <v>0.20946920895677901</v>
      </c>
      <c r="I13" s="17">
        <v>0.337336181736824</v>
      </c>
      <c r="J13" s="17">
        <v>0.39852441469439498</v>
      </c>
      <c r="K13" s="17">
        <v>0.45802023382055301</v>
      </c>
      <c r="L13" s="17">
        <v>0.436611936239369</v>
      </c>
      <c r="M13" s="17"/>
      <c r="N13" s="17">
        <v>0.254543062889726</v>
      </c>
      <c r="O13" s="17">
        <v>0.30679950153225299</v>
      </c>
      <c r="P13" s="17">
        <v>0.40636751042224201</v>
      </c>
      <c r="Q13" s="17">
        <v>0.40705329982219401</v>
      </c>
      <c r="R13" s="17"/>
      <c r="S13" s="17">
        <v>0.23451436936706799</v>
      </c>
      <c r="T13" s="17">
        <v>0.39114586828685599</v>
      </c>
      <c r="U13" s="17">
        <v>0.35876041663206298</v>
      </c>
      <c r="V13" s="17">
        <v>0.35574047607456999</v>
      </c>
      <c r="W13" s="17">
        <v>0.34955333472648897</v>
      </c>
      <c r="X13" s="17">
        <v>0.395095250956019</v>
      </c>
      <c r="Y13" s="17">
        <v>0.35219459696801397</v>
      </c>
      <c r="Z13" s="17">
        <v>0.37467322235970202</v>
      </c>
      <c r="AA13" s="17">
        <v>0.30305500244643901</v>
      </c>
      <c r="AB13" s="17">
        <v>0.318242741249396</v>
      </c>
      <c r="AC13" s="17">
        <v>0.38061563008190902</v>
      </c>
      <c r="AD13" s="17">
        <v>0.387816289535937</v>
      </c>
      <c r="AE13" s="17"/>
      <c r="AF13" s="17">
        <v>0.55392813598997004</v>
      </c>
      <c r="AG13" s="17">
        <v>0.20633361198484401</v>
      </c>
      <c r="AH13" s="17">
        <v>0.28161826544683899</v>
      </c>
      <c r="AI13" s="17"/>
      <c r="AJ13" s="17">
        <v>0.48794579281630701</v>
      </c>
      <c r="AK13" s="17">
        <v>0.22214473745434199</v>
      </c>
      <c r="AL13" s="17">
        <v>0.17053804386931101</v>
      </c>
      <c r="AM13" s="17">
        <v>0.75715033683840205</v>
      </c>
      <c r="AN13" s="17">
        <v>0.34555953638349302</v>
      </c>
      <c r="AO13" s="17"/>
      <c r="AP13" s="17">
        <v>0.43373929587264398</v>
      </c>
      <c r="AQ13" s="17">
        <v>0.222340569039393</v>
      </c>
      <c r="AR13" s="17">
        <v>0.199090382643</v>
      </c>
      <c r="AS13" s="17">
        <v>0.75782724623783804</v>
      </c>
      <c r="AT13" s="17"/>
      <c r="AU13" s="17">
        <v>0.50327338460665005</v>
      </c>
      <c r="AV13" s="17">
        <v>0.35354085137574098</v>
      </c>
      <c r="AW13" s="17">
        <v>0.22461094569277801</v>
      </c>
      <c r="AX13" s="17">
        <v>0.215727192017765</v>
      </c>
      <c r="AY13" s="17">
        <v>0.26156831244950102</v>
      </c>
    </row>
    <row r="14" spans="2:51" x14ac:dyDescent="0.35">
      <c r="B14" s="18" t="s">
        <v>70</v>
      </c>
      <c r="C14" s="19">
        <v>0.11781460583758201</v>
      </c>
      <c r="D14" s="19">
        <v>7.9571338119902094E-2</v>
      </c>
      <c r="E14" s="19">
        <v>0.154351637501325</v>
      </c>
      <c r="F14" s="19"/>
      <c r="G14" s="19">
        <v>0.18517486720156001</v>
      </c>
      <c r="H14" s="19">
        <v>0.140220942059647</v>
      </c>
      <c r="I14" s="19">
        <v>0.147204487824527</v>
      </c>
      <c r="J14" s="19">
        <v>0.108589536316075</v>
      </c>
      <c r="K14" s="19">
        <v>8.3625938687182294E-2</v>
      </c>
      <c r="L14" s="19">
        <v>6.1381119351232402E-2</v>
      </c>
      <c r="M14" s="19"/>
      <c r="N14" s="19">
        <v>9.6996551038896497E-2</v>
      </c>
      <c r="O14" s="19">
        <v>0.13805807536429199</v>
      </c>
      <c r="P14" s="19">
        <v>0.12074243948605801</v>
      </c>
      <c r="Q14" s="19">
        <v>0.1192198374911</v>
      </c>
      <c r="R14" s="19"/>
      <c r="S14" s="19">
        <v>0.109245383801023</v>
      </c>
      <c r="T14" s="19">
        <v>9.2895305773624495E-2</v>
      </c>
      <c r="U14" s="19">
        <v>0.10135846405656</v>
      </c>
      <c r="V14" s="19">
        <v>0.12419316811671501</v>
      </c>
      <c r="W14" s="19">
        <v>0.121652178180707</v>
      </c>
      <c r="X14" s="19">
        <v>0.11988383487193401</v>
      </c>
      <c r="Y14" s="19">
        <v>0.125464334683692</v>
      </c>
      <c r="Z14" s="19">
        <v>0.104704164028005</v>
      </c>
      <c r="AA14" s="19">
        <v>0.11178857077446901</v>
      </c>
      <c r="AB14" s="19">
        <v>0.144739105914309</v>
      </c>
      <c r="AC14" s="19">
        <v>0.13740949892131599</v>
      </c>
      <c r="AD14" s="19">
        <v>0.18149479372090599</v>
      </c>
      <c r="AE14" s="19"/>
      <c r="AF14" s="19">
        <v>6.9161203051051806E-2</v>
      </c>
      <c r="AG14" s="19">
        <v>0.108505346137061</v>
      </c>
      <c r="AH14" s="19">
        <v>0.20205391372754899</v>
      </c>
      <c r="AI14" s="19"/>
      <c r="AJ14" s="19">
        <v>4.8981649989950603E-2</v>
      </c>
      <c r="AK14" s="19">
        <v>0.12764362269916901</v>
      </c>
      <c r="AL14" s="19">
        <v>8.4342347238776399E-2</v>
      </c>
      <c r="AM14" s="19">
        <v>4.9135891433341697E-2</v>
      </c>
      <c r="AN14" s="19">
        <v>0.18731908251625201</v>
      </c>
      <c r="AO14" s="19"/>
      <c r="AP14" s="19">
        <v>5.1269873028583601E-2</v>
      </c>
      <c r="AQ14" s="19">
        <v>0.10891124264484101</v>
      </c>
      <c r="AR14" s="19">
        <v>0.109774775408351</v>
      </c>
      <c r="AS14" s="19">
        <v>4.2065427613094203E-2</v>
      </c>
      <c r="AT14" s="19"/>
      <c r="AU14" s="19">
        <v>9.9462469173896895E-2</v>
      </c>
      <c r="AV14" s="19">
        <v>0.149730829174683</v>
      </c>
      <c r="AW14" s="19">
        <v>0.12850943895579001</v>
      </c>
      <c r="AX14" s="19">
        <v>0.108436431824107</v>
      </c>
      <c r="AY14" s="19">
        <v>2.2898070868755799E-2</v>
      </c>
    </row>
    <row r="15" spans="2:51" x14ac:dyDescent="0.35">
      <c r="B15" s="16"/>
    </row>
    <row r="16" spans="2:51" x14ac:dyDescent="0.35">
      <c r="B16" t="s">
        <v>73</v>
      </c>
    </row>
    <row r="17" spans="2:2" x14ac:dyDescent="0.35">
      <c r="B17" t="s">
        <v>74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J5:AN5"/>
    <mergeCell ref="AP5:AS5"/>
    <mergeCell ref="AU5:AY5"/>
    <mergeCell ref="D2:AS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AY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5" width="10.7265625" customWidth="1"/>
    <col min="46" max="46" width="2.1796875" customWidth="1"/>
    <col min="47" max="51" width="10.7265625" customWidth="1"/>
    <col min="52" max="52" width="2.1796875" customWidth="1"/>
  </cols>
  <sheetData>
    <row r="2" spans="2:51" ht="40" customHeight="1" x14ac:dyDescent="0.35">
      <c r="D2" s="27" t="s">
        <v>115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</row>
    <row r="5" spans="2:51" ht="30" customHeight="1" x14ac:dyDescent="0.35">
      <c r="B5" s="15"/>
      <c r="C5" s="15"/>
      <c r="D5" s="26" t="s">
        <v>57</v>
      </c>
      <c r="E5" s="26"/>
      <c r="F5" s="15"/>
      <c r="G5" s="26" t="s">
        <v>58</v>
      </c>
      <c r="H5" s="26"/>
      <c r="I5" s="26"/>
      <c r="J5" s="26"/>
      <c r="K5" s="26"/>
      <c r="L5" s="26"/>
      <c r="M5" s="15"/>
      <c r="N5" s="26" t="s">
        <v>59</v>
      </c>
      <c r="O5" s="26"/>
      <c r="P5" s="26"/>
      <c r="Q5" s="26"/>
      <c r="R5" s="15"/>
      <c r="S5" s="26" t="s">
        <v>60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61</v>
      </c>
      <c r="AG5" s="26"/>
      <c r="AH5" s="26"/>
      <c r="AI5" s="15"/>
      <c r="AJ5" s="26" t="s">
        <v>62</v>
      </c>
      <c r="AK5" s="26"/>
      <c r="AL5" s="26"/>
      <c r="AM5" s="26"/>
      <c r="AN5" s="26"/>
      <c r="AO5" s="15"/>
      <c r="AP5" s="26" t="s">
        <v>63</v>
      </c>
      <c r="AQ5" s="26"/>
      <c r="AR5" s="26"/>
      <c r="AS5" s="26"/>
      <c r="AT5" s="15"/>
      <c r="AU5" s="26" t="s">
        <v>64</v>
      </c>
      <c r="AV5" s="26"/>
      <c r="AW5" s="26"/>
      <c r="AX5" s="26"/>
      <c r="AY5" s="26"/>
    </row>
    <row r="6" spans="2:51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</row>
    <row r="7" spans="2:51" ht="30" customHeight="1" x14ac:dyDescent="0.35">
      <c r="B7" s="10" t="s">
        <v>19</v>
      </c>
      <c r="C7" s="10">
        <v>2012</v>
      </c>
      <c r="D7" s="10">
        <v>955</v>
      </c>
      <c r="E7" s="10">
        <v>1055</v>
      </c>
      <c r="F7" s="10"/>
      <c r="G7" s="10">
        <v>275</v>
      </c>
      <c r="H7" s="10">
        <v>298</v>
      </c>
      <c r="I7" s="10">
        <v>334</v>
      </c>
      <c r="J7" s="10">
        <v>348</v>
      </c>
      <c r="K7" s="10">
        <v>322</v>
      </c>
      <c r="L7" s="10">
        <v>435</v>
      </c>
      <c r="M7" s="10"/>
      <c r="N7" s="10">
        <v>571</v>
      </c>
      <c r="O7" s="10">
        <v>558</v>
      </c>
      <c r="P7" s="10">
        <v>380</v>
      </c>
      <c r="Q7" s="10">
        <v>492</v>
      </c>
      <c r="R7" s="10"/>
      <c r="S7" s="10">
        <v>269</v>
      </c>
      <c r="T7" s="10">
        <v>273</v>
      </c>
      <c r="U7" s="10">
        <v>177</v>
      </c>
      <c r="V7" s="10">
        <v>182</v>
      </c>
      <c r="W7" s="10">
        <v>144</v>
      </c>
      <c r="X7" s="10">
        <v>172</v>
      </c>
      <c r="Y7" s="10">
        <v>165</v>
      </c>
      <c r="Z7" s="10">
        <v>79</v>
      </c>
      <c r="AA7" s="10">
        <v>226</v>
      </c>
      <c r="AB7" s="10">
        <v>172</v>
      </c>
      <c r="AC7" s="10">
        <v>94</v>
      </c>
      <c r="AD7" s="10">
        <v>59</v>
      </c>
      <c r="AE7" s="10"/>
      <c r="AF7" s="10">
        <v>735</v>
      </c>
      <c r="AG7" s="10">
        <v>824</v>
      </c>
      <c r="AH7" s="10">
        <v>271</v>
      </c>
      <c r="AI7" s="10"/>
      <c r="AJ7" s="10">
        <v>678</v>
      </c>
      <c r="AK7" s="10">
        <v>577</v>
      </c>
      <c r="AL7" s="10">
        <v>153</v>
      </c>
      <c r="AM7" s="10">
        <v>25</v>
      </c>
      <c r="AN7" s="10">
        <v>282</v>
      </c>
      <c r="AO7" s="10"/>
      <c r="AP7" s="10">
        <v>402</v>
      </c>
      <c r="AQ7" s="10">
        <v>753</v>
      </c>
      <c r="AR7" s="10">
        <v>156</v>
      </c>
      <c r="AS7" s="10">
        <v>163</v>
      </c>
      <c r="AT7" s="10"/>
      <c r="AU7" s="10">
        <v>443</v>
      </c>
      <c r="AV7" s="10">
        <v>436</v>
      </c>
      <c r="AW7" s="10">
        <v>551</v>
      </c>
      <c r="AX7" s="10">
        <v>254</v>
      </c>
      <c r="AY7" s="10">
        <v>42</v>
      </c>
    </row>
    <row r="8" spans="2:51" ht="30" customHeight="1" x14ac:dyDescent="0.35">
      <c r="B8" s="11" t="s">
        <v>20</v>
      </c>
      <c r="C8" s="11">
        <v>2012</v>
      </c>
      <c r="D8" s="11">
        <v>993</v>
      </c>
      <c r="E8" s="11">
        <v>1017</v>
      </c>
      <c r="F8" s="11"/>
      <c r="G8" s="11">
        <v>279</v>
      </c>
      <c r="H8" s="11">
        <v>342</v>
      </c>
      <c r="I8" s="11">
        <v>344</v>
      </c>
      <c r="J8" s="11">
        <v>343</v>
      </c>
      <c r="K8" s="11">
        <v>283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728</v>
      </c>
      <c r="AG8" s="11">
        <v>816</v>
      </c>
      <c r="AH8" s="11">
        <v>282</v>
      </c>
      <c r="AI8" s="11"/>
      <c r="AJ8" s="11">
        <v>667</v>
      </c>
      <c r="AK8" s="11">
        <v>584</v>
      </c>
      <c r="AL8" s="11">
        <v>147</v>
      </c>
      <c r="AM8" s="11">
        <v>26</v>
      </c>
      <c r="AN8" s="11">
        <v>286</v>
      </c>
      <c r="AO8" s="11"/>
      <c r="AP8" s="11">
        <v>400</v>
      </c>
      <c r="AQ8" s="11">
        <v>759</v>
      </c>
      <c r="AR8" s="11">
        <v>152</v>
      </c>
      <c r="AS8" s="11">
        <v>164</v>
      </c>
      <c r="AT8" s="11"/>
      <c r="AU8" s="11">
        <v>442</v>
      </c>
      <c r="AV8" s="11">
        <v>440</v>
      </c>
      <c r="AW8" s="11">
        <v>554</v>
      </c>
      <c r="AX8" s="11">
        <v>252</v>
      </c>
      <c r="AY8" s="11">
        <v>39</v>
      </c>
    </row>
    <row r="9" spans="2:51" x14ac:dyDescent="0.35">
      <c r="B9" s="18" t="s">
        <v>105</v>
      </c>
      <c r="C9" s="17">
        <v>1.08619658216267E-2</v>
      </c>
      <c r="D9" s="17">
        <v>1.17625353020648E-2</v>
      </c>
      <c r="E9" s="17">
        <v>1.00038944165324E-2</v>
      </c>
      <c r="F9" s="17"/>
      <c r="G9" s="17">
        <v>1.3224412558096201E-2</v>
      </c>
      <c r="H9" s="17">
        <v>1.3637632230859601E-2</v>
      </c>
      <c r="I9" s="17">
        <v>5.9505403727706302E-3</v>
      </c>
      <c r="J9" s="17">
        <v>7.8115094936054398E-3</v>
      </c>
      <c r="K9" s="17">
        <v>5.7593023664388003E-3</v>
      </c>
      <c r="L9" s="17">
        <v>1.6970493450796299E-2</v>
      </c>
      <c r="M9" s="17"/>
      <c r="N9" s="17">
        <v>1.3919761554808599E-2</v>
      </c>
      <c r="O9" s="17">
        <v>1.3015503863860601E-2</v>
      </c>
      <c r="P9" s="17">
        <v>5.6886086273754402E-3</v>
      </c>
      <c r="Q9" s="17">
        <v>1.0107077368799599E-2</v>
      </c>
      <c r="R9" s="17"/>
      <c r="S9" s="17">
        <v>1.3874143238892699E-2</v>
      </c>
      <c r="T9" s="17">
        <v>2.5764502090777699E-2</v>
      </c>
      <c r="U9" s="17">
        <v>1.56647980492307E-2</v>
      </c>
      <c r="V9" s="17">
        <v>1.5666759627020199E-2</v>
      </c>
      <c r="W9" s="17">
        <v>0</v>
      </c>
      <c r="X9" s="17">
        <v>4.4404965444696798E-3</v>
      </c>
      <c r="Y9" s="17">
        <v>1.17512237286591E-2</v>
      </c>
      <c r="Z9" s="17">
        <v>0</v>
      </c>
      <c r="AA9" s="17">
        <v>6.3451231353269296E-3</v>
      </c>
      <c r="AB9" s="17">
        <v>0</v>
      </c>
      <c r="AC9" s="17">
        <v>1.7187314243295101E-2</v>
      </c>
      <c r="AD9" s="17">
        <v>0</v>
      </c>
      <c r="AE9" s="17"/>
      <c r="AF9" s="17">
        <v>5.0848997682500802E-3</v>
      </c>
      <c r="AG9" s="17">
        <v>1.42133091143801E-2</v>
      </c>
      <c r="AH9" s="17">
        <v>1.5549787736198001E-2</v>
      </c>
      <c r="AI9" s="17"/>
      <c r="AJ9" s="17">
        <v>5.6040857298537998E-3</v>
      </c>
      <c r="AK9" s="17">
        <v>1.13107720681309E-2</v>
      </c>
      <c r="AL9" s="17">
        <v>2.8550356701083399E-2</v>
      </c>
      <c r="AM9" s="17">
        <v>4.2736967868725301E-2</v>
      </c>
      <c r="AN9" s="17">
        <v>7.1892569205884603E-3</v>
      </c>
      <c r="AO9" s="17"/>
      <c r="AP9" s="17">
        <v>4.9870988303963096E-3</v>
      </c>
      <c r="AQ9" s="17">
        <v>9.8667190444424006E-3</v>
      </c>
      <c r="AR9" s="17">
        <v>3.3210735774834299E-2</v>
      </c>
      <c r="AS9" s="17">
        <v>6.7103694630909301E-3</v>
      </c>
      <c r="AT9" s="17"/>
      <c r="AU9" s="17">
        <v>2.36090252728885E-3</v>
      </c>
      <c r="AV9" s="17">
        <v>4.4944405257128098E-3</v>
      </c>
      <c r="AW9" s="17">
        <v>1.9568759557742201E-2</v>
      </c>
      <c r="AX9" s="17">
        <v>1.4139986935447E-2</v>
      </c>
      <c r="AY9" s="17">
        <v>4.3734742770613302E-2</v>
      </c>
    </row>
    <row r="10" spans="2:51" x14ac:dyDescent="0.35">
      <c r="B10" s="18" t="s">
        <v>106</v>
      </c>
      <c r="C10" s="17">
        <v>6.3966231467469895E-2</v>
      </c>
      <c r="D10" s="17">
        <v>7.7486044650578206E-2</v>
      </c>
      <c r="E10" s="17">
        <v>5.0889666017401698E-2</v>
      </c>
      <c r="F10" s="17"/>
      <c r="G10" s="17">
        <v>5.3752092282727301E-2</v>
      </c>
      <c r="H10" s="17">
        <v>3.4408255200834702E-2</v>
      </c>
      <c r="I10" s="17">
        <v>7.3161864067448804E-2</v>
      </c>
      <c r="J10" s="17">
        <v>4.0828961710971903E-2</v>
      </c>
      <c r="K10" s="17">
        <v>0.102247082173373</v>
      </c>
      <c r="L10" s="17">
        <v>8.0383690873213606E-2</v>
      </c>
      <c r="M10" s="17"/>
      <c r="N10" s="17">
        <v>9.9388552255302104E-2</v>
      </c>
      <c r="O10" s="17">
        <v>5.7633045109104102E-2</v>
      </c>
      <c r="P10" s="17">
        <v>5.4432513740785303E-2</v>
      </c>
      <c r="Q10" s="17">
        <v>4.2106233893795003E-2</v>
      </c>
      <c r="R10" s="17"/>
      <c r="S10" s="17">
        <v>7.3769372165396696E-2</v>
      </c>
      <c r="T10" s="17">
        <v>6.5359410467048698E-2</v>
      </c>
      <c r="U10" s="17">
        <v>0.10130874827009299</v>
      </c>
      <c r="V10" s="17">
        <v>6.9039593584023007E-2</v>
      </c>
      <c r="W10" s="17">
        <v>7.2316784761591799E-2</v>
      </c>
      <c r="X10" s="17">
        <v>3.3503466253840097E-2</v>
      </c>
      <c r="Y10" s="17">
        <v>7.7855415456862906E-2</v>
      </c>
      <c r="Z10" s="17">
        <v>4.8771153916166203E-2</v>
      </c>
      <c r="AA10" s="17">
        <v>6.0257118733264503E-2</v>
      </c>
      <c r="AB10" s="17">
        <v>6.9372258975833295E-2</v>
      </c>
      <c r="AC10" s="17">
        <v>2.3860075279921001E-2</v>
      </c>
      <c r="AD10" s="17">
        <v>1.64329547191579E-2</v>
      </c>
      <c r="AE10" s="17"/>
      <c r="AF10" s="17">
        <v>5.0505235352530702E-2</v>
      </c>
      <c r="AG10" s="17">
        <v>9.6744698888984001E-2</v>
      </c>
      <c r="AH10" s="17">
        <v>2.63311162494415E-2</v>
      </c>
      <c r="AI10" s="17"/>
      <c r="AJ10" s="17">
        <v>4.7933158103568602E-2</v>
      </c>
      <c r="AK10" s="17">
        <v>8.6943904675075498E-2</v>
      </c>
      <c r="AL10" s="17">
        <v>0.108314769671497</v>
      </c>
      <c r="AM10" s="17">
        <v>0.13279806327312499</v>
      </c>
      <c r="AN10" s="17">
        <v>2.2628252070958799E-2</v>
      </c>
      <c r="AO10" s="17"/>
      <c r="AP10" s="17">
        <v>3.4241187049607498E-2</v>
      </c>
      <c r="AQ10" s="17">
        <v>8.2226313052940397E-2</v>
      </c>
      <c r="AR10" s="17">
        <v>0.112117739107273</v>
      </c>
      <c r="AS10" s="17">
        <v>5.52516318138431E-2</v>
      </c>
      <c r="AT10" s="17"/>
      <c r="AU10" s="17">
        <v>4.1480710346337997E-2</v>
      </c>
      <c r="AV10" s="17">
        <v>6.4066043917343093E-2</v>
      </c>
      <c r="AW10" s="17">
        <v>6.5869842046306401E-2</v>
      </c>
      <c r="AX10" s="17">
        <v>0.106452676636446</v>
      </c>
      <c r="AY10" s="17">
        <v>0.122274860913292</v>
      </c>
    </row>
    <row r="11" spans="2:51" x14ac:dyDescent="0.35">
      <c r="B11" s="18" t="s">
        <v>107</v>
      </c>
      <c r="C11" s="17">
        <v>0.29558600248875799</v>
      </c>
      <c r="D11" s="17">
        <v>0.31564294725282799</v>
      </c>
      <c r="E11" s="17">
        <v>0.27658103414584301</v>
      </c>
      <c r="F11" s="17"/>
      <c r="G11" s="17">
        <v>0.23467887707545401</v>
      </c>
      <c r="H11" s="17">
        <v>0.25356851260547703</v>
      </c>
      <c r="I11" s="17">
        <v>0.24765014949746</v>
      </c>
      <c r="J11" s="17">
        <v>0.31914912751366498</v>
      </c>
      <c r="K11" s="17">
        <v>0.34810701880091299</v>
      </c>
      <c r="L11" s="17">
        <v>0.35482868454350203</v>
      </c>
      <c r="M11" s="17"/>
      <c r="N11" s="17">
        <v>0.30828049660570001</v>
      </c>
      <c r="O11" s="17">
        <v>0.31660588792139699</v>
      </c>
      <c r="P11" s="17">
        <v>0.30244816221274101</v>
      </c>
      <c r="Q11" s="17">
        <v>0.25297713541164202</v>
      </c>
      <c r="R11" s="17"/>
      <c r="S11" s="17">
        <v>0.28908136348362001</v>
      </c>
      <c r="T11" s="17">
        <v>0.31525839940316502</v>
      </c>
      <c r="U11" s="17">
        <v>0.27505958433004102</v>
      </c>
      <c r="V11" s="17">
        <v>0.34573879173334299</v>
      </c>
      <c r="W11" s="17">
        <v>0.27977261232290501</v>
      </c>
      <c r="X11" s="17">
        <v>0.25889936342921399</v>
      </c>
      <c r="Y11" s="17">
        <v>0.297804366330506</v>
      </c>
      <c r="Z11" s="17">
        <v>0.321803251100929</v>
      </c>
      <c r="AA11" s="17">
        <v>0.28682967296599399</v>
      </c>
      <c r="AB11" s="17">
        <v>0.335165747959834</v>
      </c>
      <c r="AC11" s="17">
        <v>0.233587412737325</v>
      </c>
      <c r="AD11" s="17">
        <v>0.268200890284152</v>
      </c>
      <c r="AE11" s="17"/>
      <c r="AF11" s="17">
        <v>0.322531370662273</v>
      </c>
      <c r="AG11" s="17">
        <v>0.32390063067466901</v>
      </c>
      <c r="AH11" s="17">
        <v>0.21377628824102199</v>
      </c>
      <c r="AI11" s="17"/>
      <c r="AJ11" s="17">
        <v>0.35730421075673602</v>
      </c>
      <c r="AK11" s="17">
        <v>0.30915863121583498</v>
      </c>
      <c r="AL11" s="17">
        <v>0.30256129337266602</v>
      </c>
      <c r="AM11" s="17">
        <v>0.15911292241778899</v>
      </c>
      <c r="AN11" s="17">
        <v>0.20286087671261599</v>
      </c>
      <c r="AO11" s="17"/>
      <c r="AP11" s="17">
        <v>0.372704252493546</v>
      </c>
      <c r="AQ11" s="17">
        <v>0.305687434824364</v>
      </c>
      <c r="AR11" s="17">
        <v>0.25744131091696498</v>
      </c>
      <c r="AS11" s="17">
        <v>0.23859686811447001</v>
      </c>
      <c r="AT11" s="17"/>
      <c r="AU11" s="17">
        <v>0.31228014066912901</v>
      </c>
      <c r="AV11" s="17">
        <v>0.28935118136538701</v>
      </c>
      <c r="AW11" s="17">
        <v>0.29722381528187602</v>
      </c>
      <c r="AX11" s="17">
        <v>0.28614339445077702</v>
      </c>
      <c r="AY11" s="17">
        <v>0.336390975092696</v>
      </c>
    </row>
    <row r="12" spans="2:51" x14ac:dyDescent="0.35">
      <c r="B12" s="18" t="s">
        <v>108</v>
      </c>
      <c r="C12" s="17">
        <v>0.35626133268566301</v>
      </c>
      <c r="D12" s="17">
        <v>0.34349136384901702</v>
      </c>
      <c r="E12" s="17">
        <v>0.36943151994097201</v>
      </c>
      <c r="F12" s="17"/>
      <c r="G12" s="17">
        <v>0.37245806411431398</v>
      </c>
      <c r="H12" s="17">
        <v>0.385942866162019</v>
      </c>
      <c r="I12" s="17">
        <v>0.36283029245663601</v>
      </c>
      <c r="J12" s="17">
        <v>0.35240552335605202</v>
      </c>
      <c r="K12" s="17">
        <v>0.30208694550773502</v>
      </c>
      <c r="L12" s="17">
        <v>0.35557789206552698</v>
      </c>
      <c r="M12" s="17"/>
      <c r="N12" s="17">
        <v>0.37345609201668301</v>
      </c>
      <c r="O12" s="17">
        <v>0.367988062221557</v>
      </c>
      <c r="P12" s="17">
        <v>0.34336056856901298</v>
      </c>
      <c r="Q12" s="17">
        <v>0.33664620874315299</v>
      </c>
      <c r="R12" s="17"/>
      <c r="S12" s="17">
        <v>0.37064293611411803</v>
      </c>
      <c r="T12" s="17">
        <v>0.34729795197807201</v>
      </c>
      <c r="U12" s="17">
        <v>0.384238130248864</v>
      </c>
      <c r="V12" s="17">
        <v>0.30409846231886201</v>
      </c>
      <c r="W12" s="17">
        <v>0.35891230867035201</v>
      </c>
      <c r="X12" s="17">
        <v>0.35858832725101197</v>
      </c>
      <c r="Y12" s="17">
        <v>0.364404605264328</v>
      </c>
      <c r="Z12" s="17">
        <v>0.40153336446439403</v>
      </c>
      <c r="AA12" s="17">
        <v>0.38152671041234898</v>
      </c>
      <c r="AB12" s="17">
        <v>0.27632786780593599</v>
      </c>
      <c r="AC12" s="17">
        <v>0.43386069976164598</v>
      </c>
      <c r="AD12" s="17">
        <v>0.33206523988548198</v>
      </c>
      <c r="AE12" s="17"/>
      <c r="AF12" s="17">
        <v>0.351161221265404</v>
      </c>
      <c r="AG12" s="17">
        <v>0.33686130729456998</v>
      </c>
      <c r="AH12" s="17">
        <v>0.39529347467356801</v>
      </c>
      <c r="AI12" s="17"/>
      <c r="AJ12" s="17">
        <v>0.36045921048587398</v>
      </c>
      <c r="AK12" s="17">
        <v>0.35222167831017298</v>
      </c>
      <c r="AL12" s="17">
        <v>0.301832561429699</v>
      </c>
      <c r="AM12" s="17">
        <v>0.25522919811906902</v>
      </c>
      <c r="AN12" s="17">
        <v>0.413038616948115</v>
      </c>
      <c r="AO12" s="17"/>
      <c r="AP12" s="17">
        <v>0.39072252014682601</v>
      </c>
      <c r="AQ12" s="17">
        <v>0.36103621250934098</v>
      </c>
      <c r="AR12" s="17">
        <v>0.32967996078039102</v>
      </c>
      <c r="AS12" s="17">
        <v>0.31542945580125997</v>
      </c>
      <c r="AT12" s="17"/>
      <c r="AU12" s="17">
        <v>0.36169756460401897</v>
      </c>
      <c r="AV12" s="17">
        <v>0.35304517796339302</v>
      </c>
      <c r="AW12" s="17">
        <v>0.34181082645345101</v>
      </c>
      <c r="AX12" s="17">
        <v>0.38026087435228401</v>
      </c>
      <c r="AY12" s="17">
        <v>0.25399706939330602</v>
      </c>
    </row>
    <row r="13" spans="2:51" x14ac:dyDescent="0.35">
      <c r="B13" s="18" t="s">
        <v>109</v>
      </c>
      <c r="C13" s="17">
        <v>0.187195328481229</v>
      </c>
      <c r="D13" s="17">
        <v>0.19177466254864001</v>
      </c>
      <c r="E13" s="17">
        <v>0.18216573767295699</v>
      </c>
      <c r="F13" s="17"/>
      <c r="G13" s="17">
        <v>0.229417059452793</v>
      </c>
      <c r="H13" s="17">
        <v>0.23720514428151601</v>
      </c>
      <c r="I13" s="17">
        <v>0.218362948794904</v>
      </c>
      <c r="J13" s="17">
        <v>0.180683921195397</v>
      </c>
      <c r="K13" s="17">
        <v>0.149280184874442</v>
      </c>
      <c r="L13" s="17">
        <v>0.123840548836159</v>
      </c>
      <c r="M13" s="17"/>
      <c r="N13" s="17">
        <v>0.16955589704572999</v>
      </c>
      <c r="O13" s="17">
        <v>0.14806354932353799</v>
      </c>
      <c r="P13" s="17">
        <v>0.19908879150096401</v>
      </c>
      <c r="Q13" s="17">
        <v>0.23414951582110199</v>
      </c>
      <c r="R13" s="17"/>
      <c r="S13" s="17">
        <v>0.17079341995682201</v>
      </c>
      <c r="T13" s="17">
        <v>0.16574346073764301</v>
      </c>
      <c r="U13" s="17">
        <v>0.176233304043523</v>
      </c>
      <c r="V13" s="17">
        <v>0.18176195393095701</v>
      </c>
      <c r="W13" s="17">
        <v>0.20287596694152801</v>
      </c>
      <c r="X13" s="17">
        <v>0.21951132423370501</v>
      </c>
      <c r="Y13" s="17">
        <v>0.19443451607033899</v>
      </c>
      <c r="Z13" s="17">
        <v>0.168011703649528</v>
      </c>
      <c r="AA13" s="17">
        <v>0.19087035694700699</v>
      </c>
      <c r="AB13" s="17">
        <v>0.194813985621934</v>
      </c>
      <c r="AC13" s="17">
        <v>0.208493651384064</v>
      </c>
      <c r="AD13" s="17">
        <v>0.203202695301688</v>
      </c>
      <c r="AE13" s="17"/>
      <c r="AF13" s="17">
        <v>0.19802706745583001</v>
      </c>
      <c r="AG13" s="17">
        <v>0.15300748955149099</v>
      </c>
      <c r="AH13" s="17">
        <v>0.22617923399561801</v>
      </c>
      <c r="AI13" s="17"/>
      <c r="AJ13" s="17">
        <v>0.1738277397471</v>
      </c>
      <c r="AK13" s="17">
        <v>0.16760089060575001</v>
      </c>
      <c r="AL13" s="17">
        <v>0.166396642331824</v>
      </c>
      <c r="AM13" s="17">
        <v>0.37932254657932402</v>
      </c>
      <c r="AN13" s="17">
        <v>0.20969906470311001</v>
      </c>
      <c r="AO13" s="17"/>
      <c r="AP13" s="17">
        <v>0.15070758067833101</v>
      </c>
      <c r="AQ13" s="17">
        <v>0.17000425638210601</v>
      </c>
      <c r="AR13" s="17">
        <v>0.17407517842696801</v>
      </c>
      <c r="AS13" s="17">
        <v>0.35105774697987402</v>
      </c>
      <c r="AT13" s="17"/>
      <c r="AU13" s="17">
        <v>0.186833342359566</v>
      </c>
      <c r="AV13" s="17">
        <v>0.19876727694789501</v>
      </c>
      <c r="AW13" s="17">
        <v>0.188628625288317</v>
      </c>
      <c r="AX13" s="17">
        <v>0.161777442385454</v>
      </c>
      <c r="AY13" s="17">
        <v>0.195366103650957</v>
      </c>
    </row>
    <row r="14" spans="2:51" x14ac:dyDescent="0.35">
      <c r="B14" s="18" t="s">
        <v>70</v>
      </c>
      <c r="C14" s="19">
        <v>8.6129139055253101E-2</v>
      </c>
      <c r="D14" s="19">
        <v>5.9842446396872001E-2</v>
      </c>
      <c r="E14" s="19">
        <v>0.11092814780629399</v>
      </c>
      <c r="F14" s="19"/>
      <c r="G14" s="19">
        <v>9.6469494516616405E-2</v>
      </c>
      <c r="H14" s="19">
        <v>7.5237589519294296E-2</v>
      </c>
      <c r="I14" s="19">
        <v>9.2044204810779795E-2</v>
      </c>
      <c r="J14" s="19">
        <v>9.9120956730308699E-2</v>
      </c>
      <c r="K14" s="19">
        <v>9.2519466277098394E-2</v>
      </c>
      <c r="L14" s="19">
        <v>6.8398690230801099E-2</v>
      </c>
      <c r="M14" s="19"/>
      <c r="N14" s="19">
        <v>3.5399200521775802E-2</v>
      </c>
      <c r="O14" s="19">
        <v>9.6693951560543806E-2</v>
      </c>
      <c r="P14" s="19">
        <v>9.4981355349121305E-2</v>
      </c>
      <c r="Q14" s="19">
        <v>0.124013828761507</v>
      </c>
      <c r="R14" s="19"/>
      <c r="S14" s="19">
        <v>8.1838765041149897E-2</v>
      </c>
      <c r="T14" s="19">
        <v>8.0576275323293506E-2</v>
      </c>
      <c r="U14" s="19">
        <v>4.7495435058247097E-2</v>
      </c>
      <c r="V14" s="19">
        <v>8.3694438805795093E-2</v>
      </c>
      <c r="W14" s="19">
        <v>8.6122327303623195E-2</v>
      </c>
      <c r="X14" s="19">
        <v>0.125057022287759</v>
      </c>
      <c r="Y14" s="19">
        <v>5.3749873149305502E-2</v>
      </c>
      <c r="Z14" s="19">
        <v>5.9880526868982098E-2</v>
      </c>
      <c r="AA14" s="19">
        <v>7.4171017806058198E-2</v>
      </c>
      <c r="AB14" s="19">
        <v>0.124320139636462</v>
      </c>
      <c r="AC14" s="19">
        <v>8.3010846593748994E-2</v>
      </c>
      <c r="AD14" s="19">
        <v>0.18009821980952001</v>
      </c>
      <c r="AE14" s="19"/>
      <c r="AF14" s="19">
        <v>7.2690205495711493E-2</v>
      </c>
      <c r="AG14" s="19">
        <v>7.5272564475906495E-2</v>
      </c>
      <c r="AH14" s="19">
        <v>0.122870099104152</v>
      </c>
      <c r="AI14" s="19"/>
      <c r="AJ14" s="19">
        <v>5.4871595176867002E-2</v>
      </c>
      <c r="AK14" s="19">
        <v>7.2764123125035399E-2</v>
      </c>
      <c r="AL14" s="19">
        <v>9.2344376493229394E-2</v>
      </c>
      <c r="AM14" s="19">
        <v>3.0800301741967299E-2</v>
      </c>
      <c r="AN14" s="19">
        <v>0.144583932644612</v>
      </c>
      <c r="AO14" s="19"/>
      <c r="AP14" s="19">
        <v>4.6637360801293097E-2</v>
      </c>
      <c r="AQ14" s="19">
        <v>7.1179064186806806E-2</v>
      </c>
      <c r="AR14" s="19">
        <v>9.3475074993568996E-2</v>
      </c>
      <c r="AS14" s="19">
        <v>3.2953927827461697E-2</v>
      </c>
      <c r="AT14" s="19"/>
      <c r="AU14" s="19">
        <v>9.5347339493658506E-2</v>
      </c>
      <c r="AV14" s="19">
        <v>9.0275879280269006E-2</v>
      </c>
      <c r="AW14" s="19">
        <v>8.6898131372306994E-2</v>
      </c>
      <c r="AX14" s="19">
        <v>5.1225625239592197E-2</v>
      </c>
      <c r="AY14" s="19">
        <v>4.8236248179136097E-2</v>
      </c>
    </row>
    <row r="15" spans="2:51" x14ac:dyDescent="0.35">
      <c r="B15" s="16"/>
    </row>
    <row r="16" spans="2:51" x14ac:dyDescent="0.35">
      <c r="B16" t="s">
        <v>73</v>
      </c>
    </row>
    <row r="17" spans="2:2" x14ac:dyDescent="0.35">
      <c r="B17" t="s">
        <v>74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J5:AN5"/>
    <mergeCell ref="AP5:AS5"/>
    <mergeCell ref="AU5:AY5"/>
    <mergeCell ref="D2:AS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H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8" width="20.7265625" customWidth="1"/>
  </cols>
  <sheetData>
    <row r="2" spans="2:8" ht="40" customHeight="1" x14ac:dyDescent="0.35">
      <c r="D2" s="27" t="s">
        <v>121</v>
      </c>
      <c r="E2" s="23"/>
      <c r="F2" s="23"/>
      <c r="G2" s="23"/>
      <c r="H2" s="23"/>
    </row>
    <row r="6" spans="2:8" ht="50" customHeight="1" x14ac:dyDescent="0.35">
      <c r="B6" s="20" t="s">
        <v>15</v>
      </c>
      <c r="C6" s="20" t="s">
        <v>116</v>
      </c>
      <c r="D6" s="20" t="s">
        <v>117</v>
      </c>
      <c r="E6" s="20" t="s">
        <v>118</v>
      </c>
      <c r="F6" s="20" t="s">
        <v>119</v>
      </c>
      <c r="G6" s="20" t="s">
        <v>120</v>
      </c>
    </row>
    <row r="7" spans="2:8" x14ac:dyDescent="0.35">
      <c r="B7" s="18" t="s">
        <v>105</v>
      </c>
      <c r="C7" s="17">
        <v>9.5062497301797999E-2</v>
      </c>
      <c r="D7" s="17">
        <v>0.13091263122218399</v>
      </c>
      <c r="E7" s="17">
        <v>0.17967131845686601</v>
      </c>
      <c r="F7" s="17">
        <v>8.1362879110914499E-2</v>
      </c>
      <c r="G7" s="17">
        <v>0.178817610833408</v>
      </c>
    </row>
    <row r="8" spans="2:8" x14ac:dyDescent="0.35">
      <c r="B8" s="18" t="s">
        <v>106</v>
      </c>
      <c r="C8" s="17">
        <v>0.19740033274366001</v>
      </c>
      <c r="D8" s="17">
        <v>0.26399812756055302</v>
      </c>
      <c r="E8" s="17">
        <v>0.35380497287196999</v>
      </c>
      <c r="F8" s="17">
        <v>0.20147979531420299</v>
      </c>
      <c r="G8" s="17">
        <v>0.318433560938364</v>
      </c>
    </row>
    <row r="9" spans="2:8" x14ac:dyDescent="0.35">
      <c r="B9" s="18" t="s">
        <v>107</v>
      </c>
      <c r="C9" s="17">
        <v>0.31231328718343498</v>
      </c>
      <c r="D9" s="17">
        <v>0.32331070258977401</v>
      </c>
      <c r="E9" s="17">
        <v>0.31247819038841002</v>
      </c>
      <c r="F9" s="17">
        <v>0.39170236058732599</v>
      </c>
      <c r="G9" s="17">
        <v>0.26092839285917502</v>
      </c>
    </row>
    <row r="10" spans="2:8" x14ac:dyDescent="0.35">
      <c r="B10" s="18" t="s">
        <v>108</v>
      </c>
      <c r="C10" s="17">
        <v>0.156737485055709</v>
      </c>
      <c r="D10" s="17">
        <v>7.43743977765359E-2</v>
      </c>
      <c r="E10" s="17">
        <v>4.4094836434205802E-2</v>
      </c>
      <c r="F10" s="17">
        <v>0.118297850264421</v>
      </c>
      <c r="G10" s="17">
        <v>5.7167603005342703E-2</v>
      </c>
    </row>
    <row r="11" spans="2:8" x14ac:dyDescent="0.35">
      <c r="B11" s="18" t="s">
        <v>109</v>
      </c>
      <c r="C11" s="17">
        <v>8.9470398572744594E-2</v>
      </c>
      <c r="D11" s="17">
        <v>4.48712964407465E-2</v>
      </c>
      <c r="E11" s="17">
        <v>1.5783577383222301E-2</v>
      </c>
      <c r="F11" s="17">
        <v>5.1728307986586897E-2</v>
      </c>
      <c r="G11" s="17">
        <v>2.79022452582024E-2</v>
      </c>
    </row>
    <row r="12" spans="2:8" x14ac:dyDescent="0.35">
      <c r="B12" s="18" t="s">
        <v>70</v>
      </c>
      <c r="C12" s="17">
        <v>0.14901599914265301</v>
      </c>
      <c r="D12" s="17">
        <v>0.16253284441020599</v>
      </c>
      <c r="E12" s="17">
        <v>9.4167104465326598E-2</v>
      </c>
      <c r="F12" s="17">
        <v>0.15542880673654899</v>
      </c>
      <c r="G12" s="17">
        <v>0.15675058710550799</v>
      </c>
    </row>
    <row r="13" spans="2:8" x14ac:dyDescent="0.35">
      <c r="B13" s="16"/>
      <c r="C13" s="16"/>
      <c r="D13" s="16"/>
      <c r="E13" s="16"/>
      <c r="F13" s="16"/>
      <c r="G13" s="16"/>
    </row>
    <row r="14" spans="2:8" x14ac:dyDescent="0.35">
      <c r="B14" t="s">
        <v>73</v>
      </c>
    </row>
    <row r="15" spans="2:8" x14ac:dyDescent="0.35">
      <c r="B15" t="s">
        <v>74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H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AY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5" width="10.7265625" customWidth="1"/>
    <col min="46" max="46" width="2.1796875" customWidth="1"/>
    <col min="47" max="51" width="10.7265625" customWidth="1"/>
    <col min="52" max="52" width="2.1796875" customWidth="1"/>
  </cols>
  <sheetData>
    <row r="2" spans="2:51" ht="40" customHeight="1" x14ac:dyDescent="0.35">
      <c r="D2" s="27" t="s">
        <v>122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</row>
    <row r="5" spans="2:51" ht="30" customHeight="1" x14ac:dyDescent="0.35">
      <c r="B5" s="15"/>
      <c r="C5" s="15"/>
      <c r="D5" s="26" t="s">
        <v>57</v>
      </c>
      <c r="E5" s="26"/>
      <c r="F5" s="15"/>
      <c r="G5" s="26" t="s">
        <v>58</v>
      </c>
      <c r="H5" s="26"/>
      <c r="I5" s="26"/>
      <c r="J5" s="26"/>
      <c r="K5" s="26"/>
      <c r="L5" s="26"/>
      <c r="M5" s="15"/>
      <c r="N5" s="26" t="s">
        <v>59</v>
      </c>
      <c r="O5" s="26"/>
      <c r="P5" s="26"/>
      <c r="Q5" s="26"/>
      <c r="R5" s="15"/>
      <c r="S5" s="26" t="s">
        <v>60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61</v>
      </c>
      <c r="AG5" s="26"/>
      <c r="AH5" s="26"/>
      <c r="AI5" s="15"/>
      <c r="AJ5" s="26" t="s">
        <v>62</v>
      </c>
      <c r="AK5" s="26"/>
      <c r="AL5" s="26"/>
      <c r="AM5" s="26"/>
      <c r="AN5" s="26"/>
      <c r="AO5" s="15"/>
      <c r="AP5" s="26" t="s">
        <v>63</v>
      </c>
      <c r="AQ5" s="26"/>
      <c r="AR5" s="26"/>
      <c r="AS5" s="26"/>
      <c r="AT5" s="15"/>
      <c r="AU5" s="26" t="s">
        <v>64</v>
      </c>
      <c r="AV5" s="26"/>
      <c r="AW5" s="26"/>
      <c r="AX5" s="26"/>
      <c r="AY5" s="26"/>
    </row>
    <row r="6" spans="2:51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</row>
    <row r="7" spans="2:51" ht="30" customHeight="1" x14ac:dyDescent="0.35">
      <c r="B7" s="10" t="s">
        <v>19</v>
      </c>
      <c r="C7" s="10">
        <v>2012</v>
      </c>
      <c r="D7" s="10">
        <v>955</v>
      </c>
      <c r="E7" s="10">
        <v>1055</v>
      </c>
      <c r="F7" s="10"/>
      <c r="G7" s="10">
        <v>275</v>
      </c>
      <c r="H7" s="10">
        <v>298</v>
      </c>
      <c r="I7" s="10">
        <v>334</v>
      </c>
      <c r="J7" s="10">
        <v>348</v>
      </c>
      <c r="K7" s="10">
        <v>322</v>
      </c>
      <c r="L7" s="10">
        <v>435</v>
      </c>
      <c r="M7" s="10"/>
      <c r="N7" s="10">
        <v>571</v>
      </c>
      <c r="O7" s="10">
        <v>558</v>
      </c>
      <c r="P7" s="10">
        <v>380</v>
      </c>
      <c r="Q7" s="10">
        <v>492</v>
      </c>
      <c r="R7" s="10"/>
      <c r="S7" s="10">
        <v>269</v>
      </c>
      <c r="T7" s="10">
        <v>273</v>
      </c>
      <c r="U7" s="10">
        <v>177</v>
      </c>
      <c r="V7" s="10">
        <v>182</v>
      </c>
      <c r="W7" s="10">
        <v>144</v>
      </c>
      <c r="X7" s="10">
        <v>172</v>
      </c>
      <c r="Y7" s="10">
        <v>165</v>
      </c>
      <c r="Z7" s="10">
        <v>79</v>
      </c>
      <c r="AA7" s="10">
        <v>226</v>
      </c>
      <c r="AB7" s="10">
        <v>172</v>
      </c>
      <c r="AC7" s="10">
        <v>94</v>
      </c>
      <c r="AD7" s="10">
        <v>59</v>
      </c>
      <c r="AE7" s="10"/>
      <c r="AF7" s="10">
        <v>735</v>
      </c>
      <c r="AG7" s="10">
        <v>824</v>
      </c>
      <c r="AH7" s="10">
        <v>271</v>
      </c>
      <c r="AI7" s="10"/>
      <c r="AJ7" s="10">
        <v>678</v>
      </c>
      <c r="AK7" s="10">
        <v>577</v>
      </c>
      <c r="AL7" s="10">
        <v>153</v>
      </c>
      <c r="AM7" s="10">
        <v>25</v>
      </c>
      <c r="AN7" s="10">
        <v>282</v>
      </c>
      <c r="AO7" s="10"/>
      <c r="AP7" s="10">
        <v>402</v>
      </c>
      <c r="AQ7" s="10">
        <v>753</v>
      </c>
      <c r="AR7" s="10">
        <v>156</v>
      </c>
      <c r="AS7" s="10">
        <v>163</v>
      </c>
      <c r="AT7" s="10"/>
      <c r="AU7" s="10">
        <v>443</v>
      </c>
      <c r="AV7" s="10">
        <v>436</v>
      </c>
      <c r="AW7" s="10">
        <v>551</v>
      </c>
      <c r="AX7" s="10">
        <v>254</v>
      </c>
      <c r="AY7" s="10">
        <v>42</v>
      </c>
    </row>
    <row r="8" spans="2:51" ht="30" customHeight="1" x14ac:dyDescent="0.35">
      <c r="B8" s="11" t="s">
        <v>20</v>
      </c>
      <c r="C8" s="11">
        <v>2012</v>
      </c>
      <c r="D8" s="11">
        <v>993</v>
      </c>
      <c r="E8" s="11">
        <v>1017</v>
      </c>
      <c r="F8" s="11"/>
      <c r="G8" s="11">
        <v>279</v>
      </c>
      <c r="H8" s="11">
        <v>342</v>
      </c>
      <c r="I8" s="11">
        <v>344</v>
      </c>
      <c r="J8" s="11">
        <v>343</v>
      </c>
      <c r="K8" s="11">
        <v>283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728</v>
      </c>
      <c r="AG8" s="11">
        <v>816</v>
      </c>
      <c r="AH8" s="11">
        <v>282</v>
      </c>
      <c r="AI8" s="11"/>
      <c r="AJ8" s="11">
        <v>667</v>
      </c>
      <c r="AK8" s="11">
        <v>584</v>
      </c>
      <c r="AL8" s="11">
        <v>147</v>
      </c>
      <c r="AM8" s="11">
        <v>26</v>
      </c>
      <c r="AN8" s="11">
        <v>286</v>
      </c>
      <c r="AO8" s="11"/>
      <c r="AP8" s="11">
        <v>400</v>
      </c>
      <c r="AQ8" s="11">
        <v>759</v>
      </c>
      <c r="AR8" s="11">
        <v>152</v>
      </c>
      <c r="AS8" s="11">
        <v>164</v>
      </c>
      <c r="AT8" s="11"/>
      <c r="AU8" s="11">
        <v>442</v>
      </c>
      <c r="AV8" s="11">
        <v>440</v>
      </c>
      <c r="AW8" s="11">
        <v>554</v>
      </c>
      <c r="AX8" s="11">
        <v>252</v>
      </c>
      <c r="AY8" s="11">
        <v>39</v>
      </c>
    </row>
    <row r="9" spans="2:51" x14ac:dyDescent="0.35">
      <c r="B9" s="18" t="s">
        <v>105</v>
      </c>
      <c r="C9" s="17">
        <v>9.5062497301797999E-2</v>
      </c>
      <c r="D9" s="17">
        <v>8.7954742432873698E-2</v>
      </c>
      <c r="E9" s="17">
        <v>0.100224879737273</v>
      </c>
      <c r="F9" s="17"/>
      <c r="G9" s="17">
        <v>0.13813312357447499</v>
      </c>
      <c r="H9" s="17">
        <v>0.102242502122479</v>
      </c>
      <c r="I9" s="17">
        <v>0.114586554629433</v>
      </c>
      <c r="J9" s="17">
        <v>0.108568003106222</v>
      </c>
      <c r="K9" s="17">
        <v>9.1853845698074005E-2</v>
      </c>
      <c r="L9" s="17">
        <v>3.5831033832717303E-2</v>
      </c>
      <c r="M9" s="17"/>
      <c r="N9" s="17">
        <v>8.0104211897121094E-2</v>
      </c>
      <c r="O9" s="17">
        <v>8.2798116183620304E-2</v>
      </c>
      <c r="P9" s="17">
        <v>7.1700911955439595E-2</v>
      </c>
      <c r="Q9" s="17">
        <v>0.144318547365936</v>
      </c>
      <c r="R9" s="17"/>
      <c r="S9" s="17">
        <v>0.112038709607012</v>
      </c>
      <c r="T9" s="17">
        <v>7.5523190690978598E-2</v>
      </c>
      <c r="U9" s="17">
        <v>0.101645707243377</v>
      </c>
      <c r="V9" s="17">
        <v>8.8486898637998398E-2</v>
      </c>
      <c r="W9" s="17">
        <v>5.5943905284605203E-2</v>
      </c>
      <c r="X9" s="17">
        <v>9.8471581825520405E-2</v>
      </c>
      <c r="Y9" s="17">
        <v>7.8746215080384999E-2</v>
      </c>
      <c r="Z9" s="17">
        <v>7.3956996464508498E-2</v>
      </c>
      <c r="AA9" s="17">
        <v>9.2646490360681094E-2</v>
      </c>
      <c r="AB9" s="17">
        <v>0.127465113977516</v>
      </c>
      <c r="AC9" s="17">
        <v>0.12650091774116501</v>
      </c>
      <c r="AD9" s="17">
        <v>0.11455227450454</v>
      </c>
      <c r="AE9" s="17"/>
      <c r="AF9" s="17">
        <v>7.6875851707761095E-2</v>
      </c>
      <c r="AG9" s="17">
        <v>0.110377010338353</v>
      </c>
      <c r="AH9" s="17">
        <v>9.7057238429271595E-2</v>
      </c>
      <c r="AI9" s="17"/>
      <c r="AJ9" s="17">
        <v>4.70756898002746E-2</v>
      </c>
      <c r="AK9" s="17">
        <v>0.158632238915041</v>
      </c>
      <c r="AL9" s="17">
        <v>6.70887738742834E-2</v>
      </c>
      <c r="AM9" s="17">
        <v>9.51307794687168E-2</v>
      </c>
      <c r="AN9" s="17">
        <v>7.91212002485817E-2</v>
      </c>
      <c r="AO9" s="17"/>
      <c r="AP9" s="17">
        <v>4.5085173680713499E-2</v>
      </c>
      <c r="AQ9" s="17">
        <v>0.12658935140078401</v>
      </c>
      <c r="AR9" s="17">
        <v>7.5236937965056996E-2</v>
      </c>
      <c r="AS9" s="17">
        <v>5.38670038972376E-2</v>
      </c>
      <c r="AT9" s="17"/>
      <c r="AU9" s="17">
        <v>0.115057090727994</v>
      </c>
      <c r="AV9" s="17">
        <v>8.9861751836307194E-2</v>
      </c>
      <c r="AW9" s="17">
        <v>9.8045702408506102E-2</v>
      </c>
      <c r="AX9" s="17">
        <v>0.109122744139116</v>
      </c>
      <c r="AY9" s="17">
        <v>0.11933251967966101</v>
      </c>
    </row>
    <row r="10" spans="2:51" x14ac:dyDescent="0.35">
      <c r="B10" s="18" t="s">
        <v>106</v>
      </c>
      <c r="C10" s="17">
        <v>0.19740033274366001</v>
      </c>
      <c r="D10" s="17">
        <v>0.19481616372291699</v>
      </c>
      <c r="E10" s="17">
        <v>0.200311749950845</v>
      </c>
      <c r="F10" s="17"/>
      <c r="G10" s="17">
        <v>0.21456707195889901</v>
      </c>
      <c r="H10" s="17">
        <v>0.247834494327583</v>
      </c>
      <c r="I10" s="17">
        <v>0.17890532446805099</v>
      </c>
      <c r="J10" s="17">
        <v>0.18436163839852401</v>
      </c>
      <c r="K10" s="17">
        <v>0.18277143732156101</v>
      </c>
      <c r="L10" s="17">
        <v>0.18059236600029099</v>
      </c>
      <c r="M10" s="17"/>
      <c r="N10" s="17">
        <v>0.214004105832205</v>
      </c>
      <c r="O10" s="17">
        <v>0.19506465686575</v>
      </c>
      <c r="P10" s="17">
        <v>0.154843998773387</v>
      </c>
      <c r="Q10" s="17">
        <v>0.21979108566307601</v>
      </c>
      <c r="R10" s="17"/>
      <c r="S10" s="17">
        <v>0.22953145041928699</v>
      </c>
      <c r="T10" s="17">
        <v>0.203577168160018</v>
      </c>
      <c r="U10" s="17">
        <v>0.13779972107778601</v>
      </c>
      <c r="V10" s="17">
        <v>0.15767185807467499</v>
      </c>
      <c r="W10" s="17">
        <v>0.17010835257569101</v>
      </c>
      <c r="X10" s="17">
        <v>0.19089105139006299</v>
      </c>
      <c r="Y10" s="17">
        <v>0.22328386316509799</v>
      </c>
      <c r="Z10" s="17">
        <v>0.227167281239713</v>
      </c>
      <c r="AA10" s="17">
        <v>0.21427764760099199</v>
      </c>
      <c r="AB10" s="17">
        <v>0.21348188414752201</v>
      </c>
      <c r="AC10" s="17">
        <v>0.16914328903732601</v>
      </c>
      <c r="AD10" s="17">
        <v>0.21071020911392799</v>
      </c>
      <c r="AE10" s="17"/>
      <c r="AF10" s="17">
        <v>0.14488515652394601</v>
      </c>
      <c r="AG10" s="17">
        <v>0.24707561942658199</v>
      </c>
      <c r="AH10" s="17">
        <v>0.16572708259132099</v>
      </c>
      <c r="AI10" s="17"/>
      <c r="AJ10" s="17">
        <v>0.12954399401019401</v>
      </c>
      <c r="AK10" s="17">
        <v>0.28631568386085998</v>
      </c>
      <c r="AL10" s="17">
        <v>0.207886573192549</v>
      </c>
      <c r="AM10" s="17">
        <v>0</v>
      </c>
      <c r="AN10" s="17">
        <v>0.158700870909741</v>
      </c>
      <c r="AO10" s="17"/>
      <c r="AP10" s="17">
        <v>0.112239343279271</v>
      </c>
      <c r="AQ10" s="17">
        <v>0.250859451708493</v>
      </c>
      <c r="AR10" s="17">
        <v>0.246285769833471</v>
      </c>
      <c r="AS10" s="17">
        <v>0.106231361099271</v>
      </c>
      <c r="AT10" s="17"/>
      <c r="AU10" s="17">
        <v>0.18728309742565799</v>
      </c>
      <c r="AV10" s="17">
        <v>0.17927066275279099</v>
      </c>
      <c r="AW10" s="17">
        <v>0.21342778191387701</v>
      </c>
      <c r="AX10" s="17">
        <v>0.22148061606636699</v>
      </c>
      <c r="AY10" s="17">
        <v>0.24649001293653899</v>
      </c>
    </row>
    <row r="11" spans="2:51" x14ac:dyDescent="0.35">
      <c r="B11" s="18" t="s">
        <v>107</v>
      </c>
      <c r="C11" s="17">
        <v>0.31231328718343498</v>
      </c>
      <c r="D11" s="17">
        <v>0.34858309802512399</v>
      </c>
      <c r="E11" s="17">
        <v>0.27750911518899302</v>
      </c>
      <c r="F11" s="17"/>
      <c r="G11" s="17">
        <v>0.33396889439292299</v>
      </c>
      <c r="H11" s="17">
        <v>0.329779634126803</v>
      </c>
      <c r="I11" s="17">
        <v>0.29520609939412601</v>
      </c>
      <c r="J11" s="17">
        <v>0.32410864114679599</v>
      </c>
      <c r="K11" s="17">
        <v>0.30150245286650201</v>
      </c>
      <c r="L11" s="17">
        <v>0.29538104616768401</v>
      </c>
      <c r="M11" s="17"/>
      <c r="N11" s="17">
        <v>0.32966445546732298</v>
      </c>
      <c r="O11" s="17">
        <v>0.28889748309311297</v>
      </c>
      <c r="P11" s="17">
        <v>0.34300826330784701</v>
      </c>
      <c r="Q11" s="17">
        <v>0.29190507115613001</v>
      </c>
      <c r="R11" s="17"/>
      <c r="S11" s="17">
        <v>0.345822376670188</v>
      </c>
      <c r="T11" s="17">
        <v>0.29013040889916603</v>
      </c>
      <c r="U11" s="17">
        <v>0.33035532875118001</v>
      </c>
      <c r="V11" s="17">
        <v>0.32575086484889598</v>
      </c>
      <c r="W11" s="17">
        <v>0.35455049737038802</v>
      </c>
      <c r="X11" s="17">
        <v>0.35003622921049199</v>
      </c>
      <c r="Y11" s="17">
        <v>0.29589034675993398</v>
      </c>
      <c r="Z11" s="17">
        <v>0.23454153125919699</v>
      </c>
      <c r="AA11" s="17">
        <v>0.31807769858871299</v>
      </c>
      <c r="AB11" s="17">
        <v>0.28341383910315399</v>
      </c>
      <c r="AC11" s="17">
        <v>0.28422228835570201</v>
      </c>
      <c r="AD11" s="17">
        <v>0.21068757166443899</v>
      </c>
      <c r="AE11" s="17"/>
      <c r="AF11" s="17">
        <v>0.31041649443749503</v>
      </c>
      <c r="AG11" s="17">
        <v>0.31514076679248798</v>
      </c>
      <c r="AH11" s="17">
        <v>0.314313007100605</v>
      </c>
      <c r="AI11" s="17"/>
      <c r="AJ11" s="17">
        <v>0.30927806227247501</v>
      </c>
      <c r="AK11" s="17">
        <v>0.32193332928648</v>
      </c>
      <c r="AL11" s="17">
        <v>0.38208313997438398</v>
      </c>
      <c r="AM11" s="17">
        <v>0.37547393289242298</v>
      </c>
      <c r="AN11" s="17">
        <v>0.28320644090501601</v>
      </c>
      <c r="AO11" s="17"/>
      <c r="AP11" s="17">
        <v>0.33450709702550502</v>
      </c>
      <c r="AQ11" s="17">
        <v>0.33627521050447001</v>
      </c>
      <c r="AR11" s="17">
        <v>0.33396113910672198</v>
      </c>
      <c r="AS11" s="17">
        <v>0.32243449544455699</v>
      </c>
      <c r="AT11" s="17"/>
      <c r="AU11" s="17">
        <v>0.265501605535233</v>
      </c>
      <c r="AV11" s="17">
        <v>0.32840525950990801</v>
      </c>
      <c r="AW11" s="17">
        <v>0.328422005877328</v>
      </c>
      <c r="AX11" s="17">
        <v>0.33107739909334</v>
      </c>
      <c r="AY11" s="17">
        <v>0.24189108312468499</v>
      </c>
    </row>
    <row r="12" spans="2:51" x14ac:dyDescent="0.35">
      <c r="B12" s="18" t="s">
        <v>108</v>
      </c>
      <c r="C12" s="17">
        <v>0.156737485055709</v>
      </c>
      <c r="D12" s="17">
        <v>0.171708049979656</v>
      </c>
      <c r="E12" s="17">
        <v>0.14242656069058399</v>
      </c>
      <c r="F12" s="17"/>
      <c r="G12" s="17">
        <v>0.12525054674845201</v>
      </c>
      <c r="H12" s="17">
        <v>0.124945643829607</v>
      </c>
      <c r="I12" s="17">
        <v>0.15441986220062001</v>
      </c>
      <c r="J12" s="17">
        <v>0.166741357427732</v>
      </c>
      <c r="K12" s="17">
        <v>0.147974851164861</v>
      </c>
      <c r="L12" s="17">
        <v>0.20310663205330601</v>
      </c>
      <c r="M12" s="17"/>
      <c r="N12" s="17">
        <v>0.17098492013615499</v>
      </c>
      <c r="O12" s="17">
        <v>0.14699766515651699</v>
      </c>
      <c r="P12" s="17">
        <v>0.166599436801352</v>
      </c>
      <c r="Q12" s="17">
        <v>0.13835247476141199</v>
      </c>
      <c r="R12" s="17"/>
      <c r="S12" s="17">
        <v>0.11929168540205</v>
      </c>
      <c r="T12" s="17">
        <v>0.180962935765352</v>
      </c>
      <c r="U12" s="17">
        <v>0.159145916371598</v>
      </c>
      <c r="V12" s="17">
        <v>0.216532102186939</v>
      </c>
      <c r="W12" s="17">
        <v>0.13232513667134899</v>
      </c>
      <c r="X12" s="17">
        <v>0.106212423803735</v>
      </c>
      <c r="Y12" s="17">
        <v>0.13317822824290201</v>
      </c>
      <c r="Z12" s="17">
        <v>0.25022838020631</v>
      </c>
      <c r="AA12" s="17">
        <v>0.14033114682450301</v>
      </c>
      <c r="AB12" s="17">
        <v>0.139211492443997</v>
      </c>
      <c r="AC12" s="17">
        <v>0.19645192816369</v>
      </c>
      <c r="AD12" s="17">
        <v>0.234905349100091</v>
      </c>
      <c r="AE12" s="17"/>
      <c r="AF12" s="17">
        <v>0.20891148252039499</v>
      </c>
      <c r="AG12" s="17">
        <v>0.12586659322545399</v>
      </c>
      <c r="AH12" s="17">
        <v>0.125508589095088</v>
      </c>
      <c r="AI12" s="17"/>
      <c r="AJ12" s="17">
        <v>0.23999408941721401</v>
      </c>
      <c r="AK12" s="17">
        <v>9.8155043787763893E-2</v>
      </c>
      <c r="AL12" s="17">
        <v>9.8151458311227402E-2</v>
      </c>
      <c r="AM12" s="17">
        <v>4.6398796580799602E-2</v>
      </c>
      <c r="AN12" s="17">
        <v>0.13894364169423301</v>
      </c>
      <c r="AO12" s="17"/>
      <c r="AP12" s="17">
        <v>0.21758738615633599</v>
      </c>
      <c r="AQ12" s="17">
        <v>0.12685862178030899</v>
      </c>
      <c r="AR12" s="17">
        <v>0.117218665789426</v>
      </c>
      <c r="AS12" s="17">
        <v>0.200381540173033</v>
      </c>
      <c r="AT12" s="17"/>
      <c r="AU12" s="17">
        <v>0.18619789184563201</v>
      </c>
      <c r="AV12" s="17">
        <v>0.13565439140827301</v>
      </c>
      <c r="AW12" s="17">
        <v>0.135388088466943</v>
      </c>
      <c r="AX12" s="17">
        <v>0.142104553194562</v>
      </c>
      <c r="AY12" s="17">
        <v>9.6175186548368499E-2</v>
      </c>
    </row>
    <row r="13" spans="2:51" x14ac:dyDescent="0.35">
      <c r="B13" s="18" t="s">
        <v>109</v>
      </c>
      <c r="C13" s="17">
        <v>8.9470398572744594E-2</v>
      </c>
      <c r="D13" s="17">
        <v>8.9013810947691605E-2</v>
      </c>
      <c r="E13" s="17">
        <v>9.0092094619684898E-2</v>
      </c>
      <c r="F13" s="17"/>
      <c r="G13" s="17">
        <v>7.1375842270687495E-2</v>
      </c>
      <c r="H13" s="17">
        <v>8.9240570022787402E-2</v>
      </c>
      <c r="I13" s="17">
        <v>9.8332779527798495E-2</v>
      </c>
      <c r="J13" s="17">
        <v>7.9338317601119895E-2</v>
      </c>
      <c r="K13" s="17">
        <v>0.108020064892731</v>
      </c>
      <c r="L13" s="17">
        <v>9.0208149945900304E-2</v>
      </c>
      <c r="M13" s="17"/>
      <c r="N13" s="17">
        <v>7.9961064269998203E-2</v>
      </c>
      <c r="O13" s="17">
        <v>0.113987020359513</v>
      </c>
      <c r="P13" s="17">
        <v>0.100239815228321</v>
      </c>
      <c r="Q13" s="17">
        <v>6.6685421829590599E-2</v>
      </c>
      <c r="R13" s="17"/>
      <c r="S13" s="17">
        <v>5.6774381916560597E-2</v>
      </c>
      <c r="T13" s="17">
        <v>0.12432802373818699</v>
      </c>
      <c r="U13" s="17">
        <v>0.11149534753971101</v>
      </c>
      <c r="V13" s="17">
        <v>9.8875654603460997E-2</v>
      </c>
      <c r="W13" s="17">
        <v>0.120289748643975</v>
      </c>
      <c r="X13" s="17">
        <v>5.7944141671098098E-2</v>
      </c>
      <c r="Y13" s="17">
        <v>7.5677572058019393E-2</v>
      </c>
      <c r="Z13" s="17">
        <v>0.111532382213215</v>
      </c>
      <c r="AA13" s="17">
        <v>9.4510455778517702E-2</v>
      </c>
      <c r="AB13" s="17">
        <v>5.5610378110681299E-2</v>
      </c>
      <c r="AC13" s="17">
        <v>5.33093623808234E-2</v>
      </c>
      <c r="AD13" s="17">
        <v>0.17818198789395301</v>
      </c>
      <c r="AE13" s="17"/>
      <c r="AF13" s="17">
        <v>0.124557038648377</v>
      </c>
      <c r="AG13" s="17">
        <v>6.0566055580280997E-2</v>
      </c>
      <c r="AH13" s="17">
        <v>8.9930414958924995E-2</v>
      </c>
      <c r="AI13" s="17"/>
      <c r="AJ13" s="17">
        <v>0.12975447021651099</v>
      </c>
      <c r="AK13" s="17">
        <v>4.0739781348458702E-2</v>
      </c>
      <c r="AL13" s="17">
        <v>7.1793305136832103E-2</v>
      </c>
      <c r="AM13" s="17">
        <v>0.34356298143682601</v>
      </c>
      <c r="AN13" s="17">
        <v>9.4641733992441301E-2</v>
      </c>
      <c r="AO13" s="17"/>
      <c r="AP13" s="17">
        <v>0.13517222580327301</v>
      </c>
      <c r="AQ13" s="17">
        <v>4.7501658191954198E-2</v>
      </c>
      <c r="AR13" s="17">
        <v>6.7293451160539294E-2</v>
      </c>
      <c r="AS13" s="17">
        <v>0.23576600217452101</v>
      </c>
      <c r="AT13" s="17"/>
      <c r="AU13" s="17">
        <v>9.2786752411411294E-2</v>
      </c>
      <c r="AV13" s="17">
        <v>0.115881579867628</v>
      </c>
      <c r="AW13" s="17">
        <v>7.8339986649051604E-2</v>
      </c>
      <c r="AX13" s="17">
        <v>6.7771103774018501E-2</v>
      </c>
      <c r="AY13" s="17">
        <v>8.7313442912593894E-2</v>
      </c>
    </row>
    <row r="14" spans="2:51" x14ac:dyDescent="0.35">
      <c r="B14" s="18" t="s">
        <v>70</v>
      </c>
      <c r="C14" s="19">
        <v>0.14901599914265301</v>
      </c>
      <c r="D14" s="19">
        <v>0.10792413489173799</v>
      </c>
      <c r="E14" s="19">
        <v>0.18943559981262101</v>
      </c>
      <c r="F14" s="19"/>
      <c r="G14" s="19">
        <v>0.116704521054563</v>
      </c>
      <c r="H14" s="19">
        <v>0.10595715557073999</v>
      </c>
      <c r="I14" s="19">
        <v>0.15854937977997199</v>
      </c>
      <c r="J14" s="19">
        <v>0.13688204231960699</v>
      </c>
      <c r="K14" s="19">
        <v>0.16787734805627</v>
      </c>
      <c r="L14" s="19">
        <v>0.19488077200010101</v>
      </c>
      <c r="M14" s="19"/>
      <c r="N14" s="19">
        <v>0.12528124239719701</v>
      </c>
      <c r="O14" s="19">
        <v>0.17225505834148599</v>
      </c>
      <c r="P14" s="19">
        <v>0.16360757393365399</v>
      </c>
      <c r="Q14" s="19">
        <v>0.13894739922385499</v>
      </c>
      <c r="R14" s="19"/>
      <c r="S14" s="19">
        <v>0.136541395984902</v>
      </c>
      <c r="T14" s="19">
        <v>0.125478272746299</v>
      </c>
      <c r="U14" s="19">
        <v>0.159557979016347</v>
      </c>
      <c r="V14" s="19">
        <v>0.112682621648031</v>
      </c>
      <c r="W14" s="19">
        <v>0.166782359453991</v>
      </c>
      <c r="X14" s="19">
        <v>0.196444572099091</v>
      </c>
      <c r="Y14" s="19">
        <v>0.193223774693661</v>
      </c>
      <c r="Z14" s="19">
        <v>0.102573428617056</v>
      </c>
      <c r="AA14" s="19">
        <v>0.140156560846593</v>
      </c>
      <c r="AB14" s="19">
        <v>0.180817292217131</v>
      </c>
      <c r="AC14" s="19">
        <v>0.17037221432129401</v>
      </c>
      <c r="AD14" s="19">
        <v>5.0962607723048899E-2</v>
      </c>
      <c r="AE14" s="19"/>
      <c r="AF14" s="19">
        <v>0.13435397616202699</v>
      </c>
      <c r="AG14" s="19">
        <v>0.14097395463684201</v>
      </c>
      <c r="AH14" s="19">
        <v>0.20746366782478901</v>
      </c>
      <c r="AI14" s="19"/>
      <c r="AJ14" s="19">
        <v>0.144353694283332</v>
      </c>
      <c r="AK14" s="19">
        <v>9.4223922801396603E-2</v>
      </c>
      <c r="AL14" s="19">
        <v>0.172996749510724</v>
      </c>
      <c r="AM14" s="19">
        <v>0.13943350962123399</v>
      </c>
      <c r="AN14" s="19">
        <v>0.24538611224998699</v>
      </c>
      <c r="AO14" s="19"/>
      <c r="AP14" s="19">
        <v>0.155408774054901</v>
      </c>
      <c r="AQ14" s="19">
        <v>0.11191570641399</v>
      </c>
      <c r="AR14" s="19">
        <v>0.16000403614478501</v>
      </c>
      <c r="AS14" s="19">
        <v>8.1319597211380906E-2</v>
      </c>
      <c r="AT14" s="19"/>
      <c r="AU14" s="19">
        <v>0.15317356205407201</v>
      </c>
      <c r="AV14" s="19">
        <v>0.15092635462509299</v>
      </c>
      <c r="AW14" s="19">
        <v>0.14637643468429401</v>
      </c>
      <c r="AX14" s="19">
        <v>0.12844358373259701</v>
      </c>
      <c r="AY14" s="19">
        <v>0.20879775479815299</v>
      </c>
    </row>
    <row r="15" spans="2:51" x14ac:dyDescent="0.35">
      <c r="B15" s="16"/>
    </row>
    <row r="16" spans="2:51" x14ac:dyDescent="0.35">
      <c r="B16" t="s">
        <v>73</v>
      </c>
    </row>
    <row r="17" spans="2:2" x14ac:dyDescent="0.35">
      <c r="B17" t="s">
        <v>74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J5:AN5"/>
    <mergeCell ref="AP5:AS5"/>
    <mergeCell ref="AU5:AY5"/>
    <mergeCell ref="D2:AS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AY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5" width="10.7265625" customWidth="1"/>
    <col min="46" max="46" width="2.1796875" customWidth="1"/>
    <col min="47" max="51" width="10.7265625" customWidth="1"/>
    <col min="52" max="52" width="2.1796875" customWidth="1"/>
  </cols>
  <sheetData>
    <row r="2" spans="2:51" ht="40" customHeight="1" x14ac:dyDescent="0.35">
      <c r="D2" s="27" t="s">
        <v>123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</row>
    <row r="5" spans="2:51" ht="30" customHeight="1" x14ac:dyDescent="0.35">
      <c r="B5" s="15"/>
      <c r="C5" s="15"/>
      <c r="D5" s="26" t="s">
        <v>57</v>
      </c>
      <c r="E5" s="26"/>
      <c r="F5" s="15"/>
      <c r="G5" s="26" t="s">
        <v>58</v>
      </c>
      <c r="H5" s="26"/>
      <c r="I5" s="26"/>
      <c r="J5" s="26"/>
      <c r="K5" s="26"/>
      <c r="L5" s="26"/>
      <c r="M5" s="15"/>
      <c r="N5" s="26" t="s">
        <v>59</v>
      </c>
      <c r="O5" s="26"/>
      <c r="P5" s="26"/>
      <c r="Q5" s="26"/>
      <c r="R5" s="15"/>
      <c r="S5" s="26" t="s">
        <v>60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61</v>
      </c>
      <c r="AG5" s="26"/>
      <c r="AH5" s="26"/>
      <c r="AI5" s="15"/>
      <c r="AJ5" s="26" t="s">
        <v>62</v>
      </c>
      <c r="AK5" s="26"/>
      <c r="AL5" s="26"/>
      <c r="AM5" s="26"/>
      <c r="AN5" s="26"/>
      <c r="AO5" s="15"/>
      <c r="AP5" s="26" t="s">
        <v>63</v>
      </c>
      <c r="AQ5" s="26"/>
      <c r="AR5" s="26"/>
      <c r="AS5" s="26"/>
      <c r="AT5" s="15"/>
      <c r="AU5" s="26" t="s">
        <v>64</v>
      </c>
      <c r="AV5" s="26"/>
      <c r="AW5" s="26"/>
      <c r="AX5" s="26"/>
      <c r="AY5" s="26"/>
    </row>
    <row r="6" spans="2:51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</row>
    <row r="7" spans="2:51" ht="30" customHeight="1" x14ac:dyDescent="0.35">
      <c r="B7" s="10" t="s">
        <v>19</v>
      </c>
      <c r="C7" s="10">
        <v>2012</v>
      </c>
      <c r="D7" s="10">
        <v>955</v>
      </c>
      <c r="E7" s="10">
        <v>1055</v>
      </c>
      <c r="F7" s="10"/>
      <c r="G7" s="10">
        <v>275</v>
      </c>
      <c r="H7" s="10">
        <v>298</v>
      </c>
      <c r="I7" s="10">
        <v>334</v>
      </c>
      <c r="J7" s="10">
        <v>348</v>
      </c>
      <c r="K7" s="10">
        <v>322</v>
      </c>
      <c r="L7" s="10">
        <v>435</v>
      </c>
      <c r="M7" s="10"/>
      <c r="N7" s="10">
        <v>571</v>
      </c>
      <c r="O7" s="10">
        <v>558</v>
      </c>
      <c r="P7" s="10">
        <v>380</v>
      </c>
      <c r="Q7" s="10">
        <v>492</v>
      </c>
      <c r="R7" s="10"/>
      <c r="S7" s="10">
        <v>269</v>
      </c>
      <c r="T7" s="10">
        <v>273</v>
      </c>
      <c r="U7" s="10">
        <v>177</v>
      </c>
      <c r="V7" s="10">
        <v>182</v>
      </c>
      <c r="W7" s="10">
        <v>144</v>
      </c>
      <c r="X7" s="10">
        <v>172</v>
      </c>
      <c r="Y7" s="10">
        <v>165</v>
      </c>
      <c r="Z7" s="10">
        <v>79</v>
      </c>
      <c r="AA7" s="10">
        <v>226</v>
      </c>
      <c r="AB7" s="10">
        <v>172</v>
      </c>
      <c r="AC7" s="10">
        <v>94</v>
      </c>
      <c r="AD7" s="10">
        <v>59</v>
      </c>
      <c r="AE7" s="10"/>
      <c r="AF7" s="10">
        <v>735</v>
      </c>
      <c r="AG7" s="10">
        <v>824</v>
      </c>
      <c r="AH7" s="10">
        <v>271</v>
      </c>
      <c r="AI7" s="10"/>
      <c r="AJ7" s="10">
        <v>678</v>
      </c>
      <c r="AK7" s="10">
        <v>577</v>
      </c>
      <c r="AL7" s="10">
        <v>153</v>
      </c>
      <c r="AM7" s="10">
        <v>25</v>
      </c>
      <c r="AN7" s="10">
        <v>282</v>
      </c>
      <c r="AO7" s="10"/>
      <c r="AP7" s="10">
        <v>402</v>
      </c>
      <c r="AQ7" s="10">
        <v>753</v>
      </c>
      <c r="AR7" s="10">
        <v>156</v>
      </c>
      <c r="AS7" s="10">
        <v>163</v>
      </c>
      <c r="AT7" s="10"/>
      <c r="AU7" s="10">
        <v>443</v>
      </c>
      <c r="AV7" s="10">
        <v>436</v>
      </c>
      <c r="AW7" s="10">
        <v>551</v>
      </c>
      <c r="AX7" s="10">
        <v>254</v>
      </c>
      <c r="AY7" s="10">
        <v>42</v>
      </c>
    </row>
    <row r="8" spans="2:51" ht="30" customHeight="1" x14ac:dyDescent="0.35">
      <c r="B8" s="11" t="s">
        <v>20</v>
      </c>
      <c r="C8" s="11">
        <v>2012</v>
      </c>
      <c r="D8" s="11">
        <v>993</v>
      </c>
      <c r="E8" s="11">
        <v>1017</v>
      </c>
      <c r="F8" s="11"/>
      <c r="G8" s="11">
        <v>279</v>
      </c>
      <c r="H8" s="11">
        <v>342</v>
      </c>
      <c r="I8" s="11">
        <v>344</v>
      </c>
      <c r="J8" s="11">
        <v>343</v>
      </c>
      <c r="K8" s="11">
        <v>283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728</v>
      </c>
      <c r="AG8" s="11">
        <v>816</v>
      </c>
      <c r="AH8" s="11">
        <v>282</v>
      </c>
      <c r="AI8" s="11"/>
      <c r="AJ8" s="11">
        <v>667</v>
      </c>
      <c r="AK8" s="11">
        <v>584</v>
      </c>
      <c r="AL8" s="11">
        <v>147</v>
      </c>
      <c r="AM8" s="11">
        <v>26</v>
      </c>
      <c r="AN8" s="11">
        <v>286</v>
      </c>
      <c r="AO8" s="11"/>
      <c r="AP8" s="11">
        <v>400</v>
      </c>
      <c r="AQ8" s="11">
        <v>759</v>
      </c>
      <c r="AR8" s="11">
        <v>152</v>
      </c>
      <c r="AS8" s="11">
        <v>164</v>
      </c>
      <c r="AT8" s="11"/>
      <c r="AU8" s="11">
        <v>442</v>
      </c>
      <c r="AV8" s="11">
        <v>440</v>
      </c>
      <c r="AW8" s="11">
        <v>554</v>
      </c>
      <c r="AX8" s="11">
        <v>252</v>
      </c>
      <c r="AY8" s="11">
        <v>39</v>
      </c>
    </row>
    <row r="9" spans="2:51" x14ac:dyDescent="0.35">
      <c r="B9" s="18" t="s">
        <v>105</v>
      </c>
      <c r="C9" s="17">
        <v>0.13091263122218399</v>
      </c>
      <c r="D9" s="17">
        <v>0.115221745083516</v>
      </c>
      <c r="E9" s="17">
        <v>0.144527008960215</v>
      </c>
      <c r="F9" s="17"/>
      <c r="G9" s="17">
        <v>0.118868670293951</v>
      </c>
      <c r="H9" s="17">
        <v>0.11940377861896501</v>
      </c>
      <c r="I9" s="17">
        <v>0.128639094521978</v>
      </c>
      <c r="J9" s="17">
        <v>0.156234814702782</v>
      </c>
      <c r="K9" s="17">
        <v>0.15985593556768801</v>
      </c>
      <c r="L9" s="17">
        <v>0.11001636400178</v>
      </c>
      <c r="M9" s="17"/>
      <c r="N9" s="17">
        <v>9.7872193456867707E-2</v>
      </c>
      <c r="O9" s="17">
        <v>0.109772811738111</v>
      </c>
      <c r="P9" s="17">
        <v>0.124102752362319</v>
      </c>
      <c r="Q9" s="17">
        <v>0.1974967671947</v>
      </c>
      <c r="R9" s="17"/>
      <c r="S9" s="17">
        <v>0.116582194076344</v>
      </c>
      <c r="T9" s="17">
        <v>0.11115919783907199</v>
      </c>
      <c r="U9" s="17">
        <v>0.137440715226056</v>
      </c>
      <c r="V9" s="17">
        <v>0.116669191020215</v>
      </c>
      <c r="W9" s="17">
        <v>0.10498705055992601</v>
      </c>
      <c r="X9" s="17">
        <v>0.131515510765009</v>
      </c>
      <c r="Y9" s="17">
        <v>0.13318745770945101</v>
      </c>
      <c r="Z9" s="17">
        <v>0.101172791892331</v>
      </c>
      <c r="AA9" s="17">
        <v>0.15631795368662499</v>
      </c>
      <c r="AB9" s="17">
        <v>0.18424176240137299</v>
      </c>
      <c r="AC9" s="17">
        <v>0.12160179119883301</v>
      </c>
      <c r="AD9" s="17">
        <v>0.163836313787632</v>
      </c>
      <c r="AE9" s="17"/>
      <c r="AF9" s="17">
        <v>0.12591607653205</v>
      </c>
      <c r="AG9" s="17">
        <v>0.152349039643741</v>
      </c>
      <c r="AH9" s="17">
        <v>0.11200105314467899</v>
      </c>
      <c r="AI9" s="17"/>
      <c r="AJ9" s="17">
        <v>9.2581010406510997E-2</v>
      </c>
      <c r="AK9" s="17">
        <v>0.18128945294080001</v>
      </c>
      <c r="AL9" s="17">
        <v>9.9696891599525897E-2</v>
      </c>
      <c r="AM9" s="17">
        <v>0.19464654088927999</v>
      </c>
      <c r="AN9" s="17">
        <v>9.6008511414627101E-2</v>
      </c>
      <c r="AO9" s="17"/>
      <c r="AP9" s="17">
        <v>6.6561645829351895E-2</v>
      </c>
      <c r="AQ9" s="17">
        <v>0.150510276378128</v>
      </c>
      <c r="AR9" s="17">
        <v>0.124867719139096</v>
      </c>
      <c r="AS9" s="17">
        <v>0.10649473720692</v>
      </c>
      <c r="AT9" s="17"/>
      <c r="AU9" s="17">
        <v>0.16511171178613099</v>
      </c>
      <c r="AV9" s="17">
        <v>0.12812602348363</v>
      </c>
      <c r="AW9" s="17">
        <v>0.118975880006531</v>
      </c>
      <c r="AX9" s="17">
        <v>0.10386962834834799</v>
      </c>
      <c r="AY9" s="17">
        <v>0.191113037405753</v>
      </c>
    </row>
    <row r="10" spans="2:51" x14ac:dyDescent="0.35">
      <c r="B10" s="18" t="s">
        <v>106</v>
      </c>
      <c r="C10" s="17">
        <v>0.26399812756055302</v>
      </c>
      <c r="D10" s="17">
        <v>0.27397428883031</v>
      </c>
      <c r="E10" s="17">
        <v>0.25477509868194098</v>
      </c>
      <c r="F10" s="17"/>
      <c r="G10" s="17">
        <v>0.26979241610403298</v>
      </c>
      <c r="H10" s="17">
        <v>0.23541646372955499</v>
      </c>
      <c r="I10" s="17">
        <v>0.28027859896601498</v>
      </c>
      <c r="J10" s="17">
        <v>0.253990168200522</v>
      </c>
      <c r="K10" s="17">
        <v>0.25320695462373799</v>
      </c>
      <c r="L10" s="17">
        <v>0.28549441887837401</v>
      </c>
      <c r="M10" s="17"/>
      <c r="N10" s="17">
        <v>0.272363197871621</v>
      </c>
      <c r="O10" s="17">
        <v>0.25971923955339798</v>
      </c>
      <c r="P10" s="17">
        <v>0.27286922545426701</v>
      </c>
      <c r="Q10" s="17">
        <v>0.247399905361707</v>
      </c>
      <c r="R10" s="17"/>
      <c r="S10" s="17">
        <v>0.24529867072839801</v>
      </c>
      <c r="T10" s="17">
        <v>0.28532594943747502</v>
      </c>
      <c r="U10" s="17">
        <v>0.22489210933156101</v>
      </c>
      <c r="V10" s="17">
        <v>0.28794806665353601</v>
      </c>
      <c r="W10" s="17">
        <v>0.25045565875952103</v>
      </c>
      <c r="X10" s="17">
        <v>0.22860889416777</v>
      </c>
      <c r="Y10" s="17">
        <v>0.27726566278862802</v>
      </c>
      <c r="Z10" s="17">
        <v>0.27115732831515499</v>
      </c>
      <c r="AA10" s="17">
        <v>0.27512615174626398</v>
      </c>
      <c r="AB10" s="17">
        <v>0.283215617390841</v>
      </c>
      <c r="AC10" s="17">
        <v>0.278391041543114</v>
      </c>
      <c r="AD10" s="17">
        <v>0.261698523789827</v>
      </c>
      <c r="AE10" s="17"/>
      <c r="AF10" s="17">
        <v>0.239861394587986</v>
      </c>
      <c r="AG10" s="17">
        <v>0.29864637898705498</v>
      </c>
      <c r="AH10" s="17">
        <v>0.18428104564314399</v>
      </c>
      <c r="AI10" s="17"/>
      <c r="AJ10" s="17">
        <v>0.21931461495768401</v>
      </c>
      <c r="AK10" s="17">
        <v>0.29830489655036202</v>
      </c>
      <c r="AL10" s="17">
        <v>0.333518234973261</v>
      </c>
      <c r="AM10" s="17">
        <v>0.25093843581121</v>
      </c>
      <c r="AN10" s="17">
        <v>0.22960614022366499</v>
      </c>
      <c r="AO10" s="17"/>
      <c r="AP10" s="17">
        <v>0.17388719051132501</v>
      </c>
      <c r="AQ10" s="17">
        <v>0.302709022832928</v>
      </c>
      <c r="AR10" s="17">
        <v>0.36593265662470398</v>
      </c>
      <c r="AS10" s="17">
        <v>0.25388598115900601</v>
      </c>
      <c r="AT10" s="17"/>
      <c r="AU10" s="17">
        <v>0.26010442580378701</v>
      </c>
      <c r="AV10" s="17">
        <v>0.278370601039994</v>
      </c>
      <c r="AW10" s="17">
        <v>0.26636921875480901</v>
      </c>
      <c r="AX10" s="17">
        <v>0.24593673536228</v>
      </c>
      <c r="AY10" s="17">
        <v>0.27034548007190901</v>
      </c>
    </row>
    <row r="11" spans="2:51" x14ac:dyDescent="0.35">
      <c r="B11" s="18" t="s">
        <v>107</v>
      </c>
      <c r="C11" s="17">
        <v>0.32331070258977401</v>
      </c>
      <c r="D11" s="17">
        <v>0.35787991363389099</v>
      </c>
      <c r="E11" s="17">
        <v>0.29018880140817299</v>
      </c>
      <c r="F11" s="17"/>
      <c r="G11" s="17">
        <v>0.34839682407683298</v>
      </c>
      <c r="H11" s="17">
        <v>0.40366781959472398</v>
      </c>
      <c r="I11" s="17">
        <v>0.29960955422438101</v>
      </c>
      <c r="J11" s="17">
        <v>0.29991639193068698</v>
      </c>
      <c r="K11" s="17">
        <v>0.26605019371225402</v>
      </c>
      <c r="L11" s="17">
        <v>0.31828083736632901</v>
      </c>
      <c r="M11" s="17"/>
      <c r="N11" s="17">
        <v>0.37236324216413402</v>
      </c>
      <c r="O11" s="17">
        <v>0.29740718356113899</v>
      </c>
      <c r="P11" s="17">
        <v>0.32419489054214801</v>
      </c>
      <c r="Q11" s="17">
        <v>0.29975201269984098</v>
      </c>
      <c r="R11" s="17"/>
      <c r="S11" s="17">
        <v>0.36906637306670897</v>
      </c>
      <c r="T11" s="17">
        <v>0.30063968250695999</v>
      </c>
      <c r="U11" s="17">
        <v>0.34303034458433601</v>
      </c>
      <c r="V11" s="17">
        <v>0.32540308175285898</v>
      </c>
      <c r="W11" s="17">
        <v>0.31555786075293202</v>
      </c>
      <c r="X11" s="17">
        <v>0.34520818279079202</v>
      </c>
      <c r="Y11" s="17">
        <v>0.29706117698851298</v>
      </c>
      <c r="Z11" s="17">
        <v>0.35673112014490099</v>
      </c>
      <c r="AA11" s="17">
        <v>0.34939581988642299</v>
      </c>
      <c r="AB11" s="17">
        <v>0.25988278163671202</v>
      </c>
      <c r="AC11" s="17">
        <v>0.30199868482565301</v>
      </c>
      <c r="AD11" s="17">
        <v>0.25720426589949702</v>
      </c>
      <c r="AE11" s="17"/>
      <c r="AF11" s="17">
        <v>0.33850049340122101</v>
      </c>
      <c r="AG11" s="17">
        <v>0.30457825470157601</v>
      </c>
      <c r="AH11" s="17">
        <v>0.35965059051519199</v>
      </c>
      <c r="AI11" s="17"/>
      <c r="AJ11" s="17">
        <v>0.37534932532704701</v>
      </c>
      <c r="AK11" s="17">
        <v>0.33653388101478099</v>
      </c>
      <c r="AL11" s="17">
        <v>0.29726772675020002</v>
      </c>
      <c r="AM11" s="17">
        <v>0.17629205490173999</v>
      </c>
      <c r="AN11" s="17">
        <v>0.287621718057406</v>
      </c>
      <c r="AO11" s="17"/>
      <c r="AP11" s="17">
        <v>0.425054010112975</v>
      </c>
      <c r="AQ11" s="17">
        <v>0.32823820801676201</v>
      </c>
      <c r="AR11" s="17">
        <v>0.26077537796917799</v>
      </c>
      <c r="AS11" s="17">
        <v>0.31213789255879298</v>
      </c>
      <c r="AT11" s="17"/>
      <c r="AU11" s="17">
        <v>0.28030682327210599</v>
      </c>
      <c r="AV11" s="17">
        <v>0.31227061987886401</v>
      </c>
      <c r="AW11" s="17">
        <v>0.34263443415795902</v>
      </c>
      <c r="AX11" s="17">
        <v>0.38051247091398999</v>
      </c>
      <c r="AY11" s="17">
        <v>0.295167984667979</v>
      </c>
    </row>
    <row r="12" spans="2:51" x14ac:dyDescent="0.35">
      <c r="B12" s="18" t="s">
        <v>108</v>
      </c>
      <c r="C12" s="17">
        <v>7.43743977765359E-2</v>
      </c>
      <c r="D12" s="17">
        <v>7.7185024425482501E-2</v>
      </c>
      <c r="E12" s="17">
        <v>7.1775948592795999E-2</v>
      </c>
      <c r="F12" s="17"/>
      <c r="G12" s="17">
        <v>7.3632288484317299E-2</v>
      </c>
      <c r="H12" s="17">
        <v>9.4331002759828197E-2</v>
      </c>
      <c r="I12" s="17">
        <v>8.18184286098253E-2</v>
      </c>
      <c r="J12" s="17">
        <v>7.4371648890766306E-2</v>
      </c>
      <c r="K12" s="17">
        <v>6.8911255602500193E-2</v>
      </c>
      <c r="L12" s="17">
        <v>5.6231733368474798E-2</v>
      </c>
      <c r="M12" s="17"/>
      <c r="N12" s="17">
        <v>7.39772067302642E-2</v>
      </c>
      <c r="O12" s="17">
        <v>9.0780868165503195E-2</v>
      </c>
      <c r="P12" s="17">
        <v>7.32773831245873E-2</v>
      </c>
      <c r="Q12" s="17">
        <v>5.6333034104760302E-2</v>
      </c>
      <c r="R12" s="17"/>
      <c r="S12" s="17">
        <v>8.2948928676205194E-2</v>
      </c>
      <c r="T12" s="17">
        <v>6.1177336539179401E-2</v>
      </c>
      <c r="U12" s="17">
        <v>8.7282866899482198E-2</v>
      </c>
      <c r="V12" s="17">
        <v>0.10600227943735401</v>
      </c>
      <c r="W12" s="17">
        <v>8.8943903591661502E-2</v>
      </c>
      <c r="X12" s="17">
        <v>5.5535259961335501E-2</v>
      </c>
      <c r="Y12" s="17">
        <v>5.5268785291482797E-2</v>
      </c>
      <c r="Z12" s="17">
        <v>0.120314109517284</v>
      </c>
      <c r="AA12" s="17">
        <v>4.329240737771E-2</v>
      </c>
      <c r="AB12" s="17">
        <v>5.7836409882955797E-2</v>
      </c>
      <c r="AC12" s="17">
        <v>6.6179690579133296E-2</v>
      </c>
      <c r="AD12" s="17">
        <v>0.15242658617110699</v>
      </c>
      <c r="AE12" s="17"/>
      <c r="AF12" s="17">
        <v>8.2734898911351495E-2</v>
      </c>
      <c r="AG12" s="17">
        <v>7.1839830342939698E-2</v>
      </c>
      <c r="AH12" s="17">
        <v>6.3375031162688195E-2</v>
      </c>
      <c r="AI12" s="17"/>
      <c r="AJ12" s="17">
        <v>9.3551014698382104E-2</v>
      </c>
      <c r="AK12" s="17">
        <v>5.6933935868593501E-2</v>
      </c>
      <c r="AL12" s="17">
        <v>9.2819390443360794E-2</v>
      </c>
      <c r="AM12" s="17">
        <v>0.118130468060691</v>
      </c>
      <c r="AN12" s="17">
        <v>5.8523149938407598E-2</v>
      </c>
      <c r="AO12" s="17"/>
      <c r="AP12" s="17">
        <v>0.105288566141122</v>
      </c>
      <c r="AQ12" s="17">
        <v>6.7203891113862699E-2</v>
      </c>
      <c r="AR12" s="17">
        <v>7.2335474679286596E-2</v>
      </c>
      <c r="AS12" s="17">
        <v>9.1771499749999597E-2</v>
      </c>
      <c r="AT12" s="17"/>
      <c r="AU12" s="17">
        <v>7.7609540074915398E-2</v>
      </c>
      <c r="AV12" s="17">
        <v>6.5511690067813003E-2</v>
      </c>
      <c r="AW12" s="17">
        <v>7.0822543914432906E-2</v>
      </c>
      <c r="AX12" s="17">
        <v>7.2795767952482202E-2</v>
      </c>
      <c r="AY12" s="17">
        <v>4.3958978049908497E-2</v>
      </c>
    </row>
    <row r="13" spans="2:51" x14ac:dyDescent="0.35">
      <c r="B13" s="18" t="s">
        <v>109</v>
      </c>
      <c r="C13" s="17">
        <v>4.48712964407465E-2</v>
      </c>
      <c r="D13" s="17">
        <v>4.6356527149132097E-2</v>
      </c>
      <c r="E13" s="17">
        <v>4.3509132689583001E-2</v>
      </c>
      <c r="F13" s="17"/>
      <c r="G13" s="17">
        <v>4.4929758596869103E-2</v>
      </c>
      <c r="H13" s="17">
        <v>4.0543005193480502E-2</v>
      </c>
      <c r="I13" s="17">
        <v>4.58938919578794E-2</v>
      </c>
      <c r="J13" s="17">
        <v>3.9564850156659302E-2</v>
      </c>
      <c r="K13" s="17">
        <v>7.7106558341708195E-2</v>
      </c>
      <c r="L13" s="17">
        <v>3.0169956030573E-2</v>
      </c>
      <c r="M13" s="17"/>
      <c r="N13" s="17">
        <v>4.2766788334294301E-2</v>
      </c>
      <c r="O13" s="17">
        <v>5.2076069190106801E-2</v>
      </c>
      <c r="P13" s="17">
        <v>4.4314826756621302E-2</v>
      </c>
      <c r="Q13" s="17">
        <v>3.9350108941901697E-2</v>
      </c>
      <c r="R13" s="17"/>
      <c r="S13" s="17">
        <v>3.9650359420516999E-2</v>
      </c>
      <c r="T13" s="17">
        <v>6.6849975584332796E-2</v>
      </c>
      <c r="U13" s="17">
        <v>4.6162855284342101E-2</v>
      </c>
      <c r="V13" s="17">
        <v>3.9979114388324299E-2</v>
      </c>
      <c r="W13" s="17">
        <v>3.58366662690539E-2</v>
      </c>
      <c r="X13" s="17">
        <v>1.13703182702407E-2</v>
      </c>
      <c r="Y13" s="17">
        <v>5.1347581219565001E-2</v>
      </c>
      <c r="Z13" s="17">
        <v>5.8765695210435599E-2</v>
      </c>
      <c r="AA13" s="17">
        <v>4.0709017313767498E-2</v>
      </c>
      <c r="AB13" s="17">
        <v>4.6003338933722299E-2</v>
      </c>
      <c r="AC13" s="17">
        <v>5.2386009255320297E-2</v>
      </c>
      <c r="AD13" s="17">
        <v>7.0384207505461399E-2</v>
      </c>
      <c r="AE13" s="17"/>
      <c r="AF13" s="17">
        <v>7.1001425244271901E-2</v>
      </c>
      <c r="AG13" s="17">
        <v>2.2572917702802099E-2</v>
      </c>
      <c r="AH13" s="17">
        <v>3.1440647013949698E-2</v>
      </c>
      <c r="AI13" s="17"/>
      <c r="AJ13" s="17">
        <v>5.81227308858282E-2</v>
      </c>
      <c r="AK13" s="17">
        <v>1.4729570002047099E-2</v>
      </c>
      <c r="AL13" s="17">
        <v>2.68035524528938E-2</v>
      </c>
      <c r="AM13" s="17">
        <v>0.15791048540005601</v>
      </c>
      <c r="AN13" s="17">
        <v>5.7363231722654E-2</v>
      </c>
      <c r="AO13" s="17"/>
      <c r="AP13" s="17">
        <v>6.6766678898502199E-2</v>
      </c>
      <c r="AQ13" s="17">
        <v>1.7137768177910899E-2</v>
      </c>
      <c r="AR13" s="17">
        <v>3.1516937751572202E-2</v>
      </c>
      <c r="AS13" s="17">
        <v>0.14336025915796199</v>
      </c>
      <c r="AT13" s="17"/>
      <c r="AU13" s="17">
        <v>4.7689381462985E-2</v>
      </c>
      <c r="AV13" s="17">
        <v>5.6011960153773098E-2</v>
      </c>
      <c r="AW13" s="17">
        <v>4.5473227587970497E-2</v>
      </c>
      <c r="AX13" s="17">
        <v>3.1902432725925703E-2</v>
      </c>
      <c r="AY13" s="17">
        <v>7.6989732708303102E-2</v>
      </c>
    </row>
    <row r="14" spans="2:51" x14ac:dyDescent="0.35">
      <c r="B14" s="18" t="s">
        <v>70</v>
      </c>
      <c r="C14" s="19">
        <v>0.16253284441020599</v>
      </c>
      <c r="D14" s="19">
        <v>0.129382500877669</v>
      </c>
      <c r="E14" s="19">
        <v>0.195224009667291</v>
      </c>
      <c r="F14" s="19"/>
      <c r="G14" s="19">
        <v>0.14438004244399699</v>
      </c>
      <c r="H14" s="19">
        <v>0.10663793010344801</v>
      </c>
      <c r="I14" s="19">
        <v>0.16376043171992199</v>
      </c>
      <c r="J14" s="19">
        <v>0.17592212611858399</v>
      </c>
      <c r="K14" s="19">
        <v>0.17486910215211199</v>
      </c>
      <c r="L14" s="19">
        <v>0.19980669035446899</v>
      </c>
      <c r="M14" s="19"/>
      <c r="N14" s="19">
        <v>0.14065737144281901</v>
      </c>
      <c r="O14" s="19">
        <v>0.19024382779174101</v>
      </c>
      <c r="P14" s="19">
        <v>0.161240921760058</v>
      </c>
      <c r="Q14" s="19">
        <v>0.15966817169708999</v>
      </c>
      <c r="R14" s="19"/>
      <c r="S14" s="19">
        <v>0.14645347403182701</v>
      </c>
      <c r="T14" s="19">
        <v>0.17484785809298101</v>
      </c>
      <c r="U14" s="19">
        <v>0.16119110867422101</v>
      </c>
      <c r="V14" s="19">
        <v>0.123998266747712</v>
      </c>
      <c r="W14" s="19">
        <v>0.20421886006690601</v>
      </c>
      <c r="X14" s="19">
        <v>0.22776183404485301</v>
      </c>
      <c r="Y14" s="19">
        <v>0.185869336002359</v>
      </c>
      <c r="Z14" s="19">
        <v>9.1858954919893196E-2</v>
      </c>
      <c r="AA14" s="19">
        <v>0.13515864998921001</v>
      </c>
      <c r="AB14" s="19">
        <v>0.168820089754396</v>
      </c>
      <c r="AC14" s="19">
        <v>0.17944278259794699</v>
      </c>
      <c r="AD14" s="19">
        <v>9.44501028464758E-2</v>
      </c>
      <c r="AE14" s="19"/>
      <c r="AF14" s="19">
        <v>0.14198571132311899</v>
      </c>
      <c r="AG14" s="19">
        <v>0.15001357862188699</v>
      </c>
      <c r="AH14" s="19">
        <v>0.24925163252034799</v>
      </c>
      <c r="AI14" s="19"/>
      <c r="AJ14" s="19">
        <v>0.16108130372454799</v>
      </c>
      <c r="AK14" s="19">
        <v>0.112208263623416</v>
      </c>
      <c r="AL14" s="19">
        <v>0.14989420378075699</v>
      </c>
      <c r="AM14" s="19">
        <v>0.102082014937024</v>
      </c>
      <c r="AN14" s="19">
        <v>0.27087724864323998</v>
      </c>
      <c r="AO14" s="19"/>
      <c r="AP14" s="19">
        <v>0.16244190850672399</v>
      </c>
      <c r="AQ14" s="19">
        <v>0.13420083348040801</v>
      </c>
      <c r="AR14" s="19">
        <v>0.14457183383616301</v>
      </c>
      <c r="AS14" s="19">
        <v>9.2349630167319299E-2</v>
      </c>
      <c r="AT14" s="19"/>
      <c r="AU14" s="19">
        <v>0.16917811760007501</v>
      </c>
      <c r="AV14" s="19">
        <v>0.159709105375926</v>
      </c>
      <c r="AW14" s="19">
        <v>0.15572469557829699</v>
      </c>
      <c r="AX14" s="19">
        <v>0.16498296469697399</v>
      </c>
      <c r="AY14" s="19">
        <v>0.122424787096147</v>
      </c>
    </row>
    <row r="15" spans="2:51" x14ac:dyDescent="0.35">
      <c r="B15" s="16"/>
    </row>
    <row r="16" spans="2:51" x14ac:dyDescent="0.35">
      <c r="B16" t="s">
        <v>73</v>
      </c>
    </row>
    <row r="17" spans="2:2" x14ac:dyDescent="0.35">
      <c r="B17" t="s">
        <v>74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J5:AN5"/>
    <mergeCell ref="AP5:AS5"/>
    <mergeCell ref="AU5:AY5"/>
    <mergeCell ref="D2:AS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AY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5" width="10.7265625" customWidth="1"/>
    <col min="46" max="46" width="2.1796875" customWidth="1"/>
    <col min="47" max="51" width="10.7265625" customWidth="1"/>
    <col min="52" max="52" width="2.1796875" customWidth="1"/>
  </cols>
  <sheetData>
    <row r="2" spans="2:51" ht="40" customHeight="1" x14ac:dyDescent="0.35">
      <c r="D2" s="27" t="s">
        <v>124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</row>
    <row r="5" spans="2:51" ht="30" customHeight="1" x14ac:dyDescent="0.35">
      <c r="B5" s="15"/>
      <c r="C5" s="15"/>
      <c r="D5" s="26" t="s">
        <v>57</v>
      </c>
      <c r="E5" s="26"/>
      <c r="F5" s="15"/>
      <c r="G5" s="26" t="s">
        <v>58</v>
      </c>
      <c r="H5" s="26"/>
      <c r="I5" s="26"/>
      <c r="J5" s="26"/>
      <c r="K5" s="26"/>
      <c r="L5" s="26"/>
      <c r="M5" s="15"/>
      <c r="N5" s="26" t="s">
        <v>59</v>
      </c>
      <c r="O5" s="26"/>
      <c r="P5" s="26"/>
      <c r="Q5" s="26"/>
      <c r="R5" s="15"/>
      <c r="S5" s="26" t="s">
        <v>60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61</v>
      </c>
      <c r="AG5" s="26"/>
      <c r="AH5" s="26"/>
      <c r="AI5" s="15"/>
      <c r="AJ5" s="26" t="s">
        <v>62</v>
      </c>
      <c r="AK5" s="26"/>
      <c r="AL5" s="26"/>
      <c r="AM5" s="26"/>
      <c r="AN5" s="26"/>
      <c r="AO5" s="15"/>
      <c r="AP5" s="26" t="s">
        <v>63</v>
      </c>
      <c r="AQ5" s="26"/>
      <c r="AR5" s="26"/>
      <c r="AS5" s="26"/>
      <c r="AT5" s="15"/>
      <c r="AU5" s="26" t="s">
        <v>64</v>
      </c>
      <c r="AV5" s="26"/>
      <c r="AW5" s="26"/>
      <c r="AX5" s="26"/>
      <c r="AY5" s="26"/>
    </row>
    <row r="6" spans="2:51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</row>
    <row r="7" spans="2:51" ht="30" customHeight="1" x14ac:dyDescent="0.35">
      <c r="B7" s="10" t="s">
        <v>19</v>
      </c>
      <c r="C7" s="10">
        <v>2012</v>
      </c>
      <c r="D7" s="10">
        <v>955</v>
      </c>
      <c r="E7" s="10">
        <v>1055</v>
      </c>
      <c r="F7" s="10"/>
      <c r="G7" s="10">
        <v>275</v>
      </c>
      <c r="H7" s="10">
        <v>298</v>
      </c>
      <c r="I7" s="10">
        <v>334</v>
      </c>
      <c r="J7" s="10">
        <v>348</v>
      </c>
      <c r="K7" s="10">
        <v>322</v>
      </c>
      <c r="L7" s="10">
        <v>435</v>
      </c>
      <c r="M7" s="10"/>
      <c r="N7" s="10">
        <v>571</v>
      </c>
      <c r="O7" s="10">
        <v>558</v>
      </c>
      <c r="P7" s="10">
        <v>380</v>
      </c>
      <c r="Q7" s="10">
        <v>492</v>
      </c>
      <c r="R7" s="10"/>
      <c r="S7" s="10">
        <v>269</v>
      </c>
      <c r="T7" s="10">
        <v>273</v>
      </c>
      <c r="U7" s="10">
        <v>177</v>
      </c>
      <c r="V7" s="10">
        <v>182</v>
      </c>
      <c r="W7" s="10">
        <v>144</v>
      </c>
      <c r="X7" s="10">
        <v>172</v>
      </c>
      <c r="Y7" s="10">
        <v>165</v>
      </c>
      <c r="Z7" s="10">
        <v>79</v>
      </c>
      <c r="AA7" s="10">
        <v>226</v>
      </c>
      <c r="AB7" s="10">
        <v>172</v>
      </c>
      <c r="AC7" s="10">
        <v>94</v>
      </c>
      <c r="AD7" s="10">
        <v>59</v>
      </c>
      <c r="AE7" s="10"/>
      <c r="AF7" s="10">
        <v>735</v>
      </c>
      <c r="AG7" s="10">
        <v>824</v>
      </c>
      <c r="AH7" s="10">
        <v>271</v>
      </c>
      <c r="AI7" s="10"/>
      <c r="AJ7" s="10">
        <v>678</v>
      </c>
      <c r="AK7" s="10">
        <v>577</v>
      </c>
      <c r="AL7" s="10">
        <v>153</v>
      </c>
      <c r="AM7" s="10">
        <v>25</v>
      </c>
      <c r="AN7" s="10">
        <v>282</v>
      </c>
      <c r="AO7" s="10"/>
      <c r="AP7" s="10">
        <v>402</v>
      </c>
      <c r="AQ7" s="10">
        <v>753</v>
      </c>
      <c r="AR7" s="10">
        <v>156</v>
      </c>
      <c r="AS7" s="10">
        <v>163</v>
      </c>
      <c r="AT7" s="10"/>
      <c r="AU7" s="10">
        <v>443</v>
      </c>
      <c r="AV7" s="10">
        <v>436</v>
      </c>
      <c r="AW7" s="10">
        <v>551</v>
      </c>
      <c r="AX7" s="10">
        <v>254</v>
      </c>
      <c r="AY7" s="10">
        <v>42</v>
      </c>
    </row>
    <row r="8" spans="2:51" ht="30" customHeight="1" x14ac:dyDescent="0.35">
      <c r="B8" s="11" t="s">
        <v>20</v>
      </c>
      <c r="C8" s="11">
        <v>2012</v>
      </c>
      <c r="D8" s="11">
        <v>993</v>
      </c>
      <c r="E8" s="11">
        <v>1017</v>
      </c>
      <c r="F8" s="11"/>
      <c r="G8" s="11">
        <v>279</v>
      </c>
      <c r="H8" s="11">
        <v>342</v>
      </c>
      <c r="I8" s="11">
        <v>344</v>
      </c>
      <c r="J8" s="11">
        <v>343</v>
      </c>
      <c r="K8" s="11">
        <v>283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728</v>
      </c>
      <c r="AG8" s="11">
        <v>816</v>
      </c>
      <c r="AH8" s="11">
        <v>282</v>
      </c>
      <c r="AI8" s="11"/>
      <c r="AJ8" s="11">
        <v>667</v>
      </c>
      <c r="AK8" s="11">
        <v>584</v>
      </c>
      <c r="AL8" s="11">
        <v>147</v>
      </c>
      <c r="AM8" s="11">
        <v>26</v>
      </c>
      <c r="AN8" s="11">
        <v>286</v>
      </c>
      <c r="AO8" s="11"/>
      <c r="AP8" s="11">
        <v>400</v>
      </c>
      <c r="AQ8" s="11">
        <v>759</v>
      </c>
      <c r="AR8" s="11">
        <v>152</v>
      </c>
      <c r="AS8" s="11">
        <v>164</v>
      </c>
      <c r="AT8" s="11"/>
      <c r="AU8" s="11">
        <v>442</v>
      </c>
      <c r="AV8" s="11">
        <v>440</v>
      </c>
      <c r="AW8" s="11">
        <v>554</v>
      </c>
      <c r="AX8" s="11">
        <v>252</v>
      </c>
      <c r="AY8" s="11">
        <v>39</v>
      </c>
    </row>
    <row r="9" spans="2:51" x14ac:dyDescent="0.35">
      <c r="B9" s="18" t="s">
        <v>105</v>
      </c>
      <c r="C9" s="17">
        <v>0.17967131845686601</v>
      </c>
      <c r="D9" s="17">
        <v>0.15769743571793199</v>
      </c>
      <c r="E9" s="17">
        <v>0.19951694833851499</v>
      </c>
      <c r="F9" s="17"/>
      <c r="G9" s="17">
        <v>9.3074801723408498E-2</v>
      </c>
      <c r="H9" s="17">
        <v>0.11590137312884601</v>
      </c>
      <c r="I9" s="17">
        <v>0.20166450608400699</v>
      </c>
      <c r="J9" s="17">
        <v>0.17224680416590099</v>
      </c>
      <c r="K9" s="17">
        <v>0.23288969871853599</v>
      </c>
      <c r="L9" s="17">
        <v>0.241270555916093</v>
      </c>
      <c r="M9" s="17"/>
      <c r="N9" s="17">
        <v>0.121515837863444</v>
      </c>
      <c r="O9" s="17">
        <v>0.17770126045682699</v>
      </c>
      <c r="P9" s="17">
        <v>0.21012214400731</v>
      </c>
      <c r="Q9" s="17">
        <v>0.21774809807927301</v>
      </c>
      <c r="R9" s="17"/>
      <c r="S9" s="17">
        <v>0.115636084043411</v>
      </c>
      <c r="T9" s="17">
        <v>0.166400120765828</v>
      </c>
      <c r="U9" s="17">
        <v>0.19664867907966899</v>
      </c>
      <c r="V9" s="17">
        <v>0.14264724230439399</v>
      </c>
      <c r="W9" s="17">
        <v>0.16337086683249799</v>
      </c>
      <c r="X9" s="17">
        <v>0.16321713343080199</v>
      </c>
      <c r="Y9" s="17">
        <v>0.16050934909131001</v>
      </c>
      <c r="Z9" s="17">
        <v>0.232701788532794</v>
      </c>
      <c r="AA9" s="17">
        <v>0.20129212656613499</v>
      </c>
      <c r="AB9" s="17">
        <v>0.27442230924022998</v>
      </c>
      <c r="AC9" s="17">
        <v>0.27701645512845202</v>
      </c>
      <c r="AD9" s="17">
        <v>0.144027895398362</v>
      </c>
      <c r="AE9" s="17"/>
      <c r="AF9" s="17">
        <v>0.20957173679265501</v>
      </c>
      <c r="AG9" s="17">
        <v>0.177092858602868</v>
      </c>
      <c r="AH9" s="17">
        <v>0.16435739674376301</v>
      </c>
      <c r="AI9" s="17"/>
      <c r="AJ9" s="17">
        <v>0.167165007130679</v>
      </c>
      <c r="AK9" s="17">
        <v>0.19880981472543599</v>
      </c>
      <c r="AL9" s="17">
        <v>0.109024734659133</v>
      </c>
      <c r="AM9" s="17">
        <v>0.41201940953654698</v>
      </c>
      <c r="AN9" s="17">
        <v>0.180319318572256</v>
      </c>
      <c r="AO9" s="17"/>
      <c r="AP9" s="17">
        <v>0.13275286885151</v>
      </c>
      <c r="AQ9" s="17">
        <v>0.158891455624151</v>
      </c>
      <c r="AR9" s="17">
        <v>0.17130890455525899</v>
      </c>
      <c r="AS9" s="17">
        <v>0.25591209370948698</v>
      </c>
      <c r="AT9" s="17"/>
      <c r="AU9" s="17">
        <v>0.23287201803529001</v>
      </c>
      <c r="AV9" s="17">
        <v>0.18645333484523699</v>
      </c>
      <c r="AW9" s="17">
        <v>0.121559161569238</v>
      </c>
      <c r="AX9" s="17">
        <v>0.15324659708004501</v>
      </c>
      <c r="AY9" s="17">
        <v>0.13251632835020499</v>
      </c>
    </row>
    <row r="10" spans="2:51" x14ac:dyDescent="0.35">
      <c r="B10" s="18" t="s">
        <v>106</v>
      </c>
      <c r="C10" s="17">
        <v>0.35380497287196999</v>
      </c>
      <c r="D10" s="17">
        <v>0.36291389937276303</v>
      </c>
      <c r="E10" s="17">
        <v>0.34560530358333302</v>
      </c>
      <c r="F10" s="17"/>
      <c r="G10" s="17">
        <v>0.338748260247212</v>
      </c>
      <c r="H10" s="17">
        <v>0.32595627764719598</v>
      </c>
      <c r="I10" s="17">
        <v>0.303451980384357</v>
      </c>
      <c r="J10" s="17">
        <v>0.37622721467084203</v>
      </c>
      <c r="K10" s="17">
        <v>0.33831239514347999</v>
      </c>
      <c r="L10" s="17">
        <v>0.41973641332524803</v>
      </c>
      <c r="M10" s="17"/>
      <c r="N10" s="17">
        <v>0.35498187132966202</v>
      </c>
      <c r="O10" s="17">
        <v>0.31236450826545298</v>
      </c>
      <c r="P10" s="17">
        <v>0.36962306730487898</v>
      </c>
      <c r="Q10" s="17">
        <v>0.383494715109851</v>
      </c>
      <c r="R10" s="17"/>
      <c r="S10" s="17">
        <v>0.26205387285073101</v>
      </c>
      <c r="T10" s="17">
        <v>0.39066071860232598</v>
      </c>
      <c r="U10" s="17">
        <v>0.35103696811151502</v>
      </c>
      <c r="V10" s="17">
        <v>0.40142763794750902</v>
      </c>
      <c r="W10" s="17">
        <v>0.39163855699787697</v>
      </c>
      <c r="X10" s="17">
        <v>0.31793300390974</v>
      </c>
      <c r="Y10" s="17">
        <v>0.36980094484597997</v>
      </c>
      <c r="Z10" s="17">
        <v>0.37473813175132098</v>
      </c>
      <c r="AA10" s="17">
        <v>0.377886394719817</v>
      </c>
      <c r="AB10" s="17">
        <v>0.34085966384122601</v>
      </c>
      <c r="AC10" s="17">
        <v>0.33096536192090098</v>
      </c>
      <c r="AD10" s="17">
        <v>0.42514346029142602</v>
      </c>
      <c r="AE10" s="17"/>
      <c r="AF10" s="17">
        <v>0.35327348266347203</v>
      </c>
      <c r="AG10" s="17">
        <v>0.366424275422985</v>
      </c>
      <c r="AH10" s="17">
        <v>0.31600753075256499</v>
      </c>
      <c r="AI10" s="17"/>
      <c r="AJ10" s="17">
        <v>0.34402815947029403</v>
      </c>
      <c r="AK10" s="17">
        <v>0.34850793938203301</v>
      </c>
      <c r="AL10" s="17">
        <v>0.38241775418643298</v>
      </c>
      <c r="AM10" s="17">
        <v>0.30641500489295997</v>
      </c>
      <c r="AN10" s="17">
        <v>0.33912254090731497</v>
      </c>
      <c r="AO10" s="17"/>
      <c r="AP10" s="17">
        <v>0.29594900964222798</v>
      </c>
      <c r="AQ10" s="17">
        <v>0.36945232102577802</v>
      </c>
      <c r="AR10" s="17">
        <v>0.40398430492793802</v>
      </c>
      <c r="AS10" s="17">
        <v>0.33256242667045299</v>
      </c>
      <c r="AT10" s="17"/>
      <c r="AU10" s="17">
        <v>0.36337870558730001</v>
      </c>
      <c r="AV10" s="17">
        <v>0.36712153005917503</v>
      </c>
      <c r="AW10" s="17">
        <v>0.34465185482517702</v>
      </c>
      <c r="AX10" s="17">
        <v>0.333376154479676</v>
      </c>
      <c r="AY10" s="17">
        <v>0.25409962696497701</v>
      </c>
    </row>
    <row r="11" spans="2:51" x14ac:dyDescent="0.35">
      <c r="B11" s="18" t="s">
        <v>107</v>
      </c>
      <c r="C11" s="17">
        <v>0.31247819038841002</v>
      </c>
      <c r="D11" s="17">
        <v>0.34397850224830301</v>
      </c>
      <c r="E11" s="17">
        <v>0.28233182098133802</v>
      </c>
      <c r="F11" s="17"/>
      <c r="G11" s="17">
        <v>0.31030550450193101</v>
      </c>
      <c r="H11" s="17">
        <v>0.31281675576517298</v>
      </c>
      <c r="I11" s="17">
        <v>0.292430132245802</v>
      </c>
      <c r="J11" s="17">
        <v>0.32010837471833398</v>
      </c>
      <c r="K11" s="17">
        <v>0.33428474061826702</v>
      </c>
      <c r="L11" s="17">
        <v>0.30915318824231097</v>
      </c>
      <c r="M11" s="17"/>
      <c r="N11" s="17">
        <v>0.39029884154400302</v>
      </c>
      <c r="O11" s="17">
        <v>0.32644768116031597</v>
      </c>
      <c r="P11" s="17">
        <v>0.28359276207940398</v>
      </c>
      <c r="Q11" s="17">
        <v>0.23830984380481801</v>
      </c>
      <c r="R11" s="17"/>
      <c r="S11" s="17">
        <v>0.39359118756411898</v>
      </c>
      <c r="T11" s="17">
        <v>0.32824481219406998</v>
      </c>
      <c r="U11" s="17">
        <v>0.34173267058062501</v>
      </c>
      <c r="V11" s="17">
        <v>0.33966113483319699</v>
      </c>
      <c r="W11" s="17">
        <v>0.25850012480338302</v>
      </c>
      <c r="X11" s="17">
        <v>0.32609092819194901</v>
      </c>
      <c r="Y11" s="17">
        <v>0.29597892866078601</v>
      </c>
      <c r="Z11" s="17">
        <v>0.28907325947713602</v>
      </c>
      <c r="AA11" s="17">
        <v>0.276520457076187</v>
      </c>
      <c r="AB11" s="17">
        <v>0.24359889826644801</v>
      </c>
      <c r="AC11" s="17">
        <v>0.27038748951043701</v>
      </c>
      <c r="AD11" s="17">
        <v>0.27424747230521102</v>
      </c>
      <c r="AE11" s="17"/>
      <c r="AF11" s="17">
        <v>0.338087733542562</v>
      </c>
      <c r="AG11" s="17">
        <v>0.30489453522976701</v>
      </c>
      <c r="AH11" s="17">
        <v>0.29255294542906501</v>
      </c>
      <c r="AI11" s="17"/>
      <c r="AJ11" s="17">
        <v>0.38067783636302399</v>
      </c>
      <c r="AK11" s="17">
        <v>0.293143471115483</v>
      </c>
      <c r="AL11" s="17">
        <v>0.36494819892807301</v>
      </c>
      <c r="AM11" s="17">
        <v>0.20821269852841401</v>
      </c>
      <c r="AN11" s="17">
        <v>0.248818009989798</v>
      </c>
      <c r="AO11" s="17"/>
      <c r="AP11" s="17">
        <v>0.43675063244377599</v>
      </c>
      <c r="AQ11" s="17">
        <v>0.30690685266510098</v>
      </c>
      <c r="AR11" s="17">
        <v>0.27438615009732598</v>
      </c>
      <c r="AS11" s="17">
        <v>0.31099974587414198</v>
      </c>
      <c r="AT11" s="17"/>
      <c r="AU11" s="17">
        <v>0.28991987143200998</v>
      </c>
      <c r="AV11" s="17">
        <v>0.296334313951021</v>
      </c>
      <c r="AW11" s="17">
        <v>0.33994359465217699</v>
      </c>
      <c r="AX11" s="17">
        <v>0.33159978502391102</v>
      </c>
      <c r="AY11" s="17">
        <v>0.42257884422296799</v>
      </c>
    </row>
    <row r="12" spans="2:51" x14ac:dyDescent="0.35">
      <c r="B12" s="18" t="s">
        <v>108</v>
      </c>
      <c r="C12" s="17">
        <v>4.4094836434205802E-2</v>
      </c>
      <c r="D12" s="17">
        <v>5.0539144317521399E-2</v>
      </c>
      <c r="E12" s="17">
        <v>3.7888542630124498E-2</v>
      </c>
      <c r="F12" s="17"/>
      <c r="G12" s="17">
        <v>7.3809492659118098E-2</v>
      </c>
      <c r="H12" s="17">
        <v>0.100572052378226</v>
      </c>
      <c r="I12" s="17">
        <v>3.7147336859557997E-2</v>
      </c>
      <c r="J12" s="17">
        <v>3.3082005971253901E-2</v>
      </c>
      <c r="K12" s="17">
        <v>1.9465066923496199E-2</v>
      </c>
      <c r="L12" s="17">
        <v>9.6793882074229995E-3</v>
      </c>
      <c r="M12" s="17"/>
      <c r="N12" s="17">
        <v>3.7022470870776897E-2</v>
      </c>
      <c r="O12" s="17">
        <v>5.7132401810333501E-2</v>
      </c>
      <c r="P12" s="17">
        <v>3.4575466716048997E-2</v>
      </c>
      <c r="Q12" s="17">
        <v>4.5706404495711103E-2</v>
      </c>
      <c r="R12" s="17"/>
      <c r="S12" s="17">
        <v>7.7548187422374598E-2</v>
      </c>
      <c r="T12" s="17">
        <v>2.90415813948443E-2</v>
      </c>
      <c r="U12" s="17">
        <v>2.6373673821267499E-2</v>
      </c>
      <c r="V12" s="17">
        <v>5.9913279782694097E-2</v>
      </c>
      <c r="W12" s="17">
        <v>5.0345950917466402E-2</v>
      </c>
      <c r="X12" s="17">
        <v>2.46984976530711E-2</v>
      </c>
      <c r="Y12" s="17">
        <v>4.4388430607579098E-2</v>
      </c>
      <c r="Z12" s="17">
        <v>9.2149280923976506E-2</v>
      </c>
      <c r="AA12" s="17">
        <v>2.9423405663419899E-2</v>
      </c>
      <c r="AB12" s="17">
        <v>3.7595225625093397E-2</v>
      </c>
      <c r="AC12" s="17">
        <v>2.7077700263404201E-2</v>
      </c>
      <c r="AD12" s="17">
        <v>3.3692695039030301E-2</v>
      </c>
      <c r="AE12" s="17"/>
      <c r="AF12" s="17">
        <v>3.0289417922865901E-2</v>
      </c>
      <c r="AG12" s="17">
        <v>5.48599288277999E-2</v>
      </c>
      <c r="AH12" s="17">
        <v>3.9878974549275401E-2</v>
      </c>
      <c r="AI12" s="17"/>
      <c r="AJ12" s="17">
        <v>4.0865398736642099E-2</v>
      </c>
      <c r="AK12" s="17">
        <v>5.9134995311720701E-2</v>
      </c>
      <c r="AL12" s="17">
        <v>4.8444432043929897E-2</v>
      </c>
      <c r="AM12" s="17">
        <v>3.7920657660239401E-2</v>
      </c>
      <c r="AN12" s="17">
        <v>3.6661722944444503E-2</v>
      </c>
      <c r="AO12" s="17"/>
      <c r="AP12" s="17">
        <v>4.4681475047299898E-2</v>
      </c>
      <c r="AQ12" s="17">
        <v>6.1488035753511902E-2</v>
      </c>
      <c r="AR12" s="17">
        <v>5.3502276098011801E-2</v>
      </c>
      <c r="AS12" s="17">
        <v>2.3619556226110901E-2</v>
      </c>
      <c r="AT12" s="17"/>
      <c r="AU12" s="17">
        <v>2.3694017440982401E-2</v>
      </c>
      <c r="AV12" s="17">
        <v>3.7630880732130799E-2</v>
      </c>
      <c r="AW12" s="17">
        <v>5.2760939120353498E-2</v>
      </c>
      <c r="AX12" s="17">
        <v>8.7787044924685406E-2</v>
      </c>
      <c r="AY12" s="17">
        <v>3.3360926762153797E-2</v>
      </c>
    </row>
    <row r="13" spans="2:51" x14ac:dyDescent="0.35">
      <c r="B13" s="18" t="s">
        <v>109</v>
      </c>
      <c r="C13" s="17">
        <v>1.5783577383222301E-2</v>
      </c>
      <c r="D13" s="17">
        <v>1.52330807377842E-2</v>
      </c>
      <c r="E13" s="17">
        <v>1.6352163368317699E-2</v>
      </c>
      <c r="F13" s="17"/>
      <c r="G13" s="17">
        <v>1.6237360300876202E-2</v>
      </c>
      <c r="H13" s="17">
        <v>4.2240232577602503E-2</v>
      </c>
      <c r="I13" s="17">
        <v>2.5025430128774399E-2</v>
      </c>
      <c r="J13" s="17">
        <v>4.58011232595479E-3</v>
      </c>
      <c r="K13" s="17">
        <v>9.1675079258014998E-3</v>
      </c>
      <c r="L13" s="17">
        <v>0</v>
      </c>
      <c r="M13" s="17"/>
      <c r="N13" s="17">
        <v>1.2775588949500901E-2</v>
      </c>
      <c r="O13" s="17">
        <v>2.2586490750377899E-2</v>
      </c>
      <c r="P13" s="17">
        <v>1.7746595195801299E-2</v>
      </c>
      <c r="Q13" s="17">
        <v>1.0563352190426799E-2</v>
      </c>
      <c r="R13" s="17"/>
      <c r="S13" s="17">
        <v>2.8925907112877298E-2</v>
      </c>
      <c r="T13" s="17">
        <v>1.6303455752995299E-2</v>
      </c>
      <c r="U13" s="17">
        <v>1.8749787534295698E-2</v>
      </c>
      <c r="V13" s="17">
        <v>5.0561064732049703E-3</v>
      </c>
      <c r="W13" s="17">
        <v>3.0515868412314E-2</v>
      </c>
      <c r="X13" s="17">
        <v>0</v>
      </c>
      <c r="Y13" s="17">
        <v>1.0533155499629399E-2</v>
      </c>
      <c r="Z13" s="17">
        <v>0</v>
      </c>
      <c r="AA13" s="17">
        <v>2.7306897209507099E-2</v>
      </c>
      <c r="AB13" s="17">
        <v>5.4309636228396796E-3</v>
      </c>
      <c r="AC13" s="17">
        <v>0</v>
      </c>
      <c r="AD13" s="17">
        <v>3.9626817308517297E-2</v>
      </c>
      <c r="AE13" s="17"/>
      <c r="AF13" s="17">
        <v>1.58868329563168E-2</v>
      </c>
      <c r="AG13" s="17">
        <v>1.4765659078204501E-2</v>
      </c>
      <c r="AH13" s="17">
        <v>2.1622914722337901E-2</v>
      </c>
      <c r="AI13" s="17"/>
      <c r="AJ13" s="17">
        <v>1.5751546044933101E-2</v>
      </c>
      <c r="AK13" s="17">
        <v>1.4802852661540701E-2</v>
      </c>
      <c r="AL13" s="17">
        <v>1.50632783806409E-2</v>
      </c>
      <c r="AM13" s="17">
        <v>3.5432229381839903E-2</v>
      </c>
      <c r="AN13" s="17">
        <v>1.4274783710702401E-2</v>
      </c>
      <c r="AO13" s="17"/>
      <c r="AP13" s="17">
        <v>2.6192345439244299E-2</v>
      </c>
      <c r="AQ13" s="17">
        <v>1.05786622365549E-2</v>
      </c>
      <c r="AR13" s="17">
        <v>2.1894513168702098E-2</v>
      </c>
      <c r="AS13" s="17">
        <v>2.95626153737037E-2</v>
      </c>
      <c r="AT13" s="17"/>
      <c r="AU13" s="17">
        <v>6.7963281873758396E-3</v>
      </c>
      <c r="AV13" s="17">
        <v>1.26704798238254E-2</v>
      </c>
      <c r="AW13" s="17">
        <v>2.8148043685186301E-2</v>
      </c>
      <c r="AX13" s="17">
        <v>1.10605658314132E-2</v>
      </c>
      <c r="AY13" s="17">
        <v>3.1302916297968997E-2</v>
      </c>
    </row>
    <row r="14" spans="2:51" x14ac:dyDescent="0.35">
      <c r="B14" s="18" t="s">
        <v>70</v>
      </c>
      <c r="C14" s="19">
        <v>9.4167104465326598E-2</v>
      </c>
      <c r="D14" s="19">
        <v>6.96379376056976E-2</v>
      </c>
      <c r="E14" s="19">
        <v>0.11830522109837301</v>
      </c>
      <c r="F14" s="19"/>
      <c r="G14" s="19">
        <v>0.167824580567454</v>
      </c>
      <c r="H14" s="19">
        <v>0.10251330850295599</v>
      </c>
      <c r="I14" s="19">
        <v>0.14028061429750099</v>
      </c>
      <c r="J14" s="19">
        <v>9.3755488147714394E-2</v>
      </c>
      <c r="K14" s="19">
        <v>6.5880590670419806E-2</v>
      </c>
      <c r="L14" s="19">
        <v>2.0160454308926001E-2</v>
      </c>
      <c r="M14" s="19"/>
      <c r="N14" s="19">
        <v>8.3405389442612998E-2</v>
      </c>
      <c r="O14" s="19">
        <v>0.103767657556693</v>
      </c>
      <c r="P14" s="19">
        <v>8.4339964696556399E-2</v>
      </c>
      <c r="Q14" s="19">
        <v>0.10417758631992</v>
      </c>
      <c r="R14" s="19"/>
      <c r="S14" s="19">
        <v>0.122244761006487</v>
      </c>
      <c r="T14" s="19">
        <v>6.9349311289936294E-2</v>
      </c>
      <c r="U14" s="19">
        <v>6.5458220872627995E-2</v>
      </c>
      <c r="V14" s="19">
        <v>5.1294598659000303E-2</v>
      </c>
      <c r="W14" s="19">
        <v>0.105628632036461</v>
      </c>
      <c r="X14" s="19">
        <v>0.168060436814439</v>
      </c>
      <c r="Y14" s="19">
        <v>0.118789191294716</v>
      </c>
      <c r="Z14" s="19">
        <v>1.1337539314772899E-2</v>
      </c>
      <c r="AA14" s="19">
        <v>8.7570718764934496E-2</v>
      </c>
      <c r="AB14" s="19">
        <v>9.8092939404163401E-2</v>
      </c>
      <c r="AC14" s="19">
        <v>9.4552993176806099E-2</v>
      </c>
      <c r="AD14" s="19">
        <v>8.3261659657453593E-2</v>
      </c>
      <c r="AE14" s="19"/>
      <c r="AF14" s="19">
        <v>5.2890796122128401E-2</v>
      </c>
      <c r="AG14" s="19">
        <v>8.1962742838375902E-2</v>
      </c>
      <c r="AH14" s="19">
        <v>0.165580237802994</v>
      </c>
      <c r="AI14" s="19"/>
      <c r="AJ14" s="19">
        <v>5.1512052254428002E-2</v>
      </c>
      <c r="AK14" s="19">
        <v>8.5600926803786503E-2</v>
      </c>
      <c r="AL14" s="19">
        <v>8.0101601801790906E-2</v>
      </c>
      <c r="AM14" s="19">
        <v>0</v>
      </c>
      <c r="AN14" s="19">
        <v>0.18080362387548299</v>
      </c>
      <c r="AO14" s="19"/>
      <c r="AP14" s="19">
        <v>6.3673668575941506E-2</v>
      </c>
      <c r="AQ14" s="19">
        <v>9.2682672694903906E-2</v>
      </c>
      <c r="AR14" s="19">
        <v>7.4923851152762705E-2</v>
      </c>
      <c r="AS14" s="19">
        <v>4.7343562146103198E-2</v>
      </c>
      <c r="AT14" s="19"/>
      <c r="AU14" s="19">
        <v>8.3339059317041497E-2</v>
      </c>
      <c r="AV14" s="19">
        <v>9.9789460588610407E-2</v>
      </c>
      <c r="AW14" s="19">
        <v>0.112936406147868</v>
      </c>
      <c r="AX14" s="19">
        <v>8.2929852660268699E-2</v>
      </c>
      <c r="AY14" s="19">
        <v>0.12614135740172799</v>
      </c>
    </row>
    <row r="15" spans="2:51" x14ac:dyDescent="0.35">
      <c r="B15" s="16"/>
    </row>
    <row r="16" spans="2:51" x14ac:dyDescent="0.35">
      <c r="B16" t="s">
        <v>73</v>
      </c>
    </row>
    <row r="17" spans="2:2" x14ac:dyDescent="0.35">
      <c r="B17" t="s">
        <v>74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J5:AN5"/>
    <mergeCell ref="AP5:AS5"/>
    <mergeCell ref="AU5:AY5"/>
    <mergeCell ref="D2:AS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AY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5" width="10.7265625" customWidth="1"/>
    <col min="46" max="46" width="2.1796875" customWidth="1"/>
    <col min="47" max="51" width="10.7265625" customWidth="1"/>
    <col min="52" max="52" width="2.1796875" customWidth="1"/>
  </cols>
  <sheetData>
    <row r="2" spans="2:51" ht="40" customHeight="1" x14ac:dyDescent="0.35">
      <c r="D2" s="27" t="s">
        <v>125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</row>
    <row r="5" spans="2:51" ht="30" customHeight="1" x14ac:dyDescent="0.35">
      <c r="B5" s="15"/>
      <c r="C5" s="15"/>
      <c r="D5" s="26" t="s">
        <v>57</v>
      </c>
      <c r="E5" s="26"/>
      <c r="F5" s="15"/>
      <c r="G5" s="26" t="s">
        <v>58</v>
      </c>
      <c r="H5" s="26"/>
      <c r="I5" s="26"/>
      <c r="J5" s="26"/>
      <c r="K5" s="26"/>
      <c r="L5" s="26"/>
      <c r="M5" s="15"/>
      <c r="N5" s="26" t="s">
        <v>59</v>
      </c>
      <c r="O5" s="26"/>
      <c r="P5" s="26"/>
      <c r="Q5" s="26"/>
      <c r="R5" s="15"/>
      <c r="S5" s="26" t="s">
        <v>60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61</v>
      </c>
      <c r="AG5" s="26"/>
      <c r="AH5" s="26"/>
      <c r="AI5" s="15"/>
      <c r="AJ5" s="26" t="s">
        <v>62</v>
      </c>
      <c r="AK5" s="26"/>
      <c r="AL5" s="26"/>
      <c r="AM5" s="26"/>
      <c r="AN5" s="26"/>
      <c r="AO5" s="15"/>
      <c r="AP5" s="26" t="s">
        <v>63</v>
      </c>
      <c r="AQ5" s="26"/>
      <c r="AR5" s="26"/>
      <c r="AS5" s="26"/>
      <c r="AT5" s="15"/>
      <c r="AU5" s="26" t="s">
        <v>64</v>
      </c>
      <c r="AV5" s="26"/>
      <c r="AW5" s="26"/>
      <c r="AX5" s="26"/>
      <c r="AY5" s="26"/>
    </row>
    <row r="6" spans="2:51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</row>
    <row r="7" spans="2:51" ht="30" customHeight="1" x14ac:dyDescent="0.35">
      <c r="B7" s="10" t="s">
        <v>19</v>
      </c>
      <c r="C7" s="10">
        <v>2012</v>
      </c>
      <c r="D7" s="10">
        <v>955</v>
      </c>
      <c r="E7" s="10">
        <v>1055</v>
      </c>
      <c r="F7" s="10"/>
      <c r="G7" s="10">
        <v>275</v>
      </c>
      <c r="H7" s="10">
        <v>298</v>
      </c>
      <c r="I7" s="10">
        <v>334</v>
      </c>
      <c r="J7" s="10">
        <v>348</v>
      </c>
      <c r="K7" s="10">
        <v>322</v>
      </c>
      <c r="L7" s="10">
        <v>435</v>
      </c>
      <c r="M7" s="10"/>
      <c r="N7" s="10">
        <v>571</v>
      </c>
      <c r="O7" s="10">
        <v>558</v>
      </c>
      <c r="P7" s="10">
        <v>380</v>
      </c>
      <c r="Q7" s="10">
        <v>492</v>
      </c>
      <c r="R7" s="10"/>
      <c r="S7" s="10">
        <v>269</v>
      </c>
      <c r="T7" s="10">
        <v>273</v>
      </c>
      <c r="U7" s="10">
        <v>177</v>
      </c>
      <c r="V7" s="10">
        <v>182</v>
      </c>
      <c r="W7" s="10">
        <v>144</v>
      </c>
      <c r="X7" s="10">
        <v>172</v>
      </c>
      <c r="Y7" s="10">
        <v>165</v>
      </c>
      <c r="Z7" s="10">
        <v>79</v>
      </c>
      <c r="AA7" s="10">
        <v>226</v>
      </c>
      <c r="AB7" s="10">
        <v>172</v>
      </c>
      <c r="AC7" s="10">
        <v>94</v>
      </c>
      <c r="AD7" s="10">
        <v>59</v>
      </c>
      <c r="AE7" s="10"/>
      <c r="AF7" s="10">
        <v>735</v>
      </c>
      <c r="AG7" s="10">
        <v>824</v>
      </c>
      <c r="AH7" s="10">
        <v>271</v>
      </c>
      <c r="AI7" s="10"/>
      <c r="AJ7" s="10">
        <v>678</v>
      </c>
      <c r="AK7" s="10">
        <v>577</v>
      </c>
      <c r="AL7" s="10">
        <v>153</v>
      </c>
      <c r="AM7" s="10">
        <v>25</v>
      </c>
      <c r="AN7" s="10">
        <v>282</v>
      </c>
      <c r="AO7" s="10"/>
      <c r="AP7" s="10">
        <v>402</v>
      </c>
      <c r="AQ7" s="10">
        <v>753</v>
      </c>
      <c r="AR7" s="10">
        <v>156</v>
      </c>
      <c r="AS7" s="10">
        <v>163</v>
      </c>
      <c r="AT7" s="10"/>
      <c r="AU7" s="10">
        <v>443</v>
      </c>
      <c r="AV7" s="10">
        <v>436</v>
      </c>
      <c r="AW7" s="10">
        <v>551</v>
      </c>
      <c r="AX7" s="10">
        <v>254</v>
      </c>
      <c r="AY7" s="10">
        <v>42</v>
      </c>
    </row>
    <row r="8" spans="2:51" ht="30" customHeight="1" x14ac:dyDescent="0.35">
      <c r="B8" s="11" t="s">
        <v>20</v>
      </c>
      <c r="C8" s="11">
        <v>2012</v>
      </c>
      <c r="D8" s="11">
        <v>993</v>
      </c>
      <c r="E8" s="11">
        <v>1017</v>
      </c>
      <c r="F8" s="11"/>
      <c r="G8" s="11">
        <v>279</v>
      </c>
      <c r="H8" s="11">
        <v>342</v>
      </c>
      <c r="I8" s="11">
        <v>344</v>
      </c>
      <c r="J8" s="11">
        <v>343</v>
      </c>
      <c r="K8" s="11">
        <v>283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728</v>
      </c>
      <c r="AG8" s="11">
        <v>816</v>
      </c>
      <c r="AH8" s="11">
        <v>282</v>
      </c>
      <c r="AI8" s="11"/>
      <c r="AJ8" s="11">
        <v>667</v>
      </c>
      <c r="AK8" s="11">
        <v>584</v>
      </c>
      <c r="AL8" s="11">
        <v>147</v>
      </c>
      <c r="AM8" s="11">
        <v>26</v>
      </c>
      <c r="AN8" s="11">
        <v>286</v>
      </c>
      <c r="AO8" s="11"/>
      <c r="AP8" s="11">
        <v>400</v>
      </c>
      <c r="AQ8" s="11">
        <v>759</v>
      </c>
      <c r="AR8" s="11">
        <v>152</v>
      </c>
      <c r="AS8" s="11">
        <v>164</v>
      </c>
      <c r="AT8" s="11"/>
      <c r="AU8" s="11">
        <v>442</v>
      </c>
      <c r="AV8" s="11">
        <v>440</v>
      </c>
      <c r="AW8" s="11">
        <v>554</v>
      </c>
      <c r="AX8" s="11">
        <v>252</v>
      </c>
      <c r="AY8" s="11">
        <v>39</v>
      </c>
    </row>
    <row r="9" spans="2:51" x14ac:dyDescent="0.35">
      <c r="B9" s="18" t="s">
        <v>105</v>
      </c>
      <c r="C9" s="17">
        <v>8.1362879110914499E-2</v>
      </c>
      <c r="D9" s="17">
        <v>7.6620546223782907E-2</v>
      </c>
      <c r="E9" s="17">
        <v>8.4188472603450304E-2</v>
      </c>
      <c r="F9" s="17"/>
      <c r="G9" s="17">
        <v>8.6635860719113403E-2</v>
      </c>
      <c r="H9" s="17">
        <v>7.8864921276699904E-2</v>
      </c>
      <c r="I9" s="17">
        <v>0.123506062331254</v>
      </c>
      <c r="J9" s="17">
        <v>8.0292580686654597E-2</v>
      </c>
      <c r="K9" s="17">
        <v>7.3646357280229599E-2</v>
      </c>
      <c r="L9" s="17">
        <v>5.1502119482856802E-2</v>
      </c>
      <c r="M9" s="17"/>
      <c r="N9" s="17">
        <v>6.90063357116458E-2</v>
      </c>
      <c r="O9" s="17">
        <v>7.9046792652370398E-2</v>
      </c>
      <c r="P9" s="17">
        <v>7.5506678545345901E-2</v>
      </c>
      <c r="Q9" s="17">
        <v>0.10406474791006801</v>
      </c>
      <c r="R9" s="17"/>
      <c r="S9" s="17">
        <v>8.3899153585716493E-2</v>
      </c>
      <c r="T9" s="17">
        <v>7.0755771148006796E-2</v>
      </c>
      <c r="U9" s="17">
        <v>8.6445132615219106E-2</v>
      </c>
      <c r="V9" s="17">
        <v>5.5099169146787301E-2</v>
      </c>
      <c r="W9" s="17">
        <v>9.5528589963796401E-2</v>
      </c>
      <c r="X9" s="17">
        <v>7.5656110369075005E-2</v>
      </c>
      <c r="Y9" s="17">
        <v>5.5001760200085598E-2</v>
      </c>
      <c r="Z9" s="17">
        <v>7.5176082701979396E-2</v>
      </c>
      <c r="AA9" s="17">
        <v>7.2404595196972399E-2</v>
      </c>
      <c r="AB9" s="17">
        <v>0.106609193609655</v>
      </c>
      <c r="AC9" s="17">
        <v>0.13455244469140301</v>
      </c>
      <c r="AD9" s="17">
        <v>0.11155347096111801</v>
      </c>
      <c r="AE9" s="17"/>
      <c r="AF9" s="17">
        <v>7.8123434043478907E-2</v>
      </c>
      <c r="AG9" s="17">
        <v>9.1279752219298196E-2</v>
      </c>
      <c r="AH9" s="17">
        <v>7.1795038928384805E-2</v>
      </c>
      <c r="AI9" s="17"/>
      <c r="AJ9" s="17">
        <v>3.9585722192645299E-2</v>
      </c>
      <c r="AK9" s="17">
        <v>0.12040652166563701</v>
      </c>
      <c r="AL9" s="17">
        <v>5.1056075850131298E-2</v>
      </c>
      <c r="AM9" s="17">
        <v>0.12665446712040801</v>
      </c>
      <c r="AN9" s="17">
        <v>8.3420426428248901E-2</v>
      </c>
      <c r="AO9" s="17"/>
      <c r="AP9" s="17">
        <v>3.3238349451276003E-2</v>
      </c>
      <c r="AQ9" s="17">
        <v>9.7283506986350701E-2</v>
      </c>
      <c r="AR9" s="17">
        <v>5.9264759510019298E-2</v>
      </c>
      <c r="AS9" s="17">
        <v>4.8716404090494297E-2</v>
      </c>
      <c r="AT9" s="17"/>
      <c r="AU9" s="17">
        <v>9.3789536566607407E-2</v>
      </c>
      <c r="AV9" s="17">
        <v>8.8370986883173602E-2</v>
      </c>
      <c r="AW9" s="17">
        <v>7.1836646279326802E-2</v>
      </c>
      <c r="AX9" s="17">
        <v>7.8920040514701403E-2</v>
      </c>
      <c r="AY9" s="17">
        <v>0.17102390973682799</v>
      </c>
    </row>
    <row r="10" spans="2:51" x14ac:dyDescent="0.35">
      <c r="B10" s="18" t="s">
        <v>106</v>
      </c>
      <c r="C10" s="17">
        <v>0.20147979531420299</v>
      </c>
      <c r="D10" s="17">
        <v>0.191918265193568</v>
      </c>
      <c r="E10" s="17">
        <v>0.21121271462767899</v>
      </c>
      <c r="F10" s="17"/>
      <c r="G10" s="17">
        <v>0.25631386785982602</v>
      </c>
      <c r="H10" s="17">
        <v>0.285377851932619</v>
      </c>
      <c r="I10" s="17">
        <v>0.21678861552776299</v>
      </c>
      <c r="J10" s="17">
        <v>0.154545724208246</v>
      </c>
      <c r="K10" s="17">
        <v>0.16973732565431399</v>
      </c>
      <c r="L10" s="17">
        <v>0.14397638402895099</v>
      </c>
      <c r="M10" s="17"/>
      <c r="N10" s="17">
        <v>0.196753334504285</v>
      </c>
      <c r="O10" s="17">
        <v>0.181359860173464</v>
      </c>
      <c r="P10" s="17">
        <v>0.21405642532324301</v>
      </c>
      <c r="Q10" s="17">
        <v>0.21274544882271099</v>
      </c>
      <c r="R10" s="17"/>
      <c r="S10" s="17">
        <v>0.23348916513899101</v>
      </c>
      <c r="T10" s="17">
        <v>0.18079346062621099</v>
      </c>
      <c r="U10" s="17">
        <v>0.154553013364542</v>
      </c>
      <c r="V10" s="17">
        <v>0.18047483268631201</v>
      </c>
      <c r="W10" s="17">
        <v>0.19386569595779399</v>
      </c>
      <c r="X10" s="17">
        <v>0.21028538113456999</v>
      </c>
      <c r="Y10" s="17">
        <v>0.22654586655259801</v>
      </c>
      <c r="Z10" s="17">
        <v>0.21193050975920499</v>
      </c>
      <c r="AA10" s="17">
        <v>0.22774598676902599</v>
      </c>
      <c r="AB10" s="17">
        <v>0.18381577181334099</v>
      </c>
      <c r="AC10" s="17">
        <v>0.18065555114621301</v>
      </c>
      <c r="AD10" s="17">
        <v>0.23237980178416001</v>
      </c>
      <c r="AE10" s="17"/>
      <c r="AF10" s="17">
        <v>0.132248594628597</v>
      </c>
      <c r="AG10" s="17">
        <v>0.23625782792969299</v>
      </c>
      <c r="AH10" s="17">
        <v>0.24165444917093201</v>
      </c>
      <c r="AI10" s="17"/>
      <c r="AJ10" s="17">
        <v>0.125014219697792</v>
      </c>
      <c r="AK10" s="17">
        <v>0.26398371516900998</v>
      </c>
      <c r="AL10" s="17">
        <v>0.185888101389139</v>
      </c>
      <c r="AM10" s="17">
        <v>9.09426083896656E-2</v>
      </c>
      <c r="AN10" s="17">
        <v>0.21489475204514299</v>
      </c>
      <c r="AO10" s="17"/>
      <c r="AP10" s="17">
        <v>0.116448724788492</v>
      </c>
      <c r="AQ10" s="17">
        <v>0.25669696603827802</v>
      </c>
      <c r="AR10" s="17">
        <v>0.22863051802650999</v>
      </c>
      <c r="AS10" s="17">
        <v>0.14317467973599399</v>
      </c>
      <c r="AT10" s="17"/>
      <c r="AU10" s="17">
        <v>0.168255916648619</v>
      </c>
      <c r="AV10" s="17">
        <v>0.198370336297436</v>
      </c>
      <c r="AW10" s="17">
        <v>0.216551652582991</v>
      </c>
      <c r="AX10" s="17">
        <v>0.246934080778589</v>
      </c>
      <c r="AY10" s="17">
        <v>0.21089086933522899</v>
      </c>
    </row>
    <row r="11" spans="2:51" x14ac:dyDescent="0.35">
      <c r="B11" s="18" t="s">
        <v>107</v>
      </c>
      <c r="C11" s="17">
        <v>0.39170236058732599</v>
      </c>
      <c r="D11" s="17">
        <v>0.41116725163919599</v>
      </c>
      <c r="E11" s="17">
        <v>0.37346443371863203</v>
      </c>
      <c r="F11" s="17"/>
      <c r="G11" s="17">
        <v>0.37968686740095697</v>
      </c>
      <c r="H11" s="17">
        <v>0.379955890689612</v>
      </c>
      <c r="I11" s="17">
        <v>0.37470592513877499</v>
      </c>
      <c r="J11" s="17">
        <v>0.43541989668726799</v>
      </c>
      <c r="K11" s="17">
        <v>0.36876769182248498</v>
      </c>
      <c r="L11" s="17">
        <v>0.40289670822231599</v>
      </c>
      <c r="M11" s="17"/>
      <c r="N11" s="17">
        <v>0.42711216890082399</v>
      </c>
      <c r="O11" s="17">
        <v>0.380655250467069</v>
      </c>
      <c r="P11" s="17">
        <v>0.39516392808969197</v>
      </c>
      <c r="Q11" s="17">
        <v>0.36283895105553698</v>
      </c>
      <c r="R11" s="17"/>
      <c r="S11" s="17">
        <v>0.38548537276683598</v>
      </c>
      <c r="T11" s="17">
        <v>0.41180165982383099</v>
      </c>
      <c r="U11" s="17">
        <v>0.42685477232748598</v>
      </c>
      <c r="V11" s="17">
        <v>0.40899573890468</v>
      </c>
      <c r="W11" s="17">
        <v>0.35243675252128798</v>
      </c>
      <c r="X11" s="17">
        <v>0.41204071184840302</v>
      </c>
      <c r="Y11" s="17">
        <v>0.39194552718263298</v>
      </c>
      <c r="Z11" s="17">
        <v>0.405871010904998</v>
      </c>
      <c r="AA11" s="17">
        <v>0.36719402379622001</v>
      </c>
      <c r="AB11" s="17">
        <v>0.366424421171339</v>
      </c>
      <c r="AC11" s="17">
        <v>0.39720464470658501</v>
      </c>
      <c r="AD11" s="17">
        <v>0.35530054375879899</v>
      </c>
      <c r="AE11" s="17"/>
      <c r="AF11" s="17">
        <v>0.41186906820190899</v>
      </c>
      <c r="AG11" s="17">
        <v>0.38875955388253303</v>
      </c>
      <c r="AH11" s="17">
        <v>0.36349899141467301</v>
      </c>
      <c r="AI11" s="17"/>
      <c r="AJ11" s="17">
        <v>0.46172924136913202</v>
      </c>
      <c r="AK11" s="17">
        <v>0.365849662787888</v>
      </c>
      <c r="AL11" s="17">
        <v>0.456202156092266</v>
      </c>
      <c r="AM11" s="17">
        <v>0.20662032691411999</v>
      </c>
      <c r="AN11" s="17">
        <v>0.32873061561553002</v>
      </c>
      <c r="AO11" s="17"/>
      <c r="AP11" s="17">
        <v>0.46749647591247201</v>
      </c>
      <c r="AQ11" s="17">
        <v>0.40407208384382998</v>
      </c>
      <c r="AR11" s="17">
        <v>0.39155268511522201</v>
      </c>
      <c r="AS11" s="17">
        <v>0.36044735734719602</v>
      </c>
      <c r="AT11" s="17"/>
      <c r="AU11" s="17">
        <v>0.39014579843907699</v>
      </c>
      <c r="AV11" s="17">
        <v>0.388372336938694</v>
      </c>
      <c r="AW11" s="17">
        <v>0.40666177312771201</v>
      </c>
      <c r="AX11" s="17">
        <v>0.41368435582656199</v>
      </c>
      <c r="AY11" s="17">
        <v>0.20567108029587</v>
      </c>
    </row>
    <row r="12" spans="2:51" x14ac:dyDescent="0.35">
      <c r="B12" s="18" t="s">
        <v>108</v>
      </c>
      <c r="C12" s="17">
        <v>0.118297850264421</v>
      </c>
      <c r="D12" s="17">
        <v>0.13244749191442601</v>
      </c>
      <c r="E12" s="17">
        <v>0.104713024560737</v>
      </c>
      <c r="F12" s="17"/>
      <c r="G12" s="17">
        <v>0.106263481237139</v>
      </c>
      <c r="H12" s="17">
        <v>0.111198508416706</v>
      </c>
      <c r="I12" s="17">
        <v>7.8134345085189794E-2</v>
      </c>
      <c r="J12" s="17">
        <v>0.12709531700049501</v>
      </c>
      <c r="K12" s="17">
        <v>0.15017716804858999</v>
      </c>
      <c r="L12" s="17">
        <v>0.136284758459401</v>
      </c>
      <c r="M12" s="17"/>
      <c r="N12" s="17">
        <v>0.12640896074799901</v>
      </c>
      <c r="O12" s="17">
        <v>0.118033176136982</v>
      </c>
      <c r="P12" s="17">
        <v>0.11572560241430301</v>
      </c>
      <c r="Q12" s="17">
        <v>0.108551967698039</v>
      </c>
      <c r="R12" s="17"/>
      <c r="S12" s="17">
        <v>0.10448239498731</v>
      </c>
      <c r="T12" s="17">
        <v>0.13077699923435099</v>
      </c>
      <c r="U12" s="17">
        <v>0.117143184572366</v>
      </c>
      <c r="V12" s="17">
        <v>0.159717130271885</v>
      </c>
      <c r="W12" s="17">
        <v>0.13847478760788001</v>
      </c>
      <c r="X12" s="17">
        <v>7.2640424498000594E-2</v>
      </c>
      <c r="Y12" s="17">
        <v>8.8267192881033796E-2</v>
      </c>
      <c r="Z12" s="17">
        <v>0.19726793705422499</v>
      </c>
      <c r="AA12" s="17">
        <v>0.12745322244007501</v>
      </c>
      <c r="AB12" s="17">
        <v>8.7838324023962203E-2</v>
      </c>
      <c r="AC12" s="17">
        <v>0.111754114958397</v>
      </c>
      <c r="AD12" s="17">
        <v>0.14168552527450501</v>
      </c>
      <c r="AE12" s="17"/>
      <c r="AF12" s="17">
        <v>0.16259607629831699</v>
      </c>
      <c r="AG12" s="17">
        <v>9.9308972965057696E-2</v>
      </c>
      <c r="AH12" s="17">
        <v>6.7516350706486303E-2</v>
      </c>
      <c r="AI12" s="17"/>
      <c r="AJ12" s="17">
        <v>0.168593628037503</v>
      </c>
      <c r="AK12" s="17">
        <v>8.8993299702199394E-2</v>
      </c>
      <c r="AL12" s="17">
        <v>9.8467584442948702E-2</v>
      </c>
      <c r="AM12" s="17">
        <v>0.14203373324073101</v>
      </c>
      <c r="AN12" s="17">
        <v>8.9198333647017805E-2</v>
      </c>
      <c r="AO12" s="17"/>
      <c r="AP12" s="17">
        <v>0.18500638958023599</v>
      </c>
      <c r="AQ12" s="17">
        <v>7.6534226450768905E-2</v>
      </c>
      <c r="AR12" s="17">
        <v>0.109495929380806</v>
      </c>
      <c r="AS12" s="17">
        <v>0.177821606990579</v>
      </c>
      <c r="AT12" s="17"/>
      <c r="AU12" s="17">
        <v>0.153817871387389</v>
      </c>
      <c r="AV12" s="17">
        <v>0.103524727746615</v>
      </c>
      <c r="AW12" s="17">
        <v>9.7977946458283505E-2</v>
      </c>
      <c r="AX12" s="17">
        <v>7.8326119752674006E-2</v>
      </c>
      <c r="AY12" s="17">
        <v>0.22660349432872601</v>
      </c>
    </row>
    <row r="13" spans="2:51" x14ac:dyDescent="0.35">
      <c r="B13" s="18" t="s">
        <v>109</v>
      </c>
      <c r="C13" s="17">
        <v>5.1728307986586897E-2</v>
      </c>
      <c r="D13" s="17">
        <v>5.1672646905359297E-2</v>
      </c>
      <c r="E13" s="17">
        <v>5.1884321124259697E-2</v>
      </c>
      <c r="F13" s="17"/>
      <c r="G13" s="17">
        <v>2.1043082771245E-2</v>
      </c>
      <c r="H13" s="17">
        <v>4.25226823828911E-2</v>
      </c>
      <c r="I13" s="17">
        <v>4.0924728846146202E-2</v>
      </c>
      <c r="J13" s="17">
        <v>5.7702111162322697E-2</v>
      </c>
      <c r="K13" s="17">
        <v>7.3744639460407102E-2</v>
      </c>
      <c r="L13" s="17">
        <v>6.8733681947341904E-2</v>
      </c>
      <c r="M13" s="17"/>
      <c r="N13" s="17">
        <v>4.81617045929527E-2</v>
      </c>
      <c r="O13" s="17">
        <v>5.8110045353725201E-2</v>
      </c>
      <c r="P13" s="17">
        <v>6.6137697653951E-2</v>
      </c>
      <c r="Q13" s="17">
        <v>3.73882291835783E-2</v>
      </c>
      <c r="R13" s="17"/>
      <c r="S13" s="17">
        <v>3.27996697916755E-2</v>
      </c>
      <c r="T13" s="17">
        <v>7.1776833421793404E-2</v>
      </c>
      <c r="U13" s="17">
        <v>7.7660203596209496E-2</v>
      </c>
      <c r="V13" s="17">
        <v>6.7702837195513704E-2</v>
      </c>
      <c r="W13" s="17">
        <v>5.0015004810211899E-2</v>
      </c>
      <c r="X13" s="17">
        <v>3.2986870620533702E-2</v>
      </c>
      <c r="Y13" s="17">
        <v>4.9617648207937903E-2</v>
      </c>
      <c r="Z13" s="17">
        <v>2.4940968115052399E-2</v>
      </c>
      <c r="AA13" s="17">
        <v>5.5601886116599997E-2</v>
      </c>
      <c r="AB13" s="17">
        <v>3.3701781228380301E-2</v>
      </c>
      <c r="AC13" s="17">
        <v>4.0790654528748999E-2</v>
      </c>
      <c r="AD13" s="17">
        <v>9.58376323644657E-2</v>
      </c>
      <c r="AE13" s="17"/>
      <c r="AF13" s="17">
        <v>8.4799754269903105E-2</v>
      </c>
      <c r="AG13" s="17">
        <v>3.1190685227096698E-2</v>
      </c>
      <c r="AH13" s="17">
        <v>4.5787675225509403E-2</v>
      </c>
      <c r="AI13" s="17"/>
      <c r="AJ13" s="17">
        <v>7.2693512307144006E-2</v>
      </c>
      <c r="AK13" s="17">
        <v>2.7126001798098001E-2</v>
      </c>
      <c r="AL13" s="17">
        <v>6.2544244545029701E-2</v>
      </c>
      <c r="AM13" s="17">
        <v>0.20534897094990201</v>
      </c>
      <c r="AN13" s="17">
        <v>4.3636130951020501E-2</v>
      </c>
      <c r="AO13" s="17"/>
      <c r="AP13" s="17">
        <v>6.5953512074493001E-2</v>
      </c>
      <c r="AQ13" s="17">
        <v>2.72782325069135E-2</v>
      </c>
      <c r="AR13" s="17">
        <v>6.2263290709055598E-2</v>
      </c>
      <c r="AS13" s="17">
        <v>0.16937463154815299</v>
      </c>
      <c r="AT13" s="17"/>
      <c r="AU13" s="17">
        <v>4.74585579247436E-2</v>
      </c>
      <c r="AV13" s="17">
        <v>7.6275125625375001E-2</v>
      </c>
      <c r="AW13" s="17">
        <v>3.7291466909258997E-2</v>
      </c>
      <c r="AX13" s="17">
        <v>4.5827430647248001E-2</v>
      </c>
      <c r="AY13" s="17">
        <v>1.5512688464095901E-2</v>
      </c>
    </row>
    <row r="14" spans="2:51" x14ac:dyDescent="0.35">
      <c r="B14" s="18" t="s">
        <v>70</v>
      </c>
      <c r="C14" s="19">
        <v>0.15542880673654899</v>
      </c>
      <c r="D14" s="19">
        <v>0.136173798123669</v>
      </c>
      <c r="E14" s="19">
        <v>0.17453703336524201</v>
      </c>
      <c r="F14" s="19"/>
      <c r="G14" s="19">
        <v>0.15005684001172001</v>
      </c>
      <c r="H14" s="19">
        <v>0.102080145301472</v>
      </c>
      <c r="I14" s="19">
        <v>0.165940323070872</v>
      </c>
      <c r="J14" s="19">
        <v>0.144944370255013</v>
      </c>
      <c r="K14" s="19">
        <v>0.163926817733974</v>
      </c>
      <c r="L14" s="19">
        <v>0.196606347859133</v>
      </c>
      <c r="M14" s="19"/>
      <c r="N14" s="19">
        <v>0.13255749554229401</v>
      </c>
      <c r="O14" s="19">
        <v>0.18279487521639001</v>
      </c>
      <c r="P14" s="19">
        <v>0.13340966797346601</v>
      </c>
      <c r="Q14" s="19">
        <v>0.174410655330066</v>
      </c>
      <c r="R14" s="19"/>
      <c r="S14" s="19">
        <v>0.15984424372947101</v>
      </c>
      <c r="T14" s="19">
        <v>0.13409527574580701</v>
      </c>
      <c r="U14" s="19">
        <v>0.137343693524178</v>
      </c>
      <c r="V14" s="19">
        <v>0.12801029179482201</v>
      </c>
      <c r="W14" s="19">
        <v>0.16967916913903</v>
      </c>
      <c r="X14" s="19">
        <v>0.196390501529418</v>
      </c>
      <c r="Y14" s="19">
        <v>0.18862200497571199</v>
      </c>
      <c r="Z14" s="19">
        <v>8.4813491464540106E-2</v>
      </c>
      <c r="AA14" s="19">
        <v>0.149600285681107</v>
      </c>
      <c r="AB14" s="19">
        <v>0.221610508153323</v>
      </c>
      <c r="AC14" s="19">
        <v>0.13504258996865301</v>
      </c>
      <c r="AD14" s="19">
        <v>6.32430258569531E-2</v>
      </c>
      <c r="AE14" s="19"/>
      <c r="AF14" s="19">
        <v>0.130363072557794</v>
      </c>
      <c r="AG14" s="19">
        <v>0.15320320777632199</v>
      </c>
      <c r="AH14" s="19">
        <v>0.20974749455401501</v>
      </c>
      <c r="AI14" s="19"/>
      <c r="AJ14" s="19">
        <v>0.132383676395783</v>
      </c>
      <c r="AK14" s="19">
        <v>0.13364079887716601</v>
      </c>
      <c r="AL14" s="19">
        <v>0.145841837680486</v>
      </c>
      <c r="AM14" s="19">
        <v>0.228399893385173</v>
      </c>
      <c r="AN14" s="19">
        <v>0.24011974131304001</v>
      </c>
      <c r="AO14" s="19"/>
      <c r="AP14" s="19">
        <v>0.13185654819303</v>
      </c>
      <c r="AQ14" s="19">
        <v>0.138134984173859</v>
      </c>
      <c r="AR14" s="19">
        <v>0.148792817258387</v>
      </c>
      <c r="AS14" s="19">
        <v>0.100465320287584</v>
      </c>
      <c r="AT14" s="19"/>
      <c r="AU14" s="19">
        <v>0.14653231903356401</v>
      </c>
      <c r="AV14" s="19">
        <v>0.14508648650870601</v>
      </c>
      <c r="AW14" s="19">
        <v>0.169680514642428</v>
      </c>
      <c r="AX14" s="19">
        <v>0.136307972480226</v>
      </c>
      <c r="AY14" s="19">
        <v>0.170297957839251</v>
      </c>
    </row>
    <row r="15" spans="2:51" x14ac:dyDescent="0.35">
      <c r="B15" s="16"/>
    </row>
    <row r="16" spans="2:51" x14ac:dyDescent="0.35">
      <c r="B16" t="s">
        <v>73</v>
      </c>
    </row>
    <row r="17" spans="2:2" x14ac:dyDescent="0.35">
      <c r="B17" t="s">
        <v>74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J5:AN5"/>
    <mergeCell ref="AP5:AS5"/>
    <mergeCell ref="AU5:AY5"/>
    <mergeCell ref="D2:AS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AY19"/>
  <sheetViews>
    <sheetView showGridLines="0" topLeftCell="A5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5" width="10.7265625" customWidth="1"/>
    <col min="46" max="46" width="2.1796875" customWidth="1"/>
    <col min="47" max="51" width="10.7265625" customWidth="1"/>
    <col min="52" max="52" width="2.1796875" customWidth="1"/>
  </cols>
  <sheetData>
    <row r="2" spans="2:51" ht="40" customHeight="1" x14ac:dyDescent="0.35">
      <c r="D2" s="27" t="s">
        <v>126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</row>
    <row r="5" spans="2:51" ht="30" customHeight="1" x14ac:dyDescent="0.35">
      <c r="B5" s="15"/>
      <c r="C5" s="15"/>
      <c r="D5" s="26" t="s">
        <v>57</v>
      </c>
      <c r="E5" s="26"/>
      <c r="F5" s="15"/>
      <c r="G5" s="26" t="s">
        <v>58</v>
      </c>
      <c r="H5" s="26"/>
      <c r="I5" s="26"/>
      <c r="J5" s="26"/>
      <c r="K5" s="26"/>
      <c r="L5" s="26"/>
      <c r="M5" s="15"/>
      <c r="N5" s="26" t="s">
        <v>59</v>
      </c>
      <c r="O5" s="26"/>
      <c r="P5" s="26"/>
      <c r="Q5" s="26"/>
      <c r="R5" s="15"/>
      <c r="S5" s="26" t="s">
        <v>60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61</v>
      </c>
      <c r="AG5" s="26"/>
      <c r="AH5" s="26"/>
      <c r="AI5" s="15"/>
      <c r="AJ5" s="26" t="s">
        <v>62</v>
      </c>
      <c r="AK5" s="26"/>
      <c r="AL5" s="26"/>
      <c r="AM5" s="26"/>
      <c r="AN5" s="26"/>
      <c r="AO5" s="15"/>
      <c r="AP5" s="26" t="s">
        <v>63</v>
      </c>
      <c r="AQ5" s="26"/>
      <c r="AR5" s="26"/>
      <c r="AS5" s="26"/>
      <c r="AT5" s="15"/>
      <c r="AU5" s="26" t="s">
        <v>64</v>
      </c>
      <c r="AV5" s="26"/>
      <c r="AW5" s="26"/>
      <c r="AX5" s="26"/>
      <c r="AY5" s="26"/>
    </row>
    <row r="6" spans="2:51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</row>
    <row r="7" spans="2:51" ht="30" customHeight="1" x14ac:dyDescent="0.35">
      <c r="B7" s="10" t="s">
        <v>19</v>
      </c>
      <c r="C7" s="10">
        <v>2012</v>
      </c>
      <c r="D7" s="10">
        <v>955</v>
      </c>
      <c r="E7" s="10">
        <v>1055</v>
      </c>
      <c r="F7" s="10"/>
      <c r="G7" s="10">
        <v>275</v>
      </c>
      <c r="H7" s="10">
        <v>298</v>
      </c>
      <c r="I7" s="10">
        <v>334</v>
      </c>
      <c r="J7" s="10">
        <v>348</v>
      </c>
      <c r="K7" s="10">
        <v>322</v>
      </c>
      <c r="L7" s="10">
        <v>435</v>
      </c>
      <c r="M7" s="10"/>
      <c r="N7" s="10">
        <v>571</v>
      </c>
      <c r="O7" s="10">
        <v>558</v>
      </c>
      <c r="P7" s="10">
        <v>380</v>
      </c>
      <c r="Q7" s="10">
        <v>492</v>
      </c>
      <c r="R7" s="10"/>
      <c r="S7" s="10">
        <v>269</v>
      </c>
      <c r="T7" s="10">
        <v>273</v>
      </c>
      <c r="U7" s="10">
        <v>177</v>
      </c>
      <c r="V7" s="10">
        <v>182</v>
      </c>
      <c r="W7" s="10">
        <v>144</v>
      </c>
      <c r="X7" s="10">
        <v>172</v>
      </c>
      <c r="Y7" s="10">
        <v>165</v>
      </c>
      <c r="Z7" s="10">
        <v>79</v>
      </c>
      <c r="AA7" s="10">
        <v>226</v>
      </c>
      <c r="AB7" s="10">
        <v>172</v>
      </c>
      <c r="AC7" s="10">
        <v>94</v>
      </c>
      <c r="AD7" s="10">
        <v>59</v>
      </c>
      <c r="AE7" s="10"/>
      <c r="AF7" s="10">
        <v>735</v>
      </c>
      <c r="AG7" s="10">
        <v>824</v>
      </c>
      <c r="AH7" s="10">
        <v>271</v>
      </c>
      <c r="AI7" s="10"/>
      <c r="AJ7" s="10">
        <v>678</v>
      </c>
      <c r="AK7" s="10">
        <v>577</v>
      </c>
      <c r="AL7" s="10">
        <v>153</v>
      </c>
      <c r="AM7" s="10">
        <v>25</v>
      </c>
      <c r="AN7" s="10">
        <v>282</v>
      </c>
      <c r="AO7" s="10"/>
      <c r="AP7" s="10">
        <v>402</v>
      </c>
      <c r="AQ7" s="10">
        <v>753</v>
      </c>
      <c r="AR7" s="10">
        <v>156</v>
      </c>
      <c r="AS7" s="10">
        <v>163</v>
      </c>
      <c r="AT7" s="10"/>
      <c r="AU7" s="10">
        <v>443</v>
      </c>
      <c r="AV7" s="10">
        <v>436</v>
      </c>
      <c r="AW7" s="10">
        <v>551</v>
      </c>
      <c r="AX7" s="10">
        <v>254</v>
      </c>
      <c r="AY7" s="10">
        <v>42</v>
      </c>
    </row>
    <row r="8" spans="2:51" ht="30" customHeight="1" x14ac:dyDescent="0.35">
      <c r="B8" s="11" t="s">
        <v>20</v>
      </c>
      <c r="C8" s="11">
        <v>2012</v>
      </c>
      <c r="D8" s="11">
        <v>993</v>
      </c>
      <c r="E8" s="11">
        <v>1017</v>
      </c>
      <c r="F8" s="11"/>
      <c r="G8" s="11">
        <v>279</v>
      </c>
      <c r="H8" s="11">
        <v>342</v>
      </c>
      <c r="I8" s="11">
        <v>344</v>
      </c>
      <c r="J8" s="11">
        <v>343</v>
      </c>
      <c r="K8" s="11">
        <v>283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728</v>
      </c>
      <c r="AG8" s="11">
        <v>816</v>
      </c>
      <c r="AH8" s="11">
        <v>282</v>
      </c>
      <c r="AI8" s="11"/>
      <c r="AJ8" s="11">
        <v>667</v>
      </c>
      <c r="AK8" s="11">
        <v>584</v>
      </c>
      <c r="AL8" s="11">
        <v>147</v>
      </c>
      <c r="AM8" s="11">
        <v>26</v>
      </c>
      <c r="AN8" s="11">
        <v>286</v>
      </c>
      <c r="AO8" s="11"/>
      <c r="AP8" s="11">
        <v>400</v>
      </c>
      <c r="AQ8" s="11">
        <v>759</v>
      </c>
      <c r="AR8" s="11">
        <v>152</v>
      </c>
      <c r="AS8" s="11">
        <v>164</v>
      </c>
      <c r="AT8" s="11"/>
      <c r="AU8" s="11">
        <v>442</v>
      </c>
      <c r="AV8" s="11">
        <v>440</v>
      </c>
      <c r="AW8" s="11">
        <v>554</v>
      </c>
      <c r="AX8" s="11">
        <v>252</v>
      </c>
      <c r="AY8" s="11">
        <v>39</v>
      </c>
    </row>
    <row r="9" spans="2:51" x14ac:dyDescent="0.35">
      <c r="B9" s="18" t="s">
        <v>105</v>
      </c>
      <c r="C9" s="17">
        <v>0.178817610833408</v>
      </c>
      <c r="D9" s="17">
        <v>0.16812759966085999</v>
      </c>
      <c r="E9" s="17">
        <v>0.18764271390909901</v>
      </c>
      <c r="F9" s="17"/>
      <c r="G9" s="17">
        <v>0.108451726346272</v>
      </c>
      <c r="H9" s="17">
        <v>0.115051525863446</v>
      </c>
      <c r="I9" s="17">
        <v>0.19968667468387899</v>
      </c>
      <c r="J9" s="17">
        <v>0.22946241569964901</v>
      </c>
      <c r="K9" s="17">
        <v>0.23034016770188301</v>
      </c>
      <c r="L9" s="17">
        <v>0.184360265247554</v>
      </c>
      <c r="M9" s="17"/>
      <c r="N9" s="17">
        <v>0.13221010107673201</v>
      </c>
      <c r="O9" s="17">
        <v>0.173700139507934</v>
      </c>
      <c r="P9" s="17">
        <v>0.18254985284098499</v>
      </c>
      <c r="Q9" s="17">
        <v>0.23513574096342901</v>
      </c>
      <c r="R9" s="17"/>
      <c r="S9" s="17">
        <v>0.143796321446852</v>
      </c>
      <c r="T9" s="17">
        <v>0.18812650612884199</v>
      </c>
      <c r="U9" s="17">
        <v>0.17384571378347999</v>
      </c>
      <c r="V9" s="17">
        <v>0.16427676647860401</v>
      </c>
      <c r="W9" s="17">
        <v>0.16411332804150999</v>
      </c>
      <c r="X9" s="17">
        <v>0.14283984486916801</v>
      </c>
      <c r="Y9" s="17">
        <v>0.183133886768306</v>
      </c>
      <c r="Z9" s="17">
        <v>0.16762692131078599</v>
      </c>
      <c r="AA9" s="17">
        <v>0.187611886373865</v>
      </c>
      <c r="AB9" s="17">
        <v>0.26253879024365601</v>
      </c>
      <c r="AC9" s="17">
        <v>0.19889679255730799</v>
      </c>
      <c r="AD9" s="17">
        <v>0.187647534869854</v>
      </c>
      <c r="AE9" s="17"/>
      <c r="AF9" s="17">
        <v>0.18088768490044899</v>
      </c>
      <c r="AG9" s="17">
        <v>0.20984490398299299</v>
      </c>
      <c r="AH9" s="17">
        <v>0.13934864837653599</v>
      </c>
      <c r="AI9" s="17"/>
      <c r="AJ9" s="17">
        <v>0.142707984803119</v>
      </c>
      <c r="AK9" s="17">
        <v>0.23314032117622099</v>
      </c>
      <c r="AL9" s="17">
        <v>0.17205525679095801</v>
      </c>
      <c r="AM9" s="17">
        <v>0.199704674025452</v>
      </c>
      <c r="AN9" s="17">
        <v>0.142478131284618</v>
      </c>
      <c r="AO9" s="17"/>
      <c r="AP9" s="17">
        <v>9.5231187265984202E-2</v>
      </c>
      <c r="AQ9" s="17">
        <v>0.18854806457959</v>
      </c>
      <c r="AR9" s="17">
        <v>0.17044319231111901</v>
      </c>
      <c r="AS9" s="17">
        <v>0.16459203035216199</v>
      </c>
      <c r="AT9" s="17"/>
      <c r="AU9" s="17">
        <v>0.21671255062720601</v>
      </c>
      <c r="AV9" s="17">
        <v>0.16299278524119801</v>
      </c>
      <c r="AW9" s="17">
        <v>0.16632246425215799</v>
      </c>
      <c r="AX9" s="17">
        <v>0.14493510552244299</v>
      </c>
      <c r="AY9" s="17">
        <v>0.18074739273972501</v>
      </c>
    </row>
    <row r="10" spans="2:51" x14ac:dyDescent="0.35">
      <c r="B10" s="18" t="s">
        <v>106</v>
      </c>
      <c r="C10" s="17">
        <v>0.318433560938364</v>
      </c>
      <c r="D10" s="17">
        <v>0.32081141961270199</v>
      </c>
      <c r="E10" s="17">
        <v>0.31673735407229298</v>
      </c>
      <c r="F10" s="17"/>
      <c r="G10" s="17">
        <v>0.27042787553598202</v>
      </c>
      <c r="H10" s="17">
        <v>0.27390528837290401</v>
      </c>
      <c r="I10" s="17">
        <v>0.31812674849310701</v>
      </c>
      <c r="J10" s="17">
        <v>0.32205792848033699</v>
      </c>
      <c r="K10" s="17">
        <v>0.33165774124292002</v>
      </c>
      <c r="L10" s="17">
        <v>0.37489371421127499</v>
      </c>
      <c r="M10" s="17"/>
      <c r="N10" s="17">
        <v>0.31969737860309699</v>
      </c>
      <c r="O10" s="17">
        <v>0.29953312902724499</v>
      </c>
      <c r="P10" s="17">
        <v>0.324472051802142</v>
      </c>
      <c r="Q10" s="17">
        <v>0.328860098962164</v>
      </c>
      <c r="R10" s="17"/>
      <c r="S10" s="17">
        <v>0.25821137524047899</v>
      </c>
      <c r="T10" s="17">
        <v>0.34899939970259802</v>
      </c>
      <c r="U10" s="17">
        <v>0.37690665218959601</v>
      </c>
      <c r="V10" s="17">
        <v>0.32549219937194901</v>
      </c>
      <c r="W10" s="17">
        <v>0.32807399467187398</v>
      </c>
      <c r="X10" s="17">
        <v>0.286243684687435</v>
      </c>
      <c r="Y10" s="17">
        <v>0.33675226094377902</v>
      </c>
      <c r="Z10" s="17">
        <v>0.32574997820816698</v>
      </c>
      <c r="AA10" s="17">
        <v>0.32929472064794901</v>
      </c>
      <c r="AB10" s="17">
        <v>0.30246399441320898</v>
      </c>
      <c r="AC10" s="17">
        <v>0.31342562124094198</v>
      </c>
      <c r="AD10" s="17">
        <v>0.32194695078916302</v>
      </c>
      <c r="AE10" s="17"/>
      <c r="AF10" s="17">
        <v>0.33141572569542899</v>
      </c>
      <c r="AG10" s="17">
        <v>0.32325791331663201</v>
      </c>
      <c r="AH10" s="17">
        <v>0.26998313118267803</v>
      </c>
      <c r="AI10" s="17"/>
      <c r="AJ10" s="17">
        <v>0.31208195532216298</v>
      </c>
      <c r="AK10" s="17">
        <v>0.334315598761176</v>
      </c>
      <c r="AL10" s="17">
        <v>0.359880677151102</v>
      </c>
      <c r="AM10" s="17">
        <v>0.33831789736226597</v>
      </c>
      <c r="AN10" s="17">
        <v>0.31149348781436398</v>
      </c>
      <c r="AO10" s="17"/>
      <c r="AP10" s="17">
        <v>0.27969143589718498</v>
      </c>
      <c r="AQ10" s="17">
        <v>0.34834138481696802</v>
      </c>
      <c r="AR10" s="17">
        <v>0.41530143292701099</v>
      </c>
      <c r="AS10" s="17">
        <v>0.32129777643721702</v>
      </c>
      <c r="AT10" s="17"/>
      <c r="AU10" s="17">
        <v>0.35759684121844698</v>
      </c>
      <c r="AV10" s="17">
        <v>0.30243399944920202</v>
      </c>
      <c r="AW10" s="17">
        <v>0.30466179615761302</v>
      </c>
      <c r="AX10" s="17">
        <v>0.36817944210430797</v>
      </c>
      <c r="AY10" s="17">
        <v>0.211512164353545</v>
      </c>
    </row>
    <row r="11" spans="2:51" x14ac:dyDescent="0.35">
      <c r="B11" s="18" t="s">
        <v>107</v>
      </c>
      <c r="C11" s="17">
        <v>0.26092839285917502</v>
      </c>
      <c r="D11" s="17">
        <v>0.28067054824194498</v>
      </c>
      <c r="E11" s="17">
        <v>0.24216270941912699</v>
      </c>
      <c r="F11" s="17"/>
      <c r="G11" s="17">
        <v>0.32882121399699299</v>
      </c>
      <c r="H11" s="17">
        <v>0.36898714022282503</v>
      </c>
      <c r="I11" s="17">
        <v>0.215973342828682</v>
      </c>
      <c r="J11" s="17">
        <v>0.22523209235150199</v>
      </c>
      <c r="K11" s="17">
        <v>0.20660805873860999</v>
      </c>
      <c r="L11" s="17">
        <v>0.23040188180810101</v>
      </c>
      <c r="M11" s="17"/>
      <c r="N11" s="17">
        <v>0.31892162030237198</v>
      </c>
      <c r="O11" s="17">
        <v>0.267927257566342</v>
      </c>
      <c r="P11" s="17">
        <v>0.23973056694028699</v>
      </c>
      <c r="Q11" s="17">
        <v>0.21128635602863399</v>
      </c>
      <c r="R11" s="17"/>
      <c r="S11" s="17">
        <v>0.334437569387388</v>
      </c>
      <c r="T11" s="17">
        <v>0.230437801163248</v>
      </c>
      <c r="U11" s="17">
        <v>0.23350158665020901</v>
      </c>
      <c r="V11" s="17">
        <v>0.28559489200803101</v>
      </c>
      <c r="W11" s="17">
        <v>0.23466776884541499</v>
      </c>
      <c r="X11" s="17">
        <v>0.261816979982331</v>
      </c>
      <c r="Y11" s="17">
        <v>0.23663491395837699</v>
      </c>
      <c r="Z11" s="17">
        <v>0.31265994267862002</v>
      </c>
      <c r="AA11" s="17">
        <v>0.26839308315233601</v>
      </c>
      <c r="AB11" s="17">
        <v>0.22467230328954199</v>
      </c>
      <c r="AC11" s="17">
        <v>0.255462325687559</v>
      </c>
      <c r="AD11" s="17">
        <v>0.19409662066575001</v>
      </c>
      <c r="AE11" s="17"/>
      <c r="AF11" s="17">
        <v>0.25446370093666498</v>
      </c>
      <c r="AG11" s="17">
        <v>0.25365191300695</v>
      </c>
      <c r="AH11" s="17">
        <v>0.30483000294213602</v>
      </c>
      <c r="AI11" s="17"/>
      <c r="AJ11" s="17">
        <v>0.300071151040189</v>
      </c>
      <c r="AK11" s="17">
        <v>0.25927764992407898</v>
      </c>
      <c r="AL11" s="17">
        <v>0.27854989803762897</v>
      </c>
      <c r="AM11" s="17">
        <v>0.16895204441812001</v>
      </c>
      <c r="AN11" s="17">
        <v>0.210565268703826</v>
      </c>
      <c r="AO11" s="17"/>
      <c r="AP11" s="17">
        <v>0.34292323345870201</v>
      </c>
      <c r="AQ11" s="17">
        <v>0.26109672693043301</v>
      </c>
      <c r="AR11" s="17">
        <v>0.23743081850785799</v>
      </c>
      <c r="AS11" s="17">
        <v>0.23381497295504</v>
      </c>
      <c r="AT11" s="17"/>
      <c r="AU11" s="17">
        <v>0.20272479412725999</v>
      </c>
      <c r="AV11" s="17">
        <v>0.26793523735977198</v>
      </c>
      <c r="AW11" s="17">
        <v>0.28465228278766103</v>
      </c>
      <c r="AX11" s="17">
        <v>0.299871987615008</v>
      </c>
      <c r="AY11" s="17">
        <v>0.25411404059993398</v>
      </c>
    </row>
    <row r="12" spans="2:51" x14ac:dyDescent="0.35">
      <c r="B12" s="18" t="s">
        <v>108</v>
      </c>
      <c r="C12" s="17">
        <v>5.7167603005342703E-2</v>
      </c>
      <c r="D12" s="17">
        <v>6.8443937786571998E-2</v>
      </c>
      <c r="E12" s="17">
        <v>4.6268462688959601E-2</v>
      </c>
      <c r="F12" s="17"/>
      <c r="G12" s="17">
        <v>8.3122756368921205E-2</v>
      </c>
      <c r="H12" s="17">
        <v>8.9049691820001095E-2</v>
      </c>
      <c r="I12" s="17">
        <v>6.5276509674476305E-2</v>
      </c>
      <c r="J12" s="17">
        <v>4.0840241855056303E-2</v>
      </c>
      <c r="K12" s="17">
        <v>3.9337290993217297E-2</v>
      </c>
      <c r="L12" s="17">
        <v>3.2694901150667803E-2</v>
      </c>
      <c r="M12" s="17"/>
      <c r="N12" s="17">
        <v>7.0914707007482897E-2</v>
      </c>
      <c r="O12" s="17">
        <v>5.8614242768196101E-2</v>
      </c>
      <c r="P12" s="17">
        <v>5.5936110251913598E-2</v>
      </c>
      <c r="Q12" s="17">
        <v>3.9203365923926502E-2</v>
      </c>
      <c r="R12" s="17"/>
      <c r="S12" s="17">
        <v>9.9443926860033699E-2</v>
      </c>
      <c r="T12" s="17">
        <v>4.5534361997210497E-2</v>
      </c>
      <c r="U12" s="17">
        <v>4.4921316902206902E-2</v>
      </c>
      <c r="V12" s="17">
        <v>6.7478030662548802E-2</v>
      </c>
      <c r="W12" s="17">
        <v>5.6615235145231202E-2</v>
      </c>
      <c r="X12" s="17">
        <v>5.1940201234641097E-2</v>
      </c>
      <c r="Y12" s="17">
        <v>2.6809024523488701E-2</v>
      </c>
      <c r="Z12" s="17">
        <v>8.3851350686162701E-2</v>
      </c>
      <c r="AA12" s="17">
        <v>4.6113281707271102E-2</v>
      </c>
      <c r="AB12" s="17">
        <v>3.7307417339517202E-2</v>
      </c>
      <c r="AC12" s="17">
        <v>6.9855211876777401E-2</v>
      </c>
      <c r="AD12" s="17">
        <v>5.3251416321426798E-2</v>
      </c>
      <c r="AE12" s="17"/>
      <c r="AF12" s="17">
        <v>6.1737602319852598E-2</v>
      </c>
      <c r="AG12" s="17">
        <v>5.5362253532585899E-2</v>
      </c>
      <c r="AH12" s="17">
        <v>4.1206814520641601E-2</v>
      </c>
      <c r="AI12" s="17"/>
      <c r="AJ12" s="17">
        <v>7.6620850453694503E-2</v>
      </c>
      <c r="AK12" s="17">
        <v>5.2734332317124301E-2</v>
      </c>
      <c r="AL12" s="17">
        <v>3.8460645805782699E-2</v>
      </c>
      <c r="AM12" s="17">
        <v>0.10871715232571499</v>
      </c>
      <c r="AN12" s="17">
        <v>4.3224187866546498E-2</v>
      </c>
      <c r="AO12" s="17"/>
      <c r="AP12" s="17">
        <v>0.102342872427561</v>
      </c>
      <c r="AQ12" s="17">
        <v>6.2620923312389096E-2</v>
      </c>
      <c r="AR12" s="17">
        <v>3.1371209242188301E-2</v>
      </c>
      <c r="AS12" s="17">
        <v>6.09056902177234E-2</v>
      </c>
      <c r="AT12" s="17"/>
      <c r="AU12" s="17">
        <v>4.6682749149051801E-2</v>
      </c>
      <c r="AV12" s="17">
        <v>5.3671107636400102E-2</v>
      </c>
      <c r="AW12" s="17">
        <v>5.3211932514055198E-2</v>
      </c>
      <c r="AX12" s="17">
        <v>6.0452915270728498E-2</v>
      </c>
      <c r="AY12" s="17">
        <v>0.134769453865518</v>
      </c>
    </row>
    <row r="13" spans="2:51" x14ac:dyDescent="0.35">
      <c r="B13" s="18" t="s">
        <v>109</v>
      </c>
      <c r="C13" s="17">
        <v>2.79022452582024E-2</v>
      </c>
      <c r="D13" s="17">
        <v>2.9155067852454999E-2</v>
      </c>
      <c r="E13" s="17">
        <v>2.67336825614201E-2</v>
      </c>
      <c r="F13" s="17"/>
      <c r="G13" s="17">
        <v>2.26577297790387E-2</v>
      </c>
      <c r="H13" s="17">
        <v>2.7852679420196699E-2</v>
      </c>
      <c r="I13" s="17">
        <v>3.2703056363212697E-2</v>
      </c>
      <c r="J13" s="17">
        <v>2.7079047447885599E-2</v>
      </c>
      <c r="K13" s="17">
        <v>4.1478175565420203E-2</v>
      </c>
      <c r="L13" s="17">
        <v>1.9041803845937198E-2</v>
      </c>
      <c r="M13" s="17"/>
      <c r="N13" s="17">
        <v>1.67275508367279E-2</v>
      </c>
      <c r="O13" s="17">
        <v>3.8262322374919597E-2</v>
      </c>
      <c r="P13" s="17">
        <v>4.5666791272707702E-2</v>
      </c>
      <c r="Q13" s="17">
        <v>1.41567637806912E-2</v>
      </c>
      <c r="R13" s="17"/>
      <c r="S13" s="17">
        <v>1.6738015880959599E-2</v>
      </c>
      <c r="T13" s="17">
        <v>3.9018525606147901E-2</v>
      </c>
      <c r="U13" s="17">
        <v>2.5138375593645401E-2</v>
      </c>
      <c r="V13" s="17">
        <v>2.09570470119048E-2</v>
      </c>
      <c r="W13" s="17">
        <v>3.4588246816239898E-2</v>
      </c>
      <c r="X13" s="17">
        <v>1.66257180365951E-2</v>
      </c>
      <c r="Y13" s="17">
        <v>3.8984721079284801E-2</v>
      </c>
      <c r="Z13" s="17">
        <v>2.4044026847151401E-2</v>
      </c>
      <c r="AA13" s="17">
        <v>4.1839555683751098E-2</v>
      </c>
      <c r="AB13" s="17">
        <v>1.21174232610269E-2</v>
      </c>
      <c r="AC13" s="17">
        <v>1.28015198024495E-2</v>
      </c>
      <c r="AD13" s="17">
        <v>7.5611931927090897E-2</v>
      </c>
      <c r="AE13" s="17"/>
      <c r="AF13" s="17">
        <v>4.1406613437175797E-2</v>
      </c>
      <c r="AG13" s="17">
        <v>1.6841131800212201E-2</v>
      </c>
      <c r="AH13" s="17">
        <v>2.94563137650794E-2</v>
      </c>
      <c r="AI13" s="17"/>
      <c r="AJ13" s="17">
        <v>2.98818325716954E-2</v>
      </c>
      <c r="AK13" s="17">
        <v>1.8105474204395299E-2</v>
      </c>
      <c r="AL13" s="17">
        <v>1.33185167250144E-2</v>
      </c>
      <c r="AM13" s="17">
        <v>0.117224656207933</v>
      </c>
      <c r="AN13" s="17">
        <v>2.8409533035338799E-2</v>
      </c>
      <c r="AO13" s="17"/>
      <c r="AP13" s="17">
        <v>2.76566778039904E-2</v>
      </c>
      <c r="AQ13" s="17">
        <v>1.3190756326283E-2</v>
      </c>
      <c r="AR13" s="17">
        <v>1.88195406500264E-2</v>
      </c>
      <c r="AS13" s="17">
        <v>9.9061497394098599E-2</v>
      </c>
      <c r="AT13" s="17"/>
      <c r="AU13" s="17">
        <v>2.5690193743972099E-2</v>
      </c>
      <c r="AV13" s="17">
        <v>3.4601974783398499E-2</v>
      </c>
      <c r="AW13" s="17">
        <v>3.2769835353530299E-2</v>
      </c>
      <c r="AX13" s="17">
        <v>1.46738385365061E-2</v>
      </c>
      <c r="AY13" s="17">
        <v>6.6162838177049696E-2</v>
      </c>
    </row>
    <row r="14" spans="2:51" x14ac:dyDescent="0.35">
      <c r="B14" s="18" t="s">
        <v>70</v>
      </c>
      <c r="C14" s="19">
        <v>0.15675058710550799</v>
      </c>
      <c r="D14" s="19">
        <v>0.13279142684546599</v>
      </c>
      <c r="E14" s="19">
        <v>0.18045507734910099</v>
      </c>
      <c r="F14" s="19"/>
      <c r="G14" s="19">
        <v>0.186518697972792</v>
      </c>
      <c r="H14" s="19">
        <v>0.12515367430062899</v>
      </c>
      <c r="I14" s="19">
        <v>0.16823366795664299</v>
      </c>
      <c r="J14" s="19">
        <v>0.15532827416556999</v>
      </c>
      <c r="K14" s="19">
        <v>0.15057856575794801</v>
      </c>
      <c r="L14" s="19">
        <v>0.15860743373646499</v>
      </c>
      <c r="M14" s="19"/>
      <c r="N14" s="19">
        <v>0.14152864217358899</v>
      </c>
      <c r="O14" s="19">
        <v>0.16196290875536301</v>
      </c>
      <c r="P14" s="19">
        <v>0.15164462689196501</v>
      </c>
      <c r="Q14" s="19">
        <v>0.17135767434115501</v>
      </c>
      <c r="R14" s="19"/>
      <c r="S14" s="19">
        <v>0.14737279118428701</v>
      </c>
      <c r="T14" s="19">
        <v>0.14788340540195299</v>
      </c>
      <c r="U14" s="19">
        <v>0.14568635488086301</v>
      </c>
      <c r="V14" s="19">
        <v>0.13620106446696301</v>
      </c>
      <c r="W14" s="19">
        <v>0.18194142647973</v>
      </c>
      <c r="X14" s="19">
        <v>0.24053357118982999</v>
      </c>
      <c r="Y14" s="19">
        <v>0.177685192726765</v>
      </c>
      <c r="Z14" s="19">
        <v>8.6067780269113395E-2</v>
      </c>
      <c r="AA14" s="19">
        <v>0.12674747243482801</v>
      </c>
      <c r="AB14" s="19">
        <v>0.16090007145304899</v>
      </c>
      <c r="AC14" s="19">
        <v>0.14955852883496501</v>
      </c>
      <c r="AD14" s="19">
        <v>0.167445545426715</v>
      </c>
      <c r="AE14" s="19"/>
      <c r="AF14" s="19">
        <v>0.13008867271042901</v>
      </c>
      <c r="AG14" s="19">
        <v>0.14104188436062701</v>
      </c>
      <c r="AH14" s="19">
        <v>0.21517508921292799</v>
      </c>
      <c r="AI14" s="19"/>
      <c r="AJ14" s="19">
        <v>0.13863622580913901</v>
      </c>
      <c r="AK14" s="19">
        <v>0.102426623617004</v>
      </c>
      <c r="AL14" s="19">
        <v>0.13773500548951301</v>
      </c>
      <c r="AM14" s="19">
        <v>6.7083575660513803E-2</v>
      </c>
      <c r="AN14" s="19">
        <v>0.26382939129530703</v>
      </c>
      <c r="AO14" s="19"/>
      <c r="AP14" s="19">
        <v>0.152154593146578</v>
      </c>
      <c r="AQ14" s="19">
        <v>0.12620214403433699</v>
      </c>
      <c r="AR14" s="19">
        <v>0.126633806361796</v>
      </c>
      <c r="AS14" s="19">
        <v>0.12032803264375901</v>
      </c>
      <c r="AT14" s="19"/>
      <c r="AU14" s="19">
        <v>0.150592871134062</v>
      </c>
      <c r="AV14" s="19">
        <v>0.17836489553002899</v>
      </c>
      <c r="AW14" s="19">
        <v>0.158381688934982</v>
      </c>
      <c r="AX14" s="19">
        <v>0.111886710951006</v>
      </c>
      <c r="AY14" s="19">
        <v>0.15269411026422899</v>
      </c>
    </row>
    <row r="15" spans="2:51" x14ac:dyDescent="0.35">
      <c r="B15" s="16"/>
    </row>
    <row r="16" spans="2:51" x14ac:dyDescent="0.35">
      <c r="B16" t="s">
        <v>73</v>
      </c>
    </row>
    <row r="17" spans="2:2" x14ac:dyDescent="0.35">
      <c r="B17" t="s">
        <v>74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J5:AN5"/>
    <mergeCell ref="AP5:AS5"/>
    <mergeCell ref="AU5:AY5"/>
    <mergeCell ref="D2:AS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AY24"/>
  <sheetViews>
    <sheetView showGridLines="0" tabSelected="1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5" width="10.7265625" customWidth="1"/>
    <col min="46" max="46" width="2.1796875" customWidth="1"/>
    <col min="47" max="51" width="10.7265625" customWidth="1"/>
    <col min="52" max="52" width="2.1796875" customWidth="1"/>
  </cols>
  <sheetData>
    <row r="2" spans="2:51" ht="40" customHeight="1" x14ac:dyDescent="0.35">
      <c r="D2" s="27" t="s">
        <v>137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</row>
    <row r="5" spans="2:51" ht="30" customHeight="1" x14ac:dyDescent="0.35">
      <c r="B5" s="15"/>
      <c r="C5" s="15"/>
      <c r="D5" s="26" t="s">
        <v>57</v>
      </c>
      <c r="E5" s="26"/>
      <c r="F5" s="15"/>
      <c r="G5" s="26" t="s">
        <v>58</v>
      </c>
      <c r="H5" s="26"/>
      <c r="I5" s="26"/>
      <c r="J5" s="26"/>
      <c r="K5" s="26"/>
      <c r="L5" s="26"/>
      <c r="M5" s="15"/>
      <c r="N5" s="26" t="s">
        <v>59</v>
      </c>
      <c r="O5" s="26"/>
      <c r="P5" s="26"/>
      <c r="Q5" s="26"/>
      <c r="R5" s="15"/>
      <c r="S5" s="26" t="s">
        <v>60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61</v>
      </c>
      <c r="AG5" s="26"/>
      <c r="AH5" s="26"/>
      <c r="AI5" s="15"/>
      <c r="AJ5" s="26" t="s">
        <v>62</v>
      </c>
      <c r="AK5" s="26"/>
      <c r="AL5" s="26"/>
      <c r="AM5" s="26"/>
      <c r="AN5" s="26"/>
      <c r="AO5" s="15"/>
      <c r="AP5" s="26" t="s">
        <v>63</v>
      </c>
      <c r="AQ5" s="26"/>
      <c r="AR5" s="26"/>
      <c r="AS5" s="26"/>
      <c r="AT5" s="15"/>
      <c r="AU5" s="26" t="s">
        <v>64</v>
      </c>
      <c r="AV5" s="26"/>
      <c r="AW5" s="26"/>
      <c r="AX5" s="26"/>
      <c r="AY5" s="26"/>
    </row>
    <row r="6" spans="2:51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  <c r="AY6" s="12" t="s">
        <v>56</v>
      </c>
    </row>
    <row r="7" spans="2:51" ht="30" customHeight="1" x14ac:dyDescent="0.35">
      <c r="B7" s="10" t="s">
        <v>19</v>
      </c>
      <c r="C7" s="10">
        <v>2012</v>
      </c>
      <c r="D7" s="10">
        <v>955</v>
      </c>
      <c r="E7" s="10">
        <v>1055</v>
      </c>
      <c r="F7" s="10"/>
      <c r="G7" s="10">
        <v>275</v>
      </c>
      <c r="H7" s="10">
        <v>298</v>
      </c>
      <c r="I7" s="10">
        <v>334</v>
      </c>
      <c r="J7" s="10">
        <v>348</v>
      </c>
      <c r="K7" s="10">
        <v>322</v>
      </c>
      <c r="L7" s="10">
        <v>435</v>
      </c>
      <c r="M7" s="10"/>
      <c r="N7" s="10">
        <v>571</v>
      </c>
      <c r="O7" s="10">
        <v>558</v>
      </c>
      <c r="P7" s="10">
        <v>380</v>
      </c>
      <c r="Q7" s="10">
        <v>492</v>
      </c>
      <c r="R7" s="10"/>
      <c r="S7" s="10">
        <v>269</v>
      </c>
      <c r="T7" s="10">
        <v>273</v>
      </c>
      <c r="U7" s="10">
        <v>177</v>
      </c>
      <c r="V7" s="10">
        <v>182</v>
      </c>
      <c r="W7" s="10">
        <v>144</v>
      </c>
      <c r="X7" s="10">
        <v>172</v>
      </c>
      <c r="Y7" s="10">
        <v>165</v>
      </c>
      <c r="Z7" s="10">
        <v>79</v>
      </c>
      <c r="AA7" s="10">
        <v>226</v>
      </c>
      <c r="AB7" s="10">
        <v>172</v>
      </c>
      <c r="AC7" s="10">
        <v>94</v>
      </c>
      <c r="AD7" s="10">
        <v>59</v>
      </c>
      <c r="AE7" s="10"/>
      <c r="AF7" s="10">
        <v>735</v>
      </c>
      <c r="AG7" s="10">
        <v>824</v>
      </c>
      <c r="AH7" s="10">
        <v>271</v>
      </c>
      <c r="AI7" s="10"/>
      <c r="AJ7" s="10">
        <v>678</v>
      </c>
      <c r="AK7" s="10">
        <v>577</v>
      </c>
      <c r="AL7" s="10">
        <v>153</v>
      </c>
      <c r="AM7" s="10">
        <v>25</v>
      </c>
      <c r="AN7" s="10">
        <v>282</v>
      </c>
      <c r="AO7" s="10"/>
      <c r="AP7" s="10">
        <v>402</v>
      </c>
      <c r="AQ7" s="10">
        <v>753</v>
      </c>
      <c r="AR7" s="10">
        <v>156</v>
      </c>
      <c r="AS7" s="10">
        <v>163</v>
      </c>
      <c r="AT7" s="10"/>
      <c r="AU7" s="10">
        <v>443</v>
      </c>
      <c r="AV7" s="10">
        <v>436</v>
      </c>
      <c r="AW7" s="10">
        <v>551</v>
      </c>
      <c r="AX7" s="10">
        <v>254</v>
      </c>
      <c r="AY7" s="10">
        <v>42</v>
      </c>
    </row>
    <row r="8" spans="2:51" ht="30" customHeight="1" x14ac:dyDescent="0.35">
      <c r="B8" s="11" t="s">
        <v>20</v>
      </c>
      <c r="C8" s="11">
        <v>2012</v>
      </c>
      <c r="D8" s="11">
        <v>993</v>
      </c>
      <c r="E8" s="11">
        <v>1017</v>
      </c>
      <c r="F8" s="11"/>
      <c r="G8" s="11">
        <v>279</v>
      </c>
      <c r="H8" s="11">
        <v>342</v>
      </c>
      <c r="I8" s="11">
        <v>344</v>
      </c>
      <c r="J8" s="11">
        <v>343</v>
      </c>
      <c r="K8" s="11">
        <v>283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262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728</v>
      </c>
      <c r="AG8" s="11">
        <v>816</v>
      </c>
      <c r="AH8" s="11">
        <v>282</v>
      </c>
      <c r="AI8" s="11"/>
      <c r="AJ8" s="11">
        <v>667</v>
      </c>
      <c r="AK8" s="11">
        <v>584</v>
      </c>
      <c r="AL8" s="11">
        <v>147</v>
      </c>
      <c r="AM8" s="11">
        <v>26</v>
      </c>
      <c r="AN8" s="11">
        <v>286</v>
      </c>
      <c r="AO8" s="11"/>
      <c r="AP8" s="11">
        <v>400</v>
      </c>
      <c r="AQ8" s="11">
        <v>759</v>
      </c>
      <c r="AR8" s="11">
        <v>152</v>
      </c>
      <c r="AS8" s="11">
        <v>164</v>
      </c>
      <c r="AT8" s="11"/>
      <c r="AU8" s="11">
        <v>442</v>
      </c>
      <c r="AV8" s="11">
        <v>440</v>
      </c>
      <c r="AW8" s="11">
        <v>554</v>
      </c>
      <c r="AX8" s="11">
        <v>252</v>
      </c>
      <c r="AY8" s="11">
        <v>39</v>
      </c>
    </row>
    <row r="9" spans="2:51" x14ac:dyDescent="0.35">
      <c r="B9" s="18" t="s">
        <v>127</v>
      </c>
      <c r="C9" s="17">
        <v>7.8935403548888294E-3</v>
      </c>
      <c r="D9" s="17">
        <v>7.7615370075709098E-3</v>
      </c>
      <c r="E9" s="17">
        <v>8.0379561866786905E-3</v>
      </c>
      <c r="F9" s="17"/>
      <c r="G9" s="17">
        <v>1.32192735205948E-2</v>
      </c>
      <c r="H9" s="17">
        <v>1.2176915909100101E-2</v>
      </c>
      <c r="I9" s="17">
        <v>1.01649804527082E-2</v>
      </c>
      <c r="J9" s="17">
        <v>3.0640746285486302E-3</v>
      </c>
      <c r="K9" s="17">
        <v>2.2736011960467401E-3</v>
      </c>
      <c r="L9" s="17">
        <v>6.7360351995089697E-3</v>
      </c>
      <c r="M9" s="17"/>
      <c r="N9" s="17">
        <v>1.35175916841976E-2</v>
      </c>
      <c r="O9" s="17">
        <v>3.4358942149965801E-3</v>
      </c>
      <c r="P9" s="17">
        <v>5.6736566258819296E-3</v>
      </c>
      <c r="Q9" s="17">
        <v>8.5915877663367193E-3</v>
      </c>
      <c r="R9" s="17"/>
      <c r="S9" s="17">
        <v>1.9697620570696701E-2</v>
      </c>
      <c r="T9" s="17">
        <v>0</v>
      </c>
      <c r="U9" s="17">
        <v>5.4603978827767602E-3</v>
      </c>
      <c r="V9" s="17">
        <v>1.23520432498135E-2</v>
      </c>
      <c r="W9" s="17">
        <v>7.3738837255554E-3</v>
      </c>
      <c r="X9" s="17">
        <v>1.43921273905777E-2</v>
      </c>
      <c r="Y9" s="17">
        <v>0</v>
      </c>
      <c r="Z9" s="17">
        <v>8.0397613204256906E-3</v>
      </c>
      <c r="AA9" s="17">
        <v>0</v>
      </c>
      <c r="AB9" s="17">
        <v>1.15129017292603E-2</v>
      </c>
      <c r="AC9" s="17">
        <v>8.3224056024289797E-3</v>
      </c>
      <c r="AD9" s="17">
        <v>0</v>
      </c>
      <c r="AE9" s="17"/>
      <c r="AF9" s="17">
        <v>7.6505430374622097E-3</v>
      </c>
      <c r="AG9" s="17">
        <v>6.1741321944560196E-3</v>
      </c>
      <c r="AH9" s="17">
        <v>8.0015649825850507E-3</v>
      </c>
      <c r="AI9" s="17"/>
      <c r="AJ9" s="17">
        <v>6.5050984942008902E-3</v>
      </c>
      <c r="AK9" s="17">
        <v>9.2448765224324801E-3</v>
      </c>
      <c r="AL9" s="17">
        <v>5.4791860542435502E-3</v>
      </c>
      <c r="AM9" s="17">
        <v>4.2736967868725301E-2</v>
      </c>
      <c r="AN9" s="17">
        <v>1.18758783225933E-2</v>
      </c>
      <c r="AO9" s="17"/>
      <c r="AP9" s="17">
        <v>1.7300379441930299E-2</v>
      </c>
      <c r="AQ9" s="17">
        <v>5.5350708692985702E-3</v>
      </c>
      <c r="AR9" s="17">
        <v>5.2898267787867296E-3</v>
      </c>
      <c r="AS9" s="17">
        <v>6.7103694630909301E-3</v>
      </c>
      <c r="AT9" s="17"/>
      <c r="AU9" s="17">
        <v>6.9806398836279003E-3</v>
      </c>
      <c r="AV9" s="17">
        <v>7.5841703380465199E-3</v>
      </c>
      <c r="AW9" s="17">
        <v>6.8155668273230802E-3</v>
      </c>
      <c r="AX9" s="17">
        <v>1.14097292396896E-2</v>
      </c>
      <c r="AY9" s="17">
        <v>7.1720367365394097E-2</v>
      </c>
    </row>
    <row r="10" spans="2:51" x14ac:dyDescent="0.35">
      <c r="B10" s="18" t="s">
        <v>128</v>
      </c>
      <c r="C10" s="17">
        <v>2.2602563304694501E-2</v>
      </c>
      <c r="D10" s="17">
        <v>2.7701937870502898E-2</v>
      </c>
      <c r="E10" s="17">
        <v>1.7667376765776101E-2</v>
      </c>
      <c r="F10" s="17"/>
      <c r="G10" s="17">
        <v>1.5449542301045499E-2</v>
      </c>
      <c r="H10" s="17">
        <v>3.3548408608551503E-2</v>
      </c>
      <c r="I10" s="17">
        <v>1.7915825480469501E-2</v>
      </c>
      <c r="J10" s="17">
        <v>2.49045310006515E-2</v>
      </c>
      <c r="K10" s="17">
        <v>1.9859373686102001E-2</v>
      </c>
      <c r="L10" s="17">
        <v>2.2249055565452099E-2</v>
      </c>
      <c r="M10" s="17"/>
      <c r="N10" s="17">
        <v>4.56073740309361E-2</v>
      </c>
      <c r="O10" s="17">
        <v>1.56237281967014E-2</v>
      </c>
      <c r="P10" s="17">
        <v>1.24536935329519E-2</v>
      </c>
      <c r="Q10" s="17">
        <v>1.4457575694719E-2</v>
      </c>
      <c r="R10" s="17"/>
      <c r="S10" s="17">
        <v>3.6980876433367102E-2</v>
      </c>
      <c r="T10" s="17">
        <v>3.91150152604662E-2</v>
      </c>
      <c r="U10" s="17">
        <v>2.62999902952121E-2</v>
      </c>
      <c r="V10" s="17">
        <v>1.8315779787595399E-2</v>
      </c>
      <c r="W10" s="17">
        <v>1.6079666282418099E-2</v>
      </c>
      <c r="X10" s="17">
        <v>1.07193235100658E-2</v>
      </c>
      <c r="Y10" s="17">
        <v>4.21076198833504E-3</v>
      </c>
      <c r="Z10" s="17">
        <v>2.3153260362872099E-2</v>
      </c>
      <c r="AA10" s="17">
        <v>1.93878813766904E-2</v>
      </c>
      <c r="AB10" s="17">
        <v>2.8977956444892101E-2</v>
      </c>
      <c r="AC10" s="17">
        <v>9.7332472069937802E-3</v>
      </c>
      <c r="AD10" s="17">
        <v>0</v>
      </c>
      <c r="AE10" s="17"/>
      <c r="AF10" s="17">
        <v>1.3395805763445699E-2</v>
      </c>
      <c r="AG10" s="17">
        <v>3.6225769247665303E-2</v>
      </c>
      <c r="AH10" s="17">
        <v>1.3953464062880901E-2</v>
      </c>
      <c r="AI10" s="17"/>
      <c r="AJ10" s="17">
        <v>2.32625872085469E-2</v>
      </c>
      <c r="AK10" s="17">
        <v>2.8274349579033801E-2</v>
      </c>
      <c r="AL10" s="17">
        <v>3.9433178487668703E-2</v>
      </c>
      <c r="AM10" s="17">
        <v>0</v>
      </c>
      <c r="AN10" s="17">
        <v>1.3037478877757899E-2</v>
      </c>
      <c r="AO10" s="17"/>
      <c r="AP10" s="17">
        <v>3.1294729772624701E-2</v>
      </c>
      <c r="AQ10" s="17">
        <v>2.30401480408301E-2</v>
      </c>
      <c r="AR10" s="17">
        <v>3.2768398727789999E-2</v>
      </c>
      <c r="AS10" s="17">
        <v>1.6738758886480801E-2</v>
      </c>
      <c r="AT10" s="17"/>
      <c r="AU10" s="17">
        <v>9.5667516412849592E-3</v>
      </c>
      <c r="AV10" s="17">
        <v>1.09545109910359E-2</v>
      </c>
      <c r="AW10" s="17">
        <v>2.6977460189897301E-2</v>
      </c>
      <c r="AX10" s="17">
        <v>5.3241310283010497E-2</v>
      </c>
      <c r="AY10" s="17">
        <v>6.9638203774274904E-2</v>
      </c>
    </row>
    <row r="11" spans="2:51" x14ac:dyDescent="0.35">
      <c r="B11" s="18" t="s">
        <v>129</v>
      </c>
      <c r="C11" s="17">
        <v>4.9140826939676398E-2</v>
      </c>
      <c r="D11" s="17">
        <v>5.70067139392458E-2</v>
      </c>
      <c r="E11" s="17">
        <v>4.1556259086474798E-2</v>
      </c>
      <c r="F11" s="17"/>
      <c r="G11" s="17">
        <v>0.101832793890312</v>
      </c>
      <c r="H11" s="17">
        <v>4.2127435003079E-2</v>
      </c>
      <c r="I11" s="17">
        <v>5.4587109111658698E-2</v>
      </c>
      <c r="J11" s="17">
        <v>3.2785185797410098E-2</v>
      </c>
      <c r="K11" s="17">
        <v>2.8829324686892501E-2</v>
      </c>
      <c r="L11" s="17">
        <v>4.2416626131955001E-2</v>
      </c>
      <c r="M11" s="17"/>
      <c r="N11" s="17">
        <v>8.6926007377973999E-2</v>
      </c>
      <c r="O11" s="17">
        <v>3.4664630248845203E-2</v>
      </c>
      <c r="P11" s="17">
        <v>3.1845972154454803E-2</v>
      </c>
      <c r="Q11" s="17">
        <v>3.9717599421828897E-2</v>
      </c>
      <c r="R11" s="17"/>
      <c r="S11" s="17">
        <v>8.4628565283017404E-2</v>
      </c>
      <c r="T11" s="17">
        <v>3.3496928014742001E-2</v>
      </c>
      <c r="U11" s="17">
        <v>2.9415720404016101E-2</v>
      </c>
      <c r="V11" s="17">
        <v>5.2473963211551698E-2</v>
      </c>
      <c r="W11" s="17">
        <v>6.5168262042961195E-2</v>
      </c>
      <c r="X11" s="17">
        <v>4.2558144001291501E-2</v>
      </c>
      <c r="Y11" s="17">
        <v>4.12223580603302E-2</v>
      </c>
      <c r="Z11" s="17">
        <v>4.9065521714318501E-2</v>
      </c>
      <c r="AA11" s="17">
        <v>3.8574248679852999E-2</v>
      </c>
      <c r="AB11" s="17">
        <v>4.7791750891796103E-2</v>
      </c>
      <c r="AC11" s="17">
        <v>3.7902145218386897E-2</v>
      </c>
      <c r="AD11" s="17">
        <v>5.8988758388382301E-2</v>
      </c>
      <c r="AE11" s="17"/>
      <c r="AF11" s="17">
        <v>3.6743555464902898E-2</v>
      </c>
      <c r="AG11" s="17">
        <v>6.1310469302811102E-2</v>
      </c>
      <c r="AH11" s="17">
        <v>4.91374087256818E-2</v>
      </c>
      <c r="AI11" s="17"/>
      <c r="AJ11" s="17">
        <v>3.5410335675977102E-2</v>
      </c>
      <c r="AK11" s="17">
        <v>6.4879617461331501E-2</v>
      </c>
      <c r="AL11" s="17">
        <v>7.7722517790391701E-2</v>
      </c>
      <c r="AM11" s="17">
        <v>0</v>
      </c>
      <c r="AN11" s="17">
        <v>3.1202221887949199E-2</v>
      </c>
      <c r="AO11" s="17"/>
      <c r="AP11" s="17">
        <v>4.3515074919098999E-2</v>
      </c>
      <c r="AQ11" s="17">
        <v>6.2797877140916197E-2</v>
      </c>
      <c r="AR11" s="17">
        <v>4.9539650555669598E-2</v>
      </c>
      <c r="AS11" s="17">
        <v>2.5471698177594499E-2</v>
      </c>
      <c r="AT11" s="17"/>
      <c r="AU11" s="17">
        <v>1.54398512922515E-2</v>
      </c>
      <c r="AV11" s="17">
        <v>3.7619532979599399E-2</v>
      </c>
      <c r="AW11" s="17">
        <v>6.4228569802493404E-2</v>
      </c>
      <c r="AX11" s="17">
        <v>9.1846398359960404E-2</v>
      </c>
      <c r="AY11" s="17">
        <v>4.90362012748271E-2</v>
      </c>
    </row>
    <row r="12" spans="2:51" x14ac:dyDescent="0.35">
      <c r="B12" s="18" t="s">
        <v>130</v>
      </c>
      <c r="C12" s="17">
        <v>8.3550982061576795E-2</v>
      </c>
      <c r="D12" s="17">
        <v>0.12044891053158201</v>
      </c>
      <c r="E12" s="17">
        <v>4.7683868481942102E-2</v>
      </c>
      <c r="F12" s="17"/>
      <c r="G12" s="17">
        <v>0.121429788068097</v>
      </c>
      <c r="H12" s="17">
        <v>0.103749123008684</v>
      </c>
      <c r="I12" s="17">
        <v>8.1512664054485803E-2</v>
      </c>
      <c r="J12" s="17">
        <v>6.35858573675884E-2</v>
      </c>
      <c r="K12" s="17">
        <v>6.61326946005312E-2</v>
      </c>
      <c r="L12" s="17">
        <v>7.1649762293242603E-2</v>
      </c>
      <c r="M12" s="17"/>
      <c r="N12" s="17">
        <v>0.14875441636360001</v>
      </c>
      <c r="O12" s="17">
        <v>7.2264405865346798E-2</v>
      </c>
      <c r="P12" s="17">
        <v>7.9069328689573101E-2</v>
      </c>
      <c r="Q12" s="17">
        <v>2.8493231758497401E-2</v>
      </c>
      <c r="R12" s="17"/>
      <c r="S12" s="17">
        <v>0.114349055644</v>
      </c>
      <c r="T12" s="17">
        <v>6.1719447000286601E-2</v>
      </c>
      <c r="U12" s="17">
        <v>0.10301189123863901</v>
      </c>
      <c r="V12" s="17">
        <v>9.7995047732882895E-2</v>
      </c>
      <c r="W12" s="17">
        <v>7.1334873175200403E-2</v>
      </c>
      <c r="X12" s="17">
        <v>0.114220734918343</v>
      </c>
      <c r="Y12" s="17">
        <v>7.5531946720093598E-2</v>
      </c>
      <c r="Z12" s="17">
        <v>5.9672812408088201E-2</v>
      </c>
      <c r="AA12" s="17">
        <v>8.2919781744218601E-2</v>
      </c>
      <c r="AB12" s="17">
        <v>5.9629768624032103E-2</v>
      </c>
      <c r="AC12" s="17">
        <v>3.3888237975005599E-2</v>
      </c>
      <c r="AD12" s="17">
        <v>8.5962413843598706E-2</v>
      </c>
      <c r="AE12" s="17"/>
      <c r="AF12" s="17">
        <v>7.4087112799454E-2</v>
      </c>
      <c r="AG12" s="17">
        <v>9.0971176355311406E-2</v>
      </c>
      <c r="AH12" s="17">
        <v>5.3907907944283497E-2</v>
      </c>
      <c r="AI12" s="17"/>
      <c r="AJ12" s="17">
        <v>0.106306063400469</v>
      </c>
      <c r="AK12" s="17">
        <v>7.8396021029626006E-2</v>
      </c>
      <c r="AL12" s="17">
        <v>9.2064795664862697E-2</v>
      </c>
      <c r="AM12" s="17">
        <v>0</v>
      </c>
      <c r="AN12" s="17">
        <v>3.7900798082117E-2</v>
      </c>
      <c r="AO12" s="17"/>
      <c r="AP12" s="17">
        <v>0.114627853618221</v>
      </c>
      <c r="AQ12" s="17">
        <v>8.72792910438797E-2</v>
      </c>
      <c r="AR12" s="17">
        <v>9.0601779962541595E-2</v>
      </c>
      <c r="AS12" s="17">
        <v>6.11484532470329E-2</v>
      </c>
      <c r="AT12" s="17"/>
      <c r="AU12" s="17">
        <v>5.4512093312950802E-2</v>
      </c>
      <c r="AV12" s="17">
        <v>6.3771710116567501E-2</v>
      </c>
      <c r="AW12" s="17">
        <v>0.116260975526796</v>
      </c>
      <c r="AX12" s="17">
        <v>0.116177428851065</v>
      </c>
      <c r="AY12" s="17">
        <v>0.12090788058587</v>
      </c>
    </row>
    <row r="13" spans="2:51" x14ac:dyDescent="0.35">
      <c r="B13" s="18" t="s">
        <v>131</v>
      </c>
      <c r="C13" s="17">
        <v>0.13233935809908701</v>
      </c>
      <c r="D13" s="17">
        <v>0.14663028790108701</v>
      </c>
      <c r="E13" s="17">
        <v>0.11864415781129201</v>
      </c>
      <c r="F13" s="17"/>
      <c r="G13" s="17">
        <v>0.16228905884254599</v>
      </c>
      <c r="H13" s="17">
        <v>0.16515050255746</v>
      </c>
      <c r="I13" s="17">
        <v>0.13887393156551001</v>
      </c>
      <c r="J13" s="17">
        <v>0.122323828274611</v>
      </c>
      <c r="K13" s="17">
        <v>9.5347053266221393E-2</v>
      </c>
      <c r="L13" s="17">
        <v>0.11348447105662</v>
      </c>
      <c r="M13" s="17"/>
      <c r="N13" s="17">
        <v>0.183331473800776</v>
      </c>
      <c r="O13" s="17">
        <v>0.14133938488196199</v>
      </c>
      <c r="P13" s="17">
        <v>0.11927962692640701</v>
      </c>
      <c r="Q13" s="17">
        <v>7.8377613899086304E-2</v>
      </c>
      <c r="R13" s="17"/>
      <c r="S13" s="17">
        <v>0.190978127807471</v>
      </c>
      <c r="T13" s="17">
        <v>0.13082966436616</v>
      </c>
      <c r="U13" s="17">
        <v>0.12046785097056301</v>
      </c>
      <c r="V13" s="17">
        <v>0.112657078107177</v>
      </c>
      <c r="W13" s="17">
        <v>0.178379059874087</v>
      </c>
      <c r="X13" s="17">
        <v>0.119223477834121</v>
      </c>
      <c r="Y13" s="17">
        <v>0.12204229530836699</v>
      </c>
      <c r="Z13" s="17">
        <v>0.15153816298747799</v>
      </c>
      <c r="AA13" s="17">
        <v>0.138988914033152</v>
      </c>
      <c r="AB13" s="17">
        <v>6.9699210898347005E-2</v>
      </c>
      <c r="AC13" s="17">
        <v>0.142604049739846</v>
      </c>
      <c r="AD13" s="17">
        <v>3.51734603345275E-2</v>
      </c>
      <c r="AE13" s="17"/>
      <c r="AF13" s="17">
        <v>0.12023406565596</v>
      </c>
      <c r="AG13" s="17">
        <v>0.15538538976115501</v>
      </c>
      <c r="AH13" s="17">
        <v>0.10888139923701901</v>
      </c>
      <c r="AI13" s="17"/>
      <c r="AJ13" s="17">
        <v>0.14717760923992099</v>
      </c>
      <c r="AK13" s="17">
        <v>0.140549442367532</v>
      </c>
      <c r="AL13" s="17">
        <v>0.15102794121583901</v>
      </c>
      <c r="AM13" s="17">
        <v>7.7304842002367702E-2</v>
      </c>
      <c r="AN13" s="17">
        <v>0.104546637027981</v>
      </c>
      <c r="AO13" s="17"/>
      <c r="AP13" s="17">
        <v>0.143811470429275</v>
      </c>
      <c r="AQ13" s="17">
        <v>0.14060871284547699</v>
      </c>
      <c r="AR13" s="17">
        <v>0.13982664009933499</v>
      </c>
      <c r="AS13" s="17">
        <v>0.119356347503719</v>
      </c>
      <c r="AT13" s="17"/>
      <c r="AU13" s="17">
        <v>7.9020124779407799E-2</v>
      </c>
      <c r="AV13" s="17">
        <v>0.12325329373595301</v>
      </c>
      <c r="AW13" s="17">
        <v>0.179086731256383</v>
      </c>
      <c r="AX13" s="17">
        <v>0.18094136830887</v>
      </c>
      <c r="AY13" s="17">
        <v>0.126440754688673</v>
      </c>
    </row>
    <row r="14" spans="2:51" x14ac:dyDescent="0.35">
      <c r="B14" s="18" t="s">
        <v>132</v>
      </c>
      <c r="C14" s="17">
        <v>0.13666911527994699</v>
      </c>
      <c r="D14" s="17">
        <v>0.14875824575732</v>
      </c>
      <c r="E14" s="17">
        <v>0.12513251008341</v>
      </c>
      <c r="F14" s="17"/>
      <c r="G14" s="17">
        <v>0.101136299379587</v>
      </c>
      <c r="H14" s="17">
        <v>0.142290831142668</v>
      </c>
      <c r="I14" s="17">
        <v>0.14685415710585401</v>
      </c>
      <c r="J14" s="17">
        <v>0.16339081672094399</v>
      </c>
      <c r="K14" s="17">
        <v>0.125011214092624</v>
      </c>
      <c r="L14" s="17">
        <v>0.13340157331470301</v>
      </c>
      <c r="M14" s="17"/>
      <c r="N14" s="17">
        <v>0.137398811009626</v>
      </c>
      <c r="O14" s="17">
        <v>0.15741222714120101</v>
      </c>
      <c r="P14" s="17">
        <v>0.18186683459375799</v>
      </c>
      <c r="Q14" s="17">
        <v>7.5311626749831301E-2</v>
      </c>
      <c r="R14" s="17"/>
      <c r="S14" s="17">
        <v>0.118394192777556</v>
      </c>
      <c r="T14" s="17">
        <v>0.16486355047394699</v>
      </c>
      <c r="U14" s="17">
        <v>0.13539201459174099</v>
      </c>
      <c r="V14" s="17">
        <v>0.14517131782985099</v>
      </c>
      <c r="W14" s="17">
        <v>8.7958911220201802E-2</v>
      </c>
      <c r="X14" s="17">
        <v>0.11123253876737001</v>
      </c>
      <c r="Y14" s="17">
        <v>0.109533789293089</v>
      </c>
      <c r="Z14" s="17">
        <v>0.19338384244041701</v>
      </c>
      <c r="AA14" s="17">
        <v>0.138295840753345</v>
      </c>
      <c r="AB14" s="17">
        <v>0.14573607709452899</v>
      </c>
      <c r="AC14" s="17">
        <v>0.15112475649793899</v>
      </c>
      <c r="AD14" s="17">
        <v>0.20793786869168401</v>
      </c>
      <c r="AE14" s="17"/>
      <c r="AF14" s="17">
        <v>0.15160520191225099</v>
      </c>
      <c r="AG14" s="17">
        <v>0.13544015086768499</v>
      </c>
      <c r="AH14" s="17">
        <v>0.12360737350704699</v>
      </c>
      <c r="AI14" s="17"/>
      <c r="AJ14" s="17">
        <v>0.160388966611618</v>
      </c>
      <c r="AK14" s="17">
        <v>0.14303328947840599</v>
      </c>
      <c r="AL14" s="17">
        <v>0.15281985753114899</v>
      </c>
      <c r="AM14" s="17">
        <v>0.199655703064507</v>
      </c>
      <c r="AN14" s="17">
        <v>9.8373298877939594E-2</v>
      </c>
      <c r="AO14" s="17"/>
      <c r="AP14" s="17">
        <v>0.16027670365684801</v>
      </c>
      <c r="AQ14" s="17">
        <v>0.13954097745799299</v>
      </c>
      <c r="AR14" s="17">
        <v>0.156350777535748</v>
      </c>
      <c r="AS14" s="17">
        <v>0.177651020123925</v>
      </c>
      <c r="AT14" s="17"/>
      <c r="AU14" s="17">
        <v>0.137541888277564</v>
      </c>
      <c r="AV14" s="17">
        <v>0.146695915116313</v>
      </c>
      <c r="AW14" s="17">
        <v>0.12796797601224799</v>
      </c>
      <c r="AX14" s="17">
        <v>0.15420583128413501</v>
      </c>
      <c r="AY14" s="17">
        <v>0.232406089843712</v>
      </c>
    </row>
    <row r="15" spans="2:51" x14ac:dyDescent="0.35">
      <c r="B15" s="18" t="s">
        <v>133</v>
      </c>
      <c r="C15" s="17">
        <v>0.11669226334942601</v>
      </c>
      <c r="D15" s="17">
        <v>0.111550292718087</v>
      </c>
      <c r="E15" s="17">
        <v>0.121942795478704</v>
      </c>
      <c r="F15" s="17"/>
      <c r="G15" s="17">
        <v>0.10227045981728</v>
      </c>
      <c r="H15" s="17">
        <v>0.104817102866166</v>
      </c>
      <c r="I15" s="17">
        <v>0.116635384964104</v>
      </c>
      <c r="J15" s="17">
        <v>0.13494313299038599</v>
      </c>
      <c r="K15" s="17">
        <v>9.8235270576920095E-2</v>
      </c>
      <c r="L15" s="17">
        <v>0.13349158292042099</v>
      </c>
      <c r="M15" s="17"/>
      <c r="N15" s="17">
        <v>0.118850280127269</v>
      </c>
      <c r="O15" s="17">
        <v>0.12681612201797501</v>
      </c>
      <c r="P15" s="17">
        <v>0.130056880066764</v>
      </c>
      <c r="Q15" s="17">
        <v>8.8947202650103696E-2</v>
      </c>
      <c r="R15" s="17"/>
      <c r="S15" s="17">
        <v>0.106798078380206</v>
      </c>
      <c r="T15" s="17">
        <v>0.113322124108029</v>
      </c>
      <c r="U15" s="17">
        <v>0.110634156609017</v>
      </c>
      <c r="V15" s="17">
        <v>0.11325172741133201</v>
      </c>
      <c r="W15" s="17">
        <v>0.125000537964851</v>
      </c>
      <c r="X15" s="17">
        <v>0.100579950253641</v>
      </c>
      <c r="Y15" s="17">
        <v>0.133573786091844</v>
      </c>
      <c r="Z15" s="17">
        <v>8.9204399944567206E-2</v>
      </c>
      <c r="AA15" s="17">
        <v>0.12537818968871101</v>
      </c>
      <c r="AB15" s="17">
        <v>0.13582135965422301</v>
      </c>
      <c r="AC15" s="17">
        <v>8.3422128008392202E-2</v>
      </c>
      <c r="AD15" s="17">
        <v>0.19127949367974201</v>
      </c>
      <c r="AE15" s="17"/>
      <c r="AF15" s="17">
        <v>0.13883945016559401</v>
      </c>
      <c r="AG15" s="17">
        <v>0.10223788881595899</v>
      </c>
      <c r="AH15" s="17">
        <v>0.11239399767398101</v>
      </c>
      <c r="AI15" s="17"/>
      <c r="AJ15" s="17">
        <v>0.13862611469936101</v>
      </c>
      <c r="AK15" s="17">
        <v>0.105795076761489</v>
      </c>
      <c r="AL15" s="17">
        <v>9.7807547002471795E-2</v>
      </c>
      <c r="AM15" s="17">
        <v>4.43129203870989E-2</v>
      </c>
      <c r="AN15" s="17">
        <v>9.5256724721152403E-2</v>
      </c>
      <c r="AO15" s="17"/>
      <c r="AP15" s="17">
        <v>0.14661954814657899</v>
      </c>
      <c r="AQ15" s="17">
        <v>0.11657340433815</v>
      </c>
      <c r="AR15" s="17">
        <v>0.10003831712048</v>
      </c>
      <c r="AS15" s="17">
        <v>0.103208234459126</v>
      </c>
      <c r="AT15" s="17"/>
      <c r="AU15" s="17">
        <v>0.12447241883719</v>
      </c>
      <c r="AV15" s="17">
        <v>0.110239047467615</v>
      </c>
      <c r="AW15" s="17">
        <v>9.6105701551924605E-2</v>
      </c>
      <c r="AX15" s="17">
        <v>0.12890374550768299</v>
      </c>
      <c r="AY15" s="17">
        <v>0.148459110835995</v>
      </c>
    </row>
    <row r="16" spans="2:51" x14ac:dyDescent="0.35">
      <c r="B16" s="18" t="s">
        <v>134</v>
      </c>
      <c r="C16" s="17">
        <v>9.4830956210050402E-2</v>
      </c>
      <c r="D16" s="17">
        <v>8.4620422900338804E-2</v>
      </c>
      <c r="E16" s="17">
        <v>0.10394848513212999</v>
      </c>
      <c r="F16" s="17"/>
      <c r="G16" s="17">
        <v>8.7267264061940394E-2</v>
      </c>
      <c r="H16" s="17">
        <v>9.0059474233109907E-2</v>
      </c>
      <c r="I16" s="17">
        <v>8.2923198340490306E-2</v>
      </c>
      <c r="J16" s="17">
        <v>9.5613416278437696E-2</v>
      </c>
      <c r="K16" s="17">
        <v>0.117733630597485</v>
      </c>
      <c r="L16" s="17">
        <v>9.7428526049508204E-2</v>
      </c>
      <c r="M16" s="17"/>
      <c r="N16" s="17">
        <v>6.9158265878397601E-2</v>
      </c>
      <c r="O16" s="17">
        <v>0.117568674012965</v>
      </c>
      <c r="P16" s="17">
        <v>8.8518136605783906E-2</v>
      </c>
      <c r="Q16" s="17">
        <v>0.10650632210597399</v>
      </c>
      <c r="R16" s="17"/>
      <c r="S16" s="17">
        <v>8.1558122626890495E-2</v>
      </c>
      <c r="T16" s="17">
        <v>9.0197267608343706E-2</v>
      </c>
      <c r="U16" s="17">
        <v>0.122634609358113</v>
      </c>
      <c r="V16" s="17">
        <v>8.52809863027503E-2</v>
      </c>
      <c r="W16" s="17">
        <v>9.8379931859227901E-2</v>
      </c>
      <c r="X16" s="17">
        <v>9.0429910042561207E-2</v>
      </c>
      <c r="Y16" s="17">
        <v>0.10417596550251899</v>
      </c>
      <c r="Z16" s="17">
        <v>0.148462500450495</v>
      </c>
      <c r="AA16" s="17">
        <v>0.12735514272472601</v>
      </c>
      <c r="AB16" s="17">
        <v>7.4983478493756195E-2</v>
      </c>
      <c r="AC16" s="17">
        <v>4.3311126884270898E-2</v>
      </c>
      <c r="AD16" s="17">
        <v>6.6801737553939505E-2</v>
      </c>
      <c r="AE16" s="17"/>
      <c r="AF16" s="17">
        <v>9.0022416447963494E-2</v>
      </c>
      <c r="AG16" s="17">
        <v>9.4035107893334594E-2</v>
      </c>
      <c r="AH16" s="17">
        <v>9.2119630266052202E-2</v>
      </c>
      <c r="AI16" s="17"/>
      <c r="AJ16" s="17">
        <v>9.8498675309720299E-2</v>
      </c>
      <c r="AK16" s="17">
        <v>9.8720472746418E-2</v>
      </c>
      <c r="AL16" s="17">
        <v>8.8492994838016398E-2</v>
      </c>
      <c r="AM16" s="17">
        <v>7.10085093021849E-2</v>
      </c>
      <c r="AN16" s="17">
        <v>0.10704852946351399</v>
      </c>
      <c r="AO16" s="17"/>
      <c r="AP16" s="17">
        <v>8.4039745046340597E-2</v>
      </c>
      <c r="AQ16" s="17">
        <v>9.9307085096930106E-2</v>
      </c>
      <c r="AR16" s="17">
        <v>8.1766067857384106E-2</v>
      </c>
      <c r="AS16" s="17">
        <v>0.13784203613450099</v>
      </c>
      <c r="AT16" s="17"/>
      <c r="AU16" s="17">
        <v>7.8057201862334905E-2</v>
      </c>
      <c r="AV16" s="17">
        <v>0.112661938362388</v>
      </c>
      <c r="AW16" s="17">
        <v>0.106737378639142</v>
      </c>
      <c r="AX16" s="17">
        <v>8.8785628274493794E-2</v>
      </c>
      <c r="AY16" s="17">
        <v>0</v>
      </c>
    </row>
    <row r="17" spans="2:51" x14ac:dyDescent="0.35">
      <c r="B17" s="18" t="s">
        <v>135</v>
      </c>
      <c r="C17" s="17">
        <v>8.9707452791228701E-2</v>
      </c>
      <c r="D17" s="17">
        <v>9.0448499198162599E-2</v>
      </c>
      <c r="E17" s="17">
        <v>8.8234411768391002E-2</v>
      </c>
      <c r="F17" s="17"/>
      <c r="G17" s="17">
        <v>7.2867658548574493E-2</v>
      </c>
      <c r="H17" s="17">
        <v>7.2193268826198198E-2</v>
      </c>
      <c r="I17" s="17">
        <v>8.4418892192508393E-2</v>
      </c>
      <c r="J17" s="17">
        <v>8.6250894930468003E-2</v>
      </c>
      <c r="K17" s="17">
        <v>0.100494672558622</v>
      </c>
      <c r="L17" s="17">
        <v>0.115009587876307</v>
      </c>
      <c r="M17" s="17"/>
      <c r="N17" s="17">
        <v>3.5501789057601797E-2</v>
      </c>
      <c r="O17" s="17">
        <v>7.6887173265668601E-2</v>
      </c>
      <c r="P17" s="17">
        <v>0.113118633407535</v>
      </c>
      <c r="Q17" s="17">
        <v>0.139279579866492</v>
      </c>
      <c r="R17" s="17"/>
      <c r="S17" s="17">
        <v>5.8227517993739E-2</v>
      </c>
      <c r="T17" s="17">
        <v>0.118177017294492</v>
      </c>
      <c r="U17" s="17">
        <v>8.0159431325426203E-2</v>
      </c>
      <c r="V17" s="17">
        <v>5.4844312532130797E-2</v>
      </c>
      <c r="W17" s="17">
        <v>8.2627255063637703E-2</v>
      </c>
      <c r="X17" s="17">
        <v>8.9385489129574697E-2</v>
      </c>
      <c r="Y17" s="17">
        <v>0.12805829312918099</v>
      </c>
      <c r="Z17" s="17">
        <v>5.9942194407130597E-2</v>
      </c>
      <c r="AA17" s="17">
        <v>8.7339300934623706E-2</v>
      </c>
      <c r="AB17" s="17">
        <v>0.10434438171542899</v>
      </c>
      <c r="AC17" s="17">
        <v>0.117620574155404</v>
      </c>
      <c r="AD17" s="17">
        <v>0.116101162604321</v>
      </c>
      <c r="AE17" s="17"/>
      <c r="AF17" s="17">
        <v>9.9613223504449497E-2</v>
      </c>
      <c r="AG17" s="17">
        <v>8.5586045907314903E-2</v>
      </c>
      <c r="AH17" s="17">
        <v>8.03329120122908E-2</v>
      </c>
      <c r="AI17" s="17"/>
      <c r="AJ17" s="17">
        <v>7.5667777835066397E-2</v>
      </c>
      <c r="AK17" s="17">
        <v>8.1742923953880595E-2</v>
      </c>
      <c r="AL17" s="17">
        <v>9.3884163434492393E-2</v>
      </c>
      <c r="AM17" s="17">
        <v>0.256101041365282</v>
      </c>
      <c r="AN17" s="17">
        <v>0.110591085418676</v>
      </c>
      <c r="AO17" s="17"/>
      <c r="AP17" s="17">
        <v>7.15796504032227E-2</v>
      </c>
      <c r="AQ17" s="17">
        <v>8.9005242672060697E-2</v>
      </c>
      <c r="AR17" s="17">
        <v>0.105648355025278</v>
      </c>
      <c r="AS17" s="17">
        <v>0.10073887549895701</v>
      </c>
      <c r="AT17" s="17"/>
      <c r="AU17" s="17">
        <v>0.10591701826524701</v>
      </c>
      <c r="AV17" s="17">
        <v>0.107829020494713</v>
      </c>
      <c r="AW17" s="17">
        <v>7.2894012818609799E-2</v>
      </c>
      <c r="AX17" s="17">
        <v>4.5713962016057597E-2</v>
      </c>
      <c r="AY17" s="17">
        <v>4.5173178161193303E-2</v>
      </c>
    </row>
    <row r="18" spans="2:51" x14ac:dyDescent="0.35">
      <c r="B18" s="18" t="s">
        <v>136</v>
      </c>
      <c r="C18" s="17">
        <v>9.1464555828431299E-2</v>
      </c>
      <c r="D18" s="17">
        <v>8.1361019479537597E-2</v>
      </c>
      <c r="E18" s="17">
        <v>0.101510543263081</v>
      </c>
      <c r="F18" s="17"/>
      <c r="G18" s="17">
        <v>5.83955760336278E-2</v>
      </c>
      <c r="H18" s="17">
        <v>6.7187368353689395E-2</v>
      </c>
      <c r="I18" s="17">
        <v>8.6899612356563793E-2</v>
      </c>
      <c r="J18" s="17">
        <v>0.104377971445606</v>
      </c>
      <c r="K18" s="17">
        <v>0.15599267573678699</v>
      </c>
      <c r="L18" s="17">
        <v>8.2966162202221402E-2</v>
      </c>
      <c r="M18" s="17"/>
      <c r="N18" s="17">
        <v>2.4359055295330501E-2</v>
      </c>
      <c r="O18" s="17">
        <v>7.2012116600236001E-2</v>
      </c>
      <c r="P18" s="17">
        <v>4.8490988594634202E-2</v>
      </c>
      <c r="Q18" s="17">
        <v>0.22403689747392699</v>
      </c>
      <c r="R18" s="17"/>
      <c r="S18" s="17">
        <v>4.7126695503195398E-2</v>
      </c>
      <c r="T18" s="17">
        <v>9.2507980138949397E-2</v>
      </c>
      <c r="U18" s="17">
        <v>0.12929685038918401</v>
      </c>
      <c r="V18" s="17">
        <v>0.11892879712669201</v>
      </c>
      <c r="W18" s="17">
        <v>0.10286492992278</v>
      </c>
      <c r="X18" s="17">
        <v>9.19727898261401E-2</v>
      </c>
      <c r="Y18" s="17">
        <v>8.7236919729598794E-2</v>
      </c>
      <c r="Z18" s="17">
        <v>6.5454105636897006E-2</v>
      </c>
      <c r="AA18" s="17">
        <v>6.5323655578059497E-2</v>
      </c>
      <c r="AB18" s="17">
        <v>0.10983129401058001</v>
      </c>
      <c r="AC18" s="17">
        <v>0.151924009797229</v>
      </c>
      <c r="AD18" s="17">
        <v>6.7731799070630705E-2</v>
      </c>
      <c r="AE18" s="17"/>
      <c r="AF18" s="17">
        <v>9.6525258021641497E-2</v>
      </c>
      <c r="AG18" s="17">
        <v>8.1611645829058693E-2</v>
      </c>
      <c r="AH18" s="17">
        <v>0.12454379445831799</v>
      </c>
      <c r="AI18" s="17"/>
      <c r="AJ18" s="17">
        <v>6.3337501253836498E-2</v>
      </c>
      <c r="AK18" s="17">
        <v>0.105242105948713</v>
      </c>
      <c r="AL18" s="17">
        <v>8.1616994183883296E-2</v>
      </c>
      <c r="AM18" s="17">
        <v>7.33127738385244E-2</v>
      </c>
      <c r="AN18" s="17">
        <v>0.11805571273683201</v>
      </c>
      <c r="AO18" s="17"/>
      <c r="AP18" s="17">
        <v>3.63734827467199E-2</v>
      </c>
      <c r="AQ18" s="17">
        <v>8.7369266603856896E-2</v>
      </c>
      <c r="AR18" s="17">
        <v>0.118424204033251</v>
      </c>
      <c r="AS18" s="17">
        <v>0.12144657770296299</v>
      </c>
      <c r="AT18" s="17"/>
      <c r="AU18" s="17">
        <v>0.14400076742628901</v>
      </c>
      <c r="AV18" s="17">
        <v>9.1527515713485497E-2</v>
      </c>
      <c r="AW18" s="17">
        <v>6.1821203894524002E-2</v>
      </c>
      <c r="AX18" s="17">
        <v>3.35065485681297E-2</v>
      </c>
      <c r="AY18" s="17">
        <v>4.9731114946909898E-2</v>
      </c>
    </row>
    <row r="19" spans="2:51" x14ac:dyDescent="0.35">
      <c r="B19" s="18" t="s">
        <v>70</v>
      </c>
      <c r="C19" s="19">
        <v>0.175108385780993</v>
      </c>
      <c r="D19" s="19">
        <v>0.123712132696565</v>
      </c>
      <c r="E19" s="19">
        <v>0.22564163594212</v>
      </c>
      <c r="F19" s="19"/>
      <c r="G19" s="19">
        <v>0.16384228553639499</v>
      </c>
      <c r="H19" s="19">
        <v>0.166699569491293</v>
      </c>
      <c r="I19" s="19">
        <v>0.17921424437564801</v>
      </c>
      <c r="J19" s="19">
        <v>0.168760290565348</v>
      </c>
      <c r="K19" s="19">
        <v>0.190090489001768</v>
      </c>
      <c r="L19" s="19">
        <v>0.18116661739005999</v>
      </c>
      <c r="M19" s="19"/>
      <c r="N19" s="19">
        <v>0.13659493537429199</v>
      </c>
      <c r="O19" s="19">
        <v>0.18197564355410301</v>
      </c>
      <c r="P19" s="19">
        <v>0.18962624880225701</v>
      </c>
      <c r="Q19" s="19">
        <v>0.19628076261320401</v>
      </c>
      <c r="R19" s="19"/>
      <c r="S19" s="19">
        <v>0.141261146979862</v>
      </c>
      <c r="T19" s="19">
        <v>0.15577100573458399</v>
      </c>
      <c r="U19" s="19">
        <v>0.13722708693531199</v>
      </c>
      <c r="V19" s="19">
        <v>0.18872894670822399</v>
      </c>
      <c r="W19" s="19">
        <v>0.16483268886907901</v>
      </c>
      <c r="X19" s="19">
        <v>0.21528551432631399</v>
      </c>
      <c r="Y19" s="19">
        <v>0.19441388417664199</v>
      </c>
      <c r="Z19" s="19">
        <v>0.152083438327312</v>
      </c>
      <c r="AA19" s="19">
        <v>0.17643704448662101</v>
      </c>
      <c r="AB19" s="19">
        <v>0.21167182044315599</v>
      </c>
      <c r="AC19" s="19">
        <v>0.220147318914104</v>
      </c>
      <c r="AD19" s="19">
        <v>0.17002330583317399</v>
      </c>
      <c r="AE19" s="19"/>
      <c r="AF19" s="19">
        <v>0.17128336722687601</v>
      </c>
      <c r="AG19" s="19">
        <v>0.15102222382524899</v>
      </c>
      <c r="AH19" s="19">
        <v>0.23312054712986</v>
      </c>
      <c r="AI19" s="19"/>
      <c r="AJ19" s="19">
        <v>0.144819270271283</v>
      </c>
      <c r="AK19" s="19">
        <v>0.144121824151138</v>
      </c>
      <c r="AL19" s="19">
        <v>0.119650823796982</v>
      </c>
      <c r="AM19" s="19">
        <v>0.23556724217131</v>
      </c>
      <c r="AN19" s="19">
        <v>0.27211163458348703</v>
      </c>
      <c r="AO19" s="19"/>
      <c r="AP19" s="19">
        <v>0.15056136181914001</v>
      </c>
      <c r="AQ19" s="19">
        <v>0.14894292389060701</v>
      </c>
      <c r="AR19" s="19">
        <v>0.119745982303736</v>
      </c>
      <c r="AS19" s="19">
        <v>0.12968762880260901</v>
      </c>
      <c r="AT19" s="19"/>
      <c r="AU19" s="19">
        <v>0.244491244421851</v>
      </c>
      <c r="AV19" s="19">
        <v>0.18786334468428401</v>
      </c>
      <c r="AW19" s="19">
        <v>0.14110442348065899</v>
      </c>
      <c r="AX19" s="19">
        <v>9.5268049306905106E-2</v>
      </c>
      <c r="AY19" s="19">
        <v>8.6487098523151104E-2</v>
      </c>
    </row>
    <row r="20" spans="2:51" x14ac:dyDescent="0.35">
      <c r="B20" s="16"/>
    </row>
    <row r="21" spans="2:51" x14ac:dyDescent="0.35">
      <c r="B21" t="s">
        <v>73</v>
      </c>
    </row>
    <row r="22" spans="2:51" x14ac:dyDescent="0.35">
      <c r="B22" t="s">
        <v>74</v>
      </c>
    </row>
    <row r="24" spans="2:51" x14ac:dyDescent="0.35">
      <c r="B24" s="8" t="str">
        <f>HYPERLINK("#'Contents'!A1", "Return to Contents")</f>
        <v>Return to Contents</v>
      </c>
    </row>
  </sheetData>
  <mergeCells count="9">
    <mergeCell ref="AJ5:AN5"/>
    <mergeCell ref="AP5:AS5"/>
    <mergeCell ref="AU5:AY5"/>
    <mergeCell ref="D2:AS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MichelaArena</dc:creator>
  <cp:lastModifiedBy>Michela Arena</cp:lastModifiedBy>
  <dcterms:created xsi:type="dcterms:W3CDTF">2024-05-23T10:22:59Z</dcterms:created>
  <dcterms:modified xsi:type="dcterms:W3CDTF">2024-05-23T09:39:12Z</dcterms:modified>
</cp:coreProperties>
</file>