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JulesWalkden\Documents\"/>
    </mc:Choice>
  </mc:AlternateContent>
  <xr:revisionPtr revIDLastSave="0" documentId="8_{6C3300B8-57F6-44AF-BCA3-052524F822FA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Cover Sheet" sheetId="1" r:id="rId1"/>
    <sheet name="Contents" sheetId="2" r:id="rId2"/>
    <sheet name="Full Results" sheetId="3" r:id="rId3"/>
    <sheet name="Table 1" sheetId="4" r:id="rId4"/>
    <sheet name="Table 2" sheetId="5" r:id="rId5"/>
    <sheet name="Table 3" sheetId="6" r:id="rId6"/>
    <sheet name="Table 4" sheetId="7" r:id="rId7"/>
    <sheet name="Table 5" sheetId="8" r:id="rId8"/>
    <sheet name="Table 6" sheetId="9" r:id="rId9"/>
    <sheet name="Table 7" sheetId="10" r:id="rId10"/>
    <sheet name="Table 8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1" l="1"/>
  <c r="B18" i="10"/>
  <c r="B18" i="9"/>
  <c r="B18" i="8"/>
  <c r="B18" i="7"/>
  <c r="B18" i="6"/>
  <c r="B18" i="5"/>
  <c r="B18" i="4"/>
  <c r="E16" i="2"/>
  <c r="D16" i="2"/>
  <c r="E15" i="2"/>
  <c r="D15" i="2"/>
  <c r="E14" i="2"/>
  <c r="D14" i="2"/>
  <c r="E13" i="2"/>
  <c r="D13" i="2"/>
  <c r="E12" i="2"/>
  <c r="D12" i="2"/>
  <c r="E11" i="2"/>
  <c r="D11" i="2"/>
  <c r="E10" i="2"/>
  <c r="D10" i="2"/>
  <c r="D9" i="2"/>
  <c r="D6" i="2"/>
  <c r="F20" i="1"/>
</calcChain>
</file>

<file path=xl/sharedStrings.xml><?xml version="1.0" encoding="utf-8"?>
<sst xmlns="http://schemas.openxmlformats.org/spreadsheetml/2006/main" count="497" uniqueCount="81">
  <si>
    <t>Public First Omnibus (economic growth)</t>
  </si>
  <si>
    <t>Fieldwork:</t>
  </si>
  <si>
    <t>19th Jan - 22nd Jan 2026</t>
  </si>
  <si>
    <t xml:space="preserve">Interview Method: </t>
  </si>
  <si>
    <t>Online Survey</t>
  </si>
  <si>
    <t>Population represented:</t>
  </si>
  <si>
    <t>UK Adults</t>
  </si>
  <si>
    <t>Sample size:</t>
  </si>
  <si>
    <t>Methodology:</t>
  </si>
  <si>
    <t>All results are weighted using Iterative Proportional Fitting, or 'Raking'. The results are  weighted by interlocking age &amp; gender, region and social grade to Nationally Representative Proportions</t>
  </si>
  <si>
    <t>Public First is a member of the BPC and abides by its rules. For more information please contact the Public First polling team:</t>
  </si>
  <si>
    <t>Table of Contents</t>
  </si>
  <si>
    <t>Individual Tables</t>
  </si>
  <si>
    <t>Full Result Row</t>
  </si>
  <si>
    <t>Question Base</t>
  </si>
  <si>
    <t/>
  </si>
  <si>
    <t>Total</t>
  </si>
  <si>
    <t>Male</t>
  </si>
  <si>
    <t>Female</t>
  </si>
  <si>
    <t>Unweighted</t>
  </si>
  <si>
    <t>Weighted</t>
  </si>
  <si>
    <t>18-24</t>
  </si>
  <si>
    <t>25-34</t>
  </si>
  <si>
    <t>35-44</t>
  </si>
  <si>
    <t>45-54</t>
  </si>
  <si>
    <t>55-64</t>
  </si>
  <si>
    <t>65+</t>
  </si>
  <si>
    <t>AB</t>
  </si>
  <si>
    <t>C1</t>
  </si>
  <si>
    <t>C2</t>
  </si>
  <si>
    <t>DE</t>
  </si>
  <si>
    <t>London</t>
  </si>
  <si>
    <t>South East</t>
  </si>
  <si>
    <t>South West</t>
  </si>
  <si>
    <t>East of England</t>
  </si>
  <si>
    <t>East Midlands</t>
  </si>
  <si>
    <t>West Midlands</t>
  </si>
  <si>
    <t>Yorkshire and the Humber</t>
  </si>
  <si>
    <t>North East</t>
  </si>
  <si>
    <t>North West</t>
  </si>
  <si>
    <t>Scotland</t>
  </si>
  <si>
    <t>Wales</t>
  </si>
  <si>
    <t>Northern Ireland</t>
  </si>
  <si>
    <t>Conservative Party</t>
  </si>
  <si>
    <t>Labour Party</t>
  </si>
  <si>
    <t>Liberal Democrats</t>
  </si>
  <si>
    <t>Reform UK</t>
  </si>
  <si>
    <t>Green Party</t>
  </si>
  <si>
    <t>Conservative</t>
  </si>
  <si>
    <t>Labour</t>
  </si>
  <si>
    <t>The Green Party</t>
  </si>
  <si>
    <t>Gender</t>
  </si>
  <si>
    <t>Age</t>
  </si>
  <si>
    <t>Social Grade</t>
  </si>
  <si>
    <t>Region</t>
  </si>
  <si>
    <t>2024</t>
  </si>
  <si>
    <t>Voting Intention</t>
  </si>
  <si>
    <t xml:space="preserve"> The world is changing and the UK needs to change to stay ahead</t>
  </si>
  <si>
    <t xml:space="preserve"> The UK’s future success depends on its ability to make scientific discoveries and invent new things</t>
  </si>
  <si>
    <t xml:space="preserve"> For the UK to be successful in the future, it must fully utilise the skills and talents of its entire population.</t>
  </si>
  <si>
    <t xml:space="preserve"> It’s important that we build more successful industries in every part of the country</t>
  </si>
  <si>
    <t xml:space="preserve"> UK universities are important to creating the country’s future economic success</t>
  </si>
  <si>
    <t xml:space="preserve"> UK universities are a reason to be optimistic about the country’s future</t>
  </si>
  <si>
    <t xml:space="preserve"> UK universities could do more to help the country succeed</t>
  </si>
  <si>
    <t>Strongly agree</t>
  </si>
  <si>
    <t>Agree</t>
  </si>
  <si>
    <t>Neither agree nor disagree</t>
  </si>
  <si>
    <t>Disagree</t>
  </si>
  <si>
    <t>Strongly disagree</t>
  </si>
  <si>
    <t>Grid Summary: Do you agree or disagree with these statements in relation to the nation's future?</t>
  </si>
  <si>
    <t>Fieldwork: 19th Jan - 22nd Jan 2026</t>
  </si>
  <si>
    <t>Data weighted by interlocking age &amp; gender, region and social grade to Nationally Representative Proportions</t>
  </si>
  <si>
    <t>BASE: All Respondents</t>
  </si>
  <si>
    <t>Do you agree or disagree with these statements in relation to the nation's future?: The world is changing and the UK needs to change to stay ahead</t>
  </si>
  <si>
    <t>Do you agree or disagree with these statements in relation to the nation's future?: The UK’s future success depends on its ability to make scientific discoveries and invent new things</t>
  </si>
  <si>
    <t>Do you agree or disagree with these statements in relation to the nation's future?: For the UK to be successful in the future, it must fully utilise the skills and talents of its entire population.</t>
  </si>
  <si>
    <t>Do you agree or disagree with these statements in relation to the nation's future?: It’s important that we build more successful industries in every part of the country</t>
  </si>
  <si>
    <t>Do you agree or disagree with these statements in relation to the nation's future?: UK universities are important to creating the country’s future economic success</t>
  </si>
  <si>
    <t>Do you agree or disagree with these statements in relation to the nation's future?: UK universities are a reason to be optimistic about the country’s future</t>
  </si>
  <si>
    <t>Do you agree or disagree with these statements in relation to the nation's future?: UK universities could do more to help the country succeed</t>
  </si>
  <si>
    <t>Full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</si>
</sst>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scheme val="minor"/>
    </font>
    <font>
      <b/>
      <sz val="18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3"/>
      <color rgb="FF000000"/>
      <name val="Calibri"/>
      <family val="2"/>
    </font>
    <font>
      <i/>
      <sz val="13"/>
      <color rgb="FF000000"/>
      <name val="Calibri"/>
      <family val="2"/>
    </font>
    <font>
      <i/>
      <u/>
      <sz val="13"/>
      <color theme="1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2"/>
      <color rgb="FF000000"/>
      <name val="Calibri"/>
      <family val="2"/>
    </font>
    <font>
      <b/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/>
    <xf numFmtId="0" fontId="8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9" fontId="8" fillId="0" borderId="2" xfId="0" applyNumberFormat="1" applyFont="1" applyBorder="1" applyAlignment="1">
      <alignment horizontal="center" vertical="center"/>
    </xf>
    <xf numFmtId="0" fontId="11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/>
    <xf numFmtId="0" fontId="4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10" fillId="0" borderId="0" xfId="0" applyFont="1" applyAlignment="1">
      <alignment vertical="top" wrapText="1"/>
    </xf>
    <xf numFmtId="0" fontId="8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4389120" cy="8229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7:M20"/>
  <sheetViews>
    <sheetView showGridLines="0" tabSelected="1" workbookViewId="0"/>
  </sheetViews>
  <sheetFormatPr defaultColWidth="10.90625" defaultRowHeight="14.5" x14ac:dyDescent="0.35"/>
  <sheetData>
    <row r="7" spans="6:12" ht="40" customHeight="1" x14ac:dyDescent="0.35">
      <c r="F7" s="22" t="s">
        <v>0</v>
      </c>
      <c r="G7" s="23"/>
      <c r="H7" s="23"/>
      <c r="I7" s="23"/>
      <c r="J7" s="23"/>
      <c r="K7" s="23"/>
      <c r="L7" s="23"/>
    </row>
    <row r="10" spans="6:12" ht="20" customHeight="1" x14ac:dyDescent="0.45">
      <c r="F10" s="2" t="s">
        <v>1</v>
      </c>
      <c r="K10" s="3" t="s">
        <v>2</v>
      </c>
    </row>
    <row r="11" spans="6:12" ht="20" customHeight="1" x14ac:dyDescent="0.45">
      <c r="F11" s="2" t="s">
        <v>3</v>
      </c>
      <c r="K11" s="3" t="s">
        <v>4</v>
      </c>
    </row>
    <row r="12" spans="6:12" ht="20" customHeight="1" x14ac:dyDescent="0.45">
      <c r="F12" s="2" t="s">
        <v>5</v>
      </c>
      <c r="K12" s="3" t="s">
        <v>6</v>
      </c>
    </row>
    <row r="13" spans="6:12" ht="20" customHeight="1" x14ac:dyDescent="0.45">
      <c r="F13" s="2" t="s">
        <v>7</v>
      </c>
      <c r="K13" s="3">
        <v>2045</v>
      </c>
    </row>
    <row r="14" spans="6:12" ht="18.5" x14ac:dyDescent="0.45">
      <c r="F14" s="2"/>
    </row>
    <row r="15" spans="6:12" ht="18.5" x14ac:dyDescent="0.45">
      <c r="F15" s="2"/>
    </row>
    <row r="16" spans="6:12" ht="18.5" x14ac:dyDescent="0.45">
      <c r="F16" s="2" t="s">
        <v>8</v>
      </c>
    </row>
    <row r="17" spans="6:13" ht="50" customHeight="1" x14ac:dyDescent="0.35">
      <c r="F17" s="24" t="s">
        <v>9</v>
      </c>
      <c r="G17" s="23"/>
      <c r="H17" s="23"/>
      <c r="I17" s="23"/>
      <c r="J17" s="23"/>
      <c r="K17" s="23"/>
      <c r="L17" s="23"/>
      <c r="M17" s="23"/>
    </row>
    <row r="19" spans="6:13" ht="30" customHeight="1" x14ac:dyDescent="0.35">
      <c r="F19" s="4" t="s">
        <v>10</v>
      </c>
    </row>
    <row r="20" spans="6:13" ht="17" x14ac:dyDescent="0.35">
      <c r="F20" s="5" t="str">
        <f>HYPERLINK("mailto:" &amp; "polling@publicfirst.co.uk" &amp; "?subject="&amp; F7, "polling@publicfirst.co.uk")</f>
        <v>polling@publicfirst.co.uk</v>
      </c>
    </row>
  </sheetData>
  <mergeCells count="2">
    <mergeCell ref="F7:L7"/>
    <mergeCell ref="F17:M17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F16"/>
  <sheetViews>
    <sheetView showGridLines="0" workbookViewId="0">
      <selection activeCell="D24" sqref="D24"/>
    </sheetView>
  </sheetViews>
  <sheetFormatPr defaultColWidth="10.90625" defaultRowHeight="14.5" x14ac:dyDescent="0.35"/>
  <cols>
    <col min="4" max="4" width="100.7265625" customWidth="1"/>
    <col min="5" max="5" width="20.7265625" customWidth="1"/>
  </cols>
  <sheetData>
    <row r="2" spans="3:6" ht="40" customHeight="1" x14ac:dyDescent="0.35">
      <c r="D2" s="1" t="s">
        <v>11</v>
      </c>
    </row>
    <row r="6" spans="3:6" x14ac:dyDescent="0.35">
      <c r="D6" s="8" t="str">
        <f>HYPERLINK("#'Full Results'!A1", "Full Results")</f>
        <v>Full Results</v>
      </c>
    </row>
    <row r="8" spans="3:6" x14ac:dyDescent="0.35">
      <c r="D8" s="6" t="s">
        <v>12</v>
      </c>
      <c r="E8" s="6" t="s">
        <v>13</v>
      </c>
      <c r="F8" s="6" t="s">
        <v>14</v>
      </c>
    </row>
    <row r="9" spans="3:6" x14ac:dyDescent="0.35">
      <c r="C9">
        <v>1</v>
      </c>
      <c r="D9" s="8" t="str">
        <f>HYPERLINK("#'Table 1'!A1", "Grid Summary: Do you agree or disagree with these statements in relation to the nation's future?")</f>
        <v>Grid Summary: Do you agree or disagree with these statements in relation to the nation's future?</v>
      </c>
      <c r="E9" s="7"/>
      <c r="F9" t="s">
        <v>72</v>
      </c>
    </row>
    <row r="10" spans="3:6" x14ac:dyDescent="0.35">
      <c r="C10">
        <v>2</v>
      </c>
      <c r="D10" s="8" t="str">
        <f>HYPERLINK("#'Table 2'!A1", "Do you agree or disagree with these statements in relation to the nation's future?: The world is changing and the UK needs to change to stay ahead")</f>
        <v>Do you agree or disagree with these statements in relation to the nation's future?: The world is changing and the UK needs to change to stay ahead</v>
      </c>
      <c r="E10" s="18" t="str">
        <f>HYPERLINK("#'Full Results'!A11", "11")</f>
        <v>11</v>
      </c>
      <c r="F10" t="s">
        <v>72</v>
      </c>
    </row>
    <row r="11" spans="3:6" x14ac:dyDescent="0.35">
      <c r="C11">
        <v>3</v>
      </c>
      <c r="D11" s="8" t="str">
        <f>HYPERLINK("#'Table 3'!A1", "Do you agree or disagree with these statements in relation to the nation's future?: The UK’s future success depends on its ability to make scientific discoveries and invent new things")</f>
        <v>Do you agree or disagree with these statements in relation to the nation's future?: The UK’s future success depends on its ability to make scientific discoveries and invent new things</v>
      </c>
      <c r="E11" s="18" t="str">
        <f>HYPERLINK("#'Full Results'!A19", "19")</f>
        <v>19</v>
      </c>
      <c r="F11" t="s">
        <v>72</v>
      </c>
    </row>
    <row r="12" spans="3:6" x14ac:dyDescent="0.35">
      <c r="C12">
        <v>4</v>
      </c>
      <c r="D12" s="8" t="str">
        <f>HYPERLINK("#'Table 4'!A1", "Do you agree or disagree with these statements in relation to the nation's future?: For the UK to be successful in the future, it must fully utilise the skills and talents of its entire population.")</f>
        <v>Do you agree or disagree with these statements in relation to the nation's future?: For the UK to be successful in the future, it must fully utilise the skills and talents of its entire population.</v>
      </c>
      <c r="E12" s="18" t="str">
        <f>HYPERLINK("#'Full Results'!A27", "27")</f>
        <v>27</v>
      </c>
      <c r="F12" t="s">
        <v>72</v>
      </c>
    </row>
    <row r="13" spans="3:6" x14ac:dyDescent="0.35">
      <c r="C13">
        <v>5</v>
      </c>
      <c r="D13" s="8" t="str">
        <f>HYPERLINK("#'Table 5'!A1", "Do you agree or disagree with these statements in relation to the nation's future?: It’s important that we build more successful industries in every part of the country")</f>
        <v>Do you agree or disagree with these statements in relation to the nation's future?: It’s important that we build more successful industries in every part of the country</v>
      </c>
      <c r="E13" s="18" t="str">
        <f>HYPERLINK("#'Full Results'!A35", "35")</f>
        <v>35</v>
      </c>
      <c r="F13" t="s">
        <v>72</v>
      </c>
    </row>
    <row r="14" spans="3:6" x14ac:dyDescent="0.35">
      <c r="C14">
        <v>6</v>
      </c>
      <c r="D14" s="8" t="str">
        <f>HYPERLINK("#'Table 6'!A1", "Do you agree or disagree with these statements in relation to the nation's future?: UK universities are important to creating the country’s future economic success")</f>
        <v>Do you agree or disagree with these statements in relation to the nation's future?: UK universities are important to creating the country’s future economic success</v>
      </c>
      <c r="E14" s="18" t="str">
        <f>HYPERLINK("#'Full Results'!A43", "43")</f>
        <v>43</v>
      </c>
      <c r="F14" t="s">
        <v>72</v>
      </c>
    </row>
    <row r="15" spans="3:6" x14ac:dyDescent="0.35">
      <c r="C15">
        <v>7</v>
      </c>
      <c r="D15" s="8" t="str">
        <f>HYPERLINK("#'Table 7'!A1", "Do you agree or disagree with these statements in relation to the nation's future?: UK universities are a reason to be optimistic about the country’s future")</f>
        <v>Do you agree or disagree with these statements in relation to the nation's future?: UK universities are a reason to be optimistic about the country’s future</v>
      </c>
      <c r="E15" s="18" t="str">
        <f>HYPERLINK("#'Full Results'!A51", "51")</f>
        <v>51</v>
      </c>
      <c r="F15" t="s">
        <v>72</v>
      </c>
    </row>
    <row r="16" spans="3:6" x14ac:dyDescent="0.35">
      <c r="C16">
        <v>8</v>
      </c>
      <c r="D16" s="8" t="str">
        <f>HYPERLINK("#'Table 8'!A1", "Do you agree or disagree with these statements in relation to the nation's future?: UK universities could do more to help the country succeed")</f>
        <v>Do you agree or disagree with these statements in relation to the nation's future?: UK universities could do more to help the country succeed</v>
      </c>
      <c r="E16" s="18" t="str">
        <f>HYPERLINK("#'Full Results'!A59", "59")</f>
        <v>59</v>
      </c>
      <c r="F16" t="s">
        <v>72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P67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B65" sqref="B11:B65"/>
    </sheetView>
  </sheetViews>
  <sheetFormatPr defaultColWidth="10.90625" defaultRowHeight="14.5" x14ac:dyDescent="0.35"/>
  <cols>
    <col min="2" max="2" width="20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6" width="10.7265625" customWidth="1"/>
    <col min="37" max="37" width="2.1796875" customWidth="1"/>
    <col min="38" max="42" width="10.7265625" customWidth="1"/>
    <col min="43" max="43" width="2.1796875" customWidth="1"/>
  </cols>
  <sheetData>
    <row r="2" spans="2:42" ht="40" customHeight="1" x14ac:dyDescent="0.35">
      <c r="D2" s="22" t="s">
        <v>80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5" spans="2:42" ht="30" customHeight="1" x14ac:dyDescent="0.35">
      <c r="B5" s="13"/>
      <c r="C5" s="13"/>
      <c r="D5" s="25" t="s">
        <v>51</v>
      </c>
      <c r="E5" s="25"/>
      <c r="F5" s="13"/>
      <c r="G5" s="25" t="s">
        <v>52</v>
      </c>
      <c r="H5" s="25"/>
      <c r="I5" s="25"/>
      <c r="J5" s="25"/>
      <c r="K5" s="25"/>
      <c r="L5" s="25"/>
      <c r="M5" s="13"/>
      <c r="N5" s="25" t="s">
        <v>53</v>
      </c>
      <c r="O5" s="25"/>
      <c r="P5" s="25"/>
      <c r="Q5" s="25"/>
      <c r="R5" s="13"/>
      <c r="S5" s="25" t="s">
        <v>54</v>
      </c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13"/>
      <c r="AF5" s="25" t="s">
        <v>55</v>
      </c>
      <c r="AG5" s="25"/>
      <c r="AH5" s="25"/>
      <c r="AI5" s="25"/>
      <c r="AJ5" s="25"/>
      <c r="AK5" s="13"/>
      <c r="AL5" s="25" t="s">
        <v>56</v>
      </c>
      <c r="AM5" s="25"/>
      <c r="AN5" s="25"/>
      <c r="AO5" s="25"/>
      <c r="AP5" s="25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J6" s="12" t="s">
        <v>47</v>
      </c>
      <c r="AL6" s="12" t="s">
        <v>48</v>
      </c>
      <c r="AM6" s="12" t="s">
        <v>49</v>
      </c>
      <c r="AN6" s="12" t="s">
        <v>45</v>
      </c>
      <c r="AO6" s="12" t="s">
        <v>46</v>
      </c>
      <c r="AP6" s="12" t="s">
        <v>50</v>
      </c>
    </row>
    <row r="7" spans="2:42" ht="20" customHeight="1" x14ac:dyDescent="0.35">
      <c r="B7" s="10" t="s">
        <v>19</v>
      </c>
      <c r="C7" s="10">
        <v>2045</v>
      </c>
      <c r="D7" s="10">
        <v>1015</v>
      </c>
      <c r="E7" s="10">
        <v>1026</v>
      </c>
      <c r="F7" s="10"/>
      <c r="G7" s="10">
        <v>251</v>
      </c>
      <c r="H7" s="10">
        <v>371</v>
      </c>
      <c r="I7" s="10">
        <v>356</v>
      </c>
      <c r="J7" s="10">
        <v>315</v>
      </c>
      <c r="K7" s="10">
        <v>343</v>
      </c>
      <c r="L7" s="10">
        <v>409</v>
      </c>
      <c r="M7" s="10"/>
      <c r="N7" s="10">
        <v>508</v>
      </c>
      <c r="O7" s="10">
        <v>602</v>
      </c>
      <c r="P7" s="10">
        <v>409</v>
      </c>
      <c r="Q7" s="10">
        <v>517</v>
      </c>
      <c r="R7" s="10"/>
      <c r="S7" s="10">
        <v>216</v>
      </c>
      <c r="T7" s="10">
        <v>223</v>
      </c>
      <c r="U7" s="10">
        <v>145</v>
      </c>
      <c r="V7" s="10">
        <v>182</v>
      </c>
      <c r="W7" s="10">
        <v>139</v>
      </c>
      <c r="X7" s="10">
        <v>182</v>
      </c>
      <c r="Y7" s="10">
        <v>163</v>
      </c>
      <c r="Z7" s="10">
        <v>84</v>
      </c>
      <c r="AA7" s="10">
        <v>200</v>
      </c>
      <c r="AB7" s="10">
        <v>258</v>
      </c>
      <c r="AC7" s="10">
        <v>188</v>
      </c>
      <c r="AD7" s="10">
        <v>65</v>
      </c>
      <c r="AE7" s="10"/>
      <c r="AF7" s="10">
        <v>342</v>
      </c>
      <c r="AG7" s="10">
        <v>705</v>
      </c>
      <c r="AH7" s="10">
        <v>144</v>
      </c>
      <c r="AI7" s="10">
        <v>254</v>
      </c>
      <c r="AJ7" s="10">
        <v>137</v>
      </c>
      <c r="AK7" s="10"/>
      <c r="AL7" s="10">
        <v>296</v>
      </c>
      <c r="AM7" s="10">
        <v>420</v>
      </c>
      <c r="AN7" s="10">
        <v>191</v>
      </c>
      <c r="AO7" s="10">
        <v>518</v>
      </c>
      <c r="AP7" s="10">
        <v>225</v>
      </c>
    </row>
    <row r="8" spans="2:42" ht="20" customHeight="1" x14ac:dyDescent="0.35">
      <c r="B8" s="11" t="s">
        <v>20</v>
      </c>
      <c r="C8" s="11">
        <v>2045</v>
      </c>
      <c r="D8" s="11">
        <v>1007</v>
      </c>
      <c r="E8" s="11">
        <v>1034</v>
      </c>
      <c r="F8" s="11"/>
      <c r="G8" s="11">
        <v>283</v>
      </c>
      <c r="H8" s="11">
        <v>349</v>
      </c>
      <c r="I8" s="11">
        <v>348</v>
      </c>
      <c r="J8" s="11">
        <v>348</v>
      </c>
      <c r="K8" s="11">
        <v>288</v>
      </c>
      <c r="L8" s="11">
        <v>429</v>
      </c>
      <c r="M8" s="11"/>
      <c r="N8" s="11">
        <v>550</v>
      </c>
      <c r="O8" s="11">
        <v>529</v>
      </c>
      <c r="P8" s="11">
        <v>448</v>
      </c>
      <c r="Q8" s="11">
        <v>509</v>
      </c>
      <c r="R8" s="11"/>
      <c r="S8" s="11">
        <v>286</v>
      </c>
      <c r="T8" s="11">
        <v>266</v>
      </c>
      <c r="U8" s="11">
        <v>164</v>
      </c>
      <c r="V8" s="11">
        <v>184</v>
      </c>
      <c r="W8" s="11">
        <v>143</v>
      </c>
      <c r="X8" s="11">
        <v>184</v>
      </c>
      <c r="Y8" s="11">
        <v>164</v>
      </c>
      <c r="Z8" s="11">
        <v>82</v>
      </c>
      <c r="AA8" s="11">
        <v>225</v>
      </c>
      <c r="AB8" s="11">
        <v>184</v>
      </c>
      <c r="AC8" s="11">
        <v>102</v>
      </c>
      <c r="AD8" s="11">
        <v>61</v>
      </c>
      <c r="AE8" s="11"/>
      <c r="AF8" s="11">
        <v>365</v>
      </c>
      <c r="AG8" s="11">
        <v>704</v>
      </c>
      <c r="AH8" s="11">
        <v>152</v>
      </c>
      <c r="AI8" s="11">
        <v>246</v>
      </c>
      <c r="AJ8" s="11">
        <v>145</v>
      </c>
      <c r="AK8" s="11"/>
      <c r="AL8" s="11">
        <v>307</v>
      </c>
      <c r="AM8" s="11">
        <v>416</v>
      </c>
      <c r="AN8" s="11">
        <v>199</v>
      </c>
      <c r="AO8" s="11">
        <v>515</v>
      </c>
      <c r="AP8" s="11">
        <v>239</v>
      </c>
    </row>
    <row r="11" spans="2:42" x14ac:dyDescent="0.35">
      <c r="B11" s="6" t="s">
        <v>73</v>
      </c>
    </row>
    <row r="12" spans="2:42" x14ac:dyDescent="0.35">
      <c r="B12" s="21" t="s">
        <v>72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</row>
    <row r="13" spans="2:42" x14ac:dyDescent="0.35">
      <c r="B13" t="s">
        <v>64</v>
      </c>
      <c r="C13" s="14">
        <v>0.37678868223045697</v>
      </c>
      <c r="D13" s="14">
        <v>0.41022438869074002</v>
      </c>
      <c r="E13" s="14">
        <v>0.34439178753729799</v>
      </c>
      <c r="F13" s="14"/>
      <c r="G13" s="14">
        <v>0.30553397410120497</v>
      </c>
      <c r="H13" s="14">
        <v>0.409083058061884</v>
      </c>
      <c r="I13" s="14">
        <v>0.37614839320057297</v>
      </c>
      <c r="J13" s="14">
        <v>0.39375535787616001</v>
      </c>
      <c r="K13" s="14">
        <v>0.35989456797035502</v>
      </c>
      <c r="L13" s="14">
        <v>0.39563853503203</v>
      </c>
      <c r="M13" s="14"/>
      <c r="N13" s="14">
        <v>0.406931801921115</v>
      </c>
      <c r="O13" s="14">
        <v>0.36836202605531598</v>
      </c>
      <c r="P13" s="14">
        <v>0.40217215972763598</v>
      </c>
      <c r="Q13" s="14">
        <v>0.33460332360330403</v>
      </c>
      <c r="R13" s="14"/>
      <c r="S13" s="14">
        <v>0.37396490248536002</v>
      </c>
      <c r="T13" s="14">
        <v>0.33375911755423299</v>
      </c>
      <c r="U13" s="14">
        <v>0.37475928961917399</v>
      </c>
      <c r="V13" s="14">
        <v>0.43593304315612602</v>
      </c>
      <c r="W13" s="14">
        <v>0.425742487868421</v>
      </c>
      <c r="X13" s="14">
        <v>0.31749807492086501</v>
      </c>
      <c r="Y13" s="14">
        <v>0.36977959302901903</v>
      </c>
      <c r="Z13" s="14">
        <v>0.392624417938647</v>
      </c>
      <c r="AA13" s="14">
        <v>0.371752173051771</v>
      </c>
      <c r="AB13" s="14">
        <v>0.39946647388037498</v>
      </c>
      <c r="AC13" s="14">
        <v>0.38479464754179599</v>
      </c>
      <c r="AD13" s="14">
        <v>0.40310747313036899</v>
      </c>
      <c r="AE13" s="14"/>
      <c r="AF13" s="14">
        <v>0.39870532087545302</v>
      </c>
      <c r="AG13" s="14">
        <v>0.397827234530714</v>
      </c>
      <c r="AH13" s="14">
        <v>0.423203037306632</v>
      </c>
      <c r="AI13" s="14">
        <v>0.389605079131562</v>
      </c>
      <c r="AJ13" s="14">
        <v>0.329148222256953</v>
      </c>
      <c r="AK13" s="14"/>
      <c r="AL13" s="14">
        <v>0.42083264851145402</v>
      </c>
      <c r="AM13" s="14">
        <v>0.38091284850846002</v>
      </c>
      <c r="AN13" s="14">
        <v>0.44719287621692799</v>
      </c>
      <c r="AO13" s="14">
        <v>0.401536522620981</v>
      </c>
      <c r="AP13" s="14">
        <v>0.352569567595789</v>
      </c>
    </row>
    <row r="14" spans="2:42" x14ac:dyDescent="0.35">
      <c r="B14" t="s">
        <v>65</v>
      </c>
      <c r="C14" s="14">
        <v>0.46598040680809599</v>
      </c>
      <c r="D14" s="14">
        <v>0.43556835358801899</v>
      </c>
      <c r="E14" s="14">
        <v>0.494824519676411</v>
      </c>
      <c r="F14" s="14"/>
      <c r="G14" s="14">
        <v>0.474850132018454</v>
      </c>
      <c r="H14" s="14">
        <v>0.41790098636726702</v>
      </c>
      <c r="I14" s="14">
        <v>0.42701715400210399</v>
      </c>
      <c r="J14" s="14">
        <v>0.47931533232964502</v>
      </c>
      <c r="K14" s="14">
        <v>0.51771864928799605</v>
      </c>
      <c r="L14" s="14">
        <v>0.48530053668629403</v>
      </c>
      <c r="M14" s="14"/>
      <c r="N14" s="14">
        <v>0.47391179115184801</v>
      </c>
      <c r="O14" s="14">
        <v>0.48116473937000598</v>
      </c>
      <c r="P14" s="14">
        <v>0.42271511841596698</v>
      </c>
      <c r="Q14" s="14">
        <v>0.47710494362417799</v>
      </c>
      <c r="R14" s="14"/>
      <c r="S14" s="14">
        <v>0.436484693587668</v>
      </c>
      <c r="T14" s="14">
        <v>0.54801996098400996</v>
      </c>
      <c r="U14" s="14">
        <v>0.449785674831927</v>
      </c>
      <c r="V14" s="14">
        <v>0.46858653248515297</v>
      </c>
      <c r="W14" s="14">
        <v>0.45615668129971598</v>
      </c>
      <c r="X14" s="14">
        <v>0.49925284959758498</v>
      </c>
      <c r="Y14" s="14">
        <v>0.44506533339707099</v>
      </c>
      <c r="Z14" s="14">
        <v>0.45124709238899502</v>
      </c>
      <c r="AA14" s="14">
        <v>0.43726644414196097</v>
      </c>
      <c r="AB14" s="14">
        <v>0.43189263376792603</v>
      </c>
      <c r="AC14" s="14">
        <v>0.460472282046961</v>
      </c>
      <c r="AD14" s="14">
        <v>0.49886082802563297</v>
      </c>
      <c r="AE14" s="14"/>
      <c r="AF14" s="14">
        <v>0.49416594575167</v>
      </c>
      <c r="AG14" s="14">
        <v>0.47428609642180097</v>
      </c>
      <c r="AH14" s="14">
        <v>0.462551539293863</v>
      </c>
      <c r="AI14" s="14">
        <v>0.44517740356580299</v>
      </c>
      <c r="AJ14" s="14">
        <v>0.50908154123550597</v>
      </c>
      <c r="AK14" s="14"/>
      <c r="AL14" s="14">
        <v>0.47507827154925603</v>
      </c>
      <c r="AM14" s="14">
        <v>0.47002182180920399</v>
      </c>
      <c r="AN14" s="14">
        <v>0.453667299890328</v>
      </c>
      <c r="AO14" s="14">
        <v>0.44447314954873102</v>
      </c>
      <c r="AP14" s="14">
        <v>0.499977765023637</v>
      </c>
    </row>
    <row r="15" spans="2:42" x14ac:dyDescent="0.35">
      <c r="B15" t="s">
        <v>66</v>
      </c>
      <c r="C15" s="14">
        <v>0.12619179964070301</v>
      </c>
      <c r="D15" s="14">
        <v>0.117579438333464</v>
      </c>
      <c r="E15" s="14">
        <v>0.135067211398084</v>
      </c>
      <c r="F15" s="14"/>
      <c r="G15" s="14">
        <v>0.14957254107737999</v>
      </c>
      <c r="H15" s="14">
        <v>0.14288982857514401</v>
      </c>
      <c r="I15" s="14">
        <v>0.14566964263245</v>
      </c>
      <c r="J15" s="14">
        <v>0.113844038325889</v>
      </c>
      <c r="K15" s="14">
        <v>9.8975228101102999E-2</v>
      </c>
      <c r="L15" s="14">
        <v>0.10966534527710101</v>
      </c>
      <c r="M15" s="14"/>
      <c r="N15" s="14">
        <v>0.102146096168969</v>
      </c>
      <c r="O15" s="14">
        <v>0.125302579036842</v>
      </c>
      <c r="P15" s="14">
        <v>0.13430676414866199</v>
      </c>
      <c r="Q15" s="14">
        <v>0.144042290923001</v>
      </c>
      <c r="R15" s="14"/>
      <c r="S15" s="14">
        <v>0.15223962223012799</v>
      </c>
      <c r="T15" s="14">
        <v>9.6122837556570404E-2</v>
      </c>
      <c r="U15" s="14">
        <v>0.14896940703705699</v>
      </c>
      <c r="V15" s="14">
        <v>6.4444644916203997E-2</v>
      </c>
      <c r="W15" s="14">
        <v>8.9642813493074902E-2</v>
      </c>
      <c r="X15" s="14">
        <v>0.155484362810038</v>
      </c>
      <c r="Y15" s="14">
        <v>0.13122858158633599</v>
      </c>
      <c r="Z15" s="14">
        <v>0.15612848967235701</v>
      </c>
      <c r="AA15" s="14">
        <v>0.13929745433952201</v>
      </c>
      <c r="AB15" s="14">
        <v>0.152034690908847</v>
      </c>
      <c r="AC15" s="14">
        <v>0.113896920110405</v>
      </c>
      <c r="AD15" s="14">
        <v>9.8031698843997803E-2</v>
      </c>
      <c r="AE15" s="14"/>
      <c r="AF15" s="14">
        <v>8.5591502792517704E-2</v>
      </c>
      <c r="AG15" s="14">
        <v>0.103895193173854</v>
      </c>
      <c r="AH15" s="14">
        <v>8.4089561829403206E-2</v>
      </c>
      <c r="AI15" s="14">
        <v>0.12195225536847</v>
      </c>
      <c r="AJ15" s="14">
        <v>0.12691794776135701</v>
      </c>
      <c r="AK15" s="14"/>
      <c r="AL15" s="14">
        <v>8.3451882829890994E-2</v>
      </c>
      <c r="AM15" s="14">
        <v>0.122462422575444</v>
      </c>
      <c r="AN15" s="14">
        <v>7.3829871934668001E-2</v>
      </c>
      <c r="AO15" s="14">
        <v>0.11806924522409901</v>
      </c>
      <c r="AP15" s="14">
        <v>0.104689623434085</v>
      </c>
    </row>
    <row r="16" spans="2:42" x14ac:dyDescent="0.35">
      <c r="B16" t="s">
        <v>67</v>
      </c>
      <c r="C16" s="14">
        <v>2.4320778510934601E-2</v>
      </c>
      <c r="D16" s="14">
        <v>2.8305295045813E-2</v>
      </c>
      <c r="E16" s="14">
        <v>2.0534439613442299E-2</v>
      </c>
      <c r="F16" s="14"/>
      <c r="G16" s="14">
        <v>5.8699799325699797E-2</v>
      </c>
      <c r="H16" s="14">
        <v>2.47021236428514E-2</v>
      </c>
      <c r="I16" s="14">
        <v>4.5670051126123101E-2</v>
      </c>
      <c r="J16" s="14">
        <v>3.8526710234497098E-3</v>
      </c>
      <c r="K16" s="14">
        <v>1.6054339559003102E-2</v>
      </c>
      <c r="L16" s="14">
        <v>6.1501934007272196E-3</v>
      </c>
      <c r="M16" s="14"/>
      <c r="N16" s="14">
        <v>1.6083338193335101E-2</v>
      </c>
      <c r="O16" s="14">
        <v>1.48297767511015E-2</v>
      </c>
      <c r="P16" s="14">
        <v>3.1721487026516101E-2</v>
      </c>
      <c r="Q16" s="14">
        <v>3.7001921334607203E-2</v>
      </c>
      <c r="R16" s="14"/>
      <c r="S16" s="14">
        <v>2.7674245631665002E-2</v>
      </c>
      <c r="T16" s="14">
        <v>2.0181377682693201E-2</v>
      </c>
      <c r="U16" s="14">
        <v>2.6485628511842101E-2</v>
      </c>
      <c r="V16" s="14">
        <v>1.91249633290889E-2</v>
      </c>
      <c r="W16" s="14">
        <v>2.8458017338787601E-2</v>
      </c>
      <c r="X16" s="14">
        <v>2.1547323883747901E-2</v>
      </c>
      <c r="Y16" s="14">
        <v>4.8646721955841202E-2</v>
      </c>
      <c r="Z16" s="14">
        <v>0</v>
      </c>
      <c r="AA16" s="14">
        <v>3.3165609052892502E-2</v>
      </c>
      <c r="AB16" s="14">
        <v>1.3928448839144399E-2</v>
      </c>
      <c r="AC16" s="14">
        <v>2.5032274407829298E-2</v>
      </c>
      <c r="AD16" s="14">
        <v>0</v>
      </c>
      <c r="AE16" s="14"/>
      <c r="AF16" s="14">
        <v>2.1537230580359602E-2</v>
      </c>
      <c r="AG16" s="14">
        <v>1.58526291807016E-2</v>
      </c>
      <c r="AH16" s="14">
        <v>2.6810355820039398E-2</v>
      </c>
      <c r="AI16" s="14">
        <v>2.9862698671609299E-2</v>
      </c>
      <c r="AJ16" s="14">
        <v>3.4852288746183901E-2</v>
      </c>
      <c r="AK16" s="14"/>
      <c r="AL16" s="14">
        <v>1.6317121008098599E-2</v>
      </c>
      <c r="AM16" s="14">
        <v>2.1207664280690701E-2</v>
      </c>
      <c r="AN16" s="14">
        <v>2.2751435348857599E-2</v>
      </c>
      <c r="AO16" s="14">
        <v>2.5339531886650401E-2</v>
      </c>
      <c r="AP16" s="14">
        <v>3.9048621714014298E-2</v>
      </c>
    </row>
    <row r="17" spans="2:42" x14ac:dyDescent="0.35">
      <c r="B17" t="s">
        <v>68</v>
      </c>
      <c r="C17" s="14">
        <v>6.7183328098096096E-3</v>
      </c>
      <c r="D17" s="14">
        <v>8.3225243419648102E-3</v>
      </c>
      <c r="E17" s="14">
        <v>5.1820417747647099E-3</v>
      </c>
      <c r="F17" s="14"/>
      <c r="G17" s="14">
        <v>1.13435534772611E-2</v>
      </c>
      <c r="H17" s="14">
        <v>5.4240033528532797E-3</v>
      </c>
      <c r="I17" s="14">
        <v>5.4947590387496199E-3</v>
      </c>
      <c r="J17" s="14">
        <v>9.2326004448553094E-3</v>
      </c>
      <c r="K17" s="14">
        <v>7.3572150815428396E-3</v>
      </c>
      <c r="L17" s="14">
        <v>3.2453896038473198E-3</v>
      </c>
      <c r="M17" s="14"/>
      <c r="N17" s="14">
        <v>9.26972564733225E-4</v>
      </c>
      <c r="O17" s="14">
        <v>1.0340878786734E-2</v>
      </c>
      <c r="P17" s="14">
        <v>9.0844706812184105E-3</v>
      </c>
      <c r="Q17" s="14">
        <v>7.24752051491016E-3</v>
      </c>
      <c r="R17" s="14"/>
      <c r="S17" s="14">
        <v>9.6365360651792693E-3</v>
      </c>
      <c r="T17" s="14">
        <v>1.9167062224939801E-3</v>
      </c>
      <c r="U17" s="14">
        <v>0</v>
      </c>
      <c r="V17" s="14">
        <v>1.1910816113428001E-2</v>
      </c>
      <c r="W17" s="14">
        <v>0</v>
      </c>
      <c r="X17" s="14">
        <v>6.2173887877638801E-3</v>
      </c>
      <c r="Y17" s="14">
        <v>5.27977003173231E-3</v>
      </c>
      <c r="Z17" s="14">
        <v>0</v>
      </c>
      <c r="AA17" s="14">
        <v>1.8518319413853901E-2</v>
      </c>
      <c r="AB17" s="14">
        <v>2.6777526037083002E-3</v>
      </c>
      <c r="AC17" s="14">
        <v>1.5803875893009401E-2</v>
      </c>
      <c r="AD17" s="14">
        <v>0</v>
      </c>
      <c r="AE17" s="14"/>
      <c r="AF17" s="14">
        <v>0</v>
      </c>
      <c r="AG17" s="14">
        <v>8.1388466929286207E-3</v>
      </c>
      <c r="AH17" s="14">
        <v>3.3455057500625099E-3</v>
      </c>
      <c r="AI17" s="14">
        <v>1.34025632625567E-2</v>
      </c>
      <c r="AJ17" s="14">
        <v>0</v>
      </c>
      <c r="AK17" s="14"/>
      <c r="AL17" s="14">
        <v>4.3200761013012E-3</v>
      </c>
      <c r="AM17" s="14">
        <v>5.3952428262012998E-3</v>
      </c>
      <c r="AN17" s="14">
        <v>2.55851660921822E-3</v>
      </c>
      <c r="AO17" s="14">
        <v>1.05815507195384E-2</v>
      </c>
      <c r="AP17" s="14">
        <v>3.7144222324737601E-3</v>
      </c>
    </row>
    <row r="18" spans="2:42" x14ac:dyDescent="0.35"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</row>
    <row r="19" spans="2:42" x14ac:dyDescent="0.35">
      <c r="B19" s="6" t="s">
        <v>74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</row>
    <row r="20" spans="2:42" x14ac:dyDescent="0.35">
      <c r="B20" s="21" t="s">
        <v>72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</row>
    <row r="21" spans="2:42" x14ac:dyDescent="0.35">
      <c r="B21" t="s">
        <v>64</v>
      </c>
      <c r="C21" s="14">
        <v>0.27367252076179799</v>
      </c>
      <c r="D21" s="14">
        <v>0.31999749341367201</v>
      </c>
      <c r="E21" s="14">
        <v>0.22758542601986201</v>
      </c>
      <c r="F21" s="14"/>
      <c r="G21" s="14">
        <v>0.26692055602103798</v>
      </c>
      <c r="H21" s="14">
        <v>0.28464034896231499</v>
      </c>
      <c r="I21" s="14">
        <v>0.21299931692538099</v>
      </c>
      <c r="J21" s="14">
        <v>0.26778119499060798</v>
      </c>
      <c r="K21" s="14">
        <v>0.28911758552511702</v>
      </c>
      <c r="L21" s="14">
        <v>0.312884167735348</v>
      </c>
      <c r="M21" s="14"/>
      <c r="N21" s="14">
        <v>0.317228860531171</v>
      </c>
      <c r="O21" s="14">
        <v>0.26330154561699698</v>
      </c>
      <c r="P21" s="14">
        <v>0.307289922804869</v>
      </c>
      <c r="Q21" s="14">
        <v>0.210288912493</v>
      </c>
      <c r="R21" s="14"/>
      <c r="S21" s="14">
        <v>0.281923546591001</v>
      </c>
      <c r="T21" s="14">
        <v>0.24176717993955399</v>
      </c>
      <c r="U21" s="14">
        <v>0.30882983071090497</v>
      </c>
      <c r="V21" s="14">
        <v>0.29788197190946297</v>
      </c>
      <c r="W21" s="14">
        <v>0.27588995720819498</v>
      </c>
      <c r="X21" s="14">
        <v>0.27600360812347702</v>
      </c>
      <c r="Y21" s="14">
        <v>0.230554194759855</v>
      </c>
      <c r="Z21" s="14">
        <v>0.21723067210661801</v>
      </c>
      <c r="AA21" s="14">
        <v>0.303330700325394</v>
      </c>
      <c r="AB21" s="14">
        <v>0.25989180069074702</v>
      </c>
      <c r="AC21" s="14">
        <v>0.284365399247691</v>
      </c>
      <c r="AD21" s="14">
        <v>0.30040907606117101</v>
      </c>
      <c r="AE21" s="14"/>
      <c r="AF21" s="14">
        <v>0.28328288751972602</v>
      </c>
      <c r="AG21" s="14">
        <v>0.31038141575667799</v>
      </c>
      <c r="AH21" s="14">
        <v>0.31807005757983398</v>
      </c>
      <c r="AI21" s="14">
        <v>0.31044672374805199</v>
      </c>
      <c r="AJ21" s="14">
        <v>0.22358596264846201</v>
      </c>
      <c r="AK21" s="14"/>
      <c r="AL21" s="14">
        <v>0.33782213722071203</v>
      </c>
      <c r="AM21" s="14">
        <v>0.30380182082351698</v>
      </c>
      <c r="AN21" s="14">
        <v>0.31570597259850602</v>
      </c>
      <c r="AO21" s="14">
        <v>0.27489136743884202</v>
      </c>
      <c r="AP21" s="14">
        <v>0.225638852216381</v>
      </c>
    </row>
    <row r="22" spans="2:42" x14ac:dyDescent="0.35">
      <c r="B22" t="s">
        <v>65</v>
      </c>
      <c r="C22" s="14">
        <v>0.46122303282489102</v>
      </c>
      <c r="D22" s="14">
        <v>0.45997279338545599</v>
      </c>
      <c r="E22" s="14">
        <v>0.46335318488684801</v>
      </c>
      <c r="F22" s="14"/>
      <c r="G22" s="14">
        <v>0.45199281546126802</v>
      </c>
      <c r="H22" s="14">
        <v>0.412655847598345</v>
      </c>
      <c r="I22" s="14">
        <v>0.42571091899268498</v>
      </c>
      <c r="J22" s="14">
        <v>0.494012476420158</v>
      </c>
      <c r="K22" s="14">
        <v>0.46130812107539898</v>
      </c>
      <c r="L22" s="14">
        <v>0.50895199876793196</v>
      </c>
      <c r="M22" s="14"/>
      <c r="N22" s="14">
        <v>0.49489733582259499</v>
      </c>
      <c r="O22" s="14">
        <v>0.48720703508101998</v>
      </c>
      <c r="P22" s="14">
        <v>0.41043445600682699</v>
      </c>
      <c r="Q22" s="14">
        <v>0.44734025104908298</v>
      </c>
      <c r="R22" s="14"/>
      <c r="S22" s="14">
        <v>0.43962343116989699</v>
      </c>
      <c r="T22" s="14">
        <v>0.47995951673465098</v>
      </c>
      <c r="U22" s="14">
        <v>0.46392805793853698</v>
      </c>
      <c r="V22" s="14">
        <v>0.53086892153667598</v>
      </c>
      <c r="W22" s="14">
        <v>0.47446027087097697</v>
      </c>
      <c r="X22" s="14">
        <v>0.45032636308408702</v>
      </c>
      <c r="Y22" s="14">
        <v>0.45088224778229002</v>
      </c>
      <c r="Z22" s="14">
        <v>0.42091384202001902</v>
      </c>
      <c r="AA22" s="14">
        <v>0.505274872598656</v>
      </c>
      <c r="AB22" s="14">
        <v>0.40432374494758799</v>
      </c>
      <c r="AC22" s="14">
        <v>0.395994315622474</v>
      </c>
      <c r="AD22" s="14">
        <v>0.46546584337436098</v>
      </c>
      <c r="AE22" s="14"/>
      <c r="AF22" s="14">
        <v>0.52758480571679101</v>
      </c>
      <c r="AG22" s="14">
        <v>0.46959922872066501</v>
      </c>
      <c r="AH22" s="14">
        <v>0.49466815184470397</v>
      </c>
      <c r="AI22" s="14">
        <v>0.44556740301203901</v>
      </c>
      <c r="AJ22" s="14">
        <v>0.43742378874427801</v>
      </c>
      <c r="AK22" s="14"/>
      <c r="AL22" s="14">
        <v>0.439763409971342</v>
      </c>
      <c r="AM22" s="14">
        <v>0.482261421539255</v>
      </c>
      <c r="AN22" s="14">
        <v>0.50968519144480195</v>
      </c>
      <c r="AO22" s="14">
        <v>0.48813542608285698</v>
      </c>
      <c r="AP22" s="14">
        <v>0.43897214133525198</v>
      </c>
    </row>
    <row r="23" spans="2:42" x14ac:dyDescent="0.35">
      <c r="B23" t="s">
        <v>66</v>
      </c>
      <c r="C23" s="14">
        <v>0.218919983260777</v>
      </c>
      <c r="D23" s="14">
        <v>0.18237151822570699</v>
      </c>
      <c r="E23" s="14">
        <v>0.25536021422042599</v>
      </c>
      <c r="F23" s="14"/>
      <c r="G23" s="14">
        <v>0.192075646657554</v>
      </c>
      <c r="H23" s="14">
        <v>0.229840141835321</v>
      </c>
      <c r="I23" s="14">
        <v>0.29385910206516203</v>
      </c>
      <c r="J23" s="14">
        <v>0.21055899619072399</v>
      </c>
      <c r="K23" s="14">
        <v>0.231726012371543</v>
      </c>
      <c r="L23" s="14">
        <v>0.16510527251613699</v>
      </c>
      <c r="M23" s="14"/>
      <c r="N23" s="14">
        <v>0.16383758129970899</v>
      </c>
      <c r="O23" s="14">
        <v>0.19824745308379499</v>
      </c>
      <c r="P23" s="14">
        <v>0.227752473602883</v>
      </c>
      <c r="Q23" s="14">
        <v>0.28635533821957498</v>
      </c>
      <c r="R23" s="14"/>
      <c r="S23" s="14">
        <v>0.22309926810736999</v>
      </c>
      <c r="T23" s="14">
        <v>0.25169464050215801</v>
      </c>
      <c r="U23" s="14">
        <v>0.19278124853343001</v>
      </c>
      <c r="V23" s="14">
        <v>0.13464789892641801</v>
      </c>
      <c r="W23" s="14">
        <v>0.20960282784248099</v>
      </c>
      <c r="X23" s="14">
        <v>0.194589544661635</v>
      </c>
      <c r="Y23" s="14">
        <v>0.25865818990605199</v>
      </c>
      <c r="Z23" s="14">
        <v>0.32962544965108598</v>
      </c>
      <c r="AA23" s="14">
        <v>0.15272981685304199</v>
      </c>
      <c r="AB23" s="14">
        <v>0.27502039438357301</v>
      </c>
      <c r="AC23" s="14">
        <v>0.26797003084710302</v>
      </c>
      <c r="AD23" s="14">
        <v>0.213382724937109</v>
      </c>
      <c r="AE23" s="14"/>
      <c r="AF23" s="14">
        <v>0.16545730050049401</v>
      </c>
      <c r="AG23" s="14">
        <v>0.17482513828216401</v>
      </c>
      <c r="AH23" s="14">
        <v>0.15851883321635801</v>
      </c>
      <c r="AI23" s="14">
        <v>0.19894600812982699</v>
      </c>
      <c r="AJ23" s="14">
        <v>0.29499797188797899</v>
      </c>
      <c r="AK23" s="14"/>
      <c r="AL23" s="14">
        <v>0.18512975806923701</v>
      </c>
      <c r="AM23" s="14">
        <v>0.179315565172778</v>
      </c>
      <c r="AN23" s="14">
        <v>0.15629247803851501</v>
      </c>
      <c r="AO23" s="14">
        <v>0.194163990915137</v>
      </c>
      <c r="AP23" s="14">
        <v>0.248186449954306</v>
      </c>
    </row>
    <row r="24" spans="2:42" x14ac:dyDescent="0.35">
      <c r="B24" t="s">
        <v>67</v>
      </c>
      <c r="C24" s="14">
        <v>4.2219221473504098E-2</v>
      </c>
      <c r="D24" s="14">
        <v>3.2819147909525399E-2</v>
      </c>
      <c r="E24" s="14">
        <v>5.0571570489068997E-2</v>
      </c>
      <c r="F24" s="14"/>
      <c r="G24" s="14">
        <v>7.6843864768990494E-2</v>
      </c>
      <c r="H24" s="14">
        <v>6.8395209948034205E-2</v>
      </c>
      <c r="I24" s="14">
        <v>6.3966886823689104E-2</v>
      </c>
      <c r="J24" s="14">
        <v>2.7647332398510902E-2</v>
      </c>
      <c r="K24" s="14">
        <v>1.5018010637356201E-2</v>
      </c>
      <c r="L24" s="14">
        <v>1.0527371058175699E-2</v>
      </c>
      <c r="M24" s="14"/>
      <c r="N24" s="14">
        <v>2.29134139364758E-2</v>
      </c>
      <c r="O24" s="14">
        <v>4.7625048063536499E-2</v>
      </c>
      <c r="P24" s="14">
        <v>4.9291495908968599E-2</v>
      </c>
      <c r="Q24" s="14">
        <v>4.9663461002137498E-2</v>
      </c>
      <c r="R24" s="14"/>
      <c r="S24" s="14">
        <v>5.3194540362453899E-2</v>
      </c>
      <c r="T24" s="14">
        <v>2.24447272729335E-2</v>
      </c>
      <c r="U24" s="14">
        <v>3.4460862817127E-2</v>
      </c>
      <c r="V24" s="14">
        <v>3.6601207627443101E-2</v>
      </c>
      <c r="W24" s="14">
        <v>4.0046944078346601E-2</v>
      </c>
      <c r="X24" s="14">
        <v>6.6959416308550193E-2</v>
      </c>
      <c r="Y24" s="14">
        <v>5.2588599689655201E-2</v>
      </c>
      <c r="Z24" s="14">
        <v>3.2230036222276402E-2</v>
      </c>
      <c r="AA24" s="14">
        <v>3.5043341615293898E-2</v>
      </c>
      <c r="AB24" s="14">
        <v>5.5733411902650798E-2</v>
      </c>
      <c r="AC24" s="14">
        <v>3.9697269320761501E-2</v>
      </c>
      <c r="AD24" s="14">
        <v>2.07423556273587E-2</v>
      </c>
      <c r="AE24" s="14"/>
      <c r="AF24" s="14">
        <v>2.3675006262988699E-2</v>
      </c>
      <c r="AG24" s="14">
        <v>4.3001093915640401E-2</v>
      </c>
      <c r="AH24" s="14">
        <v>2.8742957359103899E-2</v>
      </c>
      <c r="AI24" s="14">
        <v>3.8174146536331603E-2</v>
      </c>
      <c r="AJ24" s="14">
        <v>3.9624805949815899E-2</v>
      </c>
      <c r="AK24" s="14"/>
      <c r="AL24" s="14">
        <v>3.7284694738708601E-2</v>
      </c>
      <c r="AM24" s="14">
        <v>3.0909929548532201E-2</v>
      </c>
      <c r="AN24" s="14">
        <v>1.8316357918177598E-2</v>
      </c>
      <c r="AO24" s="14">
        <v>3.8455049080945297E-2</v>
      </c>
      <c r="AP24" s="14">
        <v>8.4559377985755704E-2</v>
      </c>
    </row>
    <row r="25" spans="2:42" x14ac:dyDescent="0.35">
      <c r="B25" t="s">
        <v>68</v>
      </c>
      <c r="C25" s="14">
        <v>3.9652416790301797E-3</v>
      </c>
      <c r="D25" s="14">
        <v>4.8390470656387496E-3</v>
      </c>
      <c r="E25" s="14">
        <v>3.12960438379617E-3</v>
      </c>
      <c r="F25" s="14"/>
      <c r="G25" s="14">
        <v>1.2167117091148901E-2</v>
      </c>
      <c r="H25" s="14">
        <v>4.4684516559848498E-3</v>
      </c>
      <c r="I25" s="14">
        <v>3.4637751930837401E-3</v>
      </c>
      <c r="J25" s="14">
        <v>0</v>
      </c>
      <c r="K25" s="14">
        <v>2.8302703905841099E-3</v>
      </c>
      <c r="L25" s="14">
        <v>2.5311899224070501E-3</v>
      </c>
      <c r="M25" s="14"/>
      <c r="N25" s="14">
        <v>1.12280841004947E-3</v>
      </c>
      <c r="O25" s="14">
        <v>3.6189181546513499E-3</v>
      </c>
      <c r="P25" s="14">
        <v>5.2316516764527301E-3</v>
      </c>
      <c r="Q25" s="14">
        <v>6.3520372362045599E-3</v>
      </c>
      <c r="R25" s="14"/>
      <c r="S25" s="14">
        <v>2.1592137692781001E-3</v>
      </c>
      <c r="T25" s="14">
        <v>4.1339355507032296E-3</v>
      </c>
      <c r="U25" s="14">
        <v>0</v>
      </c>
      <c r="V25" s="14">
        <v>0</v>
      </c>
      <c r="W25" s="14">
        <v>0</v>
      </c>
      <c r="X25" s="14">
        <v>1.2121067822250199E-2</v>
      </c>
      <c r="Y25" s="14">
        <v>7.3167678621473501E-3</v>
      </c>
      <c r="Z25" s="14">
        <v>0</v>
      </c>
      <c r="AA25" s="14">
        <v>3.62126860761463E-3</v>
      </c>
      <c r="AB25" s="14">
        <v>5.0306480754408103E-3</v>
      </c>
      <c r="AC25" s="14">
        <v>1.19729849619707E-2</v>
      </c>
      <c r="AD25" s="14">
        <v>0</v>
      </c>
      <c r="AE25" s="14"/>
      <c r="AF25" s="14">
        <v>0</v>
      </c>
      <c r="AG25" s="14">
        <v>2.19312332485228E-3</v>
      </c>
      <c r="AH25" s="14">
        <v>0</v>
      </c>
      <c r="AI25" s="14">
        <v>6.8657185737512902E-3</v>
      </c>
      <c r="AJ25" s="14">
        <v>4.3674707694642398E-3</v>
      </c>
      <c r="AK25" s="14"/>
      <c r="AL25" s="14">
        <v>0</v>
      </c>
      <c r="AM25" s="14">
        <v>3.7112629159178402E-3</v>
      </c>
      <c r="AN25" s="14">
        <v>0</v>
      </c>
      <c r="AO25" s="14">
        <v>4.3541664822191696E-3</v>
      </c>
      <c r="AP25" s="14">
        <v>2.64317850830516E-3</v>
      </c>
    </row>
    <row r="26" spans="2:42" x14ac:dyDescent="0.35"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</row>
    <row r="27" spans="2:42" x14ac:dyDescent="0.35">
      <c r="B27" s="6" t="s">
        <v>75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</row>
    <row r="28" spans="2:42" x14ac:dyDescent="0.35">
      <c r="B28" s="21" t="s">
        <v>72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</row>
    <row r="29" spans="2:42" x14ac:dyDescent="0.35">
      <c r="B29" t="s">
        <v>64</v>
      </c>
      <c r="C29" s="14">
        <v>0.43871380078857602</v>
      </c>
      <c r="D29" s="14">
        <v>0.46423508709094802</v>
      </c>
      <c r="E29" s="14">
        <v>0.41352515946865998</v>
      </c>
      <c r="F29" s="14"/>
      <c r="G29" s="14">
        <v>0.37430679295378699</v>
      </c>
      <c r="H29" s="14">
        <v>0.41824479715006302</v>
      </c>
      <c r="I29" s="14">
        <v>0.37217346203593299</v>
      </c>
      <c r="J29" s="14">
        <v>0.416675223297717</v>
      </c>
      <c r="K29" s="14">
        <v>0.480398546957365</v>
      </c>
      <c r="L29" s="14">
        <v>0.54174431878697604</v>
      </c>
      <c r="M29" s="14"/>
      <c r="N29" s="14">
        <v>0.46789225955852898</v>
      </c>
      <c r="O29" s="14">
        <v>0.4633096599232</v>
      </c>
      <c r="P29" s="14">
        <v>0.44414095128683501</v>
      </c>
      <c r="Q29" s="14">
        <v>0.382282977552523</v>
      </c>
      <c r="R29" s="14"/>
      <c r="S29" s="14">
        <v>0.39453581403977001</v>
      </c>
      <c r="T29" s="14">
        <v>0.39791648285304598</v>
      </c>
      <c r="U29" s="14">
        <v>0.47909969620927101</v>
      </c>
      <c r="V29" s="14">
        <v>0.471369647779741</v>
      </c>
      <c r="W29" s="14">
        <v>0.424731960231579</v>
      </c>
      <c r="X29" s="14">
        <v>0.45498142038783401</v>
      </c>
      <c r="Y29" s="14">
        <v>0.47728076963217902</v>
      </c>
      <c r="Z29" s="14">
        <v>0.42180016787788099</v>
      </c>
      <c r="AA29" s="14">
        <v>0.455335947329849</v>
      </c>
      <c r="AB29" s="14">
        <v>0.42634331212346899</v>
      </c>
      <c r="AC29" s="14">
        <v>0.44509962252434898</v>
      </c>
      <c r="AD29" s="14">
        <v>0.48474236983316099</v>
      </c>
      <c r="AE29" s="14"/>
      <c r="AF29" s="14">
        <v>0.494349772437848</v>
      </c>
      <c r="AG29" s="14">
        <v>0.44806194370943597</v>
      </c>
      <c r="AH29" s="14">
        <v>0.48155544493418401</v>
      </c>
      <c r="AI29" s="14">
        <v>0.46694676872916901</v>
      </c>
      <c r="AJ29" s="14">
        <v>0.47110747012072102</v>
      </c>
      <c r="AK29" s="14"/>
      <c r="AL29" s="14">
        <v>0.50199851818837504</v>
      </c>
      <c r="AM29" s="14">
        <v>0.42087882807534099</v>
      </c>
      <c r="AN29" s="14">
        <v>0.418599957440495</v>
      </c>
      <c r="AO29" s="14">
        <v>0.45188263529213801</v>
      </c>
      <c r="AP29" s="14">
        <v>0.466195863258273</v>
      </c>
    </row>
    <row r="30" spans="2:42" x14ac:dyDescent="0.35">
      <c r="B30" t="s">
        <v>65</v>
      </c>
      <c r="C30" s="14">
        <v>0.41817503241267701</v>
      </c>
      <c r="D30" s="14">
        <v>0.40528654727253899</v>
      </c>
      <c r="E30" s="14">
        <v>0.43050743101899902</v>
      </c>
      <c r="F30" s="14"/>
      <c r="G30" s="14">
        <v>0.39005933553270999</v>
      </c>
      <c r="H30" s="14">
        <v>0.422517772687315</v>
      </c>
      <c r="I30" s="14">
        <v>0.43411676010498601</v>
      </c>
      <c r="J30" s="14">
        <v>0.460527120196559</v>
      </c>
      <c r="K30" s="14">
        <v>0.429227496596503</v>
      </c>
      <c r="L30" s="14">
        <v>0.37848892004784601</v>
      </c>
      <c r="M30" s="14"/>
      <c r="N30" s="14">
        <v>0.42309796562072099</v>
      </c>
      <c r="O30" s="14">
        <v>0.42559227247186798</v>
      </c>
      <c r="P30" s="14">
        <v>0.38008761306911298</v>
      </c>
      <c r="Q30" s="14">
        <v>0.437540226125811</v>
      </c>
      <c r="R30" s="14"/>
      <c r="S30" s="14">
        <v>0.44859466702533202</v>
      </c>
      <c r="T30" s="14">
        <v>0.44556886420166097</v>
      </c>
      <c r="U30" s="14">
        <v>0.41092834226603803</v>
      </c>
      <c r="V30" s="14">
        <v>0.36966892329859802</v>
      </c>
      <c r="W30" s="14">
        <v>0.45803318673416998</v>
      </c>
      <c r="X30" s="14">
        <v>0.36736094411974202</v>
      </c>
      <c r="Y30" s="14">
        <v>0.41701120847526901</v>
      </c>
      <c r="Z30" s="14">
        <v>0.367990601467588</v>
      </c>
      <c r="AA30" s="14">
        <v>0.44458417738245098</v>
      </c>
      <c r="AB30" s="14">
        <v>0.42487836664294898</v>
      </c>
      <c r="AC30" s="14">
        <v>0.39874026555339298</v>
      </c>
      <c r="AD30" s="14">
        <v>0.36719437177493902</v>
      </c>
      <c r="AE30" s="14"/>
      <c r="AF30" s="14">
        <v>0.409399929420244</v>
      </c>
      <c r="AG30" s="14">
        <v>0.42158010526175399</v>
      </c>
      <c r="AH30" s="14">
        <v>0.42644800538415001</v>
      </c>
      <c r="AI30" s="14">
        <v>0.41294294434753598</v>
      </c>
      <c r="AJ30" s="14">
        <v>0.35570730200760498</v>
      </c>
      <c r="AK30" s="14"/>
      <c r="AL30" s="14">
        <v>0.391621349093624</v>
      </c>
      <c r="AM30" s="14">
        <v>0.44309295010007099</v>
      </c>
      <c r="AN30" s="14">
        <v>0.47893274659851498</v>
      </c>
      <c r="AO30" s="14">
        <v>0.41651196415491898</v>
      </c>
      <c r="AP30" s="14">
        <v>0.39977510935900901</v>
      </c>
    </row>
    <row r="31" spans="2:42" x14ac:dyDescent="0.35">
      <c r="B31" t="s">
        <v>66</v>
      </c>
      <c r="C31" s="14">
        <v>0.120704855136321</v>
      </c>
      <c r="D31" s="14">
        <v>0.108119350753282</v>
      </c>
      <c r="E31" s="14">
        <v>0.13342837443195901</v>
      </c>
      <c r="F31" s="14"/>
      <c r="G31" s="14">
        <v>0.19769626089565701</v>
      </c>
      <c r="H31" s="14">
        <v>0.124076805496937</v>
      </c>
      <c r="I31" s="14">
        <v>0.15538891993627399</v>
      </c>
      <c r="J31" s="14">
        <v>0.10531440607999799</v>
      </c>
      <c r="K31" s="14">
        <v>8.42081850947482E-2</v>
      </c>
      <c r="L31" s="14">
        <v>7.5997711789537001E-2</v>
      </c>
      <c r="M31" s="14"/>
      <c r="N31" s="14">
        <v>9.9502296443495494E-2</v>
      </c>
      <c r="O31" s="14">
        <v>0.10147042099574199</v>
      </c>
      <c r="P31" s="14">
        <v>0.139389636918473</v>
      </c>
      <c r="Q31" s="14">
        <v>0.14376742357940001</v>
      </c>
      <c r="R31" s="14"/>
      <c r="S31" s="14">
        <v>0.12570692386232901</v>
      </c>
      <c r="T31" s="14">
        <v>0.135400598794604</v>
      </c>
      <c r="U31" s="14">
        <v>0.10997196152469101</v>
      </c>
      <c r="V31" s="14">
        <v>0.12554986293190101</v>
      </c>
      <c r="W31" s="14">
        <v>9.9115834993738203E-2</v>
      </c>
      <c r="X31" s="14">
        <v>0.16021564662735999</v>
      </c>
      <c r="Y31" s="14">
        <v>7.4183665354954798E-2</v>
      </c>
      <c r="Z31" s="14">
        <v>0.193808714537761</v>
      </c>
      <c r="AA31" s="14">
        <v>8.2313045308853805E-2</v>
      </c>
      <c r="AB31" s="14">
        <v>0.12296715044597401</v>
      </c>
      <c r="AC31" s="14">
        <v>0.122822739167847</v>
      </c>
      <c r="AD31" s="14">
        <v>0.13689000953380401</v>
      </c>
      <c r="AE31" s="14"/>
      <c r="AF31" s="14">
        <v>7.1785911028005397E-2</v>
      </c>
      <c r="AG31" s="14">
        <v>0.11738798631865401</v>
      </c>
      <c r="AH31" s="14">
        <v>8.2567329281148294E-2</v>
      </c>
      <c r="AI31" s="14">
        <v>9.04889321412609E-2</v>
      </c>
      <c r="AJ31" s="14">
        <v>0.15249974956336901</v>
      </c>
      <c r="AK31" s="14"/>
      <c r="AL31" s="14">
        <v>8.4647901738522005E-2</v>
      </c>
      <c r="AM31" s="14">
        <v>0.110846082846962</v>
      </c>
      <c r="AN31" s="14">
        <v>9.5718636863161996E-2</v>
      </c>
      <c r="AO31" s="14">
        <v>0.10154794477399399</v>
      </c>
      <c r="AP31" s="14">
        <v>0.12684989088885201</v>
      </c>
    </row>
    <row r="32" spans="2:42" x14ac:dyDescent="0.35">
      <c r="B32" t="s">
        <v>67</v>
      </c>
      <c r="C32" s="14">
        <v>1.8684820185802298E-2</v>
      </c>
      <c r="D32" s="14">
        <v>1.8610347442834602E-2</v>
      </c>
      <c r="E32" s="14">
        <v>1.88296156227158E-2</v>
      </c>
      <c r="F32" s="14"/>
      <c r="G32" s="14">
        <v>2.60418613898835E-2</v>
      </c>
      <c r="H32" s="14">
        <v>2.9969750184376E-2</v>
      </c>
      <c r="I32" s="14">
        <v>3.4517137982696899E-2</v>
      </c>
      <c r="J32" s="14">
        <v>1.7483250425725499E-2</v>
      </c>
      <c r="K32" s="14">
        <v>2.3135086303595902E-3</v>
      </c>
      <c r="L32" s="14">
        <v>3.7690493756417998E-3</v>
      </c>
      <c r="M32" s="14"/>
      <c r="N32" s="14">
        <v>9.5074783772540594E-3</v>
      </c>
      <c r="O32" s="14">
        <v>8.0873816963028793E-3</v>
      </c>
      <c r="P32" s="14">
        <v>3.0957527795263302E-2</v>
      </c>
      <c r="Q32" s="14">
        <v>2.7832601516339001E-2</v>
      </c>
      <c r="R32" s="14"/>
      <c r="S32" s="14">
        <v>3.1162595072568099E-2</v>
      </c>
      <c r="T32" s="14">
        <v>2.11140541506885E-2</v>
      </c>
      <c r="U32" s="14">
        <v>0</v>
      </c>
      <c r="V32" s="14">
        <v>3.3411565989760798E-2</v>
      </c>
      <c r="W32" s="14">
        <v>7.8742146652344708E-3</v>
      </c>
      <c r="X32" s="14">
        <v>1.74419888650649E-2</v>
      </c>
      <c r="Y32" s="14">
        <v>2.0488399007906E-2</v>
      </c>
      <c r="Z32" s="14">
        <v>0</v>
      </c>
      <c r="AA32" s="14">
        <v>8.2565493925841199E-3</v>
      </c>
      <c r="AB32" s="14">
        <v>2.27849903233447E-2</v>
      </c>
      <c r="AC32" s="14">
        <v>3.0453143786291999E-2</v>
      </c>
      <c r="AD32" s="14">
        <v>1.1173248858095701E-2</v>
      </c>
      <c r="AE32" s="14"/>
      <c r="AF32" s="14">
        <v>2.0777762531816402E-2</v>
      </c>
      <c r="AG32" s="14">
        <v>9.6671256786095491E-3</v>
      </c>
      <c r="AH32" s="14">
        <v>9.4292204005184798E-3</v>
      </c>
      <c r="AI32" s="14">
        <v>2.9621354782034301E-2</v>
      </c>
      <c r="AJ32" s="14">
        <v>2.0685478308304799E-2</v>
      </c>
      <c r="AK32" s="14"/>
      <c r="AL32" s="14">
        <v>1.7412154878177901E-2</v>
      </c>
      <c r="AM32" s="14">
        <v>1.9964080867409702E-2</v>
      </c>
      <c r="AN32" s="14">
        <v>0</v>
      </c>
      <c r="AO32" s="14">
        <v>2.94864398479864E-2</v>
      </c>
      <c r="AP32" s="14">
        <v>7.1791364938652699E-3</v>
      </c>
    </row>
    <row r="33" spans="2:42" x14ac:dyDescent="0.35">
      <c r="B33" t="s">
        <v>68</v>
      </c>
      <c r="C33" s="14">
        <v>3.7214914766239E-3</v>
      </c>
      <c r="D33" s="14">
        <v>3.7486674403969002E-3</v>
      </c>
      <c r="E33" s="14">
        <v>3.70941945766599E-3</v>
      </c>
      <c r="F33" s="14"/>
      <c r="G33" s="14">
        <v>1.1895749227962001E-2</v>
      </c>
      <c r="H33" s="14">
        <v>5.1908744813089196E-3</v>
      </c>
      <c r="I33" s="14">
        <v>3.8037199401105902E-3</v>
      </c>
      <c r="J33" s="14">
        <v>0</v>
      </c>
      <c r="K33" s="14">
        <v>3.8522627210238998E-3</v>
      </c>
      <c r="L33" s="14">
        <v>0</v>
      </c>
      <c r="M33" s="14"/>
      <c r="N33" s="14">
        <v>0</v>
      </c>
      <c r="O33" s="14">
        <v>1.54026491288704E-3</v>
      </c>
      <c r="P33" s="14">
        <v>5.42427093031573E-3</v>
      </c>
      <c r="Q33" s="14">
        <v>8.5767712259276502E-3</v>
      </c>
      <c r="R33" s="14"/>
      <c r="S33" s="14">
        <v>0</v>
      </c>
      <c r="T33" s="14">
        <v>0</v>
      </c>
      <c r="U33" s="14">
        <v>0</v>
      </c>
      <c r="V33" s="14">
        <v>0</v>
      </c>
      <c r="W33" s="14">
        <v>1.0244803375278401E-2</v>
      </c>
      <c r="X33" s="14">
        <v>0</v>
      </c>
      <c r="Y33" s="14">
        <v>1.10359575296915E-2</v>
      </c>
      <c r="Z33" s="14">
        <v>1.6400516116769799E-2</v>
      </c>
      <c r="AA33" s="14">
        <v>9.5102805862623003E-3</v>
      </c>
      <c r="AB33" s="14">
        <v>3.02618046426295E-3</v>
      </c>
      <c r="AC33" s="14">
        <v>2.8842289681191798E-3</v>
      </c>
      <c r="AD33" s="14">
        <v>0</v>
      </c>
      <c r="AE33" s="14"/>
      <c r="AF33" s="14">
        <v>3.6866245820866201E-3</v>
      </c>
      <c r="AG33" s="14">
        <v>3.3028390315461699E-3</v>
      </c>
      <c r="AH33" s="14">
        <v>0</v>
      </c>
      <c r="AI33" s="14">
        <v>0</v>
      </c>
      <c r="AJ33" s="14">
        <v>0</v>
      </c>
      <c r="AK33" s="14"/>
      <c r="AL33" s="14">
        <v>4.3200761013012E-3</v>
      </c>
      <c r="AM33" s="14">
        <v>5.2180581102161498E-3</v>
      </c>
      <c r="AN33" s="14">
        <v>6.7486590978279599E-3</v>
      </c>
      <c r="AO33" s="14">
        <v>5.7101593096205996E-4</v>
      </c>
      <c r="AP33" s="14">
        <v>0</v>
      </c>
    </row>
    <row r="34" spans="2:42" x14ac:dyDescent="0.35"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</row>
    <row r="35" spans="2:42" x14ac:dyDescent="0.35">
      <c r="B35" s="6" t="s">
        <v>76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</row>
    <row r="36" spans="2:42" x14ac:dyDescent="0.35">
      <c r="B36" s="21" t="s">
        <v>72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</row>
    <row r="37" spans="2:42" x14ac:dyDescent="0.35">
      <c r="B37" t="s">
        <v>64</v>
      </c>
      <c r="C37" s="14">
        <v>0.43220960951807702</v>
      </c>
      <c r="D37" s="14">
        <v>0.45343549053941701</v>
      </c>
      <c r="E37" s="14">
        <v>0.41117898315399098</v>
      </c>
      <c r="F37" s="14"/>
      <c r="G37" s="14">
        <v>0.34052970105121899</v>
      </c>
      <c r="H37" s="14">
        <v>0.43895650714999501</v>
      </c>
      <c r="I37" s="14">
        <v>0.36368808541731201</v>
      </c>
      <c r="J37" s="14">
        <v>0.44159530333493502</v>
      </c>
      <c r="K37" s="14">
        <v>0.43888393100496698</v>
      </c>
      <c r="L37" s="14">
        <v>0.530728269867068</v>
      </c>
      <c r="M37" s="14"/>
      <c r="N37" s="14">
        <v>0.45792777104092602</v>
      </c>
      <c r="O37" s="14">
        <v>0.46918910425645599</v>
      </c>
      <c r="P37" s="14">
        <v>0.43683458337179398</v>
      </c>
      <c r="Q37" s="14">
        <v>0.36247484929130003</v>
      </c>
      <c r="R37" s="14"/>
      <c r="S37" s="14">
        <v>0.42394181812880799</v>
      </c>
      <c r="T37" s="14">
        <v>0.418365989296621</v>
      </c>
      <c r="U37" s="14">
        <v>0.52822919923550304</v>
      </c>
      <c r="V37" s="14">
        <v>0.46243774848636798</v>
      </c>
      <c r="W37" s="14">
        <v>0.39987438840273698</v>
      </c>
      <c r="X37" s="14">
        <v>0.38957649125622201</v>
      </c>
      <c r="Y37" s="14">
        <v>0.46715929252465899</v>
      </c>
      <c r="Z37" s="14">
        <v>0.43146398360118199</v>
      </c>
      <c r="AA37" s="14">
        <v>0.44401896577493899</v>
      </c>
      <c r="AB37" s="14">
        <v>0.37976640685269902</v>
      </c>
      <c r="AC37" s="14">
        <v>0.40333117306935501</v>
      </c>
      <c r="AD37" s="14">
        <v>0.45636353508236399</v>
      </c>
      <c r="AE37" s="14"/>
      <c r="AF37" s="14">
        <v>0.47036153211880899</v>
      </c>
      <c r="AG37" s="14">
        <v>0.45019592274584003</v>
      </c>
      <c r="AH37" s="14">
        <v>0.490953239730539</v>
      </c>
      <c r="AI37" s="14">
        <v>0.49147079592816101</v>
      </c>
      <c r="AJ37" s="14">
        <v>0.38747234282383503</v>
      </c>
      <c r="AK37" s="14"/>
      <c r="AL37" s="14">
        <v>0.46706550775923</v>
      </c>
      <c r="AM37" s="14">
        <v>0.44966378872192497</v>
      </c>
      <c r="AN37" s="14">
        <v>0.45786596859576301</v>
      </c>
      <c r="AO37" s="14">
        <v>0.45805551184683402</v>
      </c>
      <c r="AP37" s="14">
        <v>0.40528548817860299</v>
      </c>
    </row>
    <row r="38" spans="2:42" x14ac:dyDescent="0.35">
      <c r="B38" t="s">
        <v>65</v>
      </c>
      <c r="C38" s="14">
        <v>0.432933612613219</v>
      </c>
      <c r="D38" s="14">
        <v>0.41677006944481299</v>
      </c>
      <c r="E38" s="14">
        <v>0.44938390329633099</v>
      </c>
      <c r="F38" s="14"/>
      <c r="G38" s="14">
        <v>0.40071528422851899</v>
      </c>
      <c r="H38" s="14">
        <v>0.41757814981535002</v>
      </c>
      <c r="I38" s="14">
        <v>0.47915211291494397</v>
      </c>
      <c r="J38" s="14">
        <v>0.47162167272261202</v>
      </c>
      <c r="K38" s="14">
        <v>0.44379606039742497</v>
      </c>
      <c r="L38" s="14">
        <v>0.390477685585914</v>
      </c>
      <c r="M38" s="14"/>
      <c r="N38" s="14">
        <v>0.44576594024520599</v>
      </c>
      <c r="O38" s="14">
        <v>0.42243963053676897</v>
      </c>
      <c r="P38" s="14">
        <v>0.41596114420261798</v>
      </c>
      <c r="Q38" s="14">
        <v>0.44517625178641101</v>
      </c>
      <c r="R38" s="14"/>
      <c r="S38" s="14">
        <v>0.41754747675590498</v>
      </c>
      <c r="T38" s="14">
        <v>0.467459817336567</v>
      </c>
      <c r="U38" s="14">
        <v>0.373826147979061</v>
      </c>
      <c r="V38" s="14">
        <v>0.44926775306941702</v>
      </c>
      <c r="W38" s="14">
        <v>0.45188033928846499</v>
      </c>
      <c r="X38" s="14">
        <v>0.44443692986220001</v>
      </c>
      <c r="Y38" s="14">
        <v>0.39656534444858299</v>
      </c>
      <c r="Z38" s="14">
        <v>0.42066469991591499</v>
      </c>
      <c r="AA38" s="14">
        <v>0.44776539048463798</v>
      </c>
      <c r="AB38" s="14">
        <v>0.45616322007733001</v>
      </c>
      <c r="AC38" s="14">
        <v>0.424568063749723</v>
      </c>
      <c r="AD38" s="14">
        <v>0.38852021753735899</v>
      </c>
      <c r="AE38" s="14"/>
      <c r="AF38" s="14">
        <v>0.40558523400818097</v>
      </c>
      <c r="AG38" s="14">
        <v>0.45542821492645802</v>
      </c>
      <c r="AH38" s="14">
        <v>0.40924128058542197</v>
      </c>
      <c r="AI38" s="14">
        <v>0.39134930292225301</v>
      </c>
      <c r="AJ38" s="14">
        <v>0.40963054138472299</v>
      </c>
      <c r="AK38" s="14"/>
      <c r="AL38" s="14">
        <v>0.41189696795420799</v>
      </c>
      <c r="AM38" s="14">
        <v>0.42744418663603101</v>
      </c>
      <c r="AN38" s="14">
        <v>0.43686471288694201</v>
      </c>
      <c r="AO38" s="14">
        <v>0.414586338364202</v>
      </c>
      <c r="AP38" s="14">
        <v>0.46368582146216097</v>
      </c>
    </row>
    <row r="39" spans="2:42" x14ac:dyDescent="0.35">
      <c r="B39" t="s">
        <v>66</v>
      </c>
      <c r="C39" s="14">
        <v>0.11183592025898</v>
      </c>
      <c r="D39" s="14">
        <v>0.110302391393585</v>
      </c>
      <c r="E39" s="14">
        <v>0.11289061098864001</v>
      </c>
      <c r="F39" s="14"/>
      <c r="G39" s="14">
        <v>0.16963251530163401</v>
      </c>
      <c r="H39" s="14">
        <v>0.115183679037152</v>
      </c>
      <c r="I39" s="14">
        <v>0.14671751917752601</v>
      </c>
      <c r="J39" s="14">
        <v>8.6783023942453297E-2</v>
      </c>
      <c r="K39" s="14">
        <v>9.6256399084159505E-2</v>
      </c>
      <c r="L39" s="14">
        <v>7.34497369904695E-2</v>
      </c>
      <c r="M39" s="14"/>
      <c r="N39" s="14">
        <v>8.1749525154754102E-2</v>
      </c>
      <c r="O39" s="14">
        <v>8.8154432430455801E-2</v>
      </c>
      <c r="P39" s="14">
        <v>0.109820746039689</v>
      </c>
      <c r="Q39" s="14">
        <v>0.16950231838237401</v>
      </c>
      <c r="R39" s="14"/>
      <c r="S39" s="14">
        <v>0.13298374204803101</v>
      </c>
      <c r="T39" s="14">
        <v>0.114174193366813</v>
      </c>
      <c r="U39" s="14">
        <v>8.3671747506199406E-2</v>
      </c>
      <c r="V39" s="14">
        <v>7.6347754408234395E-2</v>
      </c>
      <c r="W39" s="14">
        <v>8.9508408384827598E-2</v>
      </c>
      <c r="X39" s="14">
        <v>0.137777821720306</v>
      </c>
      <c r="Y39" s="14">
        <v>0.10796359111369901</v>
      </c>
      <c r="Z39" s="14">
        <v>9.5444968385791903E-2</v>
      </c>
      <c r="AA39" s="14">
        <v>8.2910517199171002E-2</v>
      </c>
      <c r="AB39" s="14">
        <v>0.147044572636891</v>
      </c>
      <c r="AC39" s="14">
        <v>0.14472456438888101</v>
      </c>
      <c r="AD39" s="14">
        <v>0.13728529772685999</v>
      </c>
      <c r="AE39" s="14"/>
      <c r="AF39" s="14">
        <v>0.109423725473073</v>
      </c>
      <c r="AG39" s="14">
        <v>7.7814044470390101E-2</v>
      </c>
      <c r="AH39" s="14">
        <v>7.8201119090238594E-2</v>
      </c>
      <c r="AI39" s="14">
        <v>0.101614855124094</v>
      </c>
      <c r="AJ39" s="14">
        <v>0.15559535357840301</v>
      </c>
      <c r="AK39" s="14"/>
      <c r="AL39" s="14">
        <v>0.105255164804693</v>
      </c>
      <c r="AM39" s="14">
        <v>0.103099118352762</v>
      </c>
      <c r="AN39" s="14">
        <v>7.9447952275441103E-2</v>
      </c>
      <c r="AO39" s="14">
        <v>0.104353516837401</v>
      </c>
      <c r="AP39" s="14">
        <v>0.115054169900703</v>
      </c>
    </row>
    <row r="40" spans="2:42" x14ac:dyDescent="0.35">
      <c r="B40" t="s">
        <v>67</v>
      </c>
      <c r="C40" s="14">
        <v>1.8637219969962902E-2</v>
      </c>
      <c r="D40" s="14">
        <v>1.6525757020111598E-2</v>
      </c>
      <c r="E40" s="14">
        <v>2.07655974788548E-2</v>
      </c>
      <c r="F40" s="14"/>
      <c r="G40" s="14">
        <v>7.5339624246295006E-2</v>
      </c>
      <c r="H40" s="14">
        <v>2.2592365268620799E-2</v>
      </c>
      <c r="I40" s="14">
        <v>1.0442282490218601E-2</v>
      </c>
      <c r="J40" s="14">
        <v>0</v>
      </c>
      <c r="K40" s="14">
        <v>1.2471475163776599E-2</v>
      </c>
      <c r="L40" s="14">
        <v>3.9303805109892603E-3</v>
      </c>
      <c r="M40" s="14"/>
      <c r="N40" s="14">
        <v>1.45567635591143E-2</v>
      </c>
      <c r="O40" s="14">
        <v>1.3935780346182E-2</v>
      </c>
      <c r="P40" s="14">
        <v>2.9414431960699199E-2</v>
      </c>
      <c r="Q40" s="14">
        <v>1.87764274254178E-2</v>
      </c>
      <c r="R40" s="14"/>
      <c r="S40" s="14">
        <v>2.1366652974801E-2</v>
      </c>
      <c r="T40" s="14">
        <v>0</v>
      </c>
      <c r="U40" s="14">
        <v>1.42729052792369E-2</v>
      </c>
      <c r="V40" s="14">
        <v>1.19467440359801E-2</v>
      </c>
      <c r="W40" s="14">
        <v>4.2348217471714703E-2</v>
      </c>
      <c r="X40" s="14">
        <v>2.8208757161271601E-2</v>
      </c>
      <c r="Y40" s="14">
        <v>1.78735665035889E-2</v>
      </c>
      <c r="Z40" s="14">
        <v>4.08633719346835E-2</v>
      </c>
      <c r="AA40" s="14">
        <v>2.1683857933637501E-2</v>
      </c>
      <c r="AB40" s="14">
        <v>8.9412914349964803E-3</v>
      </c>
      <c r="AC40" s="14">
        <v>2.2779543324198601E-2</v>
      </c>
      <c r="AD40" s="14">
        <v>1.7830949653417201E-2</v>
      </c>
      <c r="AE40" s="14"/>
      <c r="AF40" s="14">
        <v>1.2221080533125201E-2</v>
      </c>
      <c r="AG40" s="14">
        <v>1.5415845368016899E-2</v>
      </c>
      <c r="AH40" s="14">
        <v>2.1604360593800699E-2</v>
      </c>
      <c r="AI40" s="14">
        <v>1.3098208165069101E-2</v>
      </c>
      <c r="AJ40" s="14">
        <v>3.9082691571884397E-2</v>
      </c>
      <c r="AK40" s="14"/>
      <c r="AL40" s="14">
        <v>1.06971271498592E-2</v>
      </c>
      <c r="AM40" s="14">
        <v>1.4330523159529001E-2</v>
      </c>
      <c r="AN40" s="14">
        <v>2.5821366241854701E-2</v>
      </c>
      <c r="AO40" s="14">
        <v>2.0917034234403799E-2</v>
      </c>
      <c r="AP40" s="14">
        <v>1.10003667609666E-2</v>
      </c>
    </row>
    <row r="41" spans="2:42" x14ac:dyDescent="0.35">
      <c r="B41" t="s">
        <v>68</v>
      </c>
      <c r="C41" s="14">
        <v>4.3836376397610602E-3</v>
      </c>
      <c r="D41" s="14">
        <v>2.9662916020734499E-3</v>
      </c>
      <c r="E41" s="14">
        <v>5.7809050821830202E-3</v>
      </c>
      <c r="F41" s="14"/>
      <c r="G41" s="14">
        <v>1.37828751723335E-2</v>
      </c>
      <c r="H41" s="14">
        <v>5.6892987288825504E-3</v>
      </c>
      <c r="I41" s="14">
        <v>0</v>
      </c>
      <c r="J41" s="14">
        <v>0</v>
      </c>
      <c r="K41" s="14">
        <v>8.5921343496719801E-3</v>
      </c>
      <c r="L41" s="14">
        <v>1.41392704555876E-3</v>
      </c>
      <c r="M41" s="14"/>
      <c r="N41" s="14">
        <v>0</v>
      </c>
      <c r="O41" s="14">
        <v>6.28105243013763E-3</v>
      </c>
      <c r="P41" s="14">
        <v>7.9690944252004698E-3</v>
      </c>
      <c r="Q41" s="14">
        <v>4.0701531144965598E-3</v>
      </c>
      <c r="R41" s="14"/>
      <c r="S41" s="14">
        <v>4.1603100924547699E-3</v>
      </c>
      <c r="T41" s="14">
        <v>0</v>
      </c>
      <c r="U41" s="14">
        <v>0</v>
      </c>
      <c r="V41" s="14">
        <v>0</v>
      </c>
      <c r="W41" s="14">
        <v>1.6388646452255701E-2</v>
      </c>
      <c r="X41" s="14">
        <v>0</v>
      </c>
      <c r="Y41" s="14">
        <v>1.0438205409470099E-2</v>
      </c>
      <c r="Z41" s="14">
        <v>1.1562976162427701E-2</v>
      </c>
      <c r="AA41" s="14">
        <v>3.62126860761463E-3</v>
      </c>
      <c r="AB41" s="14">
        <v>8.0845089980833493E-3</v>
      </c>
      <c r="AC41" s="14">
        <v>4.5966554678425102E-3</v>
      </c>
      <c r="AD41" s="14">
        <v>0</v>
      </c>
      <c r="AE41" s="14"/>
      <c r="AF41" s="14">
        <v>2.4084278668121501E-3</v>
      </c>
      <c r="AG41" s="14">
        <v>1.14597248929585E-3</v>
      </c>
      <c r="AH41" s="14">
        <v>0</v>
      </c>
      <c r="AI41" s="14">
        <v>2.4668378604236299E-3</v>
      </c>
      <c r="AJ41" s="14">
        <v>8.2190706411542705E-3</v>
      </c>
      <c r="AK41" s="14"/>
      <c r="AL41" s="14">
        <v>5.0852323320101098E-3</v>
      </c>
      <c r="AM41" s="14">
        <v>5.4623831297538096E-3</v>
      </c>
      <c r="AN41" s="14">
        <v>0</v>
      </c>
      <c r="AO41" s="14">
        <v>2.0875987171593501E-3</v>
      </c>
      <c r="AP41" s="14">
        <v>4.9741536975657502E-3</v>
      </c>
    </row>
    <row r="42" spans="2:42" x14ac:dyDescent="0.35"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</row>
    <row r="43" spans="2:42" x14ac:dyDescent="0.35">
      <c r="B43" s="6" t="s">
        <v>77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</row>
    <row r="44" spans="2:42" x14ac:dyDescent="0.35">
      <c r="B44" s="21" t="s">
        <v>72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</row>
    <row r="45" spans="2:42" x14ac:dyDescent="0.35">
      <c r="B45" t="s">
        <v>64</v>
      </c>
      <c r="C45" s="14">
        <v>0.29610393118714701</v>
      </c>
      <c r="D45" s="14">
        <v>0.32567618720958602</v>
      </c>
      <c r="E45" s="14">
        <v>0.26641858488356401</v>
      </c>
      <c r="F45" s="14"/>
      <c r="G45" s="14">
        <v>0.329799335056362</v>
      </c>
      <c r="H45" s="14">
        <v>0.33264378932371802</v>
      </c>
      <c r="I45" s="14">
        <v>0.26534401828738802</v>
      </c>
      <c r="J45" s="14">
        <v>0.315281909687467</v>
      </c>
      <c r="K45" s="14">
        <v>0.23314352062852201</v>
      </c>
      <c r="L45" s="14">
        <v>0.29585173473399301</v>
      </c>
      <c r="M45" s="14"/>
      <c r="N45" s="14">
        <v>0.33684738723267799</v>
      </c>
      <c r="O45" s="14">
        <v>0.29526493289394701</v>
      </c>
      <c r="P45" s="14">
        <v>0.270298740992298</v>
      </c>
      <c r="Q45" s="14">
        <v>0.278578591019564</v>
      </c>
      <c r="R45" s="14"/>
      <c r="S45" s="14">
        <v>0.352451762901282</v>
      </c>
      <c r="T45" s="14">
        <v>0.251208184465743</v>
      </c>
      <c r="U45" s="14">
        <v>0.33713660219818398</v>
      </c>
      <c r="V45" s="14">
        <v>0.25192065534978197</v>
      </c>
      <c r="W45" s="14">
        <v>0.28877906736903203</v>
      </c>
      <c r="X45" s="14">
        <v>0.31153129089035803</v>
      </c>
      <c r="Y45" s="14">
        <v>0.173369512382921</v>
      </c>
      <c r="Z45" s="14">
        <v>0.274502549007759</v>
      </c>
      <c r="AA45" s="14">
        <v>0.34682687007827001</v>
      </c>
      <c r="AB45" s="14">
        <v>0.30075398407700599</v>
      </c>
      <c r="AC45" s="14">
        <v>0.30781706914797402</v>
      </c>
      <c r="AD45" s="14">
        <v>0.35956895533376798</v>
      </c>
      <c r="AE45" s="14"/>
      <c r="AF45" s="14">
        <v>0.29618093258487299</v>
      </c>
      <c r="AG45" s="14">
        <v>0.35228451791686799</v>
      </c>
      <c r="AH45" s="14">
        <v>0.29866557436407698</v>
      </c>
      <c r="AI45" s="14">
        <v>0.237656630523538</v>
      </c>
      <c r="AJ45" s="14">
        <v>0.27029254749385201</v>
      </c>
      <c r="AK45" s="14"/>
      <c r="AL45" s="14">
        <v>0.36524634756011598</v>
      </c>
      <c r="AM45" s="14">
        <v>0.383997774286581</v>
      </c>
      <c r="AN45" s="14">
        <v>0.27855402537337398</v>
      </c>
      <c r="AO45" s="14">
        <v>0.25753302364648001</v>
      </c>
      <c r="AP45" s="14">
        <v>0.31313221380602602</v>
      </c>
    </row>
    <row r="46" spans="2:42" x14ac:dyDescent="0.35">
      <c r="B46" t="s">
        <v>65</v>
      </c>
      <c r="C46" s="14">
        <v>0.440146117492206</v>
      </c>
      <c r="D46" s="14">
        <v>0.44412352872348998</v>
      </c>
      <c r="E46" s="14">
        <v>0.43613828377461</v>
      </c>
      <c r="F46" s="14"/>
      <c r="G46" s="14">
        <v>0.39865534981170597</v>
      </c>
      <c r="H46" s="14">
        <v>0.40624997677056901</v>
      </c>
      <c r="I46" s="14">
        <v>0.45918447911140697</v>
      </c>
      <c r="J46" s="14">
        <v>0.42314538952877601</v>
      </c>
      <c r="K46" s="14">
        <v>0.46903778927006401</v>
      </c>
      <c r="L46" s="14">
        <v>0.47399743159597901</v>
      </c>
      <c r="M46" s="14"/>
      <c r="N46" s="14">
        <v>0.47523136526731602</v>
      </c>
      <c r="O46" s="14">
        <v>0.45844103162976602</v>
      </c>
      <c r="P46" s="14">
        <v>0.42192605685891199</v>
      </c>
      <c r="Q46" s="14">
        <v>0.401864596580086</v>
      </c>
      <c r="R46" s="14"/>
      <c r="S46" s="14">
        <v>0.408171770017691</v>
      </c>
      <c r="T46" s="14">
        <v>0.4573626182826</v>
      </c>
      <c r="U46" s="14">
        <v>0.38438091474868302</v>
      </c>
      <c r="V46" s="14">
        <v>0.48391436849497399</v>
      </c>
      <c r="W46" s="14">
        <v>0.52728143479342304</v>
      </c>
      <c r="X46" s="14">
        <v>0.42480591760814801</v>
      </c>
      <c r="Y46" s="14">
        <v>0.48999109944372699</v>
      </c>
      <c r="Z46" s="14">
        <v>0.438814433657787</v>
      </c>
      <c r="AA46" s="14">
        <v>0.405272834951107</v>
      </c>
      <c r="AB46" s="14">
        <v>0.444617286893431</v>
      </c>
      <c r="AC46" s="14">
        <v>0.38538705206275498</v>
      </c>
      <c r="AD46" s="14">
        <v>0.44938617310512602</v>
      </c>
      <c r="AE46" s="14"/>
      <c r="AF46" s="14">
        <v>0.41175180481054402</v>
      </c>
      <c r="AG46" s="14">
        <v>0.45182536527925599</v>
      </c>
      <c r="AH46" s="14">
        <v>0.52695779123743902</v>
      </c>
      <c r="AI46" s="14">
        <v>0.42877652698353602</v>
      </c>
      <c r="AJ46" s="14">
        <v>0.46552411954962503</v>
      </c>
      <c r="AK46" s="14"/>
      <c r="AL46" s="14">
        <v>0.39413012918680801</v>
      </c>
      <c r="AM46" s="14">
        <v>0.43509196305908898</v>
      </c>
      <c r="AN46" s="14">
        <v>0.53599346770484502</v>
      </c>
      <c r="AO46" s="14">
        <v>0.44163571866134999</v>
      </c>
      <c r="AP46" s="14">
        <v>0.46771322755991201</v>
      </c>
    </row>
    <row r="47" spans="2:42" x14ac:dyDescent="0.35">
      <c r="B47" t="s">
        <v>66</v>
      </c>
      <c r="C47" s="14">
        <v>0.20783390009831401</v>
      </c>
      <c r="D47" s="14">
        <v>0.17662714809966201</v>
      </c>
      <c r="E47" s="14">
        <v>0.239029111947096</v>
      </c>
      <c r="F47" s="14"/>
      <c r="G47" s="14">
        <v>0.19966900664104301</v>
      </c>
      <c r="H47" s="14">
        <v>0.18404981925556199</v>
      </c>
      <c r="I47" s="14">
        <v>0.21790844586531799</v>
      </c>
      <c r="J47" s="14">
        <v>0.21511652598856501</v>
      </c>
      <c r="K47" s="14">
        <v>0.23185669228327199</v>
      </c>
      <c r="L47" s="14">
        <v>0.202342195273819</v>
      </c>
      <c r="M47" s="14"/>
      <c r="N47" s="14">
        <v>0.13111603061905899</v>
      </c>
      <c r="O47" s="14">
        <v>0.19260826795420499</v>
      </c>
      <c r="P47" s="14">
        <v>0.249788387719456</v>
      </c>
      <c r="Q47" s="14">
        <v>0.263117536208547</v>
      </c>
      <c r="R47" s="14"/>
      <c r="S47" s="14">
        <v>0.16711661479381801</v>
      </c>
      <c r="T47" s="14">
        <v>0.233025415363563</v>
      </c>
      <c r="U47" s="14">
        <v>0.22768828791182599</v>
      </c>
      <c r="V47" s="14">
        <v>0.208938237163247</v>
      </c>
      <c r="W47" s="14">
        <v>0.15339778454851299</v>
      </c>
      <c r="X47" s="14">
        <v>0.22847746680859701</v>
      </c>
      <c r="Y47" s="14">
        <v>0.26025230051721598</v>
      </c>
      <c r="Z47" s="14">
        <v>0.21188029546435699</v>
      </c>
      <c r="AA47" s="14">
        <v>0.20077469170650999</v>
      </c>
      <c r="AB47" s="14">
        <v>0.20593622738846301</v>
      </c>
      <c r="AC47" s="14">
        <v>0.210969335309978</v>
      </c>
      <c r="AD47" s="14">
        <v>0.17769227846303801</v>
      </c>
      <c r="AE47" s="14"/>
      <c r="AF47" s="14">
        <v>0.24131689778286</v>
      </c>
      <c r="AG47" s="14">
        <v>0.152001707125241</v>
      </c>
      <c r="AH47" s="14">
        <v>0.14913299732427099</v>
      </c>
      <c r="AI47" s="14">
        <v>0.267107096385999</v>
      </c>
      <c r="AJ47" s="14">
        <v>0.187759424591455</v>
      </c>
      <c r="AK47" s="14"/>
      <c r="AL47" s="14">
        <v>0.18956430112020101</v>
      </c>
      <c r="AM47" s="14">
        <v>0.15390546097827601</v>
      </c>
      <c r="AN47" s="14">
        <v>0.14148845506945801</v>
      </c>
      <c r="AO47" s="14">
        <v>0.23106048080008301</v>
      </c>
      <c r="AP47" s="14">
        <v>0.14247540173133599</v>
      </c>
    </row>
    <row r="48" spans="2:42" x14ac:dyDescent="0.35">
      <c r="B48" t="s">
        <v>67</v>
      </c>
      <c r="C48" s="14">
        <v>4.6824283736780901E-2</v>
      </c>
      <c r="D48" s="14">
        <v>4.3050650713735997E-2</v>
      </c>
      <c r="E48" s="14">
        <v>5.0680421936557897E-2</v>
      </c>
      <c r="F48" s="14"/>
      <c r="G48" s="14">
        <v>6.5769443020985197E-2</v>
      </c>
      <c r="H48" s="14">
        <v>6.5878668734912604E-2</v>
      </c>
      <c r="I48" s="14">
        <v>4.3548907848567103E-2</v>
      </c>
      <c r="J48" s="14">
        <v>4.33162502027966E-2</v>
      </c>
      <c r="K48" s="14">
        <v>4.8589025775147898E-2</v>
      </c>
      <c r="L48" s="14">
        <v>2.3168321947196299E-2</v>
      </c>
      <c r="M48" s="14"/>
      <c r="N48" s="14">
        <v>5.2337408081247101E-2</v>
      </c>
      <c r="O48" s="14">
        <v>4.8904895921908401E-2</v>
      </c>
      <c r="P48" s="14">
        <v>4.5511094743222798E-2</v>
      </c>
      <c r="Q48" s="14">
        <v>4.0688458564592703E-2</v>
      </c>
      <c r="R48" s="14"/>
      <c r="S48" s="14">
        <v>6.5486008747758104E-2</v>
      </c>
      <c r="T48" s="14">
        <v>5.8403781888094003E-2</v>
      </c>
      <c r="U48" s="14">
        <v>3.2219615693588603E-2</v>
      </c>
      <c r="V48" s="14">
        <v>4.2986450714300198E-2</v>
      </c>
      <c r="W48" s="14">
        <v>2.50859385731707E-2</v>
      </c>
      <c r="X48" s="14">
        <v>2.3521605652869398E-2</v>
      </c>
      <c r="Y48" s="14">
        <v>6.4976869654239197E-2</v>
      </c>
      <c r="Z48" s="14">
        <v>6.3239745707669506E-2</v>
      </c>
      <c r="AA48" s="14">
        <v>3.7615322677849901E-2</v>
      </c>
      <c r="AB48" s="14">
        <v>3.5243023388170501E-2</v>
      </c>
      <c r="AC48" s="14">
        <v>8.6054590096699898E-2</v>
      </c>
      <c r="AD48" s="14">
        <v>1.3352593098069101E-2</v>
      </c>
      <c r="AE48" s="14"/>
      <c r="AF48" s="14">
        <v>3.9988511225690103E-2</v>
      </c>
      <c r="AG48" s="14">
        <v>3.9863712001144101E-2</v>
      </c>
      <c r="AH48" s="14">
        <v>2.2851425920685901E-2</v>
      </c>
      <c r="AI48" s="14">
        <v>5.1317370106899102E-2</v>
      </c>
      <c r="AJ48" s="14">
        <v>5.4320188771598298E-2</v>
      </c>
      <c r="AK48" s="14"/>
      <c r="AL48" s="14">
        <v>4.4241279828941799E-2</v>
      </c>
      <c r="AM48" s="14">
        <v>2.55196498416983E-2</v>
      </c>
      <c r="AN48" s="14">
        <v>3.6804970375944997E-2</v>
      </c>
      <c r="AO48" s="14">
        <v>5.8107614546954997E-2</v>
      </c>
      <c r="AP48" s="14">
        <v>5.95840762383716E-2</v>
      </c>
    </row>
    <row r="49" spans="2:42" x14ac:dyDescent="0.35">
      <c r="B49" t="s">
        <v>68</v>
      </c>
      <c r="C49" s="14">
        <v>9.0917674855519499E-3</v>
      </c>
      <c r="D49" s="14">
        <v>1.0522485253525799E-2</v>
      </c>
      <c r="E49" s="14">
        <v>7.7335974581725399E-3</v>
      </c>
      <c r="F49" s="14"/>
      <c r="G49" s="14">
        <v>6.1068654699040501E-3</v>
      </c>
      <c r="H49" s="14">
        <v>1.11777459152387E-2</v>
      </c>
      <c r="I49" s="14">
        <v>1.4014148887319699E-2</v>
      </c>
      <c r="J49" s="14">
        <v>3.1399245923955702E-3</v>
      </c>
      <c r="K49" s="14">
        <v>1.7372972042994001E-2</v>
      </c>
      <c r="L49" s="14">
        <v>4.6403164490120804E-3</v>
      </c>
      <c r="M49" s="14"/>
      <c r="N49" s="14">
        <v>4.4678087996993703E-3</v>
      </c>
      <c r="O49" s="14">
        <v>4.7808716001733198E-3</v>
      </c>
      <c r="P49" s="14">
        <v>1.2475719686110999E-2</v>
      </c>
      <c r="Q49" s="14">
        <v>1.5750817627209601E-2</v>
      </c>
      <c r="R49" s="14"/>
      <c r="S49" s="14">
        <v>6.7738435394512396E-3</v>
      </c>
      <c r="T49" s="14">
        <v>0</v>
      </c>
      <c r="U49" s="14">
        <v>1.8574579447718599E-2</v>
      </c>
      <c r="V49" s="14">
        <v>1.22402882776966E-2</v>
      </c>
      <c r="W49" s="14">
        <v>5.4557747158601498E-3</v>
      </c>
      <c r="X49" s="14">
        <v>1.1663719040027399E-2</v>
      </c>
      <c r="Y49" s="14">
        <v>1.14102180018977E-2</v>
      </c>
      <c r="Z49" s="14">
        <v>1.1562976162427701E-2</v>
      </c>
      <c r="AA49" s="14">
        <v>9.5102805862623003E-3</v>
      </c>
      <c r="AB49" s="14">
        <v>1.34494782529291E-2</v>
      </c>
      <c r="AC49" s="14">
        <v>9.7719533825921905E-3</v>
      </c>
      <c r="AD49" s="14">
        <v>0</v>
      </c>
      <c r="AE49" s="14"/>
      <c r="AF49" s="14">
        <v>1.07618535960328E-2</v>
      </c>
      <c r="AG49" s="14">
        <v>4.0246976774909798E-3</v>
      </c>
      <c r="AH49" s="14">
        <v>2.3922111535270899E-3</v>
      </c>
      <c r="AI49" s="14">
        <v>1.5142376000028599E-2</v>
      </c>
      <c r="AJ49" s="14">
        <v>2.2103719593470801E-2</v>
      </c>
      <c r="AK49" s="14"/>
      <c r="AL49" s="14">
        <v>6.8179423039330198E-3</v>
      </c>
      <c r="AM49" s="14">
        <v>1.4851518343558399E-3</v>
      </c>
      <c r="AN49" s="14">
        <v>7.1590814763790103E-3</v>
      </c>
      <c r="AO49" s="14">
        <v>1.1663162345131E-2</v>
      </c>
      <c r="AP49" s="14">
        <v>1.7095080664354601E-2</v>
      </c>
    </row>
    <row r="50" spans="2:42" x14ac:dyDescent="0.35"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</row>
    <row r="51" spans="2:42" x14ac:dyDescent="0.35">
      <c r="B51" s="6" t="s">
        <v>78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</row>
    <row r="52" spans="2:42" x14ac:dyDescent="0.35">
      <c r="B52" s="21" t="s">
        <v>72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</row>
    <row r="53" spans="2:42" x14ac:dyDescent="0.35">
      <c r="B53" t="s">
        <v>64</v>
      </c>
      <c r="C53" s="14">
        <v>0.19529992072046101</v>
      </c>
      <c r="D53" s="14">
        <v>0.210961407674644</v>
      </c>
      <c r="E53" s="14">
        <v>0.18038219502282801</v>
      </c>
      <c r="F53" s="14"/>
      <c r="G53" s="14">
        <v>0.23219539276766801</v>
      </c>
      <c r="H53" s="14">
        <v>0.27131949296357</v>
      </c>
      <c r="I53" s="14">
        <v>0.181922850849009</v>
      </c>
      <c r="J53" s="14">
        <v>0.19391361945575999</v>
      </c>
      <c r="K53" s="14">
        <v>0.12590585293991899</v>
      </c>
      <c r="L53" s="14">
        <v>0.16774181725392101</v>
      </c>
      <c r="M53" s="14"/>
      <c r="N53" s="14">
        <v>0.22183669757649199</v>
      </c>
      <c r="O53" s="14">
        <v>0.197582774307518</v>
      </c>
      <c r="P53" s="14">
        <v>0.19280402056415299</v>
      </c>
      <c r="Q53" s="14">
        <v>0.169903075412287</v>
      </c>
      <c r="R53" s="14"/>
      <c r="S53" s="14">
        <v>0.229808730647864</v>
      </c>
      <c r="T53" s="14">
        <v>0.17213464561126701</v>
      </c>
      <c r="U53" s="14">
        <v>0.218984488437476</v>
      </c>
      <c r="V53" s="14">
        <v>0.16283120180465099</v>
      </c>
      <c r="W53" s="14">
        <v>0.178914881215615</v>
      </c>
      <c r="X53" s="14">
        <v>0.181237604195333</v>
      </c>
      <c r="Y53" s="14">
        <v>0.12357675033031</v>
      </c>
      <c r="Z53" s="14">
        <v>0.23613978511367001</v>
      </c>
      <c r="AA53" s="14">
        <v>0.260765424789342</v>
      </c>
      <c r="AB53" s="14">
        <v>0.151734409889411</v>
      </c>
      <c r="AC53" s="14">
        <v>0.19089408537850899</v>
      </c>
      <c r="AD53" s="14">
        <v>0.28482443643010003</v>
      </c>
      <c r="AE53" s="14"/>
      <c r="AF53" s="14">
        <v>0.19561471700310301</v>
      </c>
      <c r="AG53" s="14">
        <v>0.240435986871923</v>
      </c>
      <c r="AH53" s="14">
        <v>0.176982812830971</v>
      </c>
      <c r="AI53" s="14">
        <v>0.180875249600192</v>
      </c>
      <c r="AJ53" s="14">
        <v>0.188708103122112</v>
      </c>
      <c r="AK53" s="14"/>
      <c r="AL53" s="14">
        <v>0.25138606883082698</v>
      </c>
      <c r="AM53" s="14">
        <v>0.25963002890668002</v>
      </c>
      <c r="AN53" s="14">
        <v>0.18318547544675001</v>
      </c>
      <c r="AO53" s="14">
        <v>0.166760563872142</v>
      </c>
      <c r="AP53" s="14">
        <v>0.231831394827231</v>
      </c>
    </row>
    <row r="54" spans="2:42" x14ac:dyDescent="0.35">
      <c r="B54" t="s">
        <v>65</v>
      </c>
      <c r="C54" s="14">
        <v>0.39697879145598403</v>
      </c>
      <c r="D54" s="14">
        <v>0.40484529549657</v>
      </c>
      <c r="E54" s="14">
        <v>0.38988784531217602</v>
      </c>
      <c r="F54" s="14"/>
      <c r="G54" s="14">
        <v>0.400037172623601</v>
      </c>
      <c r="H54" s="14">
        <v>0.38261787763181399</v>
      </c>
      <c r="I54" s="14">
        <v>0.41873611741986499</v>
      </c>
      <c r="J54" s="14">
        <v>0.40091725339697698</v>
      </c>
      <c r="K54" s="14">
        <v>0.36461023187329999</v>
      </c>
      <c r="L54" s="14">
        <v>0.40748882803123998</v>
      </c>
      <c r="M54" s="14"/>
      <c r="N54" s="14">
        <v>0.45263724563478602</v>
      </c>
      <c r="O54" s="14">
        <v>0.40275016429581101</v>
      </c>
      <c r="P54" s="14">
        <v>0.35617111177844502</v>
      </c>
      <c r="Q54" s="14">
        <v>0.37001549652719001</v>
      </c>
      <c r="R54" s="14"/>
      <c r="S54" s="14">
        <v>0.38872865347850599</v>
      </c>
      <c r="T54" s="14">
        <v>0.384089233887911</v>
      </c>
      <c r="U54" s="14">
        <v>0.38609810721939902</v>
      </c>
      <c r="V54" s="14">
        <v>0.42802526950543701</v>
      </c>
      <c r="W54" s="14">
        <v>0.45000366358462901</v>
      </c>
      <c r="X54" s="14">
        <v>0.35762676238719698</v>
      </c>
      <c r="Y54" s="14">
        <v>0.403160174564827</v>
      </c>
      <c r="Z54" s="14">
        <v>0.26480867384785101</v>
      </c>
      <c r="AA54" s="14">
        <v>0.40687051759932602</v>
      </c>
      <c r="AB54" s="14">
        <v>0.43334629024286803</v>
      </c>
      <c r="AC54" s="14">
        <v>0.41158243976117398</v>
      </c>
      <c r="AD54" s="14">
        <v>0.41229090161954302</v>
      </c>
      <c r="AE54" s="14"/>
      <c r="AF54" s="14">
        <v>0.41294362223054898</v>
      </c>
      <c r="AG54" s="14">
        <v>0.42693002399275398</v>
      </c>
      <c r="AH54" s="14">
        <v>0.46617971014847798</v>
      </c>
      <c r="AI54" s="14">
        <v>0.31351996139973198</v>
      </c>
      <c r="AJ54" s="14">
        <v>0.37352200605213598</v>
      </c>
      <c r="AK54" s="14"/>
      <c r="AL54" s="14">
        <v>0.41100323016830898</v>
      </c>
      <c r="AM54" s="14">
        <v>0.45715979834405102</v>
      </c>
      <c r="AN54" s="14">
        <v>0.48401454542852801</v>
      </c>
      <c r="AO54" s="14">
        <v>0.34716120784140703</v>
      </c>
      <c r="AP54" s="14">
        <v>0.408629416664333</v>
      </c>
    </row>
    <row r="55" spans="2:42" x14ac:dyDescent="0.35">
      <c r="B55" t="s">
        <v>66</v>
      </c>
      <c r="C55" s="14">
        <v>0.30037413632159399</v>
      </c>
      <c r="D55" s="14">
        <v>0.27825818953806097</v>
      </c>
      <c r="E55" s="14">
        <v>0.32059246489631499</v>
      </c>
      <c r="F55" s="14"/>
      <c r="G55" s="14">
        <v>0.26788983603508199</v>
      </c>
      <c r="H55" s="14">
        <v>0.226330673604063</v>
      </c>
      <c r="I55" s="14">
        <v>0.30337600338425702</v>
      </c>
      <c r="J55" s="14">
        <v>0.312043855244238</v>
      </c>
      <c r="K55" s="14">
        <v>0.37028031158148</v>
      </c>
      <c r="L55" s="14">
        <v>0.32315747963274899</v>
      </c>
      <c r="M55" s="14"/>
      <c r="N55" s="14">
        <v>0.24185245535462599</v>
      </c>
      <c r="O55" s="14">
        <v>0.279654330523748</v>
      </c>
      <c r="P55" s="14">
        <v>0.32301762888214502</v>
      </c>
      <c r="Q55" s="14">
        <v>0.36023442257271998</v>
      </c>
      <c r="R55" s="14"/>
      <c r="S55" s="14">
        <v>0.28500681757054902</v>
      </c>
      <c r="T55" s="14">
        <v>0.34085170840247803</v>
      </c>
      <c r="U55" s="14">
        <v>0.26110563120032498</v>
      </c>
      <c r="V55" s="14">
        <v>0.28157739866681902</v>
      </c>
      <c r="W55" s="14">
        <v>0.27338623030487702</v>
      </c>
      <c r="X55" s="14">
        <v>0.36715677074242697</v>
      </c>
      <c r="Y55" s="14">
        <v>0.39296277679263902</v>
      </c>
      <c r="Z55" s="14">
        <v>0.40214618729801699</v>
      </c>
      <c r="AA55" s="14">
        <v>0.210908009472417</v>
      </c>
      <c r="AB55" s="14">
        <v>0.31313191080466102</v>
      </c>
      <c r="AC55" s="14">
        <v>0.23463343472741699</v>
      </c>
      <c r="AD55" s="14">
        <v>0.23578350672993201</v>
      </c>
      <c r="AE55" s="14"/>
      <c r="AF55" s="14">
        <v>0.28858648212183302</v>
      </c>
      <c r="AG55" s="14">
        <v>0.25775248350829599</v>
      </c>
      <c r="AH55" s="14">
        <v>0.30901886221748898</v>
      </c>
      <c r="AI55" s="14">
        <v>0.311293487810821</v>
      </c>
      <c r="AJ55" s="14">
        <v>0.29290592661939802</v>
      </c>
      <c r="AK55" s="14"/>
      <c r="AL55" s="14">
        <v>0.27922152768885</v>
      </c>
      <c r="AM55" s="14">
        <v>0.243561821232051</v>
      </c>
      <c r="AN55" s="14">
        <v>0.29597910586662701</v>
      </c>
      <c r="AO55" s="14">
        <v>0.29997200449203898</v>
      </c>
      <c r="AP55" s="14">
        <v>0.242118032340989</v>
      </c>
    </row>
    <row r="56" spans="2:42" x14ac:dyDescent="0.35">
      <c r="B56" t="s">
        <v>67</v>
      </c>
      <c r="C56" s="14">
        <v>8.3512277609774394E-2</v>
      </c>
      <c r="D56" s="14">
        <v>7.1703958373958099E-2</v>
      </c>
      <c r="E56" s="14">
        <v>9.5335066331873997E-2</v>
      </c>
      <c r="F56" s="14"/>
      <c r="G56" s="14">
        <v>7.8438822340278005E-2</v>
      </c>
      <c r="H56" s="14">
        <v>9.7009714058387306E-2</v>
      </c>
      <c r="I56" s="14">
        <v>7.1510024467872593E-2</v>
      </c>
      <c r="J56" s="14">
        <v>6.3068152263114602E-2</v>
      </c>
      <c r="K56" s="14">
        <v>0.107102067166086</v>
      </c>
      <c r="L56" s="14">
        <v>8.6387847847319801E-2</v>
      </c>
      <c r="M56" s="14"/>
      <c r="N56" s="14">
        <v>6.5043268235508905E-2</v>
      </c>
      <c r="O56" s="14">
        <v>9.7221867151767394E-2</v>
      </c>
      <c r="P56" s="14">
        <v>0.108143844809115</v>
      </c>
      <c r="Q56" s="14">
        <v>6.5386364142074202E-2</v>
      </c>
      <c r="R56" s="14"/>
      <c r="S56" s="14">
        <v>7.4944021590018506E-2</v>
      </c>
      <c r="T56" s="14">
        <v>9.2016343995818095E-2</v>
      </c>
      <c r="U56" s="14">
        <v>0.117845477351234</v>
      </c>
      <c r="V56" s="14">
        <v>9.9062594563098696E-2</v>
      </c>
      <c r="W56" s="14">
        <v>8.3855543755006701E-2</v>
      </c>
      <c r="X56" s="14">
        <v>6.6388379421396096E-2</v>
      </c>
      <c r="Y56" s="14">
        <v>4.6448374617962203E-2</v>
      </c>
      <c r="Z56" s="14">
        <v>6.7934939512489897E-2</v>
      </c>
      <c r="AA56" s="14">
        <v>7.94587812066396E-2</v>
      </c>
      <c r="AB56" s="14">
        <v>7.4471668156102802E-2</v>
      </c>
      <c r="AC56" s="14">
        <v>0.13968546788452099</v>
      </c>
      <c r="AD56" s="14">
        <v>6.7101155220424896E-2</v>
      </c>
      <c r="AE56" s="14"/>
      <c r="AF56" s="14">
        <v>7.8450213525955104E-2</v>
      </c>
      <c r="AG56" s="14">
        <v>6.3998778011624596E-2</v>
      </c>
      <c r="AH56" s="14">
        <v>4.3552224853616303E-2</v>
      </c>
      <c r="AI56" s="14">
        <v>0.136416606978816</v>
      </c>
      <c r="AJ56" s="14">
        <v>0.12877207756438</v>
      </c>
      <c r="AK56" s="14"/>
      <c r="AL56" s="14">
        <v>4.4753288704147999E-2</v>
      </c>
      <c r="AM56" s="14">
        <v>3.2633370946070203E-2</v>
      </c>
      <c r="AN56" s="14">
        <v>3.3558099147826599E-2</v>
      </c>
      <c r="AO56" s="14">
        <v>0.13639403248909199</v>
      </c>
      <c r="AP56" s="14">
        <v>0.101963301272864</v>
      </c>
    </row>
    <row r="57" spans="2:42" x14ac:dyDescent="0.35">
      <c r="B57" t="s">
        <v>68</v>
      </c>
      <c r="C57" s="14">
        <v>2.3834873892186598E-2</v>
      </c>
      <c r="D57" s="14">
        <v>3.4231148916767103E-2</v>
      </c>
      <c r="E57" s="14">
        <v>1.38024284368072E-2</v>
      </c>
      <c r="F57" s="14"/>
      <c r="G57" s="14">
        <v>2.1438776233371998E-2</v>
      </c>
      <c r="H57" s="14">
        <v>2.2722241742164799E-2</v>
      </c>
      <c r="I57" s="14">
        <v>2.4455003878995799E-2</v>
      </c>
      <c r="J57" s="14">
        <v>3.00571196399099E-2</v>
      </c>
      <c r="K57" s="14">
        <v>3.2101536439214998E-2</v>
      </c>
      <c r="L57" s="14">
        <v>1.522402723477E-2</v>
      </c>
      <c r="M57" s="14"/>
      <c r="N57" s="14">
        <v>1.8630333198586101E-2</v>
      </c>
      <c r="O57" s="14">
        <v>2.2790863721155699E-2</v>
      </c>
      <c r="P57" s="14">
        <v>1.9863393966141799E-2</v>
      </c>
      <c r="Q57" s="14">
        <v>3.4460641345729397E-2</v>
      </c>
      <c r="R57" s="14"/>
      <c r="S57" s="14">
        <v>2.1511776713062501E-2</v>
      </c>
      <c r="T57" s="14">
        <v>1.0908068102526799E-2</v>
      </c>
      <c r="U57" s="14">
        <v>1.59662957915651E-2</v>
      </c>
      <c r="V57" s="14">
        <v>2.85035354599943E-2</v>
      </c>
      <c r="W57" s="14">
        <v>1.38396811398719E-2</v>
      </c>
      <c r="X57" s="14">
        <v>2.7590483253646599E-2</v>
      </c>
      <c r="Y57" s="14">
        <v>3.3851923694261703E-2</v>
      </c>
      <c r="Z57" s="14">
        <v>2.8970414227972301E-2</v>
      </c>
      <c r="AA57" s="14">
        <v>4.1997266932274999E-2</v>
      </c>
      <c r="AB57" s="14">
        <v>2.7315720906957299E-2</v>
      </c>
      <c r="AC57" s="14">
        <v>2.3204572248379102E-2</v>
      </c>
      <c r="AD57" s="14">
        <v>0</v>
      </c>
      <c r="AE57" s="14"/>
      <c r="AF57" s="14">
        <v>2.4404965118560398E-2</v>
      </c>
      <c r="AG57" s="14">
        <v>1.08827276154022E-2</v>
      </c>
      <c r="AH57" s="14">
        <v>4.2663899494456902E-3</v>
      </c>
      <c r="AI57" s="14">
        <v>5.7894694210438802E-2</v>
      </c>
      <c r="AJ57" s="14">
        <v>1.6091886641974799E-2</v>
      </c>
      <c r="AK57" s="14"/>
      <c r="AL57" s="14">
        <v>1.3635884607866E-2</v>
      </c>
      <c r="AM57" s="14">
        <v>7.0149805711484502E-3</v>
      </c>
      <c r="AN57" s="14">
        <v>3.2627741102685399E-3</v>
      </c>
      <c r="AO57" s="14">
        <v>4.97121913053203E-2</v>
      </c>
      <c r="AP57" s="14">
        <v>1.5457854894583E-2</v>
      </c>
    </row>
    <row r="58" spans="2:42" x14ac:dyDescent="0.35"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</row>
    <row r="59" spans="2:42" x14ac:dyDescent="0.35">
      <c r="B59" s="6" t="s">
        <v>79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</row>
    <row r="60" spans="2:42" x14ac:dyDescent="0.35">
      <c r="B60" s="21" t="s">
        <v>72</v>
      </c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</row>
    <row r="61" spans="2:42" x14ac:dyDescent="0.35">
      <c r="B61" t="s">
        <v>64</v>
      </c>
      <c r="C61" s="14">
        <v>0.26026970265834098</v>
      </c>
      <c r="D61" s="14">
        <v>0.30638129854533303</v>
      </c>
      <c r="E61" s="14">
        <v>0.215948779746054</v>
      </c>
      <c r="F61" s="14"/>
      <c r="G61" s="14">
        <v>0.30920975645890098</v>
      </c>
      <c r="H61" s="14">
        <v>0.34572935930271598</v>
      </c>
      <c r="I61" s="14">
        <v>0.247885494130966</v>
      </c>
      <c r="J61" s="14">
        <v>0.248424855249439</v>
      </c>
      <c r="K61" s="14">
        <v>0.227152735946067</v>
      </c>
      <c r="L61" s="14">
        <v>0.20043568823740601</v>
      </c>
      <c r="M61" s="14"/>
      <c r="N61" s="14">
        <v>0.31926727322417098</v>
      </c>
      <c r="O61" s="14">
        <v>0.24467388235393001</v>
      </c>
      <c r="P61" s="14">
        <v>0.269183256944663</v>
      </c>
      <c r="Q61" s="14">
        <v>0.20948518425653401</v>
      </c>
      <c r="R61" s="14"/>
      <c r="S61" s="14">
        <v>0.29361255190896102</v>
      </c>
      <c r="T61" s="14">
        <v>0.19731573416655701</v>
      </c>
      <c r="U61" s="14">
        <v>0.31777567883429497</v>
      </c>
      <c r="V61" s="14">
        <v>0.26640632494595301</v>
      </c>
      <c r="W61" s="14">
        <v>0.302163198976313</v>
      </c>
      <c r="X61" s="14">
        <v>0.268967172004696</v>
      </c>
      <c r="Y61" s="14">
        <v>0.20472455676621101</v>
      </c>
      <c r="Z61" s="14">
        <v>0.21441860958845199</v>
      </c>
      <c r="AA61" s="14">
        <v>0.24182276722221699</v>
      </c>
      <c r="AB61" s="14">
        <v>0.241166817110952</v>
      </c>
      <c r="AC61" s="14">
        <v>0.28858643738122602</v>
      </c>
      <c r="AD61" s="14">
        <v>0.37015950338204801</v>
      </c>
      <c r="AE61" s="14"/>
      <c r="AF61" s="14">
        <v>0.26457619109389402</v>
      </c>
      <c r="AG61" s="14">
        <v>0.29673053478511402</v>
      </c>
      <c r="AH61" s="14">
        <v>0.20594668601789201</v>
      </c>
      <c r="AI61" s="14">
        <v>0.27979376472574802</v>
      </c>
      <c r="AJ61" s="14">
        <v>0.27647836821876898</v>
      </c>
      <c r="AK61" s="14"/>
      <c r="AL61" s="14">
        <v>0.27883898453251399</v>
      </c>
      <c r="AM61" s="14">
        <v>0.29099087499842202</v>
      </c>
      <c r="AN61" s="14">
        <v>0.2419668054411</v>
      </c>
      <c r="AO61" s="14">
        <v>0.27901449965730502</v>
      </c>
      <c r="AP61" s="14">
        <v>0.26844078696051799</v>
      </c>
    </row>
    <row r="62" spans="2:42" x14ac:dyDescent="0.35">
      <c r="B62" t="s">
        <v>65</v>
      </c>
      <c r="C62" s="14">
        <v>0.436117471702404</v>
      </c>
      <c r="D62" s="14">
        <v>0.42264505479340803</v>
      </c>
      <c r="E62" s="14">
        <v>0.44747773253706502</v>
      </c>
      <c r="F62" s="14"/>
      <c r="G62" s="14">
        <v>0.38284073468942897</v>
      </c>
      <c r="H62" s="14">
        <v>0.40903634043992598</v>
      </c>
      <c r="I62" s="14">
        <v>0.44613748879180798</v>
      </c>
      <c r="J62" s="14">
        <v>0.421227714902141</v>
      </c>
      <c r="K62" s="14">
        <v>0.44277279902380201</v>
      </c>
      <c r="L62" s="14">
        <v>0.49273185079431298</v>
      </c>
      <c r="M62" s="14"/>
      <c r="N62" s="14">
        <v>0.451755601219819</v>
      </c>
      <c r="O62" s="14">
        <v>0.44839101937394898</v>
      </c>
      <c r="P62" s="14">
        <v>0.42625660858875702</v>
      </c>
      <c r="Q62" s="14">
        <v>0.41062877866086001</v>
      </c>
      <c r="R62" s="14"/>
      <c r="S62" s="14">
        <v>0.43798304584717501</v>
      </c>
      <c r="T62" s="14">
        <v>0.47793264497138199</v>
      </c>
      <c r="U62" s="14">
        <v>0.34950864885579702</v>
      </c>
      <c r="V62" s="14">
        <v>0.44719987004634698</v>
      </c>
      <c r="W62" s="14">
        <v>0.43886429825107898</v>
      </c>
      <c r="X62" s="14">
        <v>0.43313352099187602</v>
      </c>
      <c r="Y62" s="14">
        <v>0.46341315782203402</v>
      </c>
      <c r="Z62" s="14">
        <v>0.42698113528322401</v>
      </c>
      <c r="AA62" s="14">
        <v>0.44594186180077899</v>
      </c>
      <c r="AB62" s="14">
        <v>0.4191931476945</v>
      </c>
      <c r="AC62" s="14">
        <v>0.42142685511305999</v>
      </c>
      <c r="AD62" s="14">
        <v>0.42528354715129502</v>
      </c>
      <c r="AE62" s="14"/>
      <c r="AF62" s="14">
        <v>0.485868300945556</v>
      </c>
      <c r="AG62" s="14">
        <v>0.44052893796374598</v>
      </c>
      <c r="AH62" s="14">
        <v>0.49409843798397302</v>
      </c>
      <c r="AI62" s="14">
        <v>0.42547622036002197</v>
      </c>
      <c r="AJ62" s="14">
        <v>0.42966671644224003</v>
      </c>
      <c r="AK62" s="14"/>
      <c r="AL62" s="14">
        <v>0.43790986068369397</v>
      </c>
      <c r="AM62" s="14">
        <v>0.44906426324867199</v>
      </c>
      <c r="AN62" s="14">
        <v>0.47877008914225699</v>
      </c>
      <c r="AO62" s="14">
        <v>0.44204817072804597</v>
      </c>
      <c r="AP62" s="14">
        <v>0.42636181421465003</v>
      </c>
    </row>
    <row r="63" spans="2:42" x14ac:dyDescent="0.35">
      <c r="B63" t="s">
        <v>66</v>
      </c>
      <c r="C63" s="14">
        <v>0.26010320613087601</v>
      </c>
      <c r="D63" s="14">
        <v>0.23183485238802501</v>
      </c>
      <c r="E63" s="14">
        <v>0.28863896204524198</v>
      </c>
      <c r="F63" s="14"/>
      <c r="G63" s="14">
        <v>0.251125286031816</v>
      </c>
      <c r="H63" s="14">
        <v>0.183534857590926</v>
      </c>
      <c r="I63" s="14">
        <v>0.25746987455607701</v>
      </c>
      <c r="J63" s="14">
        <v>0.28470492989562501</v>
      </c>
      <c r="K63" s="14">
        <v>0.29837153153246798</v>
      </c>
      <c r="L63" s="14">
        <v>0.28474837077897702</v>
      </c>
      <c r="M63" s="14"/>
      <c r="N63" s="14">
        <v>0.19264408804442701</v>
      </c>
      <c r="O63" s="14">
        <v>0.253706800406237</v>
      </c>
      <c r="P63" s="14">
        <v>0.25911553104030199</v>
      </c>
      <c r="Q63" s="14">
        <v>0.340967183003625</v>
      </c>
      <c r="R63" s="14"/>
      <c r="S63" s="14">
        <v>0.218877183173149</v>
      </c>
      <c r="T63" s="14">
        <v>0.30644372050338903</v>
      </c>
      <c r="U63" s="14">
        <v>0.302658003738287</v>
      </c>
      <c r="V63" s="14">
        <v>0.23920194455150301</v>
      </c>
      <c r="W63" s="14">
        <v>0.240110821475741</v>
      </c>
      <c r="X63" s="14">
        <v>0.24005929208924001</v>
      </c>
      <c r="Y63" s="14">
        <v>0.28930755655518298</v>
      </c>
      <c r="Z63" s="14">
        <v>0.31254030116162401</v>
      </c>
      <c r="AA63" s="14">
        <v>0.243769017621664</v>
      </c>
      <c r="AB63" s="14">
        <v>0.28288199998639801</v>
      </c>
      <c r="AC63" s="14">
        <v>0.2340657250466</v>
      </c>
      <c r="AD63" s="14">
        <v>0.193383700608561</v>
      </c>
      <c r="AE63" s="14"/>
      <c r="AF63" s="14">
        <v>0.228265718291213</v>
      </c>
      <c r="AG63" s="14">
        <v>0.226517394356931</v>
      </c>
      <c r="AH63" s="14">
        <v>0.25121780052169301</v>
      </c>
      <c r="AI63" s="14">
        <v>0.234509272317768</v>
      </c>
      <c r="AJ63" s="14">
        <v>0.24146730447718001</v>
      </c>
      <c r="AK63" s="14"/>
      <c r="AL63" s="14">
        <v>0.24325568086675101</v>
      </c>
      <c r="AM63" s="14">
        <v>0.23019640681294101</v>
      </c>
      <c r="AN63" s="14">
        <v>0.254800491925881</v>
      </c>
      <c r="AO63" s="14">
        <v>0.23163392305362401</v>
      </c>
      <c r="AP63" s="14">
        <v>0.24139734804709401</v>
      </c>
    </row>
    <row r="64" spans="2:42" x14ac:dyDescent="0.35">
      <c r="B64" t="s">
        <v>67</v>
      </c>
      <c r="C64" s="14">
        <v>3.8773464828687002E-2</v>
      </c>
      <c r="D64" s="14">
        <v>3.3487659584876803E-2</v>
      </c>
      <c r="E64" s="14">
        <v>4.4071125353764201E-2</v>
      </c>
      <c r="F64" s="14"/>
      <c r="G64" s="14">
        <v>5.4932899660542198E-2</v>
      </c>
      <c r="H64" s="14">
        <v>5.4061547956658601E-2</v>
      </c>
      <c r="I64" s="14">
        <v>4.0656118230793903E-2</v>
      </c>
      <c r="J64" s="14">
        <v>4.21587509559707E-2</v>
      </c>
      <c r="K64" s="14">
        <v>2.8872663107078301E-2</v>
      </c>
      <c r="L64" s="14">
        <v>1.8063754063279699E-2</v>
      </c>
      <c r="M64" s="14"/>
      <c r="N64" s="14">
        <v>3.5087092657328699E-2</v>
      </c>
      <c r="O64" s="14">
        <v>4.9396399012569897E-2</v>
      </c>
      <c r="P64" s="14">
        <v>4.1551649542840401E-2</v>
      </c>
      <c r="Q64" s="14">
        <v>2.8645673692053099E-2</v>
      </c>
      <c r="R64" s="14"/>
      <c r="S64" s="14">
        <v>4.5288562672216502E-2</v>
      </c>
      <c r="T64" s="14">
        <v>1.83079003586719E-2</v>
      </c>
      <c r="U64" s="14">
        <v>3.0057668571621E-2</v>
      </c>
      <c r="V64" s="14">
        <v>4.3658620086560997E-2</v>
      </c>
      <c r="W64" s="14">
        <v>1.8861681296867001E-2</v>
      </c>
      <c r="X64" s="14">
        <v>4.43296128258273E-2</v>
      </c>
      <c r="Y64" s="14">
        <v>3.5816396219107802E-2</v>
      </c>
      <c r="Z64" s="14">
        <v>4.6059953966699999E-2</v>
      </c>
      <c r="AA64" s="14">
        <v>6.4845084747725504E-2</v>
      </c>
      <c r="AB64" s="14">
        <v>4.5345465344415199E-2</v>
      </c>
      <c r="AC64" s="14">
        <v>4.3005098585424499E-2</v>
      </c>
      <c r="AD64" s="14">
        <v>1.1173248858095701E-2</v>
      </c>
      <c r="AE64" s="14"/>
      <c r="AF64" s="14">
        <v>2.1289789669336302E-2</v>
      </c>
      <c r="AG64" s="14">
        <v>3.4907641039470097E-2</v>
      </c>
      <c r="AH64" s="14">
        <v>3.65158147654241E-2</v>
      </c>
      <c r="AI64" s="14">
        <v>5.7434641081798E-2</v>
      </c>
      <c r="AJ64" s="14">
        <v>4.8020140092346703E-2</v>
      </c>
      <c r="AK64" s="14"/>
      <c r="AL64" s="14">
        <v>3.9995473917040399E-2</v>
      </c>
      <c r="AM64" s="14">
        <v>2.7522343858402999E-2</v>
      </c>
      <c r="AN64" s="14">
        <v>1.5116254270145599E-2</v>
      </c>
      <c r="AO64" s="14">
        <v>4.2218463855487998E-2</v>
      </c>
      <c r="AP64" s="14">
        <v>6.1156872269432699E-2</v>
      </c>
    </row>
    <row r="65" spans="2:42" x14ac:dyDescent="0.35">
      <c r="B65" t="s">
        <v>68</v>
      </c>
      <c r="C65" s="14">
        <v>4.7361546796915897E-3</v>
      </c>
      <c r="D65" s="14">
        <v>5.6511346883573003E-3</v>
      </c>
      <c r="E65" s="14">
        <v>3.86340031787538E-3</v>
      </c>
      <c r="F65" s="14"/>
      <c r="G65" s="14">
        <v>1.8913231593118E-3</v>
      </c>
      <c r="H65" s="14">
        <v>7.63789470977317E-3</v>
      </c>
      <c r="I65" s="14">
        <v>7.8510242903547592E-3</v>
      </c>
      <c r="J65" s="14">
        <v>3.48374899682438E-3</v>
      </c>
      <c r="K65" s="14">
        <v>2.8302703905841099E-3</v>
      </c>
      <c r="L65" s="14">
        <v>4.0203361260251003E-3</v>
      </c>
      <c r="M65" s="14"/>
      <c r="N65" s="14">
        <v>1.24594485425364E-3</v>
      </c>
      <c r="O65" s="14">
        <v>3.8318988533142398E-3</v>
      </c>
      <c r="P65" s="14">
        <v>3.8929538834386402E-3</v>
      </c>
      <c r="Q65" s="14">
        <v>1.02731803869274E-2</v>
      </c>
      <c r="R65" s="14"/>
      <c r="S65" s="14">
        <v>4.2386563984978696E-3</v>
      </c>
      <c r="T65" s="14">
        <v>0</v>
      </c>
      <c r="U65" s="14">
        <v>0</v>
      </c>
      <c r="V65" s="14">
        <v>3.5332403696356801E-3</v>
      </c>
      <c r="W65" s="14">
        <v>0</v>
      </c>
      <c r="X65" s="14">
        <v>1.35104020883601E-2</v>
      </c>
      <c r="Y65" s="14">
        <v>6.7383326374641202E-3</v>
      </c>
      <c r="Z65" s="14">
        <v>0</v>
      </c>
      <c r="AA65" s="14">
        <v>3.62126860761463E-3</v>
      </c>
      <c r="AB65" s="14">
        <v>1.14125698637349E-2</v>
      </c>
      <c r="AC65" s="14">
        <v>1.2915883873689801E-2</v>
      </c>
      <c r="AD65" s="14">
        <v>0</v>
      </c>
      <c r="AE65" s="14"/>
      <c r="AF65" s="14">
        <v>0</v>
      </c>
      <c r="AG65" s="14">
        <v>1.3154918547392501E-3</v>
      </c>
      <c r="AH65" s="14">
        <v>1.22212607110168E-2</v>
      </c>
      <c r="AI65" s="14">
        <v>2.7861015146627799E-3</v>
      </c>
      <c r="AJ65" s="14">
        <v>4.3674707694642398E-3</v>
      </c>
      <c r="AK65" s="14"/>
      <c r="AL65" s="14">
        <v>0</v>
      </c>
      <c r="AM65" s="14">
        <v>2.226111081562E-3</v>
      </c>
      <c r="AN65" s="14">
        <v>9.3463592206165704E-3</v>
      </c>
      <c r="AO65" s="14">
        <v>5.0849427055363501E-3</v>
      </c>
      <c r="AP65" s="14">
        <v>2.64317850830516E-3</v>
      </c>
    </row>
    <row r="66" spans="2:42" x14ac:dyDescent="0.35"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</row>
    <row r="67" spans="2:42" x14ac:dyDescent="0.35"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</row>
  </sheetData>
  <mergeCells count="7">
    <mergeCell ref="AL5:AP5"/>
    <mergeCell ref="D2:AL2"/>
    <mergeCell ref="D5:E5"/>
    <mergeCell ref="G5:L5"/>
    <mergeCell ref="N5:Q5"/>
    <mergeCell ref="S5:AD5"/>
    <mergeCell ref="AF5:AJ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J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10" width="20.7265625" customWidth="1"/>
  </cols>
  <sheetData>
    <row r="2" spans="2:10" ht="40" customHeight="1" x14ac:dyDescent="0.35">
      <c r="D2" s="26" t="s">
        <v>69</v>
      </c>
      <c r="E2" s="23"/>
      <c r="F2" s="23"/>
      <c r="G2" s="23"/>
      <c r="H2" s="23"/>
      <c r="I2" s="23"/>
      <c r="J2" s="23"/>
    </row>
    <row r="6" spans="2:10" ht="50" customHeight="1" x14ac:dyDescent="0.35">
      <c r="B6" s="17" t="s">
        <v>15</v>
      </c>
      <c r="C6" s="17" t="s">
        <v>57</v>
      </c>
      <c r="D6" s="17" t="s">
        <v>58</v>
      </c>
      <c r="E6" s="17" t="s">
        <v>59</v>
      </c>
      <c r="F6" s="17" t="s">
        <v>60</v>
      </c>
      <c r="G6" s="17" t="s">
        <v>61</v>
      </c>
      <c r="H6" s="17" t="s">
        <v>62</v>
      </c>
      <c r="I6" s="17" t="s">
        <v>63</v>
      </c>
    </row>
    <row r="7" spans="2:10" x14ac:dyDescent="0.35">
      <c r="B7" s="15" t="s">
        <v>64</v>
      </c>
      <c r="C7" s="14">
        <v>0.37678868223045697</v>
      </c>
      <c r="D7" s="14">
        <v>0.27367252076179799</v>
      </c>
      <c r="E7" s="14">
        <v>0.43871380078857602</v>
      </c>
      <c r="F7" s="14">
        <v>0.43220960951807702</v>
      </c>
      <c r="G7" s="14">
        <v>0.29610393118714701</v>
      </c>
      <c r="H7" s="14">
        <v>0.19529992072046101</v>
      </c>
      <c r="I7" s="14">
        <v>0.26026970265834098</v>
      </c>
    </row>
    <row r="8" spans="2:10" x14ac:dyDescent="0.35">
      <c r="B8" s="15" t="s">
        <v>65</v>
      </c>
      <c r="C8" s="14">
        <v>0.46598040680809599</v>
      </c>
      <c r="D8" s="14">
        <v>0.46122303282489102</v>
      </c>
      <c r="E8" s="14">
        <v>0.41817503241267701</v>
      </c>
      <c r="F8" s="14">
        <v>0.432933612613219</v>
      </c>
      <c r="G8" s="14">
        <v>0.440146117492206</v>
      </c>
      <c r="H8" s="14">
        <v>0.39697879145598403</v>
      </c>
      <c r="I8" s="14">
        <v>0.436117471702404</v>
      </c>
    </row>
    <row r="9" spans="2:10" x14ac:dyDescent="0.35">
      <c r="B9" s="15" t="s">
        <v>66</v>
      </c>
      <c r="C9" s="14">
        <v>0.12619179964070301</v>
      </c>
      <c r="D9" s="14">
        <v>0.218919983260777</v>
      </c>
      <c r="E9" s="14">
        <v>0.120704855136321</v>
      </c>
      <c r="F9" s="14">
        <v>0.11183592025898</v>
      </c>
      <c r="G9" s="14">
        <v>0.20783390009831401</v>
      </c>
      <c r="H9" s="14">
        <v>0.30037413632159399</v>
      </c>
      <c r="I9" s="14">
        <v>0.26010320613087601</v>
      </c>
    </row>
    <row r="10" spans="2:10" x14ac:dyDescent="0.35">
      <c r="B10" s="15" t="s">
        <v>67</v>
      </c>
      <c r="C10" s="14">
        <v>2.4320778510934601E-2</v>
      </c>
      <c r="D10" s="14">
        <v>4.2219221473504098E-2</v>
      </c>
      <c r="E10" s="14">
        <v>1.8684820185802298E-2</v>
      </c>
      <c r="F10" s="14">
        <v>1.8637219969962902E-2</v>
      </c>
      <c r="G10" s="14">
        <v>4.6824283736780901E-2</v>
      </c>
      <c r="H10" s="14">
        <v>8.3512277609774394E-2</v>
      </c>
      <c r="I10" s="14">
        <v>3.8773464828687002E-2</v>
      </c>
    </row>
    <row r="11" spans="2:10" x14ac:dyDescent="0.35">
      <c r="B11" s="15" t="s">
        <v>68</v>
      </c>
      <c r="C11" s="14">
        <v>6.7183328098096096E-3</v>
      </c>
      <c r="D11" s="14">
        <v>3.9652416790301797E-3</v>
      </c>
      <c r="E11" s="14">
        <v>3.7214914766239E-3</v>
      </c>
      <c r="F11" s="14">
        <v>4.3836376397610602E-3</v>
      </c>
      <c r="G11" s="14">
        <v>9.0917674855519499E-3</v>
      </c>
      <c r="H11" s="14">
        <v>2.3834873892186598E-2</v>
      </c>
      <c r="I11" s="14">
        <v>4.7361546796915897E-3</v>
      </c>
    </row>
    <row r="12" spans="2:10" x14ac:dyDescent="0.35">
      <c r="B12" s="16"/>
      <c r="C12" s="16"/>
      <c r="D12" s="16"/>
      <c r="E12" s="16"/>
      <c r="F12" s="16"/>
      <c r="G12" s="16"/>
      <c r="H12" s="16"/>
      <c r="I12" s="16"/>
    </row>
    <row r="13" spans="2:10" x14ac:dyDescent="0.35">
      <c r="B13" t="s">
        <v>70</v>
      </c>
    </row>
    <row r="14" spans="2:10" x14ac:dyDescent="0.35">
      <c r="B14" t="s">
        <v>71</v>
      </c>
    </row>
    <row r="18" spans="2:2" x14ac:dyDescent="0.35">
      <c r="B18" s="8" t="str">
        <f>HYPERLINK("#'Contents'!A1", "Return to Contents")</f>
        <v>Return to Contents</v>
      </c>
    </row>
  </sheetData>
  <mergeCells count="1">
    <mergeCell ref="D2:J2"/>
  </mergeCells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AP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6" width="10.7265625" customWidth="1"/>
    <col min="37" max="37" width="2.1796875" customWidth="1"/>
    <col min="38" max="42" width="10.7265625" customWidth="1"/>
    <col min="43" max="43" width="2.1796875" customWidth="1"/>
  </cols>
  <sheetData>
    <row r="2" spans="2:42" ht="40" customHeight="1" x14ac:dyDescent="0.35">
      <c r="D2" s="26" t="s">
        <v>73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5" spans="2:42" ht="30" customHeight="1" x14ac:dyDescent="0.35">
      <c r="B5" s="19"/>
      <c r="C5" s="19"/>
      <c r="D5" s="27" t="s">
        <v>51</v>
      </c>
      <c r="E5" s="27"/>
      <c r="F5" s="19"/>
      <c r="G5" s="27" t="s">
        <v>52</v>
      </c>
      <c r="H5" s="27"/>
      <c r="I5" s="27"/>
      <c r="J5" s="27"/>
      <c r="K5" s="27"/>
      <c r="L5" s="27"/>
      <c r="M5" s="19"/>
      <c r="N5" s="27" t="s">
        <v>53</v>
      </c>
      <c r="O5" s="27"/>
      <c r="P5" s="27"/>
      <c r="Q5" s="27"/>
      <c r="R5" s="19"/>
      <c r="S5" s="27" t="s">
        <v>54</v>
      </c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19"/>
      <c r="AF5" s="27" t="s">
        <v>55</v>
      </c>
      <c r="AG5" s="27"/>
      <c r="AH5" s="27"/>
      <c r="AI5" s="27"/>
      <c r="AJ5" s="27"/>
      <c r="AK5" s="19"/>
      <c r="AL5" s="27" t="s">
        <v>56</v>
      </c>
      <c r="AM5" s="27"/>
      <c r="AN5" s="27"/>
      <c r="AO5" s="27"/>
      <c r="AP5" s="27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J6" s="12" t="s">
        <v>47</v>
      </c>
      <c r="AL6" s="12" t="s">
        <v>48</v>
      </c>
      <c r="AM6" s="12" t="s">
        <v>49</v>
      </c>
      <c r="AN6" s="12" t="s">
        <v>45</v>
      </c>
      <c r="AO6" s="12" t="s">
        <v>46</v>
      </c>
      <c r="AP6" s="12" t="s">
        <v>50</v>
      </c>
    </row>
    <row r="7" spans="2:42" ht="30" customHeight="1" x14ac:dyDescent="0.35">
      <c r="B7" s="10" t="s">
        <v>19</v>
      </c>
      <c r="C7" s="10">
        <v>2045</v>
      </c>
      <c r="D7" s="10">
        <v>1015</v>
      </c>
      <c r="E7" s="10">
        <v>1026</v>
      </c>
      <c r="F7" s="10"/>
      <c r="G7" s="10">
        <v>251</v>
      </c>
      <c r="H7" s="10">
        <v>371</v>
      </c>
      <c r="I7" s="10">
        <v>356</v>
      </c>
      <c r="J7" s="10">
        <v>315</v>
      </c>
      <c r="K7" s="10">
        <v>343</v>
      </c>
      <c r="L7" s="10">
        <v>409</v>
      </c>
      <c r="M7" s="10"/>
      <c r="N7" s="10">
        <v>508</v>
      </c>
      <c r="O7" s="10">
        <v>602</v>
      </c>
      <c r="P7" s="10">
        <v>409</v>
      </c>
      <c r="Q7" s="10">
        <v>517</v>
      </c>
      <c r="R7" s="10"/>
      <c r="S7" s="10">
        <v>216</v>
      </c>
      <c r="T7" s="10">
        <v>223</v>
      </c>
      <c r="U7" s="10">
        <v>145</v>
      </c>
      <c r="V7" s="10">
        <v>182</v>
      </c>
      <c r="W7" s="10">
        <v>139</v>
      </c>
      <c r="X7" s="10">
        <v>182</v>
      </c>
      <c r="Y7" s="10">
        <v>163</v>
      </c>
      <c r="Z7" s="10">
        <v>84</v>
      </c>
      <c r="AA7" s="10">
        <v>200</v>
      </c>
      <c r="AB7" s="10">
        <v>258</v>
      </c>
      <c r="AC7" s="10">
        <v>188</v>
      </c>
      <c r="AD7" s="10">
        <v>65</v>
      </c>
      <c r="AE7" s="10"/>
      <c r="AF7" s="10">
        <v>342</v>
      </c>
      <c r="AG7" s="10">
        <v>705</v>
      </c>
      <c r="AH7" s="10">
        <v>144</v>
      </c>
      <c r="AI7" s="10">
        <v>254</v>
      </c>
      <c r="AJ7" s="10">
        <v>137</v>
      </c>
      <c r="AK7" s="10"/>
      <c r="AL7" s="10">
        <v>296</v>
      </c>
      <c r="AM7" s="10">
        <v>420</v>
      </c>
      <c r="AN7" s="10">
        <v>191</v>
      </c>
      <c r="AO7" s="10">
        <v>518</v>
      </c>
      <c r="AP7" s="10">
        <v>225</v>
      </c>
    </row>
    <row r="8" spans="2:42" ht="30" customHeight="1" x14ac:dyDescent="0.35">
      <c r="B8" s="11" t="s">
        <v>20</v>
      </c>
      <c r="C8" s="11">
        <v>2045</v>
      </c>
      <c r="D8" s="11">
        <v>1007</v>
      </c>
      <c r="E8" s="11">
        <v>1034</v>
      </c>
      <c r="F8" s="11"/>
      <c r="G8" s="11">
        <v>283</v>
      </c>
      <c r="H8" s="11">
        <v>349</v>
      </c>
      <c r="I8" s="11">
        <v>348</v>
      </c>
      <c r="J8" s="11">
        <v>348</v>
      </c>
      <c r="K8" s="11">
        <v>288</v>
      </c>
      <c r="L8" s="11">
        <v>429</v>
      </c>
      <c r="M8" s="11"/>
      <c r="N8" s="11">
        <v>550</v>
      </c>
      <c r="O8" s="11">
        <v>529</v>
      </c>
      <c r="P8" s="11">
        <v>448</v>
      </c>
      <c r="Q8" s="11">
        <v>509</v>
      </c>
      <c r="R8" s="11"/>
      <c r="S8" s="11">
        <v>286</v>
      </c>
      <c r="T8" s="11">
        <v>266</v>
      </c>
      <c r="U8" s="11">
        <v>164</v>
      </c>
      <c r="V8" s="11">
        <v>184</v>
      </c>
      <c r="W8" s="11">
        <v>143</v>
      </c>
      <c r="X8" s="11">
        <v>184</v>
      </c>
      <c r="Y8" s="11">
        <v>164</v>
      </c>
      <c r="Z8" s="11">
        <v>82</v>
      </c>
      <c r="AA8" s="11">
        <v>225</v>
      </c>
      <c r="AB8" s="11">
        <v>184</v>
      </c>
      <c r="AC8" s="11">
        <v>102</v>
      </c>
      <c r="AD8" s="11">
        <v>61</v>
      </c>
      <c r="AE8" s="11"/>
      <c r="AF8" s="11">
        <v>365</v>
      </c>
      <c r="AG8" s="11">
        <v>704</v>
      </c>
      <c r="AH8" s="11">
        <v>152</v>
      </c>
      <c r="AI8" s="11">
        <v>246</v>
      </c>
      <c r="AJ8" s="11">
        <v>145</v>
      </c>
      <c r="AK8" s="11"/>
      <c r="AL8" s="11">
        <v>307</v>
      </c>
      <c r="AM8" s="11">
        <v>416</v>
      </c>
      <c r="AN8" s="11">
        <v>199</v>
      </c>
      <c r="AO8" s="11">
        <v>515</v>
      </c>
      <c r="AP8" s="11">
        <v>239</v>
      </c>
    </row>
    <row r="9" spans="2:42" x14ac:dyDescent="0.35">
      <c r="B9" s="15" t="s">
        <v>64</v>
      </c>
      <c r="C9" s="14">
        <v>0.37678868223045697</v>
      </c>
      <c r="D9" s="14">
        <v>0.41022438869074002</v>
      </c>
      <c r="E9" s="14">
        <v>0.34439178753729799</v>
      </c>
      <c r="F9" s="14"/>
      <c r="G9" s="14">
        <v>0.30553397410120497</v>
      </c>
      <c r="H9" s="14">
        <v>0.409083058061884</v>
      </c>
      <c r="I9" s="14">
        <v>0.37614839320057297</v>
      </c>
      <c r="J9" s="14">
        <v>0.39375535787616001</v>
      </c>
      <c r="K9" s="14">
        <v>0.35989456797035502</v>
      </c>
      <c r="L9" s="14">
        <v>0.39563853503203</v>
      </c>
      <c r="M9" s="14"/>
      <c r="N9" s="14">
        <v>0.406931801921115</v>
      </c>
      <c r="O9" s="14">
        <v>0.36836202605531598</v>
      </c>
      <c r="P9" s="14">
        <v>0.40217215972763598</v>
      </c>
      <c r="Q9" s="14">
        <v>0.33460332360330403</v>
      </c>
      <c r="R9" s="14"/>
      <c r="S9" s="14">
        <v>0.37396490248536002</v>
      </c>
      <c r="T9" s="14">
        <v>0.33375911755423299</v>
      </c>
      <c r="U9" s="14">
        <v>0.37475928961917399</v>
      </c>
      <c r="V9" s="14">
        <v>0.43593304315612602</v>
      </c>
      <c r="W9" s="14">
        <v>0.425742487868421</v>
      </c>
      <c r="X9" s="14">
        <v>0.31749807492086501</v>
      </c>
      <c r="Y9" s="14">
        <v>0.36977959302901903</v>
      </c>
      <c r="Z9" s="14">
        <v>0.392624417938647</v>
      </c>
      <c r="AA9" s="14">
        <v>0.371752173051771</v>
      </c>
      <c r="AB9" s="14">
        <v>0.39946647388037498</v>
      </c>
      <c r="AC9" s="14">
        <v>0.38479464754179599</v>
      </c>
      <c r="AD9" s="14">
        <v>0.40310747313036899</v>
      </c>
      <c r="AE9" s="14"/>
      <c r="AF9" s="14">
        <v>0.39870532087545302</v>
      </c>
      <c r="AG9" s="14">
        <v>0.397827234530714</v>
      </c>
      <c r="AH9" s="14">
        <v>0.423203037306632</v>
      </c>
      <c r="AI9" s="14">
        <v>0.389605079131562</v>
      </c>
      <c r="AJ9" s="14">
        <v>0.329148222256953</v>
      </c>
      <c r="AK9" s="14"/>
      <c r="AL9" s="14">
        <v>0.42083264851145402</v>
      </c>
      <c r="AM9" s="14">
        <v>0.38091284850846002</v>
      </c>
      <c r="AN9" s="14">
        <v>0.44719287621692799</v>
      </c>
      <c r="AO9" s="14">
        <v>0.401536522620981</v>
      </c>
      <c r="AP9" s="14">
        <v>0.352569567595789</v>
      </c>
    </row>
    <row r="10" spans="2:42" x14ac:dyDescent="0.35">
      <c r="B10" s="15" t="s">
        <v>65</v>
      </c>
      <c r="C10" s="14">
        <v>0.46598040680809599</v>
      </c>
      <c r="D10" s="14">
        <v>0.43556835358801899</v>
      </c>
      <c r="E10" s="14">
        <v>0.494824519676411</v>
      </c>
      <c r="F10" s="14"/>
      <c r="G10" s="14">
        <v>0.474850132018454</v>
      </c>
      <c r="H10" s="14">
        <v>0.41790098636726702</v>
      </c>
      <c r="I10" s="14">
        <v>0.42701715400210399</v>
      </c>
      <c r="J10" s="14">
        <v>0.47931533232964502</v>
      </c>
      <c r="K10" s="14">
        <v>0.51771864928799605</v>
      </c>
      <c r="L10" s="14">
        <v>0.48530053668629403</v>
      </c>
      <c r="M10" s="14"/>
      <c r="N10" s="14">
        <v>0.47391179115184801</v>
      </c>
      <c r="O10" s="14">
        <v>0.48116473937000598</v>
      </c>
      <c r="P10" s="14">
        <v>0.42271511841596698</v>
      </c>
      <c r="Q10" s="14">
        <v>0.47710494362417799</v>
      </c>
      <c r="R10" s="14"/>
      <c r="S10" s="14">
        <v>0.436484693587668</v>
      </c>
      <c r="T10" s="14">
        <v>0.54801996098400996</v>
      </c>
      <c r="U10" s="14">
        <v>0.449785674831927</v>
      </c>
      <c r="V10" s="14">
        <v>0.46858653248515297</v>
      </c>
      <c r="W10" s="14">
        <v>0.45615668129971598</v>
      </c>
      <c r="X10" s="14">
        <v>0.49925284959758498</v>
      </c>
      <c r="Y10" s="14">
        <v>0.44506533339707099</v>
      </c>
      <c r="Z10" s="14">
        <v>0.45124709238899502</v>
      </c>
      <c r="AA10" s="14">
        <v>0.43726644414196097</v>
      </c>
      <c r="AB10" s="14">
        <v>0.43189263376792603</v>
      </c>
      <c r="AC10" s="14">
        <v>0.460472282046961</v>
      </c>
      <c r="AD10" s="14">
        <v>0.49886082802563297</v>
      </c>
      <c r="AE10" s="14"/>
      <c r="AF10" s="14">
        <v>0.49416594575167</v>
      </c>
      <c r="AG10" s="14">
        <v>0.47428609642180097</v>
      </c>
      <c r="AH10" s="14">
        <v>0.462551539293863</v>
      </c>
      <c r="AI10" s="14">
        <v>0.44517740356580299</v>
      </c>
      <c r="AJ10" s="14">
        <v>0.50908154123550597</v>
      </c>
      <c r="AK10" s="14"/>
      <c r="AL10" s="14">
        <v>0.47507827154925603</v>
      </c>
      <c r="AM10" s="14">
        <v>0.47002182180920399</v>
      </c>
      <c r="AN10" s="14">
        <v>0.453667299890328</v>
      </c>
      <c r="AO10" s="14">
        <v>0.44447314954873102</v>
      </c>
      <c r="AP10" s="14">
        <v>0.499977765023637</v>
      </c>
    </row>
    <row r="11" spans="2:42" x14ac:dyDescent="0.35">
      <c r="B11" s="15" t="s">
        <v>66</v>
      </c>
      <c r="C11" s="14">
        <v>0.12619179964070301</v>
      </c>
      <c r="D11" s="14">
        <v>0.117579438333464</v>
      </c>
      <c r="E11" s="14">
        <v>0.135067211398084</v>
      </c>
      <c r="F11" s="14"/>
      <c r="G11" s="14">
        <v>0.14957254107737999</v>
      </c>
      <c r="H11" s="14">
        <v>0.14288982857514401</v>
      </c>
      <c r="I11" s="14">
        <v>0.14566964263245</v>
      </c>
      <c r="J11" s="14">
        <v>0.113844038325889</v>
      </c>
      <c r="K11" s="14">
        <v>9.8975228101102999E-2</v>
      </c>
      <c r="L11" s="14">
        <v>0.10966534527710101</v>
      </c>
      <c r="M11" s="14"/>
      <c r="N11" s="14">
        <v>0.102146096168969</v>
      </c>
      <c r="O11" s="14">
        <v>0.125302579036842</v>
      </c>
      <c r="P11" s="14">
        <v>0.13430676414866199</v>
      </c>
      <c r="Q11" s="14">
        <v>0.144042290923001</v>
      </c>
      <c r="R11" s="14"/>
      <c r="S11" s="14">
        <v>0.15223962223012799</v>
      </c>
      <c r="T11" s="14">
        <v>9.6122837556570404E-2</v>
      </c>
      <c r="U11" s="14">
        <v>0.14896940703705699</v>
      </c>
      <c r="V11" s="14">
        <v>6.4444644916203997E-2</v>
      </c>
      <c r="W11" s="14">
        <v>8.9642813493074902E-2</v>
      </c>
      <c r="X11" s="14">
        <v>0.155484362810038</v>
      </c>
      <c r="Y11" s="14">
        <v>0.13122858158633599</v>
      </c>
      <c r="Z11" s="14">
        <v>0.15612848967235701</v>
      </c>
      <c r="AA11" s="14">
        <v>0.13929745433952201</v>
      </c>
      <c r="AB11" s="14">
        <v>0.152034690908847</v>
      </c>
      <c r="AC11" s="14">
        <v>0.113896920110405</v>
      </c>
      <c r="AD11" s="14">
        <v>9.8031698843997803E-2</v>
      </c>
      <c r="AE11" s="14"/>
      <c r="AF11" s="14">
        <v>8.5591502792517704E-2</v>
      </c>
      <c r="AG11" s="14">
        <v>0.103895193173854</v>
      </c>
      <c r="AH11" s="14">
        <v>8.4089561829403206E-2</v>
      </c>
      <c r="AI11" s="14">
        <v>0.12195225536847</v>
      </c>
      <c r="AJ11" s="14">
        <v>0.12691794776135701</v>
      </c>
      <c r="AK11" s="14"/>
      <c r="AL11" s="14">
        <v>8.3451882829890994E-2</v>
      </c>
      <c r="AM11" s="14">
        <v>0.122462422575444</v>
      </c>
      <c r="AN11" s="14">
        <v>7.3829871934668001E-2</v>
      </c>
      <c r="AO11" s="14">
        <v>0.11806924522409901</v>
      </c>
      <c r="AP11" s="14">
        <v>0.104689623434085</v>
      </c>
    </row>
    <row r="12" spans="2:42" x14ac:dyDescent="0.35">
      <c r="B12" s="15" t="s">
        <v>67</v>
      </c>
      <c r="C12" s="14">
        <v>2.4320778510934601E-2</v>
      </c>
      <c r="D12" s="14">
        <v>2.8305295045813E-2</v>
      </c>
      <c r="E12" s="14">
        <v>2.0534439613442299E-2</v>
      </c>
      <c r="F12" s="14"/>
      <c r="G12" s="14">
        <v>5.8699799325699797E-2</v>
      </c>
      <c r="H12" s="14">
        <v>2.47021236428514E-2</v>
      </c>
      <c r="I12" s="14">
        <v>4.5670051126123101E-2</v>
      </c>
      <c r="J12" s="14">
        <v>3.8526710234497098E-3</v>
      </c>
      <c r="K12" s="14">
        <v>1.6054339559003102E-2</v>
      </c>
      <c r="L12" s="14">
        <v>6.1501934007272196E-3</v>
      </c>
      <c r="M12" s="14"/>
      <c r="N12" s="14">
        <v>1.6083338193335101E-2</v>
      </c>
      <c r="O12" s="14">
        <v>1.48297767511015E-2</v>
      </c>
      <c r="P12" s="14">
        <v>3.1721487026516101E-2</v>
      </c>
      <c r="Q12" s="14">
        <v>3.7001921334607203E-2</v>
      </c>
      <c r="R12" s="14"/>
      <c r="S12" s="14">
        <v>2.7674245631665002E-2</v>
      </c>
      <c r="T12" s="14">
        <v>2.0181377682693201E-2</v>
      </c>
      <c r="U12" s="14">
        <v>2.6485628511842101E-2</v>
      </c>
      <c r="V12" s="14">
        <v>1.91249633290889E-2</v>
      </c>
      <c r="W12" s="14">
        <v>2.8458017338787601E-2</v>
      </c>
      <c r="X12" s="14">
        <v>2.1547323883747901E-2</v>
      </c>
      <c r="Y12" s="14">
        <v>4.8646721955841202E-2</v>
      </c>
      <c r="Z12" s="14">
        <v>0</v>
      </c>
      <c r="AA12" s="14">
        <v>3.3165609052892502E-2</v>
      </c>
      <c r="AB12" s="14">
        <v>1.3928448839144399E-2</v>
      </c>
      <c r="AC12" s="14">
        <v>2.5032274407829298E-2</v>
      </c>
      <c r="AD12" s="14">
        <v>0</v>
      </c>
      <c r="AE12" s="14"/>
      <c r="AF12" s="14">
        <v>2.1537230580359602E-2</v>
      </c>
      <c r="AG12" s="14">
        <v>1.58526291807016E-2</v>
      </c>
      <c r="AH12" s="14">
        <v>2.6810355820039398E-2</v>
      </c>
      <c r="AI12" s="14">
        <v>2.9862698671609299E-2</v>
      </c>
      <c r="AJ12" s="14">
        <v>3.4852288746183901E-2</v>
      </c>
      <c r="AK12" s="14"/>
      <c r="AL12" s="14">
        <v>1.6317121008098599E-2</v>
      </c>
      <c r="AM12" s="14">
        <v>2.1207664280690701E-2</v>
      </c>
      <c r="AN12" s="14">
        <v>2.2751435348857599E-2</v>
      </c>
      <c r="AO12" s="14">
        <v>2.5339531886650401E-2</v>
      </c>
      <c r="AP12" s="14">
        <v>3.9048621714014298E-2</v>
      </c>
    </row>
    <row r="13" spans="2:42" x14ac:dyDescent="0.35">
      <c r="B13" s="15" t="s">
        <v>68</v>
      </c>
      <c r="C13" s="20">
        <v>6.7183328098096096E-3</v>
      </c>
      <c r="D13" s="20">
        <v>8.3225243419648102E-3</v>
      </c>
      <c r="E13" s="20">
        <v>5.1820417747647099E-3</v>
      </c>
      <c r="F13" s="20"/>
      <c r="G13" s="20">
        <v>1.13435534772611E-2</v>
      </c>
      <c r="H13" s="20">
        <v>5.4240033528532797E-3</v>
      </c>
      <c r="I13" s="20">
        <v>5.4947590387496199E-3</v>
      </c>
      <c r="J13" s="20">
        <v>9.2326004448553094E-3</v>
      </c>
      <c r="K13" s="20">
        <v>7.3572150815428396E-3</v>
      </c>
      <c r="L13" s="20">
        <v>3.2453896038473198E-3</v>
      </c>
      <c r="M13" s="20"/>
      <c r="N13" s="20">
        <v>9.26972564733225E-4</v>
      </c>
      <c r="O13" s="20">
        <v>1.0340878786734E-2</v>
      </c>
      <c r="P13" s="20">
        <v>9.0844706812184105E-3</v>
      </c>
      <c r="Q13" s="20">
        <v>7.24752051491016E-3</v>
      </c>
      <c r="R13" s="20"/>
      <c r="S13" s="20">
        <v>9.6365360651792693E-3</v>
      </c>
      <c r="T13" s="20">
        <v>1.9167062224939801E-3</v>
      </c>
      <c r="U13" s="20">
        <v>0</v>
      </c>
      <c r="V13" s="20">
        <v>1.1910816113428001E-2</v>
      </c>
      <c r="W13" s="20">
        <v>0</v>
      </c>
      <c r="X13" s="20">
        <v>6.2173887877638801E-3</v>
      </c>
      <c r="Y13" s="20">
        <v>5.27977003173231E-3</v>
      </c>
      <c r="Z13" s="20">
        <v>0</v>
      </c>
      <c r="AA13" s="20">
        <v>1.8518319413853901E-2</v>
      </c>
      <c r="AB13" s="20">
        <v>2.6777526037083002E-3</v>
      </c>
      <c r="AC13" s="20">
        <v>1.5803875893009401E-2</v>
      </c>
      <c r="AD13" s="20">
        <v>0</v>
      </c>
      <c r="AE13" s="20"/>
      <c r="AF13" s="20">
        <v>0</v>
      </c>
      <c r="AG13" s="20">
        <v>8.1388466929286207E-3</v>
      </c>
      <c r="AH13" s="20">
        <v>3.3455057500625099E-3</v>
      </c>
      <c r="AI13" s="20">
        <v>1.34025632625567E-2</v>
      </c>
      <c r="AJ13" s="20">
        <v>0</v>
      </c>
      <c r="AK13" s="20"/>
      <c r="AL13" s="20">
        <v>4.3200761013012E-3</v>
      </c>
      <c r="AM13" s="20">
        <v>5.3952428262012998E-3</v>
      </c>
      <c r="AN13" s="20">
        <v>2.55851660921822E-3</v>
      </c>
      <c r="AO13" s="20">
        <v>1.05815507195384E-2</v>
      </c>
      <c r="AP13" s="20">
        <v>3.7144222324737601E-3</v>
      </c>
    </row>
    <row r="14" spans="2:42" x14ac:dyDescent="0.35">
      <c r="B14" s="16"/>
    </row>
    <row r="15" spans="2:42" x14ac:dyDescent="0.35">
      <c r="B15" t="s">
        <v>70</v>
      </c>
    </row>
    <row r="16" spans="2:42" x14ac:dyDescent="0.35">
      <c r="B16" t="s">
        <v>71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L5:AP5"/>
    <mergeCell ref="D2:AL2"/>
    <mergeCell ref="D5:E5"/>
    <mergeCell ref="G5:L5"/>
    <mergeCell ref="N5:Q5"/>
    <mergeCell ref="S5:AD5"/>
    <mergeCell ref="AF5:AJ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AP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6" width="10.7265625" customWidth="1"/>
    <col min="37" max="37" width="2.1796875" customWidth="1"/>
    <col min="38" max="42" width="10.7265625" customWidth="1"/>
    <col min="43" max="43" width="2.1796875" customWidth="1"/>
  </cols>
  <sheetData>
    <row r="2" spans="2:42" ht="40" customHeight="1" x14ac:dyDescent="0.35">
      <c r="D2" s="26" t="s">
        <v>74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5" spans="2:42" ht="30" customHeight="1" x14ac:dyDescent="0.35">
      <c r="B5" s="19"/>
      <c r="C5" s="19"/>
      <c r="D5" s="27" t="s">
        <v>51</v>
      </c>
      <c r="E5" s="27"/>
      <c r="F5" s="19"/>
      <c r="G5" s="27" t="s">
        <v>52</v>
      </c>
      <c r="H5" s="27"/>
      <c r="I5" s="27"/>
      <c r="J5" s="27"/>
      <c r="K5" s="27"/>
      <c r="L5" s="27"/>
      <c r="M5" s="19"/>
      <c r="N5" s="27" t="s">
        <v>53</v>
      </c>
      <c r="O5" s="27"/>
      <c r="P5" s="27"/>
      <c r="Q5" s="27"/>
      <c r="R5" s="19"/>
      <c r="S5" s="27" t="s">
        <v>54</v>
      </c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19"/>
      <c r="AF5" s="27" t="s">
        <v>55</v>
      </c>
      <c r="AG5" s="27"/>
      <c r="AH5" s="27"/>
      <c r="AI5" s="27"/>
      <c r="AJ5" s="27"/>
      <c r="AK5" s="19"/>
      <c r="AL5" s="27" t="s">
        <v>56</v>
      </c>
      <c r="AM5" s="27"/>
      <c r="AN5" s="27"/>
      <c r="AO5" s="27"/>
      <c r="AP5" s="27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J6" s="12" t="s">
        <v>47</v>
      </c>
      <c r="AL6" s="12" t="s">
        <v>48</v>
      </c>
      <c r="AM6" s="12" t="s">
        <v>49</v>
      </c>
      <c r="AN6" s="12" t="s">
        <v>45</v>
      </c>
      <c r="AO6" s="12" t="s">
        <v>46</v>
      </c>
      <c r="AP6" s="12" t="s">
        <v>50</v>
      </c>
    </row>
    <row r="7" spans="2:42" ht="30" customHeight="1" x14ac:dyDescent="0.35">
      <c r="B7" s="10" t="s">
        <v>19</v>
      </c>
      <c r="C7" s="10">
        <v>2045</v>
      </c>
      <c r="D7" s="10">
        <v>1015</v>
      </c>
      <c r="E7" s="10">
        <v>1026</v>
      </c>
      <c r="F7" s="10"/>
      <c r="G7" s="10">
        <v>251</v>
      </c>
      <c r="H7" s="10">
        <v>371</v>
      </c>
      <c r="I7" s="10">
        <v>356</v>
      </c>
      <c r="J7" s="10">
        <v>315</v>
      </c>
      <c r="K7" s="10">
        <v>343</v>
      </c>
      <c r="L7" s="10">
        <v>409</v>
      </c>
      <c r="M7" s="10"/>
      <c r="N7" s="10">
        <v>508</v>
      </c>
      <c r="O7" s="10">
        <v>602</v>
      </c>
      <c r="P7" s="10">
        <v>409</v>
      </c>
      <c r="Q7" s="10">
        <v>517</v>
      </c>
      <c r="R7" s="10"/>
      <c r="S7" s="10">
        <v>216</v>
      </c>
      <c r="T7" s="10">
        <v>223</v>
      </c>
      <c r="U7" s="10">
        <v>145</v>
      </c>
      <c r="V7" s="10">
        <v>182</v>
      </c>
      <c r="W7" s="10">
        <v>139</v>
      </c>
      <c r="X7" s="10">
        <v>182</v>
      </c>
      <c r="Y7" s="10">
        <v>163</v>
      </c>
      <c r="Z7" s="10">
        <v>84</v>
      </c>
      <c r="AA7" s="10">
        <v>200</v>
      </c>
      <c r="AB7" s="10">
        <v>258</v>
      </c>
      <c r="AC7" s="10">
        <v>188</v>
      </c>
      <c r="AD7" s="10">
        <v>65</v>
      </c>
      <c r="AE7" s="10"/>
      <c r="AF7" s="10">
        <v>342</v>
      </c>
      <c r="AG7" s="10">
        <v>705</v>
      </c>
      <c r="AH7" s="10">
        <v>144</v>
      </c>
      <c r="AI7" s="10">
        <v>254</v>
      </c>
      <c r="AJ7" s="10">
        <v>137</v>
      </c>
      <c r="AK7" s="10"/>
      <c r="AL7" s="10">
        <v>296</v>
      </c>
      <c r="AM7" s="10">
        <v>420</v>
      </c>
      <c r="AN7" s="10">
        <v>191</v>
      </c>
      <c r="AO7" s="10">
        <v>518</v>
      </c>
      <c r="AP7" s="10">
        <v>225</v>
      </c>
    </row>
    <row r="8" spans="2:42" ht="30" customHeight="1" x14ac:dyDescent="0.35">
      <c r="B8" s="11" t="s">
        <v>20</v>
      </c>
      <c r="C8" s="11">
        <v>2045</v>
      </c>
      <c r="D8" s="11">
        <v>1007</v>
      </c>
      <c r="E8" s="11">
        <v>1034</v>
      </c>
      <c r="F8" s="11"/>
      <c r="G8" s="11">
        <v>283</v>
      </c>
      <c r="H8" s="11">
        <v>349</v>
      </c>
      <c r="I8" s="11">
        <v>348</v>
      </c>
      <c r="J8" s="11">
        <v>348</v>
      </c>
      <c r="K8" s="11">
        <v>288</v>
      </c>
      <c r="L8" s="11">
        <v>429</v>
      </c>
      <c r="M8" s="11"/>
      <c r="N8" s="11">
        <v>550</v>
      </c>
      <c r="O8" s="11">
        <v>529</v>
      </c>
      <c r="P8" s="11">
        <v>448</v>
      </c>
      <c r="Q8" s="11">
        <v>509</v>
      </c>
      <c r="R8" s="11"/>
      <c r="S8" s="11">
        <v>286</v>
      </c>
      <c r="T8" s="11">
        <v>266</v>
      </c>
      <c r="U8" s="11">
        <v>164</v>
      </c>
      <c r="V8" s="11">
        <v>184</v>
      </c>
      <c r="W8" s="11">
        <v>143</v>
      </c>
      <c r="X8" s="11">
        <v>184</v>
      </c>
      <c r="Y8" s="11">
        <v>164</v>
      </c>
      <c r="Z8" s="11">
        <v>82</v>
      </c>
      <c r="AA8" s="11">
        <v>225</v>
      </c>
      <c r="AB8" s="11">
        <v>184</v>
      </c>
      <c r="AC8" s="11">
        <v>102</v>
      </c>
      <c r="AD8" s="11">
        <v>61</v>
      </c>
      <c r="AE8" s="11"/>
      <c r="AF8" s="11">
        <v>365</v>
      </c>
      <c r="AG8" s="11">
        <v>704</v>
      </c>
      <c r="AH8" s="11">
        <v>152</v>
      </c>
      <c r="AI8" s="11">
        <v>246</v>
      </c>
      <c r="AJ8" s="11">
        <v>145</v>
      </c>
      <c r="AK8" s="11"/>
      <c r="AL8" s="11">
        <v>307</v>
      </c>
      <c r="AM8" s="11">
        <v>416</v>
      </c>
      <c r="AN8" s="11">
        <v>199</v>
      </c>
      <c r="AO8" s="11">
        <v>515</v>
      </c>
      <c r="AP8" s="11">
        <v>239</v>
      </c>
    </row>
    <row r="9" spans="2:42" x14ac:dyDescent="0.35">
      <c r="B9" s="15" t="s">
        <v>64</v>
      </c>
      <c r="C9" s="14">
        <v>0.27367252076179799</v>
      </c>
      <c r="D9" s="14">
        <v>0.31999749341367201</v>
      </c>
      <c r="E9" s="14">
        <v>0.22758542601986201</v>
      </c>
      <c r="F9" s="14"/>
      <c r="G9" s="14">
        <v>0.26692055602103798</v>
      </c>
      <c r="H9" s="14">
        <v>0.28464034896231499</v>
      </c>
      <c r="I9" s="14">
        <v>0.21299931692538099</v>
      </c>
      <c r="J9" s="14">
        <v>0.26778119499060798</v>
      </c>
      <c r="K9" s="14">
        <v>0.28911758552511702</v>
      </c>
      <c r="L9" s="14">
        <v>0.312884167735348</v>
      </c>
      <c r="M9" s="14"/>
      <c r="N9" s="14">
        <v>0.317228860531171</v>
      </c>
      <c r="O9" s="14">
        <v>0.26330154561699698</v>
      </c>
      <c r="P9" s="14">
        <v>0.307289922804869</v>
      </c>
      <c r="Q9" s="14">
        <v>0.210288912493</v>
      </c>
      <c r="R9" s="14"/>
      <c r="S9" s="14">
        <v>0.281923546591001</v>
      </c>
      <c r="T9" s="14">
        <v>0.24176717993955399</v>
      </c>
      <c r="U9" s="14">
        <v>0.30882983071090497</v>
      </c>
      <c r="V9" s="14">
        <v>0.29788197190946297</v>
      </c>
      <c r="W9" s="14">
        <v>0.27588995720819498</v>
      </c>
      <c r="X9" s="14">
        <v>0.27600360812347702</v>
      </c>
      <c r="Y9" s="14">
        <v>0.230554194759855</v>
      </c>
      <c r="Z9" s="14">
        <v>0.21723067210661801</v>
      </c>
      <c r="AA9" s="14">
        <v>0.303330700325394</v>
      </c>
      <c r="AB9" s="14">
        <v>0.25989180069074702</v>
      </c>
      <c r="AC9" s="14">
        <v>0.284365399247691</v>
      </c>
      <c r="AD9" s="14">
        <v>0.30040907606117101</v>
      </c>
      <c r="AE9" s="14"/>
      <c r="AF9" s="14">
        <v>0.28328288751972602</v>
      </c>
      <c r="AG9" s="14">
        <v>0.31038141575667799</v>
      </c>
      <c r="AH9" s="14">
        <v>0.31807005757983398</v>
      </c>
      <c r="AI9" s="14">
        <v>0.31044672374805199</v>
      </c>
      <c r="AJ9" s="14">
        <v>0.22358596264846201</v>
      </c>
      <c r="AK9" s="14"/>
      <c r="AL9" s="14">
        <v>0.33782213722071203</v>
      </c>
      <c r="AM9" s="14">
        <v>0.30380182082351698</v>
      </c>
      <c r="AN9" s="14">
        <v>0.31570597259850602</v>
      </c>
      <c r="AO9" s="14">
        <v>0.27489136743884202</v>
      </c>
      <c r="AP9" s="14">
        <v>0.225638852216381</v>
      </c>
    </row>
    <row r="10" spans="2:42" x14ac:dyDescent="0.35">
      <c r="B10" s="15" t="s">
        <v>65</v>
      </c>
      <c r="C10" s="14">
        <v>0.46122303282489102</v>
      </c>
      <c r="D10" s="14">
        <v>0.45997279338545599</v>
      </c>
      <c r="E10" s="14">
        <v>0.46335318488684801</v>
      </c>
      <c r="F10" s="14"/>
      <c r="G10" s="14">
        <v>0.45199281546126802</v>
      </c>
      <c r="H10" s="14">
        <v>0.412655847598345</v>
      </c>
      <c r="I10" s="14">
        <v>0.42571091899268498</v>
      </c>
      <c r="J10" s="14">
        <v>0.494012476420158</v>
      </c>
      <c r="K10" s="14">
        <v>0.46130812107539898</v>
      </c>
      <c r="L10" s="14">
        <v>0.50895199876793196</v>
      </c>
      <c r="M10" s="14"/>
      <c r="N10" s="14">
        <v>0.49489733582259499</v>
      </c>
      <c r="O10" s="14">
        <v>0.48720703508101998</v>
      </c>
      <c r="P10" s="14">
        <v>0.41043445600682699</v>
      </c>
      <c r="Q10" s="14">
        <v>0.44734025104908298</v>
      </c>
      <c r="R10" s="14"/>
      <c r="S10" s="14">
        <v>0.43962343116989699</v>
      </c>
      <c r="T10" s="14">
        <v>0.47995951673465098</v>
      </c>
      <c r="U10" s="14">
        <v>0.46392805793853698</v>
      </c>
      <c r="V10" s="14">
        <v>0.53086892153667598</v>
      </c>
      <c r="W10" s="14">
        <v>0.47446027087097697</v>
      </c>
      <c r="X10" s="14">
        <v>0.45032636308408702</v>
      </c>
      <c r="Y10" s="14">
        <v>0.45088224778229002</v>
      </c>
      <c r="Z10" s="14">
        <v>0.42091384202001902</v>
      </c>
      <c r="AA10" s="14">
        <v>0.505274872598656</v>
      </c>
      <c r="AB10" s="14">
        <v>0.40432374494758799</v>
      </c>
      <c r="AC10" s="14">
        <v>0.395994315622474</v>
      </c>
      <c r="AD10" s="14">
        <v>0.46546584337436098</v>
      </c>
      <c r="AE10" s="14"/>
      <c r="AF10" s="14">
        <v>0.52758480571679101</v>
      </c>
      <c r="AG10" s="14">
        <v>0.46959922872066501</v>
      </c>
      <c r="AH10" s="14">
        <v>0.49466815184470397</v>
      </c>
      <c r="AI10" s="14">
        <v>0.44556740301203901</v>
      </c>
      <c r="AJ10" s="14">
        <v>0.43742378874427801</v>
      </c>
      <c r="AK10" s="14"/>
      <c r="AL10" s="14">
        <v>0.439763409971342</v>
      </c>
      <c r="AM10" s="14">
        <v>0.482261421539255</v>
      </c>
      <c r="AN10" s="14">
        <v>0.50968519144480195</v>
      </c>
      <c r="AO10" s="14">
        <v>0.48813542608285698</v>
      </c>
      <c r="AP10" s="14">
        <v>0.43897214133525198</v>
      </c>
    </row>
    <row r="11" spans="2:42" x14ac:dyDescent="0.35">
      <c r="B11" s="15" t="s">
        <v>66</v>
      </c>
      <c r="C11" s="14">
        <v>0.218919983260777</v>
      </c>
      <c r="D11" s="14">
        <v>0.18237151822570699</v>
      </c>
      <c r="E11" s="14">
        <v>0.25536021422042599</v>
      </c>
      <c r="F11" s="14"/>
      <c r="G11" s="14">
        <v>0.192075646657554</v>
      </c>
      <c r="H11" s="14">
        <v>0.229840141835321</v>
      </c>
      <c r="I11" s="14">
        <v>0.29385910206516203</v>
      </c>
      <c r="J11" s="14">
        <v>0.21055899619072399</v>
      </c>
      <c r="K11" s="14">
        <v>0.231726012371543</v>
      </c>
      <c r="L11" s="14">
        <v>0.16510527251613699</v>
      </c>
      <c r="M11" s="14"/>
      <c r="N11" s="14">
        <v>0.16383758129970899</v>
      </c>
      <c r="O11" s="14">
        <v>0.19824745308379499</v>
      </c>
      <c r="P11" s="14">
        <v>0.227752473602883</v>
      </c>
      <c r="Q11" s="14">
        <v>0.28635533821957498</v>
      </c>
      <c r="R11" s="14"/>
      <c r="S11" s="14">
        <v>0.22309926810736999</v>
      </c>
      <c r="T11" s="14">
        <v>0.25169464050215801</v>
      </c>
      <c r="U11" s="14">
        <v>0.19278124853343001</v>
      </c>
      <c r="V11" s="14">
        <v>0.13464789892641801</v>
      </c>
      <c r="W11" s="14">
        <v>0.20960282784248099</v>
      </c>
      <c r="X11" s="14">
        <v>0.194589544661635</v>
      </c>
      <c r="Y11" s="14">
        <v>0.25865818990605199</v>
      </c>
      <c r="Z11" s="14">
        <v>0.32962544965108598</v>
      </c>
      <c r="AA11" s="14">
        <v>0.15272981685304199</v>
      </c>
      <c r="AB11" s="14">
        <v>0.27502039438357301</v>
      </c>
      <c r="AC11" s="14">
        <v>0.26797003084710302</v>
      </c>
      <c r="AD11" s="14">
        <v>0.213382724937109</v>
      </c>
      <c r="AE11" s="14"/>
      <c r="AF11" s="14">
        <v>0.16545730050049401</v>
      </c>
      <c r="AG11" s="14">
        <v>0.17482513828216401</v>
      </c>
      <c r="AH11" s="14">
        <v>0.15851883321635801</v>
      </c>
      <c r="AI11" s="14">
        <v>0.19894600812982699</v>
      </c>
      <c r="AJ11" s="14">
        <v>0.29499797188797899</v>
      </c>
      <c r="AK11" s="14"/>
      <c r="AL11" s="14">
        <v>0.18512975806923701</v>
      </c>
      <c r="AM11" s="14">
        <v>0.179315565172778</v>
      </c>
      <c r="AN11" s="14">
        <v>0.15629247803851501</v>
      </c>
      <c r="AO11" s="14">
        <v>0.194163990915137</v>
      </c>
      <c r="AP11" s="14">
        <v>0.248186449954306</v>
      </c>
    </row>
    <row r="12" spans="2:42" x14ac:dyDescent="0.35">
      <c r="B12" s="15" t="s">
        <v>67</v>
      </c>
      <c r="C12" s="14">
        <v>4.2219221473504098E-2</v>
      </c>
      <c r="D12" s="14">
        <v>3.2819147909525399E-2</v>
      </c>
      <c r="E12" s="14">
        <v>5.0571570489068997E-2</v>
      </c>
      <c r="F12" s="14"/>
      <c r="G12" s="14">
        <v>7.6843864768990494E-2</v>
      </c>
      <c r="H12" s="14">
        <v>6.8395209948034205E-2</v>
      </c>
      <c r="I12" s="14">
        <v>6.3966886823689104E-2</v>
      </c>
      <c r="J12" s="14">
        <v>2.7647332398510902E-2</v>
      </c>
      <c r="K12" s="14">
        <v>1.5018010637356201E-2</v>
      </c>
      <c r="L12" s="14">
        <v>1.0527371058175699E-2</v>
      </c>
      <c r="M12" s="14"/>
      <c r="N12" s="14">
        <v>2.29134139364758E-2</v>
      </c>
      <c r="O12" s="14">
        <v>4.7625048063536499E-2</v>
      </c>
      <c r="P12" s="14">
        <v>4.9291495908968599E-2</v>
      </c>
      <c r="Q12" s="14">
        <v>4.9663461002137498E-2</v>
      </c>
      <c r="R12" s="14"/>
      <c r="S12" s="14">
        <v>5.3194540362453899E-2</v>
      </c>
      <c r="T12" s="14">
        <v>2.24447272729335E-2</v>
      </c>
      <c r="U12" s="14">
        <v>3.4460862817127E-2</v>
      </c>
      <c r="V12" s="14">
        <v>3.6601207627443101E-2</v>
      </c>
      <c r="W12" s="14">
        <v>4.0046944078346601E-2</v>
      </c>
      <c r="X12" s="14">
        <v>6.6959416308550193E-2</v>
      </c>
      <c r="Y12" s="14">
        <v>5.2588599689655201E-2</v>
      </c>
      <c r="Z12" s="14">
        <v>3.2230036222276402E-2</v>
      </c>
      <c r="AA12" s="14">
        <v>3.5043341615293898E-2</v>
      </c>
      <c r="AB12" s="14">
        <v>5.5733411902650798E-2</v>
      </c>
      <c r="AC12" s="14">
        <v>3.9697269320761501E-2</v>
      </c>
      <c r="AD12" s="14">
        <v>2.07423556273587E-2</v>
      </c>
      <c r="AE12" s="14"/>
      <c r="AF12" s="14">
        <v>2.3675006262988699E-2</v>
      </c>
      <c r="AG12" s="14">
        <v>4.3001093915640401E-2</v>
      </c>
      <c r="AH12" s="14">
        <v>2.8742957359103899E-2</v>
      </c>
      <c r="AI12" s="14">
        <v>3.8174146536331603E-2</v>
      </c>
      <c r="AJ12" s="14">
        <v>3.9624805949815899E-2</v>
      </c>
      <c r="AK12" s="14"/>
      <c r="AL12" s="14">
        <v>3.7284694738708601E-2</v>
      </c>
      <c r="AM12" s="14">
        <v>3.0909929548532201E-2</v>
      </c>
      <c r="AN12" s="14">
        <v>1.8316357918177598E-2</v>
      </c>
      <c r="AO12" s="14">
        <v>3.8455049080945297E-2</v>
      </c>
      <c r="AP12" s="14">
        <v>8.4559377985755704E-2</v>
      </c>
    </row>
    <row r="13" spans="2:42" x14ac:dyDescent="0.35">
      <c r="B13" s="15" t="s">
        <v>68</v>
      </c>
      <c r="C13" s="20">
        <v>3.9652416790301797E-3</v>
      </c>
      <c r="D13" s="20">
        <v>4.8390470656387496E-3</v>
      </c>
      <c r="E13" s="20">
        <v>3.12960438379617E-3</v>
      </c>
      <c r="F13" s="20"/>
      <c r="G13" s="20">
        <v>1.2167117091148901E-2</v>
      </c>
      <c r="H13" s="20">
        <v>4.4684516559848498E-3</v>
      </c>
      <c r="I13" s="20">
        <v>3.4637751930837401E-3</v>
      </c>
      <c r="J13" s="20">
        <v>0</v>
      </c>
      <c r="K13" s="20">
        <v>2.8302703905841099E-3</v>
      </c>
      <c r="L13" s="20">
        <v>2.5311899224070501E-3</v>
      </c>
      <c r="M13" s="20"/>
      <c r="N13" s="20">
        <v>1.12280841004947E-3</v>
      </c>
      <c r="O13" s="20">
        <v>3.6189181546513499E-3</v>
      </c>
      <c r="P13" s="20">
        <v>5.2316516764527301E-3</v>
      </c>
      <c r="Q13" s="20">
        <v>6.3520372362045599E-3</v>
      </c>
      <c r="R13" s="20"/>
      <c r="S13" s="20">
        <v>2.1592137692781001E-3</v>
      </c>
      <c r="T13" s="20">
        <v>4.1339355507032296E-3</v>
      </c>
      <c r="U13" s="20">
        <v>0</v>
      </c>
      <c r="V13" s="20">
        <v>0</v>
      </c>
      <c r="W13" s="20">
        <v>0</v>
      </c>
      <c r="X13" s="20">
        <v>1.2121067822250199E-2</v>
      </c>
      <c r="Y13" s="20">
        <v>7.3167678621473501E-3</v>
      </c>
      <c r="Z13" s="20">
        <v>0</v>
      </c>
      <c r="AA13" s="20">
        <v>3.62126860761463E-3</v>
      </c>
      <c r="AB13" s="20">
        <v>5.0306480754408103E-3</v>
      </c>
      <c r="AC13" s="20">
        <v>1.19729849619707E-2</v>
      </c>
      <c r="AD13" s="20">
        <v>0</v>
      </c>
      <c r="AE13" s="20"/>
      <c r="AF13" s="20">
        <v>0</v>
      </c>
      <c r="AG13" s="20">
        <v>2.19312332485228E-3</v>
      </c>
      <c r="AH13" s="20">
        <v>0</v>
      </c>
      <c r="AI13" s="20">
        <v>6.8657185737512902E-3</v>
      </c>
      <c r="AJ13" s="20">
        <v>4.3674707694642398E-3</v>
      </c>
      <c r="AK13" s="20"/>
      <c r="AL13" s="20">
        <v>0</v>
      </c>
      <c r="AM13" s="20">
        <v>3.7112629159178402E-3</v>
      </c>
      <c r="AN13" s="20">
        <v>0</v>
      </c>
      <c r="AO13" s="20">
        <v>4.3541664822191696E-3</v>
      </c>
      <c r="AP13" s="20">
        <v>2.64317850830516E-3</v>
      </c>
    </row>
    <row r="14" spans="2:42" x14ac:dyDescent="0.35">
      <c r="B14" s="16"/>
    </row>
    <row r="15" spans="2:42" x14ac:dyDescent="0.35">
      <c r="B15" t="s">
        <v>70</v>
      </c>
    </row>
    <row r="16" spans="2:42" x14ac:dyDescent="0.35">
      <c r="B16" t="s">
        <v>71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L5:AP5"/>
    <mergeCell ref="D2:AL2"/>
    <mergeCell ref="D5:E5"/>
    <mergeCell ref="G5:L5"/>
    <mergeCell ref="N5:Q5"/>
    <mergeCell ref="S5:AD5"/>
    <mergeCell ref="AF5:AJ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AP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6" width="10.7265625" customWidth="1"/>
    <col min="37" max="37" width="2.1796875" customWidth="1"/>
    <col min="38" max="42" width="10.7265625" customWidth="1"/>
    <col min="43" max="43" width="2.1796875" customWidth="1"/>
  </cols>
  <sheetData>
    <row r="2" spans="2:42" ht="40" customHeight="1" x14ac:dyDescent="0.35">
      <c r="D2" s="26" t="s">
        <v>75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5" spans="2:42" ht="30" customHeight="1" x14ac:dyDescent="0.35">
      <c r="B5" s="19"/>
      <c r="C5" s="19"/>
      <c r="D5" s="27" t="s">
        <v>51</v>
      </c>
      <c r="E5" s="27"/>
      <c r="F5" s="19"/>
      <c r="G5" s="27" t="s">
        <v>52</v>
      </c>
      <c r="H5" s="27"/>
      <c r="I5" s="27"/>
      <c r="J5" s="27"/>
      <c r="K5" s="27"/>
      <c r="L5" s="27"/>
      <c r="M5" s="19"/>
      <c r="N5" s="27" t="s">
        <v>53</v>
      </c>
      <c r="O5" s="27"/>
      <c r="P5" s="27"/>
      <c r="Q5" s="27"/>
      <c r="R5" s="19"/>
      <c r="S5" s="27" t="s">
        <v>54</v>
      </c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19"/>
      <c r="AF5" s="27" t="s">
        <v>55</v>
      </c>
      <c r="AG5" s="27"/>
      <c r="AH5" s="27"/>
      <c r="AI5" s="27"/>
      <c r="AJ5" s="27"/>
      <c r="AK5" s="19"/>
      <c r="AL5" s="27" t="s">
        <v>56</v>
      </c>
      <c r="AM5" s="27"/>
      <c r="AN5" s="27"/>
      <c r="AO5" s="27"/>
      <c r="AP5" s="27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J6" s="12" t="s">
        <v>47</v>
      </c>
      <c r="AL6" s="12" t="s">
        <v>48</v>
      </c>
      <c r="AM6" s="12" t="s">
        <v>49</v>
      </c>
      <c r="AN6" s="12" t="s">
        <v>45</v>
      </c>
      <c r="AO6" s="12" t="s">
        <v>46</v>
      </c>
      <c r="AP6" s="12" t="s">
        <v>50</v>
      </c>
    </row>
    <row r="7" spans="2:42" ht="30" customHeight="1" x14ac:dyDescent="0.35">
      <c r="B7" s="10" t="s">
        <v>19</v>
      </c>
      <c r="C7" s="10">
        <v>2045</v>
      </c>
      <c r="D7" s="10">
        <v>1015</v>
      </c>
      <c r="E7" s="10">
        <v>1026</v>
      </c>
      <c r="F7" s="10"/>
      <c r="G7" s="10">
        <v>251</v>
      </c>
      <c r="H7" s="10">
        <v>371</v>
      </c>
      <c r="I7" s="10">
        <v>356</v>
      </c>
      <c r="J7" s="10">
        <v>315</v>
      </c>
      <c r="K7" s="10">
        <v>343</v>
      </c>
      <c r="L7" s="10">
        <v>409</v>
      </c>
      <c r="M7" s="10"/>
      <c r="N7" s="10">
        <v>508</v>
      </c>
      <c r="O7" s="10">
        <v>602</v>
      </c>
      <c r="P7" s="10">
        <v>409</v>
      </c>
      <c r="Q7" s="10">
        <v>517</v>
      </c>
      <c r="R7" s="10"/>
      <c r="S7" s="10">
        <v>216</v>
      </c>
      <c r="T7" s="10">
        <v>223</v>
      </c>
      <c r="U7" s="10">
        <v>145</v>
      </c>
      <c r="V7" s="10">
        <v>182</v>
      </c>
      <c r="W7" s="10">
        <v>139</v>
      </c>
      <c r="X7" s="10">
        <v>182</v>
      </c>
      <c r="Y7" s="10">
        <v>163</v>
      </c>
      <c r="Z7" s="10">
        <v>84</v>
      </c>
      <c r="AA7" s="10">
        <v>200</v>
      </c>
      <c r="AB7" s="10">
        <v>258</v>
      </c>
      <c r="AC7" s="10">
        <v>188</v>
      </c>
      <c r="AD7" s="10">
        <v>65</v>
      </c>
      <c r="AE7" s="10"/>
      <c r="AF7" s="10">
        <v>342</v>
      </c>
      <c r="AG7" s="10">
        <v>705</v>
      </c>
      <c r="AH7" s="10">
        <v>144</v>
      </c>
      <c r="AI7" s="10">
        <v>254</v>
      </c>
      <c r="AJ7" s="10">
        <v>137</v>
      </c>
      <c r="AK7" s="10"/>
      <c r="AL7" s="10">
        <v>296</v>
      </c>
      <c r="AM7" s="10">
        <v>420</v>
      </c>
      <c r="AN7" s="10">
        <v>191</v>
      </c>
      <c r="AO7" s="10">
        <v>518</v>
      </c>
      <c r="AP7" s="10">
        <v>225</v>
      </c>
    </row>
    <row r="8" spans="2:42" ht="30" customHeight="1" x14ac:dyDescent="0.35">
      <c r="B8" s="11" t="s">
        <v>20</v>
      </c>
      <c r="C8" s="11">
        <v>2045</v>
      </c>
      <c r="D8" s="11">
        <v>1007</v>
      </c>
      <c r="E8" s="11">
        <v>1034</v>
      </c>
      <c r="F8" s="11"/>
      <c r="G8" s="11">
        <v>283</v>
      </c>
      <c r="H8" s="11">
        <v>349</v>
      </c>
      <c r="I8" s="11">
        <v>348</v>
      </c>
      <c r="J8" s="11">
        <v>348</v>
      </c>
      <c r="K8" s="11">
        <v>288</v>
      </c>
      <c r="L8" s="11">
        <v>429</v>
      </c>
      <c r="M8" s="11"/>
      <c r="N8" s="11">
        <v>550</v>
      </c>
      <c r="O8" s="11">
        <v>529</v>
      </c>
      <c r="P8" s="11">
        <v>448</v>
      </c>
      <c r="Q8" s="11">
        <v>509</v>
      </c>
      <c r="R8" s="11"/>
      <c r="S8" s="11">
        <v>286</v>
      </c>
      <c r="T8" s="11">
        <v>266</v>
      </c>
      <c r="U8" s="11">
        <v>164</v>
      </c>
      <c r="V8" s="11">
        <v>184</v>
      </c>
      <c r="W8" s="11">
        <v>143</v>
      </c>
      <c r="X8" s="11">
        <v>184</v>
      </c>
      <c r="Y8" s="11">
        <v>164</v>
      </c>
      <c r="Z8" s="11">
        <v>82</v>
      </c>
      <c r="AA8" s="11">
        <v>225</v>
      </c>
      <c r="AB8" s="11">
        <v>184</v>
      </c>
      <c r="AC8" s="11">
        <v>102</v>
      </c>
      <c r="AD8" s="11">
        <v>61</v>
      </c>
      <c r="AE8" s="11"/>
      <c r="AF8" s="11">
        <v>365</v>
      </c>
      <c r="AG8" s="11">
        <v>704</v>
      </c>
      <c r="AH8" s="11">
        <v>152</v>
      </c>
      <c r="AI8" s="11">
        <v>246</v>
      </c>
      <c r="AJ8" s="11">
        <v>145</v>
      </c>
      <c r="AK8" s="11"/>
      <c r="AL8" s="11">
        <v>307</v>
      </c>
      <c r="AM8" s="11">
        <v>416</v>
      </c>
      <c r="AN8" s="11">
        <v>199</v>
      </c>
      <c r="AO8" s="11">
        <v>515</v>
      </c>
      <c r="AP8" s="11">
        <v>239</v>
      </c>
    </row>
    <row r="9" spans="2:42" x14ac:dyDescent="0.35">
      <c r="B9" s="15" t="s">
        <v>64</v>
      </c>
      <c r="C9" s="14">
        <v>0.43871380078857602</v>
      </c>
      <c r="D9" s="14">
        <v>0.46423508709094802</v>
      </c>
      <c r="E9" s="14">
        <v>0.41352515946865998</v>
      </c>
      <c r="F9" s="14"/>
      <c r="G9" s="14">
        <v>0.37430679295378699</v>
      </c>
      <c r="H9" s="14">
        <v>0.41824479715006302</v>
      </c>
      <c r="I9" s="14">
        <v>0.37217346203593299</v>
      </c>
      <c r="J9" s="14">
        <v>0.416675223297717</v>
      </c>
      <c r="K9" s="14">
        <v>0.480398546957365</v>
      </c>
      <c r="L9" s="14">
        <v>0.54174431878697604</v>
      </c>
      <c r="M9" s="14"/>
      <c r="N9" s="14">
        <v>0.46789225955852898</v>
      </c>
      <c r="O9" s="14">
        <v>0.4633096599232</v>
      </c>
      <c r="P9" s="14">
        <v>0.44414095128683501</v>
      </c>
      <c r="Q9" s="14">
        <v>0.382282977552523</v>
      </c>
      <c r="R9" s="14"/>
      <c r="S9" s="14">
        <v>0.39453581403977001</v>
      </c>
      <c r="T9" s="14">
        <v>0.39791648285304598</v>
      </c>
      <c r="U9" s="14">
        <v>0.47909969620927101</v>
      </c>
      <c r="V9" s="14">
        <v>0.471369647779741</v>
      </c>
      <c r="W9" s="14">
        <v>0.424731960231579</v>
      </c>
      <c r="X9" s="14">
        <v>0.45498142038783401</v>
      </c>
      <c r="Y9" s="14">
        <v>0.47728076963217902</v>
      </c>
      <c r="Z9" s="14">
        <v>0.42180016787788099</v>
      </c>
      <c r="AA9" s="14">
        <v>0.455335947329849</v>
      </c>
      <c r="AB9" s="14">
        <v>0.42634331212346899</v>
      </c>
      <c r="AC9" s="14">
        <v>0.44509962252434898</v>
      </c>
      <c r="AD9" s="14">
        <v>0.48474236983316099</v>
      </c>
      <c r="AE9" s="14"/>
      <c r="AF9" s="14">
        <v>0.494349772437848</v>
      </c>
      <c r="AG9" s="14">
        <v>0.44806194370943597</v>
      </c>
      <c r="AH9" s="14">
        <v>0.48155544493418401</v>
      </c>
      <c r="AI9" s="14">
        <v>0.46694676872916901</v>
      </c>
      <c r="AJ9" s="14">
        <v>0.47110747012072102</v>
      </c>
      <c r="AK9" s="14"/>
      <c r="AL9" s="14">
        <v>0.50199851818837504</v>
      </c>
      <c r="AM9" s="14">
        <v>0.42087882807534099</v>
      </c>
      <c r="AN9" s="14">
        <v>0.418599957440495</v>
      </c>
      <c r="AO9" s="14">
        <v>0.45188263529213801</v>
      </c>
      <c r="AP9" s="14">
        <v>0.466195863258273</v>
      </c>
    </row>
    <row r="10" spans="2:42" x14ac:dyDescent="0.35">
      <c r="B10" s="15" t="s">
        <v>65</v>
      </c>
      <c r="C10" s="14">
        <v>0.41817503241267701</v>
      </c>
      <c r="D10" s="14">
        <v>0.40528654727253899</v>
      </c>
      <c r="E10" s="14">
        <v>0.43050743101899902</v>
      </c>
      <c r="F10" s="14"/>
      <c r="G10" s="14">
        <v>0.39005933553270999</v>
      </c>
      <c r="H10" s="14">
        <v>0.422517772687315</v>
      </c>
      <c r="I10" s="14">
        <v>0.43411676010498601</v>
      </c>
      <c r="J10" s="14">
        <v>0.460527120196559</v>
      </c>
      <c r="K10" s="14">
        <v>0.429227496596503</v>
      </c>
      <c r="L10" s="14">
        <v>0.37848892004784601</v>
      </c>
      <c r="M10" s="14"/>
      <c r="N10" s="14">
        <v>0.42309796562072099</v>
      </c>
      <c r="O10" s="14">
        <v>0.42559227247186798</v>
      </c>
      <c r="P10" s="14">
        <v>0.38008761306911298</v>
      </c>
      <c r="Q10" s="14">
        <v>0.437540226125811</v>
      </c>
      <c r="R10" s="14"/>
      <c r="S10" s="14">
        <v>0.44859466702533202</v>
      </c>
      <c r="T10" s="14">
        <v>0.44556886420166097</v>
      </c>
      <c r="U10" s="14">
        <v>0.41092834226603803</v>
      </c>
      <c r="V10" s="14">
        <v>0.36966892329859802</v>
      </c>
      <c r="W10" s="14">
        <v>0.45803318673416998</v>
      </c>
      <c r="X10" s="14">
        <v>0.36736094411974202</v>
      </c>
      <c r="Y10" s="14">
        <v>0.41701120847526901</v>
      </c>
      <c r="Z10" s="14">
        <v>0.367990601467588</v>
      </c>
      <c r="AA10" s="14">
        <v>0.44458417738245098</v>
      </c>
      <c r="AB10" s="14">
        <v>0.42487836664294898</v>
      </c>
      <c r="AC10" s="14">
        <v>0.39874026555339298</v>
      </c>
      <c r="AD10" s="14">
        <v>0.36719437177493902</v>
      </c>
      <c r="AE10" s="14"/>
      <c r="AF10" s="14">
        <v>0.409399929420244</v>
      </c>
      <c r="AG10" s="14">
        <v>0.42158010526175399</v>
      </c>
      <c r="AH10" s="14">
        <v>0.42644800538415001</v>
      </c>
      <c r="AI10" s="14">
        <v>0.41294294434753598</v>
      </c>
      <c r="AJ10" s="14">
        <v>0.35570730200760498</v>
      </c>
      <c r="AK10" s="14"/>
      <c r="AL10" s="14">
        <v>0.391621349093624</v>
      </c>
      <c r="AM10" s="14">
        <v>0.44309295010007099</v>
      </c>
      <c r="AN10" s="14">
        <v>0.47893274659851498</v>
      </c>
      <c r="AO10" s="14">
        <v>0.41651196415491898</v>
      </c>
      <c r="AP10" s="14">
        <v>0.39977510935900901</v>
      </c>
    </row>
    <row r="11" spans="2:42" x14ac:dyDescent="0.35">
      <c r="B11" s="15" t="s">
        <v>66</v>
      </c>
      <c r="C11" s="14">
        <v>0.120704855136321</v>
      </c>
      <c r="D11" s="14">
        <v>0.108119350753282</v>
      </c>
      <c r="E11" s="14">
        <v>0.13342837443195901</v>
      </c>
      <c r="F11" s="14"/>
      <c r="G11" s="14">
        <v>0.19769626089565701</v>
      </c>
      <c r="H11" s="14">
        <v>0.124076805496937</v>
      </c>
      <c r="I11" s="14">
        <v>0.15538891993627399</v>
      </c>
      <c r="J11" s="14">
        <v>0.10531440607999799</v>
      </c>
      <c r="K11" s="14">
        <v>8.42081850947482E-2</v>
      </c>
      <c r="L11" s="14">
        <v>7.5997711789537001E-2</v>
      </c>
      <c r="M11" s="14"/>
      <c r="N11" s="14">
        <v>9.9502296443495494E-2</v>
      </c>
      <c r="O11" s="14">
        <v>0.10147042099574199</v>
      </c>
      <c r="P11" s="14">
        <v>0.139389636918473</v>
      </c>
      <c r="Q11" s="14">
        <v>0.14376742357940001</v>
      </c>
      <c r="R11" s="14"/>
      <c r="S11" s="14">
        <v>0.12570692386232901</v>
      </c>
      <c r="T11" s="14">
        <v>0.135400598794604</v>
      </c>
      <c r="U11" s="14">
        <v>0.10997196152469101</v>
      </c>
      <c r="V11" s="14">
        <v>0.12554986293190101</v>
      </c>
      <c r="W11" s="14">
        <v>9.9115834993738203E-2</v>
      </c>
      <c r="X11" s="14">
        <v>0.16021564662735999</v>
      </c>
      <c r="Y11" s="14">
        <v>7.4183665354954798E-2</v>
      </c>
      <c r="Z11" s="14">
        <v>0.193808714537761</v>
      </c>
      <c r="AA11" s="14">
        <v>8.2313045308853805E-2</v>
      </c>
      <c r="AB11" s="14">
        <v>0.12296715044597401</v>
      </c>
      <c r="AC11" s="14">
        <v>0.122822739167847</v>
      </c>
      <c r="AD11" s="14">
        <v>0.13689000953380401</v>
      </c>
      <c r="AE11" s="14"/>
      <c r="AF11" s="14">
        <v>7.1785911028005397E-2</v>
      </c>
      <c r="AG11" s="14">
        <v>0.11738798631865401</v>
      </c>
      <c r="AH11" s="14">
        <v>8.2567329281148294E-2</v>
      </c>
      <c r="AI11" s="14">
        <v>9.04889321412609E-2</v>
      </c>
      <c r="AJ11" s="14">
        <v>0.15249974956336901</v>
      </c>
      <c r="AK11" s="14"/>
      <c r="AL11" s="14">
        <v>8.4647901738522005E-2</v>
      </c>
      <c r="AM11" s="14">
        <v>0.110846082846962</v>
      </c>
      <c r="AN11" s="14">
        <v>9.5718636863161996E-2</v>
      </c>
      <c r="AO11" s="14">
        <v>0.10154794477399399</v>
      </c>
      <c r="AP11" s="14">
        <v>0.12684989088885201</v>
      </c>
    </row>
    <row r="12" spans="2:42" x14ac:dyDescent="0.35">
      <c r="B12" s="15" t="s">
        <v>67</v>
      </c>
      <c r="C12" s="14">
        <v>1.8684820185802298E-2</v>
      </c>
      <c r="D12" s="14">
        <v>1.8610347442834602E-2</v>
      </c>
      <c r="E12" s="14">
        <v>1.88296156227158E-2</v>
      </c>
      <c r="F12" s="14"/>
      <c r="G12" s="14">
        <v>2.60418613898835E-2</v>
      </c>
      <c r="H12" s="14">
        <v>2.9969750184376E-2</v>
      </c>
      <c r="I12" s="14">
        <v>3.4517137982696899E-2</v>
      </c>
      <c r="J12" s="14">
        <v>1.7483250425725499E-2</v>
      </c>
      <c r="K12" s="14">
        <v>2.3135086303595902E-3</v>
      </c>
      <c r="L12" s="14">
        <v>3.7690493756417998E-3</v>
      </c>
      <c r="M12" s="14"/>
      <c r="N12" s="14">
        <v>9.5074783772540594E-3</v>
      </c>
      <c r="O12" s="14">
        <v>8.0873816963028793E-3</v>
      </c>
      <c r="P12" s="14">
        <v>3.0957527795263302E-2</v>
      </c>
      <c r="Q12" s="14">
        <v>2.7832601516339001E-2</v>
      </c>
      <c r="R12" s="14"/>
      <c r="S12" s="14">
        <v>3.1162595072568099E-2</v>
      </c>
      <c r="T12" s="14">
        <v>2.11140541506885E-2</v>
      </c>
      <c r="U12" s="14">
        <v>0</v>
      </c>
      <c r="V12" s="14">
        <v>3.3411565989760798E-2</v>
      </c>
      <c r="W12" s="14">
        <v>7.8742146652344708E-3</v>
      </c>
      <c r="X12" s="14">
        <v>1.74419888650649E-2</v>
      </c>
      <c r="Y12" s="14">
        <v>2.0488399007906E-2</v>
      </c>
      <c r="Z12" s="14">
        <v>0</v>
      </c>
      <c r="AA12" s="14">
        <v>8.2565493925841199E-3</v>
      </c>
      <c r="AB12" s="14">
        <v>2.27849903233447E-2</v>
      </c>
      <c r="AC12" s="14">
        <v>3.0453143786291999E-2</v>
      </c>
      <c r="AD12" s="14">
        <v>1.1173248858095701E-2</v>
      </c>
      <c r="AE12" s="14"/>
      <c r="AF12" s="14">
        <v>2.0777762531816402E-2</v>
      </c>
      <c r="AG12" s="14">
        <v>9.6671256786095491E-3</v>
      </c>
      <c r="AH12" s="14">
        <v>9.4292204005184798E-3</v>
      </c>
      <c r="AI12" s="14">
        <v>2.9621354782034301E-2</v>
      </c>
      <c r="AJ12" s="14">
        <v>2.0685478308304799E-2</v>
      </c>
      <c r="AK12" s="14"/>
      <c r="AL12" s="14">
        <v>1.7412154878177901E-2</v>
      </c>
      <c r="AM12" s="14">
        <v>1.9964080867409702E-2</v>
      </c>
      <c r="AN12" s="14">
        <v>0</v>
      </c>
      <c r="AO12" s="14">
        <v>2.94864398479864E-2</v>
      </c>
      <c r="AP12" s="14">
        <v>7.1791364938652699E-3</v>
      </c>
    </row>
    <row r="13" spans="2:42" x14ac:dyDescent="0.35">
      <c r="B13" s="15" t="s">
        <v>68</v>
      </c>
      <c r="C13" s="20">
        <v>3.7214914766239E-3</v>
      </c>
      <c r="D13" s="20">
        <v>3.7486674403969002E-3</v>
      </c>
      <c r="E13" s="20">
        <v>3.70941945766599E-3</v>
      </c>
      <c r="F13" s="20"/>
      <c r="G13" s="20">
        <v>1.1895749227962001E-2</v>
      </c>
      <c r="H13" s="20">
        <v>5.1908744813089196E-3</v>
      </c>
      <c r="I13" s="20">
        <v>3.8037199401105902E-3</v>
      </c>
      <c r="J13" s="20">
        <v>0</v>
      </c>
      <c r="K13" s="20">
        <v>3.8522627210238998E-3</v>
      </c>
      <c r="L13" s="20">
        <v>0</v>
      </c>
      <c r="M13" s="20"/>
      <c r="N13" s="20">
        <v>0</v>
      </c>
      <c r="O13" s="20">
        <v>1.54026491288704E-3</v>
      </c>
      <c r="P13" s="20">
        <v>5.42427093031573E-3</v>
      </c>
      <c r="Q13" s="20">
        <v>8.5767712259276502E-3</v>
      </c>
      <c r="R13" s="20"/>
      <c r="S13" s="20">
        <v>0</v>
      </c>
      <c r="T13" s="20">
        <v>0</v>
      </c>
      <c r="U13" s="20">
        <v>0</v>
      </c>
      <c r="V13" s="20">
        <v>0</v>
      </c>
      <c r="W13" s="20">
        <v>1.0244803375278401E-2</v>
      </c>
      <c r="X13" s="20">
        <v>0</v>
      </c>
      <c r="Y13" s="20">
        <v>1.10359575296915E-2</v>
      </c>
      <c r="Z13" s="20">
        <v>1.6400516116769799E-2</v>
      </c>
      <c r="AA13" s="20">
        <v>9.5102805862623003E-3</v>
      </c>
      <c r="AB13" s="20">
        <v>3.02618046426295E-3</v>
      </c>
      <c r="AC13" s="20">
        <v>2.8842289681191798E-3</v>
      </c>
      <c r="AD13" s="20">
        <v>0</v>
      </c>
      <c r="AE13" s="20"/>
      <c r="AF13" s="20">
        <v>3.6866245820866201E-3</v>
      </c>
      <c r="AG13" s="20">
        <v>3.3028390315461699E-3</v>
      </c>
      <c r="AH13" s="20">
        <v>0</v>
      </c>
      <c r="AI13" s="20">
        <v>0</v>
      </c>
      <c r="AJ13" s="20">
        <v>0</v>
      </c>
      <c r="AK13" s="20"/>
      <c r="AL13" s="20">
        <v>4.3200761013012E-3</v>
      </c>
      <c r="AM13" s="20">
        <v>5.2180581102161498E-3</v>
      </c>
      <c r="AN13" s="20">
        <v>6.7486590978279599E-3</v>
      </c>
      <c r="AO13" s="20">
        <v>5.7101593096205996E-4</v>
      </c>
      <c r="AP13" s="20">
        <v>0</v>
      </c>
    </row>
    <row r="14" spans="2:42" x14ac:dyDescent="0.35">
      <c r="B14" s="16"/>
    </row>
    <row r="15" spans="2:42" x14ac:dyDescent="0.35">
      <c r="B15" t="s">
        <v>70</v>
      </c>
    </row>
    <row r="16" spans="2:42" x14ac:dyDescent="0.35">
      <c r="B16" t="s">
        <v>71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L5:AP5"/>
    <mergeCell ref="D2:AL2"/>
    <mergeCell ref="D5:E5"/>
    <mergeCell ref="G5:L5"/>
    <mergeCell ref="N5:Q5"/>
    <mergeCell ref="S5:AD5"/>
    <mergeCell ref="AF5:AJ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AP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6" width="10.7265625" customWidth="1"/>
    <col min="37" max="37" width="2.1796875" customWidth="1"/>
    <col min="38" max="42" width="10.7265625" customWidth="1"/>
    <col min="43" max="43" width="2.1796875" customWidth="1"/>
  </cols>
  <sheetData>
    <row r="2" spans="2:42" ht="40" customHeight="1" x14ac:dyDescent="0.35">
      <c r="D2" s="26" t="s">
        <v>76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5" spans="2:42" ht="30" customHeight="1" x14ac:dyDescent="0.35">
      <c r="B5" s="19"/>
      <c r="C5" s="19"/>
      <c r="D5" s="27" t="s">
        <v>51</v>
      </c>
      <c r="E5" s="27"/>
      <c r="F5" s="19"/>
      <c r="G5" s="27" t="s">
        <v>52</v>
      </c>
      <c r="H5" s="27"/>
      <c r="I5" s="27"/>
      <c r="J5" s="27"/>
      <c r="K5" s="27"/>
      <c r="L5" s="27"/>
      <c r="M5" s="19"/>
      <c r="N5" s="27" t="s">
        <v>53</v>
      </c>
      <c r="O5" s="27"/>
      <c r="P5" s="27"/>
      <c r="Q5" s="27"/>
      <c r="R5" s="19"/>
      <c r="S5" s="27" t="s">
        <v>54</v>
      </c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19"/>
      <c r="AF5" s="27" t="s">
        <v>55</v>
      </c>
      <c r="AG5" s="27"/>
      <c r="AH5" s="27"/>
      <c r="AI5" s="27"/>
      <c r="AJ5" s="27"/>
      <c r="AK5" s="19"/>
      <c r="AL5" s="27" t="s">
        <v>56</v>
      </c>
      <c r="AM5" s="27"/>
      <c r="AN5" s="27"/>
      <c r="AO5" s="27"/>
      <c r="AP5" s="27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J6" s="12" t="s">
        <v>47</v>
      </c>
      <c r="AL6" s="12" t="s">
        <v>48</v>
      </c>
      <c r="AM6" s="12" t="s">
        <v>49</v>
      </c>
      <c r="AN6" s="12" t="s">
        <v>45</v>
      </c>
      <c r="AO6" s="12" t="s">
        <v>46</v>
      </c>
      <c r="AP6" s="12" t="s">
        <v>50</v>
      </c>
    </row>
    <row r="7" spans="2:42" ht="30" customHeight="1" x14ac:dyDescent="0.35">
      <c r="B7" s="10" t="s">
        <v>19</v>
      </c>
      <c r="C7" s="10">
        <v>2045</v>
      </c>
      <c r="D7" s="10">
        <v>1015</v>
      </c>
      <c r="E7" s="10">
        <v>1026</v>
      </c>
      <c r="F7" s="10"/>
      <c r="G7" s="10">
        <v>251</v>
      </c>
      <c r="H7" s="10">
        <v>371</v>
      </c>
      <c r="I7" s="10">
        <v>356</v>
      </c>
      <c r="J7" s="10">
        <v>315</v>
      </c>
      <c r="K7" s="10">
        <v>343</v>
      </c>
      <c r="L7" s="10">
        <v>409</v>
      </c>
      <c r="M7" s="10"/>
      <c r="N7" s="10">
        <v>508</v>
      </c>
      <c r="O7" s="10">
        <v>602</v>
      </c>
      <c r="P7" s="10">
        <v>409</v>
      </c>
      <c r="Q7" s="10">
        <v>517</v>
      </c>
      <c r="R7" s="10"/>
      <c r="S7" s="10">
        <v>216</v>
      </c>
      <c r="T7" s="10">
        <v>223</v>
      </c>
      <c r="U7" s="10">
        <v>145</v>
      </c>
      <c r="V7" s="10">
        <v>182</v>
      </c>
      <c r="W7" s="10">
        <v>139</v>
      </c>
      <c r="X7" s="10">
        <v>182</v>
      </c>
      <c r="Y7" s="10">
        <v>163</v>
      </c>
      <c r="Z7" s="10">
        <v>84</v>
      </c>
      <c r="AA7" s="10">
        <v>200</v>
      </c>
      <c r="AB7" s="10">
        <v>258</v>
      </c>
      <c r="AC7" s="10">
        <v>188</v>
      </c>
      <c r="AD7" s="10">
        <v>65</v>
      </c>
      <c r="AE7" s="10"/>
      <c r="AF7" s="10">
        <v>342</v>
      </c>
      <c r="AG7" s="10">
        <v>705</v>
      </c>
      <c r="AH7" s="10">
        <v>144</v>
      </c>
      <c r="AI7" s="10">
        <v>254</v>
      </c>
      <c r="AJ7" s="10">
        <v>137</v>
      </c>
      <c r="AK7" s="10"/>
      <c r="AL7" s="10">
        <v>296</v>
      </c>
      <c r="AM7" s="10">
        <v>420</v>
      </c>
      <c r="AN7" s="10">
        <v>191</v>
      </c>
      <c r="AO7" s="10">
        <v>518</v>
      </c>
      <c r="AP7" s="10">
        <v>225</v>
      </c>
    </row>
    <row r="8" spans="2:42" ht="30" customHeight="1" x14ac:dyDescent="0.35">
      <c r="B8" s="11" t="s">
        <v>20</v>
      </c>
      <c r="C8" s="11">
        <v>2045</v>
      </c>
      <c r="D8" s="11">
        <v>1007</v>
      </c>
      <c r="E8" s="11">
        <v>1034</v>
      </c>
      <c r="F8" s="11"/>
      <c r="G8" s="11">
        <v>283</v>
      </c>
      <c r="H8" s="11">
        <v>349</v>
      </c>
      <c r="I8" s="11">
        <v>348</v>
      </c>
      <c r="J8" s="11">
        <v>348</v>
      </c>
      <c r="K8" s="11">
        <v>288</v>
      </c>
      <c r="L8" s="11">
        <v>429</v>
      </c>
      <c r="M8" s="11"/>
      <c r="N8" s="11">
        <v>550</v>
      </c>
      <c r="O8" s="11">
        <v>529</v>
      </c>
      <c r="P8" s="11">
        <v>448</v>
      </c>
      <c r="Q8" s="11">
        <v>509</v>
      </c>
      <c r="R8" s="11"/>
      <c r="S8" s="11">
        <v>286</v>
      </c>
      <c r="T8" s="11">
        <v>266</v>
      </c>
      <c r="U8" s="11">
        <v>164</v>
      </c>
      <c r="V8" s="11">
        <v>184</v>
      </c>
      <c r="W8" s="11">
        <v>143</v>
      </c>
      <c r="X8" s="11">
        <v>184</v>
      </c>
      <c r="Y8" s="11">
        <v>164</v>
      </c>
      <c r="Z8" s="11">
        <v>82</v>
      </c>
      <c r="AA8" s="11">
        <v>225</v>
      </c>
      <c r="AB8" s="11">
        <v>184</v>
      </c>
      <c r="AC8" s="11">
        <v>102</v>
      </c>
      <c r="AD8" s="11">
        <v>61</v>
      </c>
      <c r="AE8" s="11"/>
      <c r="AF8" s="11">
        <v>365</v>
      </c>
      <c r="AG8" s="11">
        <v>704</v>
      </c>
      <c r="AH8" s="11">
        <v>152</v>
      </c>
      <c r="AI8" s="11">
        <v>246</v>
      </c>
      <c r="AJ8" s="11">
        <v>145</v>
      </c>
      <c r="AK8" s="11"/>
      <c r="AL8" s="11">
        <v>307</v>
      </c>
      <c r="AM8" s="11">
        <v>416</v>
      </c>
      <c r="AN8" s="11">
        <v>199</v>
      </c>
      <c r="AO8" s="11">
        <v>515</v>
      </c>
      <c r="AP8" s="11">
        <v>239</v>
      </c>
    </row>
    <row r="9" spans="2:42" x14ac:dyDescent="0.35">
      <c r="B9" s="15" t="s">
        <v>64</v>
      </c>
      <c r="C9" s="14">
        <v>0.43220960951807702</v>
      </c>
      <c r="D9" s="14">
        <v>0.45343549053941701</v>
      </c>
      <c r="E9" s="14">
        <v>0.41117898315399098</v>
      </c>
      <c r="F9" s="14"/>
      <c r="G9" s="14">
        <v>0.34052970105121899</v>
      </c>
      <c r="H9" s="14">
        <v>0.43895650714999501</v>
      </c>
      <c r="I9" s="14">
        <v>0.36368808541731201</v>
      </c>
      <c r="J9" s="14">
        <v>0.44159530333493502</v>
      </c>
      <c r="K9" s="14">
        <v>0.43888393100496698</v>
      </c>
      <c r="L9" s="14">
        <v>0.530728269867068</v>
      </c>
      <c r="M9" s="14"/>
      <c r="N9" s="14">
        <v>0.45792777104092602</v>
      </c>
      <c r="O9" s="14">
        <v>0.46918910425645599</v>
      </c>
      <c r="P9" s="14">
        <v>0.43683458337179398</v>
      </c>
      <c r="Q9" s="14">
        <v>0.36247484929130003</v>
      </c>
      <c r="R9" s="14"/>
      <c r="S9" s="14">
        <v>0.42394181812880799</v>
      </c>
      <c r="T9" s="14">
        <v>0.418365989296621</v>
      </c>
      <c r="U9" s="14">
        <v>0.52822919923550304</v>
      </c>
      <c r="V9" s="14">
        <v>0.46243774848636798</v>
      </c>
      <c r="W9" s="14">
        <v>0.39987438840273698</v>
      </c>
      <c r="X9" s="14">
        <v>0.38957649125622201</v>
      </c>
      <c r="Y9" s="14">
        <v>0.46715929252465899</v>
      </c>
      <c r="Z9" s="14">
        <v>0.43146398360118199</v>
      </c>
      <c r="AA9" s="14">
        <v>0.44401896577493899</v>
      </c>
      <c r="AB9" s="14">
        <v>0.37976640685269902</v>
      </c>
      <c r="AC9" s="14">
        <v>0.40333117306935501</v>
      </c>
      <c r="AD9" s="14">
        <v>0.45636353508236399</v>
      </c>
      <c r="AE9" s="14"/>
      <c r="AF9" s="14">
        <v>0.47036153211880899</v>
      </c>
      <c r="AG9" s="14">
        <v>0.45019592274584003</v>
      </c>
      <c r="AH9" s="14">
        <v>0.490953239730539</v>
      </c>
      <c r="AI9" s="14">
        <v>0.49147079592816101</v>
      </c>
      <c r="AJ9" s="14">
        <v>0.38747234282383503</v>
      </c>
      <c r="AK9" s="14"/>
      <c r="AL9" s="14">
        <v>0.46706550775923</v>
      </c>
      <c r="AM9" s="14">
        <v>0.44966378872192497</v>
      </c>
      <c r="AN9" s="14">
        <v>0.45786596859576301</v>
      </c>
      <c r="AO9" s="14">
        <v>0.45805551184683402</v>
      </c>
      <c r="AP9" s="14">
        <v>0.40528548817860299</v>
      </c>
    </row>
    <row r="10" spans="2:42" x14ac:dyDescent="0.35">
      <c r="B10" s="15" t="s">
        <v>65</v>
      </c>
      <c r="C10" s="14">
        <v>0.432933612613219</v>
      </c>
      <c r="D10" s="14">
        <v>0.41677006944481299</v>
      </c>
      <c r="E10" s="14">
        <v>0.44938390329633099</v>
      </c>
      <c r="F10" s="14"/>
      <c r="G10" s="14">
        <v>0.40071528422851899</v>
      </c>
      <c r="H10" s="14">
        <v>0.41757814981535002</v>
      </c>
      <c r="I10" s="14">
        <v>0.47915211291494397</v>
      </c>
      <c r="J10" s="14">
        <v>0.47162167272261202</v>
      </c>
      <c r="K10" s="14">
        <v>0.44379606039742497</v>
      </c>
      <c r="L10" s="14">
        <v>0.390477685585914</v>
      </c>
      <c r="M10" s="14"/>
      <c r="N10" s="14">
        <v>0.44576594024520599</v>
      </c>
      <c r="O10" s="14">
        <v>0.42243963053676897</v>
      </c>
      <c r="P10" s="14">
        <v>0.41596114420261798</v>
      </c>
      <c r="Q10" s="14">
        <v>0.44517625178641101</v>
      </c>
      <c r="R10" s="14"/>
      <c r="S10" s="14">
        <v>0.41754747675590498</v>
      </c>
      <c r="T10" s="14">
        <v>0.467459817336567</v>
      </c>
      <c r="U10" s="14">
        <v>0.373826147979061</v>
      </c>
      <c r="V10" s="14">
        <v>0.44926775306941702</v>
      </c>
      <c r="W10" s="14">
        <v>0.45188033928846499</v>
      </c>
      <c r="X10" s="14">
        <v>0.44443692986220001</v>
      </c>
      <c r="Y10" s="14">
        <v>0.39656534444858299</v>
      </c>
      <c r="Z10" s="14">
        <v>0.42066469991591499</v>
      </c>
      <c r="AA10" s="14">
        <v>0.44776539048463798</v>
      </c>
      <c r="AB10" s="14">
        <v>0.45616322007733001</v>
      </c>
      <c r="AC10" s="14">
        <v>0.424568063749723</v>
      </c>
      <c r="AD10" s="14">
        <v>0.38852021753735899</v>
      </c>
      <c r="AE10" s="14"/>
      <c r="AF10" s="14">
        <v>0.40558523400818097</v>
      </c>
      <c r="AG10" s="14">
        <v>0.45542821492645802</v>
      </c>
      <c r="AH10" s="14">
        <v>0.40924128058542197</v>
      </c>
      <c r="AI10" s="14">
        <v>0.39134930292225301</v>
      </c>
      <c r="AJ10" s="14">
        <v>0.40963054138472299</v>
      </c>
      <c r="AK10" s="14"/>
      <c r="AL10" s="14">
        <v>0.41189696795420799</v>
      </c>
      <c r="AM10" s="14">
        <v>0.42744418663603101</v>
      </c>
      <c r="AN10" s="14">
        <v>0.43686471288694201</v>
      </c>
      <c r="AO10" s="14">
        <v>0.414586338364202</v>
      </c>
      <c r="AP10" s="14">
        <v>0.46368582146216097</v>
      </c>
    </row>
    <row r="11" spans="2:42" x14ac:dyDescent="0.35">
      <c r="B11" s="15" t="s">
        <v>66</v>
      </c>
      <c r="C11" s="14">
        <v>0.11183592025898</v>
      </c>
      <c r="D11" s="14">
        <v>0.110302391393585</v>
      </c>
      <c r="E11" s="14">
        <v>0.11289061098864001</v>
      </c>
      <c r="F11" s="14"/>
      <c r="G11" s="14">
        <v>0.16963251530163401</v>
      </c>
      <c r="H11" s="14">
        <v>0.115183679037152</v>
      </c>
      <c r="I11" s="14">
        <v>0.14671751917752601</v>
      </c>
      <c r="J11" s="14">
        <v>8.6783023942453297E-2</v>
      </c>
      <c r="K11" s="14">
        <v>9.6256399084159505E-2</v>
      </c>
      <c r="L11" s="14">
        <v>7.34497369904695E-2</v>
      </c>
      <c r="M11" s="14"/>
      <c r="N11" s="14">
        <v>8.1749525154754102E-2</v>
      </c>
      <c r="O11" s="14">
        <v>8.8154432430455801E-2</v>
      </c>
      <c r="P11" s="14">
        <v>0.109820746039689</v>
      </c>
      <c r="Q11" s="14">
        <v>0.16950231838237401</v>
      </c>
      <c r="R11" s="14"/>
      <c r="S11" s="14">
        <v>0.13298374204803101</v>
      </c>
      <c r="T11" s="14">
        <v>0.114174193366813</v>
      </c>
      <c r="U11" s="14">
        <v>8.3671747506199406E-2</v>
      </c>
      <c r="V11" s="14">
        <v>7.6347754408234395E-2</v>
      </c>
      <c r="W11" s="14">
        <v>8.9508408384827598E-2</v>
      </c>
      <c r="X11" s="14">
        <v>0.137777821720306</v>
      </c>
      <c r="Y11" s="14">
        <v>0.10796359111369901</v>
      </c>
      <c r="Z11" s="14">
        <v>9.5444968385791903E-2</v>
      </c>
      <c r="AA11" s="14">
        <v>8.2910517199171002E-2</v>
      </c>
      <c r="AB11" s="14">
        <v>0.147044572636891</v>
      </c>
      <c r="AC11" s="14">
        <v>0.14472456438888101</v>
      </c>
      <c r="AD11" s="14">
        <v>0.13728529772685999</v>
      </c>
      <c r="AE11" s="14"/>
      <c r="AF11" s="14">
        <v>0.109423725473073</v>
      </c>
      <c r="AG11" s="14">
        <v>7.7814044470390101E-2</v>
      </c>
      <c r="AH11" s="14">
        <v>7.8201119090238594E-2</v>
      </c>
      <c r="AI11" s="14">
        <v>0.101614855124094</v>
      </c>
      <c r="AJ11" s="14">
        <v>0.15559535357840301</v>
      </c>
      <c r="AK11" s="14"/>
      <c r="AL11" s="14">
        <v>0.105255164804693</v>
      </c>
      <c r="AM11" s="14">
        <v>0.103099118352762</v>
      </c>
      <c r="AN11" s="14">
        <v>7.9447952275441103E-2</v>
      </c>
      <c r="AO11" s="14">
        <v>0.104353516837401</v>
      </c>
      <c r="AP11" s="14">
        <v>0.115054169900703</v>
      </c>
    </row>
    <row r="12" spans="2:42" x14ac:dyDescent="0.35">
      <c r="B12" s="15" t="s">
        <v>67</v>
      </c>
      <c r="C12" s="14">
        <v>1.8637219969962902E-2</v>
      </c>
      <c r="D12" s="14">
        <v>1.6525757020111598E-2</v>
      </c>
      <c r="E12" s="14">
        <v>2.07655974788548E-2</v>
      </c>
      <c r="F12" s="14"/>
      <c r="G12" s="14">
        <v>7.5339624246295006E-2</v>
      </c>
      <c r="H12" s="14">
        <v>2.2592365268620799E-2</v>
      </c>
      <c r="I12" s="14">
        <v>1.0442282490218601E-2</v>
      </c>
      <c r="J12" s="14">
        <v>0</v>
      </c>
      <c r="K12" s="14">
        <v>1.2471475163776599E-2</v>
      </c>
      <c r="L12" s="14">
        <v>3.9303805109892603E-3</v>
      </c>
      <c r="M12" s="14"/>
      <c r="N12" s="14">
        <v>1.45567635591143E-2</v>
      </c>
      <c r="O12" s="14">
        <v>1.3935780346182E-2</v>
      </c>
      <c r="P12" s="14">
        <v>2.9414431960699199E-2</v>
      </c>
      <c r="Q12" s="14">
        <v>1.87764274254178E-2</v>
      </c>
      <c r="R12" s="14"/>
      <c r="S12" s="14">
        <v>2.1366652974801E-2</v>
      </c>
      <c r="T12" s="14">
        <v>0</v>
      </c>
      <c r="U12" s="14">
        <v>1.42729052792369E-2</v>
      </c>
      <c r="V12" s="14">
        <v>1.19467440359801E-2</v>
      </c>
      <c r="W12" s="14">
        <v>4.2348217471714703E-2</v>
      </c>
      <c r="X12" s="14">
        <v>2.8208757161271601E-2</v>
      </c>
      <c r="Y12" s="14">
        <v>1.78735665035889E-2</v>
      </c>
      <c r="Z12" s="14">
        <v>4.08633719346835E-2</v>
      </c>
      <c r="AA12" s="14">
        <v>2.1683857933637501E-2</v>
      </c>
      <c r="AB12" s="14">
        <v>8.9412914349964803E-3</v>
      </c>
      <c r="AC12" s="14">
        <v>2.2779543324198601E-2</v>
      </c>
      <c r="AD12" s="14">
        <v>1.7830949653417201E-2</v>
      </c>
      <c r="AE12" s="14"/>
      <c r="AF12" s="14">
        <v>1.2221080533125201E-2</v>
      </c>
      <c r="AG12" s="14">
        <v>1.5415845368016899E-2</v>
      </c>
      <c r="AH12" s="14">
        <v>2.1604360593800699E-2</v>
      </c>
      <c r="AI12" s="14">
        <v>1.3098208165069101E-2</v>
      </c>
      <c r="AJ12" s="14">
        <v>3.9082691571884397E-2</v>
      </c>
      <c r="AK12" s="14"/>
      <c r="AL12" s="14">
        <v>1.06971271498592E-2</v>
      </c>
      <c r="AM12" s="14">
        <v>1.4330523159529001E-2</v>
      </c>
      <c r="AN12" s="14">
        <v>2.5821366241854701E-2</v>
      </c>
      <c r="AO12" s="14">
        <v>2.0917034234403799E-2</v>
      </c>
      <c r="AP12" s="14">
        <v>1.10003667609666E-2</v>
      </c>
    </row>
    <row r="13" spans="2:42" x14ac:dyDescent="0.35">
      <c r="B13" s="15" t="s">
        <v>68</v>
      </c>
      <c r="C13" s="20">
        <v>4.3836376397610602E-3</v>
      </c>
      <c r="D13" s="20">
        <v>2.9662916020734499E-3</v>
      </c>
      <c r="E13" s="20">
        <v>5.7809050821830202E-3</v>
      </c>
      <c r="F13" s="20"/>
      <c r="G13" s="20">
        <v>1.37828751723335E-2</v>
      </c>
      <c r="H13" s="20">
        <v>5.6892987288825504E-3</v>
      </c>
      <c r="I13" s="20">
        <v>0</v>
      </c>
      <c r="J13" s="20">
        <v>0</v>
      </c>
      <c r="K13" s="20">
        <v>8.5921343496719801E-3</v>
      </c>
      <c r="L13" s="20">
        <v>1.41392704555876E-3</v>
      </c>
      <c r="M13" s="20"/>
      <c r="N13" s="20">
        <v>0</v>
      </c>
      <c r="O13" s="20">
        <v>6.28105243013763E-3</v>
      </c>
      <c r="P13" s="20">
        <v>7.9690944252004698E-3</v>
      </c>
      <c r="Q13" s="20">
        <v>4.0701531144965598E-3</v>
      </c>
      <c r="R13" s="20"/>
      <c r="S13" s="20">
        <v>4.1603100924547699E-3</v>
      </c>
      <c r="T13" s="20">
        <v>0</v>
      </c>
      <c r="U13" s="20">
        <v>0</v>
      </c>
      <c r="V13" s="20">
        <v>0</v>
      </c>
      <c r="W13" s="20">
        <v>1.6388646452255701E-2</v>
      </c>
      <c r="X13" s="20">
        <v>0</v>
      </c>
      <c r="Y13" s="20">
        <v>1.0438205409470099E-2</v>
      </c>
      <c r="Z13" s="20">
        <v>1.1562976162427701E-2</v>
      </c>
      <c r="AA13" s="20">
        <v>3.62126860761463E-3</v>
      </c>
      <c r="AB13" s="20">
        <v>8.0845089980833493E-3</v>
      </c>
      <c r="AC13" s="20">
        <v>4.5966554678425102E-3</v>
      </c>
      <c r="AD13" s="20">
        <v>0</v>
      </c>
      <c r="AE13" s="20"/>
      <c r="AF13" s="20">
        <v>2.4084278668121501E-3</v>
      </c>
      <c r="AG13" s="20">
        <v>1.14597248929585E-3</v>
      </c>
      <c r="AH13" s="20">
        <v>0</v>
      </c>
      <c r="AI13" s="20">
        <v>2.4668378604236299E-3</v>
      </c>
      <c r="AJ13" s="20">
        <v>8.2190706411542705E-3</v>
      </c>
      <c r="AK13" s="20"/>
      <c r="AL13" s="20">
        <v>5.0852323320101098E-3</v>
      </c>
      <c r="AM13" s="20">
        <v>5.4623831297538096E-3</v>
      </c>
      <c r="AN13" s="20">
        <v>0</v>
      </c>
      <c r="AO13" s="20">
        <v>2.0875987171593501E-3</v>
      </c>
      <c r="AP13" s="20">
        <v>4.9741536975657502E-3</v>
      </c>
    </row>
    <row r="14" spans="2:42" x14ac:dyDescent="0.35">
      <c r="B14" s="16"/>
    </row>
    <row r="15" spans="2:42" x14ac:dyDescent="0.35">
      <c r="B15" t="s">
        <v>70</v>
      </c>
    </row>
    <row r="16" spans="2:42" x14ac:dyDescent="0.35">
      <c r="B16" t="s">
        <v>71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L5:AP5"/>
    <mergeCell ref="D2:AL2"/>
    <mergeCell ref="D5:E5"/>
    <mergeCell ref="G5:L5"/>
    <mergeCell ref="N5:Q5"/>
    <mergeCell ref="S5:AD5"/>
    <mergeCell ref="AF5:AJ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AP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6" width="10.7265625" customWidth="1"/>
    <col min="37" max="37" width="2.1796875" customWidth="1"/>
    <col min="38" max="42" width="10.7265625" customWidth="1"/>
    <col min="43" max="43" width="2.1796875" customWidth="1"/>
  </cols>
  <sheetData>
    <row r="2" spans="2:42" ht="40" customHeight="1" x14ac:dyDescent="0.35">
      <c r="D2" s="26" t="s">
        <v>77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5" spans="2:42" ht="30" customHeight="1" x14ac:dyDescent="0.35">
      <c r="B5" s="19"/>
      <c r="C5" s="19"/>
      <c r="D5" s="27" t="s">
        <v>51</v>
      </c>
      <c r="E5" s="27"/>
      <c r="F5" s="19"/>
      <c r="G5" s="27" t="s">
        <v>52</v>
      </c>
      <c r="H5" s="27"/>
      <c r="I5" s="27"/>
      <c r="J5" s="27"/>
      <c r="K5" s="27"/>
      <c r="L5" s="27"/>
      <c r="M5" s="19"/>
      <c r="N5" s="27" t="s">
        <v>53</v>
      </c>
      <c r="O5" s="27"/>
      <c r="P5" s="27"/>
      <c r="Q5" s="27"/>
      <c r="R5" s="19"/>
      <c r="S5" s="27" t="s">
        <v>54</v>
      </c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19"/>
      <c r="AF5" s="27" t="s">
        <v>55</v>
      </c>
      <c r="AG5" s="27"/>
      <c r="AH5" s="27"/>
      <c r="AI5" s="27"/>
      <c r="AJ5" s="27"/>
      <c r="AK5" s="19"/>
      <c r="AL5" s="27" t="s">
        <v>56</v>
      </c>
      <c r="AM5" s="27"/>
      <c r="AN5" s="27"/>
      <c r="AO5" s="27"/>
      <c r="AP5" s="27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J6" s="12" t="s">
        <v>47</v>
      </c>
      <c r="AL6" s="12" t="s">
        <v>48</v>
      </c>
      <c r="AM6" s="12" t="s">
        <v>49</v>
      </c>
      <c r="AN6" s="12" t="s">
        <v>45</v>
      </c>
      <c r="AO6" s="12" t="s">
        <v>46</v>
      </c>
      <c r="AP6" s="12" t="s">
        <v>50</v>
      </c>
    </row>
    <row r="7" spans="2:42" ht="30" customHeight="1" x14ac:dyDescent="0.35">
      <c r="B7" s="10" t="s">
        <v>19</v>
      </c>
      <c r="C7" s="10">
        <v>2045</v>
      </c>
      <c r="D7" s="10">
        <v>1015</v>
      </c>
      <c r="E7" s="10">
        <v>1026</v>
      </c>
      <c r="F7" s="10"/>
      <c r="G7" s="10">
        <v>251</v>
      </c>
      <c r="H7" s="10">
        <v>371</v>
      </c>
      <c r="I7" s="10">
        <v>356</v>
      </c>
      <c r="J7" s="10">
        <v>315</v>
      </c>
      <c r="K7" s="10">
        <v>343</v>
      </c>
      <c r="L7" s="10">
        <v>409</v>
      </c>
      <c r="M7" s="10"/>
      <c r="N7" s="10">
        <v>508</v>
      </c>
      <c r="O7" s="10">
        <v>602</v>
      </c>
      <c r="P7" s="10">
        <v>409</v>
      </c>
      <c r="Q7" s="10">
        <v>517</v>
      </c>
      <c r="R7" s="10"/>
      <c r="S7" s="10">
        <v>216</v>
      </c>
      <c r="T7" s="10">
        <v>223</v>
      </c>
      <c r="U7" s="10">
        <v>145</v>
      </c>
      <c r="V7" s="10">
        <v>182</v>
      </c>
      <c r="W7" s="10">
        <v>139</v>
      </c>
      <c r="X7" s="10">
        <v>182</v>
      </c>
      <c r="Y7" s="10">
        <v>163</v>
      </c>
      <c r="Z7" s="10">
        <v>84</v>
      </c>
      <c r="AA7" s="10">
        <v>200</v>
      </c>
      <c r="AB7" s="10">
        <v>258</v>
      </c>
      <c r="AC7" s="10">
        <v>188</v>
      </c>
      <c r="AD7" s="10">
        <v>65</v>
      </c>
      <c r="AE7" s="10"/>
      <c r="AF7" s="10">
        <v>342</v>
      </c>
      <c r="AG7" s="10">
        <v>705</v>
      </c>
      <c r="AH7" s="10">
        <v>144</v>
      </c>
      <c r="AI7" s="10">
        <v>254</v>
      </c>
      <c r="AJ7" s="10">
        <v>137</v>
      </c>
      <c r="AK7" s="10"/>
      <c r="AL7" s="10">
        <v>296</v>
      </c>
      <c r="AM7" s="10">
        <v>420</v>
      </c>
      <c r="AN7" s="10">
        <v>191</v>
      </c>
      <c r="AO7" s="10">
        <v>518</v>
      </c>
      <c r="AP7" s="10">
        <v>225</v>
      </c>
    </row>
    <row r="8" spans="2:42" ht="30" customHeight="1" x14ac:dyDescent="0.35">
      <c r="B8" s="11" t="s">
        <v>20</v>
      </c>
      <c r="C8" s="11">
        <v>2045</v>
      </c>
      <c r="D8" s="11">
        <v>1007</v>
      </c>
      <c r="E8" s="11">
        <v>1034</v>
      </c>
      <c r="F8" s="11"/>
      <c r="G8" s="11">
        <v>283</v>
      </c>
      <c r="H8" s="11">
        <v>349</v>
      </c>
      <c r="I8" s="11">
        <v>348</v>
      </c>
      <c r="J8" s="11">
        <v>348</v>
      </c>
      <c r="K8" s="11">
        <v>288</v>
      </c>
      <c r="L8" s="11">
        <v>429</v>
      </c>
      <c r="M8" s="11"/>
      <c r="N8" s="11">
        <v>550</v>
      </c>
      <c r="O8" s="11">
        <v>529</v>
      </c>
      <c r="P8" s="11">
        <v>448</v>
      </c>
      <c r="Q8" s="11">
        <v>509</v>
      </c>
      <c r="R8" s="11"/>
      <c r="S8" s="11">
        <v>286</v>
      </c>
      <c r="T8" s="11">
        <v>266</v>
      </c>
      <c r="U8" s="11">
        <v>164</v>
      </c>
      <c r="V8" s="11">
        <v>184</v>
      </c>
      <c r="W8" s="11">
        <v>143</v>
      </c>
      <c r="X8" s="11">
        <v>184</v>
      </c>
      <c r="Y8" s="11">
        <v>164</v>
      </c>
      <c r="Z8" s="11">
        <v>82</v>
      </c>
      <c r="AA8" s="11">
        <v>225</v>
      </c>
      <c r="AB8" s="11">
        <v>184</v>
      </c>
      <c r="AC8" s="11">
        <v>102</v>
      </c>
      <c r="AD8" s="11">
        <v>61</v>
      </c>
      <c r="AE8" s="11"/>
      <c r="AF8" s="11">
        <v>365</v>
      </c>
      <c r="AG8" s="11">
        <v>704</v>
      </c>
      <c r="AH8" s="11">
        <v>152</v>
      </c>
      <c r="AI8" s="11">
        <v>246</v>
      </c>
      <c r="AJ8" s="11">
        <v>145</v>
      </c>
      <c r="AK8" s="11"/>
      <c r="AL8" s="11">
        <v>307</v>
      </c>
      <c r="AM8" s="11">
        <v>416</v>
      </c>
      <c r="AN8" s="11">
        <v>199</v>
      </c>
      <c r="AO8" s="11">
        <v>515</v>
      </c>
      <c r="AP8" s="11">
        <v>239</v>
      </c>
    </row>
    <row r="9" spans="2:42" x14ac:dyDescent="0.35">
      <c r="B9" s="15" t="s">
        <v>64</v>
      </c>
      <c r="C9" s="14">
        <v>0.29610393118714701</v>
      </c>
      <c r="D9" s="14">
        <v>0.32567618720958602</v>
      </c>
      <c r="E9" s="14">
        <v>0.26641858488356401</v>
      </c>
      <c r="F9" s="14"/>
      <c r="G9" s="14">
        <v>0.329799335056362</v>
      </c>
      <c r="H9" s="14">
        <v>0.33264378932371802</v>
      </c>
      <c r="I9" s="14">
        <v>0.26534401828738802</v>
      </c>
      <c r="J9" s="14">
        <v>0.315281909687467</v>
      </c>
      <c r="K9" s="14">
        <v>0.23314352062852201</v>
      </c>
      <c r="L9" s="14">
        <v>0.29585173473399301</v>
      </c>
      <c r="M9" s="14"/>
      <c r="N9" s="14">
        <v>0.33684738723267799</v>
      </c>
      <c r="O9" s="14">
        <v>0.29526493289394701</v>
      </c>
      <c r="P9" s="14">
        <v>0.270298740992298</v>
      </c>
      <c r="Q9" s="14">
        <v>0.278578591019564</v>
      </c>
      <c r="R9" s="14"/>
      <c r="S9" s="14">
        <v>0.352451762901282</v>
      </c>
      <c r="T9" s="14">
        <v>0.251208184465743</v>
      </c>
      <c r="U9" s="14">
        <v>0.33713660219818398</v>
      </c>
      <c r="V9" s="14">
        <v>0.25192065534978197</v>
      </c>
      <c r="W9" s="14">
        <v>0.28877906736903203</v>
      </c>
      <c r="X9" s="14">
        <v>0.31153129089035803</v>
      </c>
      <c r="Y9" s="14">
        <v>0.173369512382921</v>
      </c>
      <c r="Z9" s="14">
        <v>0.274502549007759</v>
      </c>
      <c r="AA9" s="14">
        <v>0.34682687007827001</v>
      </c>
      <c r="AB9" s="14">
        <v>0.30075398407700599</v>
      </c>
      <c r="AC9" s="14">
        <v>0.30781706914797402</v>
      </c>
      <c r="AD9" s="14">
        <v>0.35956895533376798</v>
      </c>
      <c r="AE9" s="14"/>
      <c r="AF9" s="14">
        <v>0.29618093258487299</v>
      </c>
      <c r="AG9" s="14">
        <v>0.35228451791686799</v>
      </c>
      <c r="AH9" s="14">
        <v>0.29866557436407698</v>
      </c>
      <c r="AI9" s="14">
        <v>0.237656630523538</v>
      </c>
      <c r="AJ9" s="14">
        <v>0.27029254749385201</v>
      </c>
      <c r="AK9" s="14"/>
      <c r="AL9" s="14">
        <v>0.36524634756011598</v>
      </c>
      <c r="AM9" s="14">
        <v>0.383997774286581</v>
      </c>
      <c r="AN9" s="14">
        <v>0.27855402537337398</v>
      </c>
      <c r="AO9" s="14">
        <v>0.25753302364648001</v>
      </c>
      <c r="AP9" s="14">
        <v>0.31313221380602602</v>
      </c>
    </row>
    <row r="10" spans="2:42" x14ac:dyDescent="0.35">
      <c r="B10" s="15" t="s">
        <v>65</v>
      </c>
      <c r="C10" s="14">
        <v>0.440146117492206</v>
      </c>
      <c r="D10" s="14">
        <v>0.44412352872348998</v>
      </c>
      <c r="E10" s="14">
        <v>0.43613828377461</v>
      </c>
      <c r="F10" s="14"/>
      <c r="G10" s="14">
        <v>0.39865534981170597</v>
      </c>
      <c r="H10" s="14">
        <v>0.40624997677056901</v>
      </c>
      <c r="I10" s="14">
        <v>0.45918447911140697</v>
      </c>
      <c r="J10" s="14">
        <v>0.42314538952877601</v>
      </c>
      <c r="K10" s="14">
        <v>0.46903778927006401</v>
      </c>
      <c r="L10" s="14">
        <v>0.47399743159597901</v>
      </c>
      <c r="M10" s="14"/>
      <c r="N10" s="14">
        <v>0.47523136526731602</v>
      </c>
      <c r="O10" s="14">
        <v>0.45844103162976602</v>
      </c>
      <c r="P10" s="14">
        <v>0.42192605685891199</v>
      </c>
      <c r="Q10" s="14">
        <v>0.401864596580086</v>
      </c>
      <c r="R10" s="14"/>
      <c r="S10" s="14">
        <v>0.408171770017691</v>
      </c>
      <c r="T10" s="14">
        <v>0.4573626182826</v>
      </c>
      <c r="U10" s="14">
        <v>0.38438091474868302</v>
      </c>
      <c r="V10" s="14">
        <v>0.48391436849497399</v>
      </c>
      <c r="W10" s="14">
        <v>0.52728143479342304</v>
      </c>
      <c r="X10" s="14">
        <v>0.42480591760814801</v>
      </c>
      <c r="Y10" s="14">
        <v>0.48999109944372699</v>
      </c>
      <c r="Z10" s="14">
        <v>0.438814433657787</v>
      </c>
      <c r="AA10" s="14">
        <v>0.405272834951107</v>
      </c>
      <c r="AB10" s="14">
        <v>0.444617286893431</v>
      </c>
      <c r="AC10" s="14">
        <v>0.38538705206275498</v>
      </c>
      <c r="AD10" s="14">
        <v>0.44938617310512602</v>
      </c>
      <c r="AE10" s="14"/>
      <c r="AF10" s="14">
        <v>0.41175180481054402</v>
      </c>
      <c r="AG10" s="14">
        <v>0.45182536527925599</v>
      </c>
      <c r="AH10" s="14">
        <v>0.52695779123743902</v>
      </c>
      <c r="AI10" s="14">
        <v>0.42877652698353602</v>
      </c>
      <c r="AJ10" s="14">
        <v>0.46552411954962503</v>
      </c>
      <c r="AK10" s="14"/>
      <c r="AL10" s="14">
        <v>0.39413012918680801</v>
      </c>
      <c r="AM10" s="14">
        <v>0.43509196305908898</v>
      </c>
      <c r="AN10" s="14">
        <v>0.53599346770484502</v>
      </c>
      <c r="AO10" s="14">
        <v>0.44163571866134999</v>
      </c>
      <c r="AP10" s="14">
        <v>0.46771322755991201</v>
      </c>
    </row>
    <row r="11" spans="2:42" x14ac:dyDescent="0.35">
      <c r="B11" s="15" t="s">
        <v>66</v>
      </c>
      <c r="C11" s="14">
        <v>0.20783390009831401</v>
      </c>
      <c r="D11" s="14">
        <v>0.17662714809966201</v>
      </c>
      <c r="E11" s="14">
        <v>0.239029111947096</v>
      </c>
      <c r="F11" s="14"/>
      <c r="G11" s="14">
        <v>0.19966900664104301</v>
      </c>
      <c r="H11" s="14">
        <v>0.18404981925556199</v>
      </c>
      <c r="I11" s="14">
        <v>0.21790844586531799</v>
      </c>
      <c r="J11" s="14">
        <v>0.21511652598856501</v>
      </c>
      <c r="K11" s="14">
        <v>0.23185669228327199</v>
      </c>
      <c r="L11" s="14">
        <v>0.202342195273819</v>
      </c>
      <c r="M11" s="14"/>
      <c r="N11" s="14">
        <v>0.13111603061905899</v>
      </c>
      <c r="O11" s="14">
        <v>0.19260826795420499</v>
      </c>
      <c r="P11" s="14">
        <v>0.249788387719456</v>
      </c>
      <c r="Q11" s="14">
        <v>0.263117536208547</v>
      </c>
      <c r="R11" s="14"/>
      <c r="S11" s="14">
        <v>0.16711661479381801</v>
      </c>
      <c r="T11" s="14">
        <v>0.233025415363563</v>
      </c>
      <c r="U11" s="14">
        <v>0.22768828791182599</v>
      </c>
      <c r="V11" s="14">
        <v>0.208938237163247</v>
      </c>
      <c r="W11" s="14">
        <v>0.15339778454851299</v>
      </c>
      <c r="X11" s="14">
        <v>0.22847746680859701</v>
      </c>
      <c r="Y11" s="14">
        <v>0.26025230051721598</v>
      </c>
      <c r="Z11" s="14">
        <v>0.21188029546435699</v>
      </c>
      <c r="AA11" s="14">
        <v>0.20077469170650999</v>
      </c>
      <c r="AB11" s="14">
        <v>0.20593622738846301</v>
      </c>
      <c r="AC11" s="14">
        <v>0.210969335309978</v>
      </c>
      <c r="AD11" s="14">
        <v>0.17769227846303801</v>
      </c>
      <c r="AE11" s="14"/>
      <c r="AF11" s="14">
        <v>0.24131689778286</v>
      </c>
      <c r="AG11" s="14">
        <v>0.152001707125241</v>
      </c>
      <c r="AH11" s="14">
        <v>0.14913299732427099</v>
      </c>
      <c r="AI11" s="14">
        <v>0.267107096385999</v>
      </c>
      <c r="AJ11" s="14">
        <v>0.187759424591455</v>
      </c>
      <c r="AK11" s="14"/>
      <c r="AL11" s="14">
        <v>0.18956430112020101</v>
      </c>
      <c r="AM11" s="14">
        <v>0.15390546097827601</v>
      </c>
      <c r="AN11" s="14">
        <v>0.14148845506945801</v>
      </c>
      <c r="AO11" s="14">
        <v>0.23106048080008301</v>
      </c>
      <c r="AP11" s="14">
        <v>0.14247540173133599</v>
      </c>
    </row>
    <row r="12" spans="2:42" x14ac:dyDescent="0.35">
      <c r="B12" s="15" t="s">
        <v>67</v>
      </c>
      <c r="C12" s="14">
        <v>4.6824283736780901E-2</v>
      </c>
      <c r="D12" s="14">
        <v>4.3050650713735997E-2</v>
      </c>
      <c r="E12" s="14">
        <v>5.0680421936557897E-2</v>
      </c>
      <c r="F12" s="14"/>
      <c r="G12" s="14">
        <v>6.5769443020985197E-2</v>
      </c>
      <c r="H12" s="14">
        <v>6.5878668734912604E-2</v>
      </c>
      <c r="I12" s="14">
        <v>4.3548907848567103E-2</v>
      </c>
      <c r="J12" s="14">
        <v>4.33162502027966E-2</v>
      </c>
      <c r="K12" s="14">
        <v>4.8589025775147898E-2</v>
      </c>
      <c r="L12" s="14">
        <v>2.3168321947196299E-2</v>
      </c>
      <c r="M12" s="14"/>
      <c r="N12" s="14">
        <v>5.2337408081247101E-2</v>
      </c>
      <c r="O12" s="14">
        <v>4.8904895921908401E-2</v>
      </c>
      <c r="P12" s="14">
        <v>4.5511094743222798E-2</v>
      </c>
      <c r="Q12" s="14">
        <v>4.0688458564592703E-2</v>
      </c>
      <c r="R12" s="14"/>
      <c r="S12" s="14">
        <v>6.5486008747758104E-2</v>
      </c>
      <c r="T12" s="14">
        <v>5.8403781888094003E-2</v>
      </c>
      <c r="U12" s="14">
        <v>3.2219615693588603E-2</v>
      </c>
      <c r="V12" s="14">
        <v>4.2986450714300198E-2</v>
      </c>
      <c r="W12" s="14">
        <v>2.50859385731707E-2</v>
      </c>
      <c r="X12" s="14">
        <v>2.3521605652869398E-2</v>
      </c>
      <c r="Y12" s="14">
        <v>6.4976869654239197E-2</v>
      </c>
      <c r="Z12" s="14">
        <v>6.3239745707669506E-2</v>
      </c>
      <c r="AA12" s="14">
        <v>3.7615322677849901E-2</v>
      </c>
      <c r="AB12" s="14">
        <v>3.5243023388170501E-2</v>
      </c>
      <c r="AC12" s="14">
        <v>8.6054590096699898E-2</v>
      </c>
      <c r="AD12" s="14">
        <v>1.3352593098069101E-2</v>
      </c>
      <c r="AE12" s="14"/>
      <c r="AF12" s="14">
        <v>3.9988511225690103E-2</v>
      </c>
      <c r="AG12" s="14">
        <v>3.9863712001144101E-2</v>
      </c>
      <c r="AH12" s="14">
        <v>2.2851425920685901E-2</v>
      </c>
      <c r="AI12" s="14">
        <v>5.1317370106899102E-2</v>
      </c>
      <c r="AJ12" s="14">
        <v>5.4320188771598298E-2</v>
      </c>
      <c r="AK12" s="14"/>
      <c r="AL12" s="14">
        <v>4.4241279828941799E-2</v>
      </c>
      <c r="AM12" s="14">
        <v>2.55196498416983E-2</v>
      </c>
      <c r="AN12" s="14">
        <v>3.6804970375944997E-2</v>
      </c>
      <c r="AO12" s="14">
        <v>5.8107614546954997E-2</v>
      </c>
      <c r="AP12" s="14">
        <v>5.95840762383716E-2</v>
      </c>
    </row>
    <row r="13" spans="2:42" x14ac:dyDescent="0.35">
      <c r="B13" s="15" t="s">
        <v>68</v>
      </c>
      <c r="C13" s="20">
        <v>9.0917674855519499E-3</v>
      </c>
      <c r="D13" s="20">
        <v>1.0522485253525799E-2</v>
      </c>
      <c r="E13" s="20">
        <v>7.7335974581725399E-3</v>
      </c>
      <c r="F13" s="20"/>
      <c r="G13" s="20">
        <v>6.1068654699040501E-3</v>
      </c>
      <c r="H13" s="20">
        <v>1.11777459152387E-2</v>
      </c>
      <c r="I13" s="20">
        <v>1.4014148887319699E-2</v>
      </c>
      <c r="J13" s="20">
        <v>3.1399245923955702E-3</v>
      </c>
      <c r="K13" s="20">
        <v>1.7372972042994001E-2</v>
      </c>
      <c r="L13" s="20">
        <v>4.6403164490120804E-3</v>
      </c>
      <c r="M13" s="20"/>
      <c r="N13" s="20">
        <v>4.4678087996993703E-3</v>
      </c>
      <c r="O13" s="20">
        <v>4.7808716001733198E-3</v>
      </c>
      <c r="P13" s="20">
        <v>1.2475719686110999E-2</v>
      </c>
      <c r="Q13" s="20">
        <v>1.5750817627209601E-2</v>
      </c>
      <c r="R13" s="20"/>
      <c r="S13" s="20">
        <v>6.7738435394512396E-3</v>
      </c>
      <c r="T13" s="20">
        <v>0</v>
      </c>
      <c r="U13" s="20">
        <v>1.8574579447718599E-2</v>
      </c>
      <c r="V13" s="20">
        <v>1.22402882776966E-2</v>
      </c>
      <c r="W13" s="20">
        <v>5.4557747158601498E-3</v>
      </c>
      <c r="X13" s="20">
        <v>1.1663719040027399E-2</v>
      </c>
      <c r="Y13" s="20">
        <v>1.14102180018977E-2</v>
      </c>
      <c r="Z13" s="20">
        <v>1.1562976162427701E-2</v>
      </c>
      <c r="AA13" s="20">
        <v>9.5102805862623003E-3</v>
      </c>
      <c r="AB13" s="20">
        <v>1.34494782529291E-2</v>
      </c>
      <c r="AC13" s="20">
        <v>9.7719533825921905E-3</v>
      </c>
      <c r="AD13" s="20">
        <v>0</v>
      </c>
      <c r="AE13" s="20"/>
      <c r="AF13" s="20">
        <v>1.07618535960328E-2</v>
      </c>
      <c r="AG13" s="20">
        <v>4.0246976774909798E-3</v>
      </c>
      <c r="AH13" s="20">
        <v>2.3922111535270899E-3</v>
      </c>
      <c r="AI13" s="20">
        <v>1.5142376000028599E-2</v>
      </c>
      <c r="AJ13" s="20">
        <v>2.2103719593470801E-2</v>
      </c>
      <c r="AK13" s="20"/>
      <c r="AL13" s="20">
        <v>6.8179423039330198E-3</v>
      </c>
      <c r="AM13" s="20">
        <v>1.4851518343558399E-3</v>
      </c>
      <c r="AN13" s="20">
        <v>7.1590814763790103E-3</v>
      </c>
      <c r="AO13" s="20">
        <v>1.1663162345131E-2</v>
      </c>
      <c r="AP13" s="20">
        <v>1.7095080664354601E-2</v>
      </c>
    </row>
    <row r="14" spans="2:42" x14ac:dyDescent="0.35">
      <c r="B14" s="16"/>
    </row>
    <row r="15" spans="2:42" x14ac:dyDescent="0.35">
      <c r="B15" t="s">
        <v>70</v>
      </c>
    </row>
    <row r="16" spans="2:42" x14ac:dyDescent="0.35">
      <c r="B16" t="s">
        <v>71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L5:AP5"/>
    <mergeCell ref="D2:AL2"/>
    <mergeCell ref="D5:E5"/>
    <mergeCell ref="G5:L5"/>
    <mergeCell ref="N5:Q5"/>
    <mergeCell ref="S5:AD5"/>
    <mergeCell ref="AF5:AJ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AP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6" width="10.7265625" customWidth="1"/>
    <col min="37" max="37" width="2.1796875" customWidth="1"/>
    <col min="38" max="42" width="10.7265625" customWidth="1"/>
    <col min="43" max="43" width="2.1796875" customWidth="1"/>
  </cols>
  <sheetData>
    <row r="2" spans="2:42" ht="40" customHeight="1" x14ac:dyDescent="0.35">
      <c r="D2" s="26" t="s">
        <v>78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5" spans="2:42" ht="30" customHeight="1" x14ac:dyDescent="0.35">
      <c r="B5" s="19"/>
      <c r="C5" s="19"/>
      <c r="D5" s="27" t="s">
        <v>51</v>
      </c>
      <c r="E5" s="27"/>
      <c r="F5" s="19"/>
      <c r="G5" s="27" t="s">
        <v>52</v>
      </c>
      <c r="H5" s="27"/>
      <c r="I5" s="27"/>
      <c r="J5" s="27"/>
      <c r="K5" s="27"/>
      <c r="L5" s="27"/>
      <c r="M5" s="19"/>
      <c r="N5" s="27" t="s">
        <v>53</v>
      </c>
      <c r="O5" s="27"/>
      <c r="P5" s="27"/>
      <c r="Q5" s="27"/>
      <c r="R5" s="19"/>
      <c r="S5" s="27" t="s">
        <v>54</v>
      </c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19"/>
      <c r="AF5" s="27" t="s">
        <v>55</v>
      </c>
      <c r="AG5" s="27"/>
      <c r="AH5" s="27"/>
      <c r="AI5" s="27"/>
      <c r="AJ5" s="27"/>
      <c r="AK5" s="19"/>
      <c r="AL5" s="27" t="s">
        <v>56</v>
      </c>
      <c r="AM5" s="27"/>
      <c r="AN5" s="27"/>
      <c r="AO5" s="27"/>
      <c r="AP5" s="27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J6" s="12" t="s">
        <v>47</v>
      </c>
      <c r="AL6" s="12" t="s">
        <v>48</v>
      </c>
      <c r="AM6" s="12" t="s">
        <v>49</v>
      </c>
      <c r="AN6" s="12" t="s">
        <v>45</v>
      </c>
      <c r="AO6" s="12" t="s">
        <v>46</v>
      </c>
      <c r="AP6" s="12" t="s">
        <v>50</v>
      </c>
    </row>
    <row r="7" spans="2:42" ht="30" customHeight="1" x14ac:dyDescent="0.35">
      <c r="B7" s="10" t="s">
        <v>19</v>
      </c>
      <c r="C7" s="10">
        <v>2045</v>
      </c>
      <c r="D7" s="10">
        <v>1015</v>
      </c>
      <c r="E7" s="10">
        <v>1026</v>
      </c>
      <c r="F7" s="10"/>
      <c r="G7" s="10">
        <v>251</v>
      </c>
      <c r="H7" s="10">
        <v>371</v>
      </c>
      <c r="I7" s="10">
        <v>356</v>
      </c>
      <c r="J7" s="10">
        <v>315</v>
      </c>
      <c r="K7" s="10">
        <v>343</v>
      </c>
      <c r="L7" s="10">
        <v>409</v>
      </c>
      <c r="M7" s="10"/>
      <c r="N7" s="10">
        <v>508</v>
      </c>
      <c r="O7" s="10">
        <v>602</v>
      </c>
      <c r="P7" s="10">
        <v>409</v>
      </c>
      <c r="Q7" s="10">
        <v>517</v>
      </c>
      <c r="R7" s="10"/>
      <c r="S7" s="10">
        <v>216</v>
      </c>
      <c r="T7" s="10">
        <v>223</v>
      </c>
      <c r="U7" s="10">
        <v>145</v>
      </c>
      <c r="V7" s="10">
        <v>182</v>
      </c>
      <c r="W7" s="10">
        <v>139</v>
      </c>
      <c r="X7" s="10">
        <v>182</v>
      </c>
      <c r="Y7" s="10">
        <v>163</v>
      </c>
      <c r="Z7" s="10">
        <v>84</v>
      </c>
      <c r="AA7" s="10">
        <v>200</v>
      </c>
      <c r="AB7" s="10">
        <v>258</v>
      </c>
      <c r="AC7" s="10">
        <v>188</v>
      </c>
      <c r="AD7" s="10">
        <v>65</v>
      </c>
      <c r="AE7" s="10"/>
      <c r="AF7" s="10">
        <v>342</v>
      </c>
      <c r="AG7" s="10">
        <v>705</v>
      </c>
      <c r="AH7" s="10">
        <v>144</v>
      </c>
      <c r="AI7" s="10">
        <v>254</v>
      </c>
      <c r="AJ7" s="10">
        <v>137</v>
      </c>
      <c r="AK7" s="10"/>
      <c r="AL7" s="10">
        <v>296</v>
      </c>
      <c r="AM7" s="10">
        <v>420</v>
      </c>
      <c r="AN7" s="10">
        <v>191</v>
      </c>
      <c r="AO7" s="10">
        <v>518</v>
      </c>
      <c r="AP7" s="10">
        <v>225</v>
      </c>
    </row>
    <row r="8" spans="2:42" ht="30" customHeight="1" x14ac:dyDescent="0.35">
      <c r="B8" s="11" t="s">
        <v>20</v>
      </c>
      <c r="C8" s="11">
        <v>2045</v>
      </c>
      <c r="D8" s="11">
        <v>1007</v>
      </c>
      <c r="E8" s="11">
        <v>1034</v>
      </c>
      <c r="F8" s="11"/>
      <c r="G8" s="11">
        <v>283</v>
      </c>
      <c r="H8" s="11">
        <v>349</v>
      </c>
      <c r="I8" s="11">
        <v>348</v>
      </c>
      <c r="J8" s="11">
        <v>348</v>
      </c>
      <c r="K8" s="11">
        <v>288</v>
      </c>
      <c r="L8" s="11">
        <v>429</v>
      </c>
      <c r="M8" s="11"/>
      <c r="N8" s="11">
        <v>550</v>
      </c>
      <c r="O8" s="11">
        <v>529</v>
      </c>
      <c r="P8" s="11">
        <v>448</v>
      </c>
      <c r="Q8" s="11">
        <v>509</v>
      </c>
      <c r="R8" s="11"/>
      <c r="S8" s="11">
        <v>286</v>
      </c>
      <c r="T8" s="11">
        <v>266</v>
      </c>
      <c r="U8" s="11">
        <v>164</v>
      </c>
      <c r="V8" s="11">
        <v>184</v>
      </c>
      <c r="W8" s="11">
        <v>143</v>
      </c>
      <c r="X8" s="11">
        <v>184</v>
      </c>
      <c r="Y8" s="11">
        <v>164</v>
      </c>
      <c r="Z8" s="11">
        <v>82</v>
      </c>
      <c r="AA8" s="11">
        <v>225</v>
      </c>
      <c r="AB8" s="11">
        <v>184</v>
      </c>
      <c r="AC8" s="11">
        <v>102</v>
      </c>
      <c r="AD8" s="11">
        <v>61</v>
      </c>
      <c r="AE8" s="11"/>
      <c r="AF8" s="11">
        <v>365</v>
      </c>
      <c r="AG8" s="11">
        <v>704</v>
      </c>
      <c r="AH8" s="11">
        <v>152</v>
      </c>
      <c r="AI8" s="11">
        <v>246</v>
      </c>
      <c r="AJ8" s="11">
        <v>145</v>
      </c>
      <c r="AK8" s="11"/>
      <c r="AL8" s="11">
        <v>307</v>
      </c>
      <c r="AM8" s="11">
        <v>416</v>
      </c>
      <c r="AN8" s="11">
        <v>199</v>
      </c>
      <c r="AO8" s="11">
        <v>515</v>
      </c>
      <c r="AP8" s="11">
        <v>239</v>
      </c>
    </row>
    <row r="9" spans="2:42" x14ac:dyDescent="0.35">
      <c r="B9" s="15" t="s">
        <v>64</v>
      </c>
      <c r="C9" s="14">
        <v>0.19529992072046101</v>
      </c>
      <c r="D9" s="14">
        <v>0.210961407674644</v>
      </c>
      <c r="E9" s="14">
        <v>0.18038219502282801</v>
      </c>
      <c r="F9" s="14"/>
      <c r="G9" s="14">
        <v>0.23219539276766801</v>
      </c>
      <c r="H9" s="14">
        <v>0.27131949296357</v>
      </c>
      <c r="I9" s="14">
        <v>0.181922850849009</v>
      </c>
      <c r="J9" s="14">
        <v>0.19391361945575999</v>
      </c>
      <c r="K9" s="14">
        <v>0.12590585293991899</v>
      </c>
      <c r="L9" s="14">
        <v>0.16774181725392101</v>
      </c>
      <c r="M9" s="14"/>
      <c r="N9" s="14">
        <v>0.22183669757649199</v>
      </c>
      <c r="O9" s="14">
        <v>0.197582774307518</v>
      </c>
      <c r="P9" s="14">
        <v>0.19280402056415299</v>
      </c>
      <c r="Q9" s="14">
        <v>0.169903075412287</v>
      </c>
      <c r="R9" s="14"/>
      <c r="S9" s="14">
        <v>0.229808730647864</v>
      </c>
      <c r="T9" s="14">
        <v>0.17213464561126701</v>
      </c>
      <c r="U9" s="14">
        <v>0.218984488437476</v>
      </c>
      <c r="V9" s="14">
        <v>0.16283120180465099</v>
      </c>
      <c r="W9" s="14">
        <v>0.178914881215615</v>
      </c>
      <c r="X9" s="14">
        <v>0.181237604195333</v>
      </c>
      <c r="Y9" s="14">
        <v>0.12357675033031</v>
      </c>
      <c r="Z9" s="14">
        <v>0.23613978511367001</v>
      </c>
      <c r="AA9" s="14">
        <v>0.260765424789342</v>
      </c>
      <c r="AB9" s="14">
        <v>0.151734409889411</v>
      </c>
      <c r="AC9" s="14">
        <v>0.19089408537850899</v>
      </c>
      <c r="AD9" s="14">
        <v>0.28482443643010003</v>
      </c>
      <c r="AE9" s="14"/>
      <c r="AF9" s="14">
        <v>0.19561471700310301</v>
      </c>
      <c r="AG9" s="14">
        <v>0.240435986871923</v>
      </c>
      <c r="AH9" s="14">
        <v>0.176982812830971</v>
      </c>
      <c r="AI9" s="14">
        <v>0.180875249600192</v>
      </c>
      <c r="AJ9" s="14">
        <v>0.188708103122112</v>
      </c>
      <c r="AK9" s="14"/>
      <c r="AL9" s="14">
        <v>0.25138606883082698</v>
      </c>
      <c r="AM9" s="14">
        <v>0.25963002890668002</v>
      </c>
      <c r="AN9" s="14">
        <v>0.18318547544675001</v>
      </c>
      <c r="AO9" s="14">
        <v>0.166760563872142</v>
      </c>
      <c r="AP9" s="14">
        <v>0.231831394827231</v>
      </c>
    </row>
    <row r="10" spans="2:42" x14ac:dyDescent="0.35">
      <c r="B10" s="15" t="s">
        <v>65</v>
      </c>
      <c r="C10" s="14">
        <v>0.39697879145598403</v>
      </c>
      <c r="D10" s="14">
        <v>0.40484529549657</v>
      </c>
      <c r="E10" s="14">
        <v>0.38988784531217602</v>
      </c>
      <c r="F10" s="14"/>
      <c r="G10" s="14">
        <v>0.400037172623601</v>
      </c>
      <c r="H10" s="14">
        <v>0.38261787763181399</v>
      </c>
      <c r="I10" s="14">
        <v>0.41873611741986499</v>
      </c>
      <c r="J10" s="14">
        <v>0.40091725339697698</v>
      </c>
      <c r="K10" s="14">
        <v>0.36461023187329999</v>
      </c>
      <c r="L10" s="14">
        <v>0.40748882803123998</v>
      </c>
      <c r="M10" s="14"/>
      <c r="N10" s="14">
        <v>0.45263724563478602</v>
      </c>
      <c r="O10" s="14">
        <v>0.40275016429581101</v>
      </c>
      <c r="P10" s="14">
        <v>0.35617111177844502</v>
      </c>
      <c r="Q10" s="14">
        <v>0.37001549652719001</v>
      </c>
      <c r="R10" s="14"/>
      <c r="S10" s="14">
        <v>0.38872865347850599</v>
      </c>
      <c r="T10" s="14">
        <v>0.384089233887911</v>
      </c>
      <c r="U10" s="14">
        <v>0.38609810721939902</v>
      </c>
      <c r="V10" s="14">
        <v>0.42802526950543701</v>
      </c>
      <c r="W10" s="14">
        <v>0.45000366358462901</v>
      </c>
      <c r="X10" s="14">
        <v>0.35762676238719698</v>
      </c>
      <c r="Y10" s="14">
        <v>0.403160174564827</v>
      </c>
      <c r="Z10" s="14">
        <v>0.26480867384785101</v>
      </c>
      <c r="AA10" s="14">
        <v>0.40687051759932602</v>
      </c>
      <c r="AB10" s="14">
        <v>0.43334629024286803</v>
      </c>
      <c r="AC10" s="14">
        <v>0.41158243976117398</v>
      </c>
      <c r="AD10" s="14">
        <v>0.41229090161954302</v>
      </c>
      <c r="AE10" s="14"/>
      <c r="AF10" s="14">
        <v>0.41294362223054898</v>
      </c>
      <c r="AG10" s="14">
        <v>0.42693002399275398</v>
      </c>
      <c r="AH10" s="14">
        <v>0.46617971014847798</v>
      </c>
      <c r="AI10" s="14">
        <v>0.31351996139973198</v>
      </c>
      <c r="AJ10" s="14">
        <v>0.37352200605213598</v>
      </c>
      <c r="AK10" s="14"/>
      <c r="AL10" s="14">
        <v>0.41100323016830898</v>
      </c>
      <c r="AM10" s="14">
        <v>0.45715979834405102</v>
      </c>
      <c r="AN10" s="14">
        <v>0.48401454542852801</v>
      </c>
      <c r="AO10" s="14">
        <v>0.34716120784140703</v>
      </c>
      <c r="AP10" s="14">
        <v>0.408629416664333</v>
      </c>
    </row>
    <row r="11" spans="2:42" x14ac:dyDescent="0.35">
      <c r="B11" s="15" t="s">
        <v>66</v>
      </c>
      <c r="C11" s="14">
        <v>0.30037413632159399</v>
      </c>
      <c r="D11" s="14">
        <v>0.27825818953806097</v>
      </c>
      <c r="E11" s="14">
        <v>0.32059246489631499</v>
      </c>
      <c r="F11" s="14"/>
      <c r="G11" s="14">
        <v>0.26788983603508199</v>
      </c>
      <c r="H11" s="14">
        <v>0.226330673604063</v>
      </c>
      <c r="I11" s="14">
        <v>0.30337600338425702</v>
      </c>
      <c r="J11" s="14">
        <v>0.312043855244238</v>
      </c>
      <c r="K11" s="14">
        <v>0.37028031158148</v>
      </c>
      <c r="L11" s="14">
        <v>0.32315747963274899</v>
      </c>
      <c r="M11" s="14"/>
      <c r="N11" s="14">
        <v>0.24185245535462599</v>
      </c>
      <c r="O11" s="14">
        <v>0.279654330523748</v>
      </c>
      <c r="P11" s="14">
        <v>0.32301762888214502</v>
      </c>
      <c r="Q11" s="14">
        <v>0.36023442257271998</v>
      </c>
      <c r="R11" s="14"/>
      <c r="S11" s="14">
        <v>0.28500681757054902</v>
      </c>
      <c r="T11" s="14">
        <v>0.34085170840247803</v>
      </c>
      <c r="U11" s="14">
        <v>0.26110563120032498</v>
      </c>
      <c r="V11" s="14">
        <v>0.28157739866681902</v>
      </c>
      <c r="W11" s="14">
        <v>0.27338623030487702</v>
      </c>
      <c r="X11" s="14">
        <v>0.36715677074242697</v>
      </c>
      <c r="Y11" s="14">
        <v>0.39296277679263902</v>
      </c>
      <c r="Z11" s="14">
        <v>0.40214618729801699</v>
      </c>
      <c r="AA11" s="14">
        <v>0.210908009472417</v>
      </c>
      <c r="AB11" s="14">
        <v>0.31313191080466102</v>
      </c>
      <c r="AC11" s="14">
        <v>0.23463343472741699</v>
      </c>
      <c r="AD11" s="14">
        <v>0.23578350672993201</v>
      </c>
      <c r="AE11" s="14"/>
      <c r="AF11" s="14">
        <v>0.28858648212183302</v>
      </c>
      <c r="AG11" s="14">
        <v>0.25775248350829599</v>
      </c>
      <c r="AH11" s="14">
        <v>0.30901886221748898</v>
      </c>
      <c r="AI11" s="14">
        <v>0.311293487810821</v>
      </c>
      <c r="AJ11" s="14">
        <v>0.29290592661939802</v>
      </c>
      <c r="AK11" s="14"/>
      <c r="AL11" s="14">
        <v>0.27922152768885</v>
      </c>
      <c r="AM11" s="14">
        <v>0.243561821232051</v>
      </c>
      <c r="AN11" s="14">
        <v>0.29597910586662701</v>
      </c>
      <c r="AO11" s="14">
        <v>0.29997200449203898</v>
      </c>
      <c r="AP11" s="14">
        <v>0.242118032340989</v>
      </c>
    </row>
    <row r="12" spans="2:42" x14ac:dyDescent="0.35">
      <c r="B12" s="15" t="s">
        <v>67</v>
      </c>
      <c r="C12" s="14">
        <v>8.3512277609774394E-2</v>
      </c>
      <c r="D12" s="14">
        <v>7.1703958373958099E-2</v>
      </c>
      <c r="E12" s="14">
        <v>9.5335066331873997E-2</v>
      </c>
      <c r="F12" s="14"/>
      <c r="G12" s="14">
        <v>7.8438822340278005E-2</v>
      </c>
      <c r="H12" s="14">
        <v>9.7009714058387306E-2</v>
      </c>
      <c r="I12" s="14">
        <v>7.1510024467872593E-2</v>
      </c>
      <c r="J12" s="14">
        <v>6.3068152263114602E-2</v>
      </c>
      <c r="K12" s="14">
        <v>0.107102067166086</v>
      </c>
      <c r="L12" s="14">
        <v>8.6387847847319801E-2</v>
      </c>
      <c r="M12" s="14"/>
      <c r="N12" s="14">
        <v>6.5043268235508905E-2</v>
      </c>
      <c r="O12" s="14">
        <v>9.7221867151767394E-2</v>
      </c>
      <c r="P12" s="14">
        <v>0.108143844809115</v>
      </c>
      <c r="Q12" s="14">
        <v>6.5386364142074202E-2</v>
      </c>
      <c r="R12" s="14"/>
      <c r="S12" s="14">
        <v>7.4944021590018506E-2</v>
      </c>
      <c r="T12" s="14">
        <v>9.2016343995818095E-2</v>
      </c>
      <c r="U12" s="14">
        <v>0.117845477351234</v>
      </c>
      <c r="V12" s="14">
        <v>9.9062594563098696E-2</v>
      </c>
      <c r="W12" s="14">
        <v>8.3855543755006701E-2</v>
      </c>
      <c r="X12" s="14">
        <v>6.6388379421396096E-2</v>
      </c>
      <c r="Y12" s="14">
        <v>4.6448374617962203E-2</v>
      </c>
      <c r="Z12" s="14">
        <v>6.7934939512489897E-2</v>
      </c>
      <c r="AA12" s="14">
        <v>7.94587812066396E-2</v>
      </c>
      <c r="AB12" s="14">
        <v>7.4471668156102802E-2</v>
      </c>
      <c r="AC12" s="14">
        <v>0.13968546788452099</v>
      </c>
      <c r="AD12" s="14">
        <v>6.7101155220424896E-2</v>
      </c>
      <c r="AE12" s="14"/>
      <c r="AF12" s="14">
        <v>7.8450213525955104E-2</v>
      </c>
      <c r="AG12" s="14">
        <v>6.3998778011624596E-2</v>
      </c>
      <c r="AH12" s="14">
        <v>4.3552224853616303E-2</v>
      </c>
      <c r="AI12" s="14">
        <v>0.136416606978816</v>
      </c>
      <c r="AJ12" s="14">
        <v>0.12877207756438</v>
      </c>
      <c r="AK12" s="14"/>
      <c r="AL12" s="14">
        <v>4.4753288704147999E-2</v>
      </c>
      <c r="AM12" s="14">
        <v>3.2633370946070203E-2</v>
      </c>
      <c r="AN12" s="14">
        <v>3.3558099147826599E-2</v>
      </c>
      <c r="AO12" s="14">
        <v>0.13639403248909199</v>
      </c>
      <c r="AP12" s="14">
        <v>0.101963301272864</v>
      </c>
    </row>
    <row r="13" spans="2:42" x14ac:dyDescent="0.35">
      <c r="B13" s="15" t="s">
        <v>68</v>
      </c>
      <c r="C13" s="20">
        <v>2.3834873892186598E-2</v>
      </c>
      <c r="D13" s="20">
        <v>3.4231148916767103E-2</v>
      </c>
      <c r="E13" s="20">
        <v>1.38024284368072E-2</v>
      </c>
      <c r="F13" s="20"/>
      <c r="G13" s="20">
        <v>2.1438776233371998E-2</v>
      </c>
      <c r="H13" s="20">
        <v>2.2722241742164799E-2</v>
      </c>
      <c r="I13" s="20">
        <v>2.4455003878995799E-2</v>
      </c>
      <c r="J13" s="20">
        <v>3.00571196399099E-2</v>
      </c>
      <c r="K13" s="20">
        <v>3.2101536439214998E-2</v>
      </c>
      <c r="L13" s="20">
        <v>1.522402723477E-2</v>
      </c>
      <c r="M13" s="20"/>
      <c r="N13" s="20">
        <v>1.8630333198586101E-2</v>
      </c>
      <c r="O13" s="20">
        <v>2.2790863721155699E-2</v>
      </c>
      <c r="P13" s="20">
        <v>1.9863393966141799E-2</v>
      </c>
      <c r="Q13" s="20">
        <v>3.4460641345729397E-2</v>
      </c>
      <c r="R13" s="20"/>
      <c r="S13" s="20">
        <v>2.1511776713062501E-2</v>
      </c>
      <c r="T13" s="20">
        <v>1.0908068102526799E-2</v>
      </c>
      <c r="U13" s="20">
        <v>1.59662957915651E-2</v>
      </c>
      <c r="V13" s="20">
        <v>2.85035354599943E-2</v>
      </c>
      <c r="W13" s="20">
        <v>1.38396811398719E-2</v>
      </c>
      <c r="X13" s="20">
        <v>2.7590483253646599E-2</v>
      </c>
      <c r="Y13" s="20">
        <v>3.3851923694261703E-2</v>
      </c>
      <c r="Z13" s="20">
        <v>2.8970414227972301E-2</v>
      </c>
      <c r="AA13" s="20">
        <v>4.1997266932274999E-2</v>
      </c>
      <c r="AB13" s="20">
        <v>2.7315720906957299E-2</v>
      </c>
      <c r="AC13" s="20">
        <v>2.3204572248379102E-2</v>
      </c>
      <c r="AD13" s="20">
        <v>0</v>
      </c>
      <c r="AE13" s="20"/>
      <c r="AF13" s="20">
        <v>2.4404965118560398E-2</v>
      </c>
      <c r="AG13" s="20">
        <v>1.08827276154022E-2</v>
      </c>
      <c r="AH13" s="20">
        <v>4.2663899494456902E-3</v>
      </c>
      <c r="AI13" s="20">
        <v>5.7894694210438802E-2</v>
      </c>
      <c r="AJ13" s="20">
        <v>1.6091886641974799E-2</v>
      </c>
      <c r="AK13" s="20"/>
      <c r="AL13" s="20">
        <v>1.3635884607866E-2</v>
      </c>
      <c r="AM13" s="20">
        <v>7.0149805711484502E-3</v>
      </c>
      <c r="AN13" s="20">
        <v>3.2627741102685399E-3</v>
      </c>
      <c r="AO13" s="20">
        <v>4.97121913053203E-2</v>
      </c>
      <c r="AP13" s="20">
        <v>1.5457854894583E-2</v>
      </c>
    </row>
    <row r="14" spans="2:42" x14ac:dyDescent="0.35">
      <c r="B14" s="16"/>
    </row>
    <row r="15" spans="2:42" x14ac:dyDescent="0.35">
      <c r="B15" t="s">
        <v>70</v>
      </c>
    </row>
    <row r="16" spans="2:42" x14ac:dyDescent="0.35">
      <c r="B16" t="s">
        <v>71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L5:AP5"/>
    <mergeCell ref="D2:AL2"/>
    <mergeCell ref="D5:E5"/>
    <mergeCell ref="G5:L5"/>
    <mergeCell ref="N5:Q5"/>
    <mergeCell ref="S5:AD5"/>
    <mergeCell ref="AF5:AJ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AP18"/>
  <sheetViews>
    <sheetView showGridLines="0" workbookViewId="0">
      <pane xSplit="2" topLeftCell="C1" activePane="topRight" state="frozen"/>
      <selection pane="topRight"/>
    </sheetView>
  </sheetViews>
  <sheetFormatPr defaultColWidth="10.90625" defaultRowHeight="14.5" x14ac:dyDescent="0.35"/>
  <cols>
    <col min="2" max="2" width="25.7265625" customWidth="1"/>
    <col min="3" max="5" width="10.7265625" customWidth="1"/>
    <col min="6" max="6" width="2.1796875" customWidth="1"/>
    <col min="7" max="12" width="10.7265625" customWidth="1"/>
    <col min="13" max="13" width="2.1796875" customWidth="1"/>
    <col min="14" max="17" width="10.7265625" customWidth="1"/>
    <col min="18" max="18" width="2.1796875" customWidth="1"/>
    <col min="19" max="30" width="10.7265625" customWidth="1"/>
    <col min="31" max="31" width="2.1796875" customWidth="1"/>
    <col min="32" max="36" width="10.7265625" customWidth="1"/>
    <col min="37" max="37" width="2.1796875" customWidth="1"/>
    <col min="38" max="42" width="10.7265625" customWidth="1"/>
    <col min="43" max="43" width="2.1796875" customWidth="1"/>
  </cols>
  <sheetData>
    <row r="2" spans="2:42" ht="40" customHeight="1" x14ac:dyDescent="0.35">
      <c r="D2" s="26" t="s">
        <v>79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5" spans="2:42" ht="30" customHeight="1" x14ac:dyDescent="0.35">
      <c r="B5" s="19"/>
      <c r="C5" s="19"/>
      <c r="D5" s="27" t="s">
        <v>51</v>
      </c>
      <c r="E5" s="27"/>
      <c r="F5" s="19"/>
      <c r="G5" s="27" t="s">
        <v>52</v>
      </c>
      <c r="H5" s="27"/>
      <c r="I5" s="27"/>
      <c r="J5" s="27"/>
      <c r="K5" s="27"/>
      <c r="L5" s="27"/>
      <c r="M5" s="19"/>
      <c r="N5" s="27" t="s">
        <v>53</v>
      </c>
      <c r="O5" s="27"/>
      <c r="P5" s="27"/>
      <c r="Q5" s="27"/>
      <c r="R5" s="19"/>
      <c r="S5" s="27" t="s">
        <v>54</v>
      </c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19"/>
      <c r="AF5" s="27" t="s">
        <v>55</v>
      </c>
      <c r="AG5" s="27"/>
      <c r="AH5" s="27"/>
      <c r="AI5" s="27"/>
      <c r="AJ5" s="27"/>
      <c r="AK5" s="19"/>
      <c r="AL5" s="27" t="s">
        <v>56</v>
      </c>
      <c r="AM5" s="27"/>
      <c r="AN5" s="27"/>
      <c r="AO5" s="27"/>
      <c r="AP5" s="27"/>
    </row>
    <row r="6" spans="2:42" ht="43.5" x14ac:dyDescent="0.3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I6" s="12" t="s">
        <v>46</v>
      </c>
      <c r="AJ6" s="12" t="s">
        <v>47</v>
      </c>
      <c r="AL6" s="12" t="s">
        <v>48</v>
      </c>
      <c r="AM6" s="12" t="s">
        <v>49</v>
      </c>
      <c r="AN6" s="12" t="s">
        <v>45</v>
      </c>
      <c r="AO6" s="12" t="s">
        <v>46</v>
      </c>
      <c r="AP6" s="12" t="s">
        <v>50</v>
      </c>
    </row>
    <row r="7" spans="2:42" ht="30" customHeight="1" x14ac:dyDescent="0.35">
      <c r="B7" s="10" t="s">
        <v>19</v>
      </c>
      <c r="C7" s="10">
        <v>2045</v>
      </c>
      <c r="D7" s="10">
        <v>1015</v>
      </c>
      <c r="E7" s="10">
        <v>1026</v>
      </c>
      <c r="F7" s="10"/>
      <c r="G7" s="10">
        <v>251</v>
      </c>
      <c r="H7" s="10">
        <v>371</v>
      </c>
      <c r="I7" s="10">
        <v>356</v>
      </c>
      <c r="J7" s="10">
        <v>315</v>
      </c>
      <c r="K7" s="10">
        <v>343</v>
      </c>
      <c r="L7" s="10">
        <v>409</v>
      </c>
      <c r="M7" s="10"/>
      <c r="N7" s="10">
        <v>508</v>
      </c>
      <c r="O7" s="10">
        <v>602</v>
      </c>
      <c r="P7" s="10">
        <v>409</v>
      </c>
      <c r="Q7" s="10">
        <v>517</v>
      </c>
      <c r="R7" s="10"/>
      <c r="S7" s="10">
        <v>216</v>
      </c>
      <c r="T7" s="10">
        <v>223</v>
      </c>
      <c r="U7" s="10">
        <v>145</v>
      </c>
      <c r="V7" s="10">
        <v>182</v>
      </c>
      <c r="W7" s="10">
        <v>139</v>
      </c>
      <c r="X7" s="10">
        <v>182</v>
      </c>
      <c r="Y7" s="10">
        <v>163</v>
      </c>
      <c r="Z7" s="10">
        <v>84</v>
      </c>
      <c r="AA7" s="10">
        <v>200</v>
      </c>
      <c r="AB7" s="10">
        <v>258</v>
      </c>
      <c r="AC7" s="10">
        <v>188</v>
      </c>
      <c r="AD7" s="10">
        <v>65</v>
      </c>
      <c r="AE7" s="10"/>
      <c r="AF7" s="10">
        <v>342</v>
      </c>
      <c r="AG7" s="10">
        <v>705</v>
      </c>
      <c r="AH7" s="10">
        <v>144</v>
      </c>
      <c r="AI7" s="10">
        <v>254</v>
      </c>
      <c r="AJ7" s="10">
        <v>137</v>
      </c>
      <c r="AK7" s="10"/>
      <c r="AL7" s="10">
        <v>296</v>
      </c>
      <c r="AM7" s="10">
        <v>420</v>
      </c>
      <c r="AN7" s="10">
        <v>191</v>
      </c>
      <c r="AO7" s="10">
        <v>518</v>
      </c>
      <c r="AP7" s="10">
        <v>225</v>
      </c>
    </row>
    <row r="8" spans="2:42" ht="30" customHeight="1" x14ac:dyDescent="0.35">
      <c r="B8" s="11" t="s">
        <v>20</v>
      </c>
      <c r="C8" s="11">
        <v>2045</v>
      </c>
      <c r="D8" s="11">
        <v>1007</v>
      </c>
      <c r="E8" s="11">
        <v>1034</v>
      </c>
      <c r="F8" s="11"/>
      <c r="G8" s="11">
        <v>283</v>
      </c>
      <c r="H8" s="11">
        <v>349</v>
      </c>
      <c r="I8" s="11">
        <v>348</v>
      </c>
      <c r="J8" s="11">
        <v>348</v>
      </c>
      <c r="K8" s="11">
        <v>288</v>
      </c>
      <c r="L8" s="11">
        <v>429</v>
      </c>
      <c r="M8" s="11"/>
      <c r="N8" s="11">
        <v>550</v>
      </c>
      <c r="O8" s="11">
        <v>529</v>
      </c>
      <c r="P8" s="11">
        <v>448</v>
      </c>
      <c r="Q8" s="11">
        <v>509</v>
      </c>
      <c r="R8" s="11"/>
      <c r="S8" s="11">
        <v>286</v>
      </c>
      <c r="T8" s="11">
        <v>266</v>
      </c>
      <c r="U8" s="11">
        <v>164</v>
      </c>
      <c r="V8" s="11">
        <v>184</v>
      </c>
      <c r="W8" s="11">
        <v>143</v>
      </c>
      <c r="X8" s="11">
        <v>184</v>
      </c>
      <c r="Y8" s="11">
        <v>164</v>
      </c>
      <c r="Z8" s="11">
        <v>82</v>
      </c>
      <c r="AA8" s="11">
        <v>225</v>
      </c>
      <c r="AB8" s="11">
        <v>184</v>
      </c>
      <c r="AC8" s="11">
        <v>102</v>
      </c>
      <c r="AD8" s="11">
        <v>61</v>
      </c>
      <c r="AE8" s="11"/>
      <c r="AF8" s="11">
        <v>365</v>
      </c>
      <c r="AG8" s="11">
        <v>704</v>
      </c>
      <c r="AH8" s="11">
        <v>152</v>
      </c>
      <c r="AI8" s="11">
        <v>246</v>
      </c>
      <c r="AJ8" s="11">
        <v>145</v>
      </c>
      <c r="AK8" s="11"/>
      <c r="AL8" s="11">
        <v>307</v>
      </c>
      <c r="AM8" s="11">
        <v>416</v>
      </c>
      <c r="AN8" s="11">
        <v>199</v>
      </c>
      <c r="AO8" s="11">
        <v>515</v>
      </c>
      <c r="AP8" s="11">
        <v>239</v>
      </c>
    </row>
    <row r="9" spans="2:42" x14ac:dyDescent="0.35">
      <c r="B9" s="15" t="s">
        <v>64</v>
      </c>
      <c r="C9" s="14">
        <v>0.26026970265834098</v>
      </c>
      <c r="D9" s="14">
        <v>0.30638129854533303</v>
      </c>
      <c r="E9" s="14">
        <v>0.215948779746054</v>
      </c>
      <c r="F9" s="14"/>
      <c r="G9" s="14">
        <v>0.30920975645890098</v>
      </c>
      <c r="H9" s="14">
        <v>0.34572935930271598</v>
      </c>
      <c r="I9" s="14">
        <v>0.247885494130966</v>
      </c>
      <c r="J9" s="14">
        <v>0.248424855249439</v>
      </c>
      <c r="K9" s="14">
        <v>0.227152735946067</v>
      </c>
      <c r="L9" s="14">
        <v>0.20043568823740601</v>
      </c>
      <c r="M9" s="14"/>
      <c r="N9" s="14">
        <v>0.31926727322417098</v>
      </c>
      <c r="O9" s="14">
        <v>0.24467388235393001</v>
      </c>
      <c r="P9" s="14">
        <v>0.269183256944663</v>
      </c>
      <c r="Q9" s="14">
        <v>0.20948518425653401</v>
      </c>
      <c r="R9" s="14"/>
      <c r="S9" s="14">
        <v>0.29361255190896102</v>
      </c>
      <c r="T9" s="14">
        <v>0.19731573416655701</v>
      </c>
      <c r="U9" s="14">
        <v>0.31777567883429497</v>
      </c>
      <c r="V9" s="14">
        <v>0.26640632494595301</v>
      </c>
      <c r="W9" s="14">
        <v>0.302163198976313</v>
      </c>
      <c r="X9" s="14">
        <v>0.268967172004696</v>
      </c>
      <c r="Y9" s="14">
        <v>0.20472455676621101</v>
      </c>
      <c r="Z9" s="14">
        <v>0.21441860958845199</v>
      </c>
      <c r="AA9" s="14">
        <v>0.24182276722221699</v>
      </c>
      <c r="AB9" s="14">
        <v>0.241166817110952</v>
      </c>
      <c r="AC9" s="14">
        <v>0.28858643738122602</v>
      </c>
      <c r="AD9" s="14">
        <v>0.37015950338204801</v>
      </c>
      <c r="AE9" s="14"/>
      <c r="AF9" s="14">
        <v>0.26457619109389402</v>
      </c>
      <c r="AG9" s="14">
        <v>0.29673053478511402</v>
      </c>
      <c r="AH9" s="14">
        <v>0.20594668601789201</v>
      </c>
      <c r="AI9" s="14">
        <v>0.27979376472574802</v>
      </c>
      <c r="AJ9" s="14">
        <v>0.27647836821876898</v>
      </c>
      <c r="AK9" s="14"/>
      <c r="AL9" s="14">
        <v>0.27883898453251399</v>
      </c>
      <c r="AM9" s="14">
        <v>0.29099087499842202</v>
      </c>
      <c r="AN9" s="14">
        <v>0.2419668054411</v>
      </c>
      <c r="AO9" s="14">
        <v>0.27901449965730502</v>
      </c>
      <c r="AP9" s="14">
        <v>0.26844078696051799</v>
      </c>
    </row>
    <row r="10" spans="2:42" x14ac:dyDescent="0.35">
      <c r="B10" s="15" t="s">
        <v>65</v>
      </c>
      <c r="C10" s="14">
        <v>0.436117471702404</v>
      </c>
      <c r="D10" s="14">
        <v>0.42264505479340803</v>
      </c>
      <c r="E10" s="14">
        <v>0.44747773253706502</v>
      </c>
      <c r="F10" s="14"/>
      <c r="G10" s="14">
        <v>0.38284073468942897</v>
      </c>
      <c r="H10" s="14">
        <v>0.40903634043992598</v>
      </c>
      <c r="I10" s="14">
        <v>0.44613748879180798</v>
      </c>
      <c r="J10" s="14">
        <v>0.421227714902141</v>
      </c>
      <c r="K10" s="14">
        <v>0.44277279902380201</v>
      </c>
      <c r="L10" s="14">
        <v>0.49273185079431298</v>
      </c>
      <c r="M10" s="14"/>
      <c r="N10" s="14">
        <v>0.451755601219819</v>
      </c>
      <c r="O10" s="14">
        <v>0.44839101937394898</v>
      </c>
      <c r="P10" s="14">
        <v>0.42625660858875702</v>
      </c>
      <c r="Q10" s="14">
        <v>0.41062877866086001</v>
      </c>
      <c r="R10" s="14"/>
      <c r="S10" s="14">
        <v>0.43798304584717501</v>
      </c>
      <c r="T10" s="14">
        <v>0.47793264497138199</v>
      </c>
      <c r="U10" s="14">
        <v>0.34950864885579702</v>
      </c>
      <c r="V10" s="14">
        <v>0.44719987004634698</v>
      </c>
      <c r="W10" s="14">
        <v>0.43886429825107898</v>
      </c>
      <c r="X10" s="14">
        <v>0.43313352099187602</v>
      </c>
      <c r="Y10" s="14">
        <v>0.46341315782203402</v>
      </c>
      <c r="Z10" s="14">
        <v>0.42698113528322401</v>
      </c>
      <c r="AA10" s="14">
        <v>0.44594186180077899</v>
      </c>
      <c r="AB10" s="14">
        <v>0.4191931476945</v>
      </c>
      <c r="AC10" s="14">
        <v>0.42142685511305999</v>
      </c>
      <c r="AD10" s="14">
        <v>0.42528354715129502</v>
      </c>
      <c r="AE10" s="14"/>
      <c r="AF10" s="14">
        <v>0.485868300945556</v>
      </c>
      <c r="AG10" s="14">
        <v>0.44052893796374598</v>
      </c>
      <c r="AH10" s="14">
        <v>0.49409843798397302</v>
      </c>
      <c r="AI10" s="14">
        <v>0.42547622036002197</v>
      </c>
      <c r="AJ10" s="14">
        <v>0.42966671644224003</v>
      </c>
      <c r="AK10" s="14"/>
      <c r="AL10" s="14">
        <v>0.43790986068369397</v>
      </c>
      <c r="AM10" s="14">
        <v>0.44906426324867199</v>
      </c>
      <c r="AN10" s="14">
        <v>0.47877008914225699</v>
      </c>
      <c r="AO10" s="14">
        <v>0.44204817072804597</v>
      </c>
      <c r="AP10" s="14">
        <v>0.42636181421465003</v>
      </c>
    </row>
    <row r="11" spans="2:42" x14ac:dyDescent="0.35">
      <c r="B11" s="15" t="s">
        <v>66</v>
      </c>
      <c r="C11" s="14">
        <v>0.26010320613087601</v>
      </c>
      <c r="D11" s="14">
        <v>0.23183485238802501</v>
      </c>
      <c r="E11" s="14">
        <v>0.28863896204524198</v>
      </c>
      <c r="F11" s="14"/>
      <c r="G11" s="14">
        <v>0.251125286031816</v>
      </c>
      <c r="H11" s="14">
        <v>0.183534857590926</v>
      </c>
      <c r="I11" s="14">
        <v>0.25746987455607701</v>
      </c>
      <c r="J11" s="14">
        <v>0.28470492989562501</v>
      </c>
      <c r="K11" s="14">
        <v>0.29837153153246798</v>
      </c>
      <c r="L11" s="14">
        <v>0.28474837077897702</v>
      </c>
      <c r="M11" s="14"/>
      <c r="N11" s="14">
        <v>0.19264408804442701</v>
      </c>
      <c r="O11" s="14">
        <v>0.253706800406237</v>
      </c>
      <c r="P11" s="14">
        <v>0.25911553104030199</v>
      </c>
      <c r="Q11" s="14">
        <v>0.340967183003625</v>
      </c>
      <c r="R11" s="14"/>
      <c r="S11" s="14">
        <v>0.218877183173149</v>
      </c>
      <c r="T11" s="14">
        <v>0.30644372050338903</v>
      </c>
      <c r="U11" s="14">
        <v>0.302658003738287</v>
      </c>
      <c r="V11" s="14">
        <v>0.23920194455150301</v>
      </c>
      <c r="W11" s="14">
        <v>0.240110821475741</v>
      </c>
      <c r="X11" s="14">
        <v>0.24005929208924001</v>
      </c>
      <c r="Y11" s="14">
        <v>0.28930755655518298</v>
      </c>
      <c r="Z11" s="14">
        <v>0.31254030116162401</v>
      </c>
      <c r="AA11" s="14">
        <v>0.243769017621664</v>
      </c>
      <c r="AB11" s="14">
        <v>0.28288199998639801</v>
      </c>
      <c r="AC11" s="14">
        <v>0.2340657250466</v>
      </c>
      <c r="AD11" s="14">
        <v>0.193383700608561</v>
      </c>
      <c r="AE11" s="14"/>
      <c r="AF11" s="14">
        <v>0.228265718291213</v>
      </c>
      <c r="AG11" s="14">
        <v>0.226517394356931</v>
      </c>
      <c r="AH11" s="14">
        <v>0.25121780052169301</v>
      </c>
      <c r="AI11" s="14">
        <v>0.234509272317768</v>
      </c>
      <c r="AJ11" s="14">
        <v>0.24146730447718001</v>
      </c>
      <c r="AK11" s="14"/>
      <c r="AL11" s="14">
        <v>0.24325568086675101</v>
      </c>
      <c r="AM11" s="14">
        <v>0.23019640681294101</v>
      </c>
      <c r="AN11" s="14">
        <v>0.254800491925881</v>
      </c>
      <c r="AO11" s="14">
        <v>0.23163392305362401</v>
      </c>
      <c r="AP11" s="14">
        <v>0.24139734804709401</v>
      </c>
    </row>
    <row r="12" spans="2:42" x14ac:dyDescent="0.35">
      <c r="B12" s="15" t="s">
        <v>67</v>
      </c>
      <c r="C12" s="14">
        <v>3.8773464828687002E-2</v>
      </c>
      <c r="D12" s="14">
        <v>3.3487659584876803E-2</v>
      </c>
      <c r="E12" s="14">
        <v>4.4071125353764201E-2</v>
      </c>
      <c r="F12" s="14"/>
      <c r="G12" s="14">
        <v>5.4932899660542198E-2</v>
      </c>
      <c r="H12" s="14">
        <v>5.4061547956658601E-2</v>
      </c>
      <c r="I12" s="14">
        <v>4.0656118230793903E-2</v>
      </c>
      <c r="J12" s="14">
        <v>4.21587509559707E-2</v>
      </c>
      <c r="K12" s="14">
        <v>2.8872663107078301E-2</v>
      </c>
      <c r="L12" s="14">
        <v>1.8063754063279699E-2</v>
      </c>
      <c r="M12" s="14"/>
      <c r="N12" s="14">
        <v>3.5087092657328699E-2</v>
      </c>
      <c r="O12" s="14">
        <v>4.9396399012569897E-2</v>
      </c>
      <c r="P12" s="14">
        <v>4.1551649542840401E-2</v>
      </c>
      <c r="Q12" s="14">
        <v>2.8645673692053099E-2</v>
      </c>
      <c r="R12" s="14"/>
      <c r="S12" s="14">
        <v>4.5288562672216502E-2</v>
      </c>
      <c r="T12" s="14">
        <v>1.83079003586719E-2</v>
      </c>
      <c r="U12" s="14">
        <v>3.0057668571621E-2</v>
      </c>
      <c r="V12" s="14">
        <v>4.3658620086560997E-2</v>
      </c>
      <c r="W12" s="14">
        <v>1.8861681296867001E-2</v>
      </c>
      <c r="X12" s="14">
        <v>4.43296128258273E-2</v>
      </c>
      <c r="Y12" s="14">
        <v>3.5816396219107802E-2</v>
      </c>
      <c r="Z12" s="14">
        <v>4.6059953966699999E-2</v>
      </c>
      <c r="AA12" s="14">
        <v>6.4845084747725504E-2</v>
      </c>
      <c r="AB12" s="14">
        <v>4.5345465344415199E-2</v>
      </c>
      <c r="AC12" s="14">
        <v>4.3005098585424499E-2</v>
      </c>
      <c r="AD12" s="14">
        <v>1.1173248858095701E-2</v>
      </c>
      <c r="AE12" s="14"/>
      <c r="AF12" s="14">
        <v>2.1289789669336302E-2</v>
      </c>
      <c r="AG12" s="14">
        <v>3.4907641039470097E-2</v>
      </c>
      <c r="AH12" s="14">
        <v>3.65158147654241E-2</v>
      </c>
      <c r="AI12" s="14">
        <v>5.7434641081798E-2</v>
      </c>
      <c r="AJ12" s="14">
        <v>4.8020140092346703E-2</v>
      </c>
      <c r="AK12" s="14"/>
      <c r="AL12" s="14">
        <v>3.9995473917040399E-2</v>
      </c>
      <c r="AM12" s="14">
        <v>2.7522343858402999E-2</v>
      </c>
      <c r="AN12" s="14">
        <v>1.5116254270145599E-2</v>
      </c>
      <c r="AO12" s="14">
        <v>4.2218463855487998E-2</v>
      </c>
      <c r="AP12" s="14">
        <v>6.1156872269432699E-2</v>
      </c>
    </row>
    <row r="13" spans="2:42" x14ac:dyDescent="0.35">
      <c r="B13" s="15" t="s">
        <v>68</v>
      </c>
      <c r="C13" s="20">
        <v>4.7361546796915897E-3</v>
      </c>
      <c r="D13" s="20">
        <v>5.6511346883573003E-3</v>
      </c>
      <c r="E13" s="20">
        <v>3.86340031787538E-3</v>
      </c>
      <c r="F13" s="20"/>
      <c r="G13" s="20">
        <v>1.8913231593118E-3</v>
      </c>
      <c r="H13" s="20">
        <v>7.63789470977317E-3</v>
      </c>
      <c r="I13" s="20">
        <v>7.8510242903547592E-3</v>
      </c>
      <c r="J13" s="20">
        <v>3.48374899682438E-3</v>
      </c>
      <c r="K13" s="20">
        <v>2.8302703905841099E-3</v>
      </c>
      <c r="L13" s="20">
        <v>4.0203361260251003E-3</v>
      </c>
      <c r="M13" s="20"/>
      <c r="N13" s="20">
        <v>1.24594485425364E-3</v>
      </c>
      <c r="O13" s="20">
        <v>3.8318988533142398E-3</v>
      </c>
      <c r="P13" s="20">
        <v>3.8929538834386402E-3</v>
      </c>
      <c r="Q13" s="20">
        <v>1.02731803869274E-2</v>
      </c>
      <c r="R13" s="20"/>
      <c r="S13" s="20">
        <v>4.2386563984978696E-3</v>
      </c>
      <c r="T13" s="20">
        <v>0</v>
      </c>
      <c r="U13" s="20">
        <v>0</v>
      </c>
      <c r="V13" s="20">
        <v>3.5332403696356801E-3</v>
      </c>
      <c r="W13" s="20">
        <v>0</v>
      </c>
      <c r="X13" s="20">
        <v>1.35104020883601E-2</v>
      </c>
      <c r="Y13" s="20">
        <v>6.7383326374641202E-3</v>
      </c>
      <c r="Z13" s="20">
        <v>0</v>
      </c>
      <c r="AA13" s="20">
        <v>3.62126860761463E-3</v>
      </c>
      <c r="AB13" s="20">
        <v>1.14125698637349E-2</v>
      </c>
      <c r="AC13" s="20">
        <v>1.2915883873689801E-2</v>
      </c>
      <c r="AD13" s="20">
        <v>0</v>
      </c>
      <c r="AE13" s="20"/>
      <c r="AF13" s="20">
        <v>0</v>
      </c>
      <c r="AG13" s="20">
        <v>1.3154918547392501E-3</v>
      </c>
      <c r="AH13" s="20">
        <v>1.22212607110168E-2</v>
      </c>
      <c r="AI13" s="20">
        <v>2.7861015146627799E-3</v>
      </c>
      <c r="AJ13" s="20">
        <v>4.3674707694642398E-3</v>
      </c>
      <c r="AK13" s="20"/>
      <c r="AL13" s="20">
        <v>0</v>
      </c>
      <c r="AM13" s="20">
        <v>2.226111081562E-3</v>
      </c>
      <c r="AN13" s="20">
        <v>9.3463592206165704E-3</v>
      </c>
      <c r="AO13" s="20">
        <v>5.0849427055363501E-3</v>
      </c>
      <c r="AP13" s="20">
        <v>2.64317850830516E-3</v>
      </c>
    </row>
    <row r="14" spans="2:42" x14ac:dyDescent="0.35">
      <c r="B14" s="16"/>
    </row>
    <row r="15" spans="2:42" x14ac:dyDescent="0.35">
      <c r="B15" t="s">
        <v>70</v>
      </c>
    </row>
    <row r="16" spans="2:42" x14ac:dyDescent="0.35">
      <c r="B16" t="s">
        <v>71</v>
      </c>
    </row>
    <row r="18" spans="2:2" x14ac:dyDescent="0.35">
      <c r="B18" s="8" t="str">
        <f>HYPERLINK("#'Contents'!A1", "Return to Contents")</f>
        <v>Return to Contents</v>
      </c>
    </row>
  </sheetData>
  <mergeCells count="7">
    <mergeCell ref="AL5:AP5"/>
    <mergeCell ref="D2:AL2"/>
    <mergeCell ref="D5:E5"/>
    <mergeCell ref="G5:L5"/>
    <mergeCell ref="N5:Q5"/>
    <mergeCell ref="S5:AD5"/>
    <mergeCell ref="AF5:AJ5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Cover Sheet</vt:lpstr>
      <vt:lpstr>Contents</vt:lpstr>
      <vt:lpstr>Full Results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JulesWalkden</dc:creator>
  <cp:lastModifiedBy>Jules Walkden</cp:lastModifiedBy>
  <dcterms:created xsi:type="dcterms:W3CDTF">2026-01-23T11:31:32Z</dcterms:created>
  <dcterms:modified xsi:type="dcterms:W3CDTF">2026-02-09T09:10:23Z</dcterms:modified>
</cp:coreProperties>
</file>