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ne dokumenter\Bokprosjekt 2024\Opplag 2\T-kontoer\Arbeidsbok T-kontoer\"/>
    </mc:Choice>
  </mc:AlternateContent>
  <xr:revisionPtr revIDLastSave="0" documentId="13_ncr:1_{CB3E15AE-9893-42EB-81BE-C375F176815E}" xr6:coauthVersionLast="47" xr6:coauthVersionMax="47" xr10:uidLastSave="{00000000-0000-0000-0000-000000000000}"/>
  <bookViews>
    <workbookView xWindow="1950" yWindow="1950" windowWidth="18960" windowHeight="10680" firstSheet="3" activeTab="5" xr2:uid="{00000000-000D-0000-FFFF-FFFF00000000}"/>
  </bookViews>
  <sheets>
    <sheet name="Oppgave 7.1 og 7.2" sheetId="6" r:id="rId1"/>
    <sheet name="Oppgave 7.3" sheetId="1" r:id="rId2"/>
    <sheet name="Oppgave 7.4" sheetId="2" r:id="rId3"/>
    <sheet name="Oppgave 7.5" sheetId="10" r:id="rId4"/>
    <sheet name=" Oppgave 7.6 " sheetId="9" r:id="rId5"/>
    <sheet name="Oppgave 7.7" sheetId="11" r:id="rId6"/>
    <sheet name="Oppgave 7.8" sheetId="5" r:id="rId7"/>
  </sheets>
  <definedNames>
    <definedName name="_xlnm.Print_Area" localSheetId="5">'Oppgave 7.7'!$A$1:$BB$30,'Oppgave 7.7'!$A$31:$AA$90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B10" i="11" l="1"/>
  <c r="AZ6" i="11" l="1"/>
  <c r="AZ7" i="11"/>
  <c r="G73" i="11"/>
  <c r="G64" i="11"/>
  <c r="G63" i="11"/>
  <c r="G62" i="11"/>
  <c r="W51" i="11"/>
  <c r="V49" i="11"/>
  <c r="W49" i="11" s="1"/>
  <c r="AY25" i="11"/>
  <c r="AX25" i="11"/>
  <c r="E52" i="11" s="1"/>
  <c r="AW25" i="11"/>
  <c r="AV25" i="11"/>
  <c r="E51" i="11" s="1"/>
  <c r="AU25" i="11"/>
  <c r="AT25" i="11"/>
  <c r="E50" i="11" s="1"/>
  <c r="AS25" i="11"/>
  <c r="AQ25" i="11"/>
  <c r="AP25" i="11"/>
  <c r="E48" i="11" s="1"/>
  <c r="AN25" i="11"/>
  <c r="AM25" i="11"/>
  <c r="E47" i="11" s="1"/>
  <c r="AL25" i="11"/>
  <c r="AK25" i="11"/>
  <c r="E46" i="11" s="1"/>
  <c r="AJ25" i="11"/>
  <c r="AI25" i="11"/>
  <c r="E45" i="11" s="1"/>
  <c r="AH25" i="11"/>
  <c r="AG25" i="11"/>
  <c r="E44" i="11" s="1"/>
  <c r="AF25" i="11"/>
  <c r="AE25" i="11"/>
  <c r="AA25" i="11"/>
  <c r="Z25" i="11"/>
  <c r="U25" i="11"/>
  <c r="T25" i="11"/>
  <c r="S25" i="11"/>
  <c r="R25" i="11"/>
  <c r="Q25" i="11"/>
  <c r="F39" i="11" s="1"/>
  <c r="P25" i="11"/>
  <c r="E39" i="11" s="1"/>
  <c r="N25" i="11"/>
  <c r="F38" i="11" s="1"/>
  <c r="M25" i="11"/>
  <c r="K25" i="11"/>
  <c r="J25" i="11"/>
  <c r="I25" i="11"/>
  <c r="E36" i="11" s="1"/>
  <c r="H25" i="11"/>
  <c r="G25" i="11"/>
  <c r="E35" i="11" s="1"/>
  <c r="F25" i="11"/>
  <c r="E25" i="11"/>
  <c r="E34" i="11" s="1"/>
  <c r="AC25" i="11"/>
  <c r="AD25" i="11"/>
  <c r="AZ22" i="11"/>
  <c r="AR25" i="11"/>
  <c r="X25" i="11"/>
  <c r="AZ19" i="11"/>
  <c r="AZ18" i="11"/>
  <c r="AZ17" i="11"/>
  <c r="AZ16" i="11"/>
  <c r="AZ15" i="11"/>
  <c r="AZ14" i="11"/>
  <c r="AZ13" i="11"/>
  <c r="AZ12" i="11"/>
  <c r="AZ11" i="11"/>
  <c r="AZ10" i="11"/>
  <c r="AZ9" i="11"/>
  <c r="AZ8" i="11"/>
  <c r="E49" i="11" l="1"/>
  <c r="F42" i="11"/>
  <c r="F41" i="11"/>
  <c r="W53" i="11"/>
  <c r="Y25" i="11"/>
  <c r="I29" i="11"/>
  <c r="E43" i="11"/>
  <c r="W25" i="11"/>
  <c r="I28" i="11"/>
  <c r="V25" i="11"/>
  <c r="AZ23" i="11"/>
  <c r="L25" i="11"/>
  <c r="E37" i="11" s="1"/>
  <c r="AZ21" i="11"/>
  <c r="AZ20" i="11"/>
  <c r="I30" i="11" l="1"/>
  <c r="F40" i="11" s="1"/>
  <c r="J54" i="11"/>
  <c r="AZ24" i="11"/>
  <c r="AZ25" i="11" s="1"/>
  <c r="F54" i="11"/>
  <c r="E54" i="11"/>
  <c r="J75" i="11"/>
  <c r="E75" i="11"/>
  <c r="E77" i="11" s="1"/>
  <c r="F55" i="11" l="1"/>
  <c r="I54" i="11"/>
  <c r="G54" i="11"/>
  <c r="J66" i="11"/>
  <c r="K54" i="11"/>
  <c r="H54" i="11" l="1"/>
  <c r="J77" i="11" l="1"/>
  <c r="L54" i="11"/>
  <c r="Z7" i="2"/>
  <c r="Z8" i="2"/>
  <c r="Z9" i="2"/>
  <c r="Z10" i="2"/>
  <c r="Z11" i="2"/>
  <c r="Z12" i="2"/>
  <c r="Z13" i="2"/>
  <c r="Z14" i="2"/>
  <c r="Z15" i="2"/>
  <c r="Z6" i="2"/>
  <c r="W8" i="1"/>
  <c r="W9" i="1"/>
  <c r="W10" i="1"/>
  <c r="W11" i="1"/>
  <c r="W12" i="1"/>
  <c r="W13" i="1"/>
  <c r="W14" i="1"/>
  <c r="W15" i="1"/>
  <c r="W16" i="1"/>
  <c r="W17" i="1"/>
  <c r="W7" i="1"/>
  <c r="G23" i="9"/>
  <c r="D12" i="10"/>
  <c r="H11" i="9"/>
  <c r="G11" i="9"/>
  <c r="F11" i="9"/>
  <c r="E11" i="9"/>
  <c r="D11" i="9"/>
  <c r="C11" i="9"/>
  <c r="O23" i="5" l="1"/>
  <c r="M23" i="5"/>
  <c r="K23" i="5"/>
  <c r="I23" i="5"/>
  <c r="G23" i="5"/>
  <c r="D23" i="5"/>
  <c r="E22" i="5"/>
  <c r="A22" i="5"/>
  <c r="E21" i="5"/>
  <c r="A21" i="5"/>
  <c r="E20" i="5"/>
  <c r="N23" i="5"/>
  <c r="F21" i="5"/>
  <c r="J20" i="5"/>
  <c r="F19" i="5"/>
  <c r="Y16" i="2"/>
  <c r="X16" i="2"/>
  <c r="W16" i="2"/>
  <c r="V16" i="2"/>
  <c r="U16" i="2"/>
  <c r="T16" i="2"/>
  <c r="S16" i="2"/>
  <c r="R16" i="2"/>
  <c r="P16" i="2"/>
  <c r="O16" i="2"/>
  <c r="N16" i="2"/>
  <c r="L16" i="2"/>
  <c r="K16" i="2"/>
  <c r="J16" i="2"/>
  <c r="I16" i="2"/>
  <c r="H16" i="2"/>
  <c r="G16" i="2"/>
  <c r="F16" i="2"/>
  <c r="E16" i="2"/>
  <c r="D16" i="2"/>
  <c r="Q16" i="2"/>
  <c r="V18" i="1"/>
  <c r="R18" i="1"/>
  <c r="S18" i="1"/>
  <c r="T18" i="1"/>
  <c r="U18" i="1"/>
  <c r="Q18" i="1"/>
  <c r="E18" i="1"/>
  <c r="F18" i="1"/>
  <c r="G18" i="1"/>
  <c r="H18" i="1"/>
  <c r="I18" i="1"/>
  <c r="J18" i="1"/>
  <c r="K18" i="1"/>
  <c r="L18" i="1"/>
  <c r="M18" i="1"/>
  <c r="O18" i="1"/>
  <c r="P18" i="1"/>
  <c r="D18" i="1"/>
  <c r="W18" i="1" s="1"/>
  <c r="J21" i="5"/>
  <c r="J23" i="5" s="1"/>
  <c r="E23" i="5" l="1"/>
  <c r="L19" i="5"/>
  <c r="L23" i="5" s="1"/>
  <c r="F22" i="5"/>
  <c r="F23" i="5" s="1"/>
  <c r="H22" i="5"/>
  <c r="H23" i="5" s="1"/>
  <c r="M16" i="2"/>
  <c r="Z16" i="2" s="1"/>
</calcChain>
</file>

<file path=xl/sharedStrings.xml><?xml version="1.0" encoding="utf-8"?>
<sst xmlns="http://schemas.openxmlformats.org/spreadsheetml/2006/main" count="428" uniqueCount="166">
  <si>
    <t>2700 Utgående</t>
  </si>
  <si>
    <t>2710 Inngående</t>
  </si>
  <si>
    <t>Bil.</t>
  </si>
  <si>
    <t>Kontanter</t>
  </si>
  <si>
    <t>merverdiavgift</t>
  </si>
  <si>
    <t>Varekjøp</t>
  </si>
  <si>
    <t>Dato</t>
  </si>
  <si>
    <t>Tekst</t>
  </si>
  <si>
    <t>nr.</t>
  </si>
  <si>
    <t>Debet</t>
  </si>
  <si>
    <t>Kredit</t>
  </si>
  <si>
    <t>Ole Olsen</t>
  </si>
  <si>
    <t>AS Fotoimport</t>
  </si>
  <si>
    <t>Avgiftspl. salg</t>
  </si>
  <si>
    <t>Bankinnskudd</t>
  </si>
  <si>
    <t>2.11.</t>
  </si>
  <si>
    <t>Betalt frakt</t>
  </si>
  <si>
    <t>7.11.</t>
  </si>
  <si>
    <t>10.11.</t>
  </si>
  <si>
    <t>Varesalg</t>
  </si>
  <si>
    <t>17.11.</t>
  </si>
  <si>
    <t>Betalt med giro</t>
  </si>
  <si>
    <t>Kontant varekjøp</t>
  </si>
  <si>
    <t>Mottatt giro</t>
  </si>
  <si>
    <t>Kontant varesalg</t>
  </si>
  <si>
    <t>Sum</t>
  </si>
  <si>
    <t>Kassekreditt</t>
  </si>
  <si>
    <t>Strømøy AS</t>
  </si>
  <si>
    <t>Kringstad AS</t>
  </si>
  <si>
    <t>Avg.pl. varesalg</t>
  </si>
  <si>
    <t>Husleie</t>
  </si>
  <si>
    <t>28.2.</t>
  </si>
  <si>
    <t>a)</t>
  </si>
  <si>
    <t>Rad</t>
  </si>
  <si>
    <t>2740 Oppgjørskonto</t>
  </si>
  <si>
    <t>Kontorkostnader</t>
  </si>
  <si>
    <t>Bilkostnader</t>
  </si>
  <si>
    <t>Innskudd</t>
  </si>
  <si>
    <t>Råbalanse</t>
  </si>
  <si>
    <t>Grunnlag</t>
  </si>
  <si>
    <t>b)</t>
  </si>
  <si>
    <t>Faktura-</t>
  </si>
  <si>
    <t>Mva.</t>
  </si>
  <si>
    <t xml:space="preserve">Fradrag </t>
  </si>
  <si>
    <t>Kostnad</t>
  </si>
  <si>
    <t>beløp</t>
  </si>
  <si>
    <t>mva.</t>
  </si>
  <si>
    <t>nettobeløp</t>
  </si>
  <si>
    <t>Oppstilling over fradrag mva.</t>
  </si>
  <si>
    <t>inkl. mva.</t>
  </si>
  <si>
    <t>5.8.</t>
  </si>
  <si>
    <t>Bensin til direktørens firmabil (personbil)</t>
  </si>
  <si>
    <t>10.8.</t>
  </si>
  <si>
    <t>Brukeravgift på regnskapsprogrammet for andre halvår 20x1</t>
  </si>
  <si>
    <t>12.8.</t>
  </si>
  <si>
    <t>Strøm i undervisningsbygget for 2. kvartal 20x1</t>
  </si>
  <si>
    <t>Strøm i kiosken for 2. kvartal 20x1</t>
  </si>
  <si>
    <t>20.8.</t>
  </si>
  <si>
    <t>Brus til kiosken fra Aas Bryggeri levert 18.8.</t>
  </si>
  <si>
    <t xml:space="preserve">                 </t>
  </si>
  <si>
    <t>Leverandører</t>
  </si>
  <si>
    <t>Inngående mva.</t>
  </si>
  <si>
    <t>IT-programmer</t>
  </si>
  <si>
    <t>IB</t>
  </si>
  <si>
    <t xml:space="preserve">                                                          </t>
  </si>
  <si>
    <t xml:space="preserve">                           </t>
  </si>
  <si>
    <t xml:space="preserve">                                                                                                 </t>
  </si>
  <si>
    <t>Kontormateriell</t>
  </si>
  <si>
    <t>Fakturaen 19. november fra AS Fotoimport på kr 9 375 må føres over konto for leverandører. Ifølge bokføringsforskriften § 5-3-12</t>
  </si>
  <si>
    <t>er det krav om spesifikasjon også ved kontantkjøp når varen er beregnet for videresalg og beløpet er høyere enn kr 1 000.</t>
  </si>
  <si>
    <t>28.2</t>
  </si>
  <si>
    <t>Saldo</t>
  </si>
  <si>
    <t>SUM</t>
  </si>
  <si>
    <t>totalt</t>
  </si>
  <si>
    <t>Strøm kiosk 2.kv</t>
  </si>
  <si>
    <t>Strøm und.bygg 2.kv</t>
  </si>
  <si>
    <t>konto</t>
  </si>
  <si>
    <t xml:space="preserve">Kredit </t>
  </si>
  <si>
    <t>Mva.-</t>
  </si>
  <si>
    <t>kode</t>
  </si>
  <si>
    <t>Beløp</t>
  </si>
  <si>
    <t>Kode</t>
  </si>
  <si>
    <t>Beskrivelse</t>
  </si>
  <si>
    <t>Salg av varer og tjenester (høy sats)</t>
  </si>
  <si>
    <t>Salg av varer med 0-sats</t>
  </si>
  <si>
    <t>Kjøp av varer og tjenester med fradragsrett (høy sats)</t>
  </si>
  <si>
    <t>Merverdi-</t>
  </si>
  <si>
    <t>avgift</t>
  </si>
  <si>
    <t>Å betale</t>
  </si>
  <si>
    <t>Salg av varer og tjenester (middels sats)</t>
  </si>
  <si>
    <t>Kjøp av varer og tjenester med fradragsrett (middels sats)</t>
  </si>
  <si>
    <t>c)</t>
  </si>
  <si>
    <t xml:space="preserve">Telefon </t>
  </si>
  <si>
    <t>Telefon</t>
  </si>
  <si>
    <t>Elektrisitet</t>
  </si>
  <si>
    <t>Bensin firmabil</t>
  </si>
  <si>
    <t>Brukeravgift regnsk.</t>
  </si>
  <si>
    <t>Strøm</t>
  </si>
  <si>
    <t>1500 Kundefordringer</t>
  </si>
  <si>
    <t>2400 Leverandørgjeld</t>
  </si>
  <si>
    <t>Kioskdrift er avgiftspliktig virksomhet</t>
  </si>
  <si>
    <t>Utleie av undervisningsbygg er utenfor avgiftsområdet, altså avgiftsfri virksomhet.</t>
  </si>
  <si>
    <t>7780 Andre</t>
  </si>
  <si>
    <t>Kontroll</t>
  </si>
  <si>
    <t>Varebil</t>
  </si>
  <si>
    <t>Inventar</t>
  </si>
  <si>
    <t>Varebeholdning</t>
  </si>
  <si>
    <t>Egenkapital</t>
  </si>
  <si>
    <t>Elgestad Gartneri AS</t>
  </si>
  <si>
    <t>Kontorland AS</t>
  </si>
  <si>
    <t>Avskrivninger</t>
  </si>
  <si>
    <t>Salgskostnader</t>
  </si>
  <si>
    <t>driftskostnader</t>
  </si>
  <si>
    <t>Rentekostnader</t>
  </si>
  <si>
    <t>Saldobalanse</t>
  </si>
  <si>
    <t>7.12.</t>
  </si>
  <si>
    <t>31.12.</t>
  </si>
  <si>
    <t>Saldoliste for leverandører:</t>
  </si>
  <si>
    <t>d)</t>
  </si>
  <si>
    <t>Konto-</t>
  </si>
  <si>
    <t>Posteringer</t>
  </si>
  <si>
    <t>Resultat</t>
  </si>
  <si>
    <t>Balanse</t>
  </si>
  <si>
    <t>Bilag-</t>
  </si>
  <si>
    <t>Konto</t>
  </si>
  <si>
    <t>Leverandørgjeld</t>
  </si>
  <si>
    <t>Oppgjørskonto merverdiavgift</t>
  </si>
  <si>
    <t>Avgiftspliktig varesalg</t>
  </si>
  <si>
    <t>Andre driftskostnader</t>
  </si>
  <si>
    <t>Resultatregnskap for 20x1</t>
  </si>
  <si>
    <t>Balanse per 31.12.20x1</t>
  </si>
  <si>
    <t>Inntekter</t>
  </si>
  <si>
    <t>Eiendeler</t>
  </si>
  <si>
    <t>Kostnader</t>
  </si>
  <si>
    <t>Varekostnader</t>
  </si>
  <si>
    <t>Sum eiendeler</t>
  </si>
  <si>
    <t>Lys og varme</t>
  </si>
  <si>
    <t xml:space="preserve">Egenkapital </t>
  </si>
  <si>
    <t>Telefon og porto</t>
  </si>
  <si>
    <t>Gjeld</t>
  </si>
  <si>
    <t>Skyldig merverdiavgift</t>
  </si>
  <si>
    <t>Sum kostnader</t>
  </si>
  <si>
    <t>Sum gjeld</t>
  </si>
  <si>
    <t>Sum egenkapital og gjeld</t>
  </si>
  <si>
    <t>Utgående merverdiavgift:</t>
  </si>
  <si>
    <t>Oppgave 7.1</t>
  </si>
  <si>
    <t>Oppgave 7.2</t>
  </si>
  <si>
    <t xml:space="preserve">Utgående merverdiavgift: </t>
  </si>
  <si>
    <t>Varesalget med merverdiavgift:</t>
  </si>
  <si>
    <t xml:space="preserve">Varesalget med merverdiavgift: </t>
  </si>
  <si>
    <t>Oppgave 7.3</t>
  </si>
  <si>
    <t>Oppgave 7.4</t>
  </si>
  <si>
    <t>Oppgave 7.5</t>
  </si>
  <si>
    <t>Oppgave 7.6</t>
  </si>
  <si>
    <t>Saldobalansen nedenfor oppdateres fortløpende mens bilagene ovenfor blir ført</t>
  </si>
  <si>
    <t>Beregning av avskrivninger:</t>
  </si>
  <si>
    <t>Oppgave 7.7</t>
  </si>
  <si>
    <t>Oppgave 7.8</t>
  </si>
  <si>
    <t>Saldolisten oppdateres automatisk</t>
  </si>
  <si>
    <t>Stjernemerket oppgave. Løsningsforslag tilgjengelig for faglærer.</t>
  </si>
  <si>
    <t>Alternativt oppsett. Se side 333 i 2. opplag av læreboka:</t>
  </si>
  <si>
    <t>Kontokode</t>
  </si>
  <si>
    <t>Kontonavn</t>
  </si>
  <si>
    <t>Debet (+) / kredit (-)</t>
  </si>
  <si>
    <t>Gyldendal har på sine nettsider lagt ut liste over rettinger og oppdateringer til 1. opplag. Linken er:</t>
  </si>
  <si>
    <t>https://issuu.com/gyldendalnorskforlag/docs/_24_gr_l_regn_trykkfeil_oppdat_liste_ver2a_.doc?fr=xPf81NTU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</si>
</sst>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;@"/>
    <numFmt numFmtId="165" formatCode="d/m/"/>
    <numFmt numFmtId="166" formatCode="&quot;kr&quot;\ #,##0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6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Palatino Linotype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b/>
      <i/>
      <sz val="12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7">
    <xf numFmtId="0" fontId="0" fillId="0" borderId="0"/>
    <xf numFmtId="0" fontId="7" fillId="0" borderId="0"/>
    <xf numFmtId="0" fontId="2" fillId="0" borderId="0"/>
    <xf numFmtId="9" fontId="7" fillId="0" borderId="0" applyFont="0" applyFill="0" applyBorder="0" applyAlignment="0" applyProtection="0"/>
    <xf numFmtId="0" fontId="1" fillId="0" borderId="0"/>
    <xf numFmtId="0" fontId="7" fillId="0" borderId="0"/>
    <xf numFmtId="0" fontId="18" fillId="0" borderId="0" applyNumberFormat="0" applyFill="0" applyBorder="0" applyAlignment="0" applyProtection="0"/>
  </cellStyleXfs>
  <cellXfs count="395">
    <xf numFmtId="0" fontId="0" fillId="0" borderId="0" xfId="0"/>
    <xf numFmtId="49" fontId="4" fillId="0" borderId="1" xfId="0" applyNumberFormat="1" applyFont="1" applyBorder="1"/>
    <xf numFmtId="0" fontId="4" fillId="0" borderId="1" xfId="0" applyFont="1" applyBorder="1"/>
    <xf numFmtId="3" fontId="4" fillId="0" borderId="1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0" borderId="0" xfId="0" applyFont="1"/>
    <xf numFmtId="0" fontId="4" fillId="0" borderId="0" xfId="0" applyFont="1"/>
    <xf numFmtId="3" fontId="4" fillId="0" borderId="5" xfId="0" applyNumberFormat="1" applyFont="1" applyBorder="1"/>
    <xf numFmtId="3" fontId="4" fillId="0" borderId="2" xfId="0" applyNumberFormat="1" applyFont="1" applyBorder="1"/>
    <xf numFmtId="3" fontId="4" fillId="0" borderId="3" xfId="0" applyNumberFormat="1" applyFont="1" applyBorder="1"/>
    <xf numFmtId="3" fontId="4" fillId="0" borderId="1" xfId="0" applyNumberFormat="1" applyFont="1" applyBorder="1"/>
    <xf numFmtId="49" fontId="3" fillId="0" borderId="4" xfId="0" applyNumberFormat="1" applyFont="1" applyBorder="1" applyAlignment="1">
      <alignment horizontal="center"/>
    </xf>
    <xf numFmtId="3" fontId="4" fillId="2" borderId="5" xfId="0" applyNumberFormat="1" applyFont="1" applyFill="1" applyBorder="1"/>
    <xf numFmtId="3" fontId="4" fillId="2" borderId="2" xfId="0" applyNumberFormat="1" applyFont="1" applyFill="1" applyBorder="1"/>
    <xf numFmtId="3" fontId="4" fillId="2" borderId="3" xfId="0" applyNumberFormat="1" applyFont="1" applyFill="1" applyBorder="1"/>
    <xf numFmtId="0" fontId="6" fillId="0" borderId="0" xfId="0" applyFont="1"/>
    <xf numFmtId="3" fontId="4" fillId="2" borderId="1" xfId="0" applyNumberFormat="1" applyFont="1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3" fillId="0" borderId="0" xfId="0" applyFont="1"/>
    <xf numFmtId="0" fontId="4" fillId="0" borderId="7" xfId="0" applyFont="1" applyBorder="1"/>
    <xf numFmtId="0" fontId="5" fillId="0" borderId="8" xfId="0" applyFont="1" applyBorder="1"/>
    <xf numFmtId="0" fontId="5" fillId="0" borderId="10" xfId="0" applyFont="1" applyBorder="1"/>
    <xf numFmtId="49" fontId="4" fillId="0" borderId="9" xfId="0" applyNumberFormat="1" applyFont="1" applyBorder="1" applyAlignment="1">
      <alignment horizontal="center"/>
    </xf>
    <xf numFmtId="49" fontId="4" fillId="0" borderId="11" xfId="1" applyNumberFormat="1" applyFont="1" applyBorder="1" applyAlignment="1">
      <alignment horizontal="center"/>
    </xf>
    <xf numFmtId="0" fontId="4" fillId="0" borderId="9" xfId="1" applyFont="1" applyBorder="1"/>
    <xf numFmtId="0" fontId="4" fillId="0" borderId="12" xfId="1" applyFont="1" applyBorder="1" applyAlignment="1">
      <alignment horizontal="center"/>
    </xf>
    <xf numFmtId="0" fontId="5" fillId="0" borderId="0" xfId="1" applyFont="1"/>
    <xf numFmtId="49" fontId="3" fillId="0" borderId="13" xfId="1" applyNumberFormat="1" applyFont="1" applyBorder="1" applyAlignment="1">
      <alignment horizontal="center"/>
    </xf>
    <xf numFmtId="0" fontId="3" fillId="0" borderId="4" xfId="1" applyFont="1" applyBorder="1"/>
    <xf numFmtId="0" fontId="4" fillId="0" borderId="14" xfId="1" applyFont="1" applyBorder="1" applyAlignment="1">
      <alignment horizontal="center"/>
    </xf>
    <xf numFmtId="0" fontId="5" fillId="0" borderId="15" xfId="1" applyFont="1" applyBorder="1"/>
    <xf numFmtId="0" fontId="5" fillId="0" borderId="10" xfId="1" applyFont="1" applyBorder="1"/>
    <xf numFmtId="0" fontId="5" fillId="0" borderId="16" xfId="1" applyFont="1" applyBorder="1"/>
    <xf numFmtId="3" fontId="4" fillId="0" borderId="6" xfId="1" applyNumberFormat="1" applyFont="1" applyBorder="1" applyAlignment="1">
      <alignment horizontal="center"/>
    </xf>
    <xf numFmtId="3" fontId="4" fillId="0" borderId="1" xfId="1" applyNumberFormat="1" applyFont="1" applyBorder="1" applyAlignment="1">
      <alignment horizontal="center"/>
    </xf>
    <xf numFmtId="164" fontId="4" fillId="0" borderId="3" xfId="1" applyNumberFormat="1" applyFont="1" applyBorder="1" applyAlignment="1">
      <alignment horizontal="right"/>
    </xf>
    <xf numFmtId="0" fontId="4" fillId="0" borderId="3" xfId="1" applyFont="1" applyBorder="1"/>
    <xf numFmtId="0" fontId="3" fillId="0" borderId="3" xfId="1" applyFont="1" applyBorder="1"/>
    <xf numFmtId="3" fontId="4" fillId="0" borderId="5" xfId="1" applyNumberFormat="1" applyFont="1" applyBorder="1"/>
    <xf numFmtId="3" fontId="4" fillId="2" borderId="5" xfId="1" applyNumberFormat="1" applyFont="1" applyFill="1" applyBorder="1"/>
    <xf numFmtId="164" fontId="4" fillId="0" borderId="2" xfId="1" applyNumberFormat="1" applyFont="1" applyBorder="1" applyAlignment="1">
      <alignment horizontal="right"/>
    </xf>
    <xf numFmtId="0" fontId="4" fillId="0" borderId="2" xfId="1" applyFont="1" applyBorder="1"/>
    <xf numFmtId="0" fontId="3" fillId="0" borderId="2" xfId="1" applyFont="1" applyBorder="1"/>
    <xf numFmtId="3" fontId="4" fillId="0" borderId="2" xfId="1" applyNumberFormat="1" applyFont="1" applyBorder="1"/>
    <xf numFmtId="3" fontId="4" fillId="2" borderId="2" xfId="1" applyNumberFormat="1" applyFont="1" applyFill="1" applyBorder="1"/>
    <xf numFmtId="164" fontId="4" fillId="0" borderId="17" xfId="1" applyNumberFormat="1" applyFont="1" applyBorder="1" applyAlignment="1">
      <alignment horizontal="right"/>
    </xf>
    <xf numFmtId="0" fontId="4" fillId="0" borderId="17" xfId="1" applyFont="1" applyBorder="1"/>
    <xf numFmtId="3" fontId="4" fillId="0" borderId="17" xfId="1" applyNumberFormat="1" applyFont="1" applyBorder="1"/>
    <xf numFmtId="3" fontId="4" fillId="2" borderId="17" xfId="1" applyNumberFormat="1" applyFont="1" applyFill="1" applyBorder="1"/>
    <xf numFmtId="164" fontId="4" fillId="0" borderId="1" xfId="1" applyNumberFormat="1" applyFont="1" applyBorder="1"/>
    <xf numFmtId="0" fontId="4" fillId="0" borderId="1" xfId="1" applyFont="1" applyBorder="1"/>
    <xf numFmtId="3" fontId="4" fillId="0" borderId="1" xfId="1" applyNumberFormat="1" applyFont="1" applyBorder="1"/>
    <xf numFmtId="3" fontId="4" fillId="2" borderId="1" xfId="1" applyNumberFormat="1" applyFont="1" applyFill="1" applyBorder="1"/>
    <xf numFmtId="0" fontId="6" fillId="0" borderId="0" xfId="1" applyFont="1"/>
    <xf numFmtId="0" fontId="4" fillId="0" borderId="0" xfId="1" applyFont="1"/>
    <xf numFmtId="0" fontId="4" fillId="0" borderId="11" xfId="1" applyFont="1" applyBorder="1"/>
    <xf numFmtId="0" fontId="4" fillId="0" borderId="7" xfId="1" applyFont="1" applyBorder="1"/>
    <xf numFmtId="0" fontId="4" fillId="0" borderId="15" xfId="1" applyFont="1" applyBorder="1"/>
    <xf numFmtId="0" fontId="4" fillId="0" borderId="8" xfId="1" applyFont="1" applyBorder="1"/>
    <xf numFmtId="0" fontId="4" fillId="0" borderId="19" xfId="1" applyFont="1" applyBorder="1"/>
    <xf numFmtId="0" fontId="4" fillId="0" borderId="21" xfId="1" applyFont="1" applyBorder="1"/>
    <xf numFmtId="0" fontId="4" fillId="0" borderId="18" xfId="1" applyFont="1" applyBorder="1"/>
    <xf numFmtId="0" fontId="9" fillId="0" borderId="0" xfId="1" applyFont="1"/>
    <xf numFmtId="0" fontId="4" fillId="0" borderId="9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13" xfId="1" applyFont="1" applyBorder="1"/>
    <xf numFmtId="0" fontId="4" fillId="0" borderId="4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10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4" fillId="0" borderId="5" xfId="1" applyFont="1" applyBorder="1" applyAlignment="1">
      <alignment horizontal="right" vertical="top" wrapText="1"/>
    </xf>
    <xf numFmtId="0" fontId="10" fillId="0" borderId="19" xfId="1" applyFont="1" applyBorder="1" applyAlignment="1">
      <alignment vertical="top"/>
    </xf>
    <xf numFmtId="0" fontId="5" fillId="0" borderId="19" xfId="1" applyFont="1" applyBorder="1"/>
    <xf numFmtId="0" fontId="4" fillId="0" borderId="19" xfId="1" applyFont="1" applyBorder="1" applyAlignment="1">
      <alignment vertical="top" wrapText="1"/>
    </xf>
    <xf numFmtId="3" fontId="4" fillId="0" borderId="5" xfId="1" applyNumberFormat="1" applyFont="1" applyBorder="1" applyAlignment="1">
      <alignment horizontal="right" vertical="top" wrapText="1"/>
    </xf>
    <xf numFmtId="3" fontId="4" fillId="0" borderId="19" xfId="1" applyNumberFormat="1" applyFont="1" applyBorder="1"/>
    <xf numFmtId="3" fontId="4" fillId="0" borderId="20" xfId="1" applyNumberFormat="1" applyFont="1" applyBorder="1"/>
    <xf numFmtId="0" fontId="4" fillId="0" borderId="2" xfId="1" applyFont="1" applyBorder="1" applyAlignment="1">
      <alignment horizontal="right" vertical="top" wrapText="1"/>
    </xf>
    <xf numFmtId="0" fontId="10" fillId="0" borderId="21" xfId="1" applyFont="1" applyBorder="1" applyAlignment="1">
      <alignment vertical="top"/>
    </xf>
    <xf numFmtId="0" fontId="5" fillId="0" borderId="21" xfId="1" applyFont="1" applyBorder="1"/>
    <xf numFmtId="0" fontId="4" fillId="0" borderId="21" xfId="1" applyFont="1" applyBorder="1" applyAlignment="1">
      <alignment vertical="top" wrapText="1"/>
    </xf>
    <xf numFmtId="3" fontId="4" fillId="0" borderId="2" xfId="1" applyNumberFormat="1" applyFont="1" applyBorder="1" applyAlignment="1">
      <alignment horizontal="right" vertical="top" wrapText="1"/>
    </xf>
    <xf numFmtId="3" fontId="4" fillId="0" borderId="21" xfId="1" applyNumberFormat="1" applyFont="1" applyBorder="1"/>
    <xf numFmtId="3" fontId="4" fillId="0" borderId="22" xfId="1" applyNumberFormat="1" applyFont="1" applyBorder="1"/>
    <xf numFmtId="0" fontId="4" fillId="0" borderId="17" xfId="1" applyFont="1" applyBorder="1" applyAlignment="1">
      <alignment horizontal="right" vertical="top" wrapText="1"/>
    </xf>
    <xf numFmtId="0" fontId="10" fillId="0" borderId="18" xfId="1" applyFont="1" applyBorder="1" applyAlignment="1">
      <alignment vertical="top"/>
    </xf>
    <xf numFmtId="0" fontId="5" fillId="0" borderId="18" xfId="1" applyFont="1" applyBorder="1"/>
    <xf numFmtId="0" fontId="4" fillId="0" borderId="18" xfId="1" applyFont="1" applyBorder="1" applyAlignment="1">
      <alignment vertical="top" wrapText="1"/>
    </xf>
    <xf numFmtId="3" fontId="4" fillId="0" borderId="17" xfId="1" applyNumberFormat="1" applyFont="1" applyBorder="1" applyAlignment="1">
      <alignment horizontal="right" vertical="top" wrapText="1"/>
    </xf>
    <xf numFmtId="3" fontId="4" fillId="0" borderId="18" xfId="1" applyNumberFormat="1" applyFont="1" applyBorder="1"/>
    <xf numFmtId="3" fontId="4" fillId="0" borderId="23" xfId="1" applyNumberFormat="1" applyFont="1" applyBorder="1"/>
    <xf numFmtId="0" fontId="4" fillId="0" borderId="9" xfId="1" applyFont="1" applyBorder="1" applyAlignment="1">
      <alignment horizontal="left"/>
    </xf>
    <xf numFmtId="0" fontId="4" fillId="0" borderId="9" xfId="1" quotePrefix="1" applyFont="1" applyBorder="1" applyAlignment="1">
      <alignment horizontal="center"/>
    </xf>
    <xf numFmtId="49" fontId="3" fillId="0" borderId="4" xfId="1" applyNumberFormat="1" applyFont="1" applyBorder="1" applyAlignment="1">
      <alignment horizontal="center"/>
    </xf>
    <xf numFmtId="49" fontId="3" fillId="0" borderId="4" xfId="1" applyNumberFormat="1" applyFont="1" applyBorder="1"/>
    <xf numFmtId="165" fontId="4" fillId="0" borderId="5" xfId="1" applyNumberFormat="1" applyFont="1" applyBorder="1" applyAlignment="1" applyProtection="1">
      <alignment horizontal="right"/>
      <protection locked="0"/>
    </xf>
    <xf numFmtId="0" fontId="4" fillId="0" borderId="5" xfId="1" applyFont="1" applyBorder="1" applyProtection="1">
      <protection locked="0"/>
    </xf>
    <xf numFmtId="0" fontId="3" fillId="0" borderId="5" xfId="1" applyFont="1" applyBorder="1" applyAlignment="1" applyProtection="1">
      <alignment horizontal="center"/>
      <protection locked="0"/>
    </xf>
    <xf numFmtId="3" fontId="11" fillId="2" borderId="5" xfId="1" applyNumberFormat="1" applyFont="1" applyFill="1" applyBorder="1"/>
    <xf numFmtId="165" fontId="4" fillId="0" borderId="2" xfId="1" applyNumberFormat="1" applyFont="1" applyBorder="1" applyAlignment="1" applyProtection="1">
      <alignment horizontal="right"/>
      <protection locked="0"/>
    </xf>
    <xf numFmtId="0" fontId="4" fillId="0" borderId="2" xfId="1" applyFont="1" applyBorder="1" applyAlignment="1" applyProtection="1">
      <alignment horizontal="left"/>
      <protection locked="0"/>
    </xf>
    <xf numFmtId="0" fontId="3" fillId="0" borderId="2" xfId="1" applyFont="1" applyBorder="1" applyAlignment="1" applyProtection="1">
      <alignment horizontal="center"/>
      <protection locked="0"/>
    </xf>
    <xf numFmtId="3" fontId="11" fillId="2" borderId="2" xfId="1" applyNumberFormat="1" applyFont="1" applyFill="1" applyBorder="1"/>
    <xf numFmtId="165" fontId="4" fillId="0" borderId="1" xfId="1" applyNumberFormat="1" applyFont="1" applyBorder="1" applyAlignment="1">
      <alignment horizontal="right"/>
    </xf>
    <xf numFmtId="3" fontId="11" fillId="2" borderId="1" xfId="1" applyNumberFormat="1" applyFont="1" applyFill="1" applyBorder="1"/>
    <xf numFmtId="0" fontId="9" fillId="0" borderId="0" xfId="0" applyFont="1"/>
    <xf numFmtId="166" fontId="4" fillId="0" borderId="8" xfId="0" applyNumberFormat="1" applyFont="1" applyBorder="1"/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4" fillId="0" borderId="3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3" fillId="0" borderId="1" xfId="0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0" fontId="4" fillId="0" borderId="9" xfId="0" applyFont="1" applyBorder="1"/>
    <xf numFmtId="49" fontId="3" fillId="0" borderId="13" xfId="0" applyNumberFormat="1" applyFont="1" applyBorder="1" applyAlignment="1">
      <alignment horizontal="center"/>
    </xf>
    <xf numFmtId="0" fontId="3" fillId="0" borderId="4" xfId="0" applyFont="1" applyBorder="1"/>
    <xf numFmtId="0" fontId="4" fillId="0" borderId="15" xfId="0" applyFont="1" applyBorder="1"/>
    <xf numFmtId="0" fontId="4" fillId="0" borderId="10" xfId="0" applyFont="1" applyBorder="1"/>
    <xf numFmtId="49" fontId="4" fillId="0" borderId="3" xfId="0" applyNumberFormat="1" applyFont="1" applyBorder="1" applyAlignment="1">
      <alignment horizontal="right"/>
    </xf>
    <xf numFmtId="49" fontId="4" fillId="0" borderId="2" xfId="0" applyNumberFormat="1" applyFont="1" applyBorder="1" applyAlignment="1">
      <alignment horizontal="right"/>
    </xf>
    <xf numFmtId="49" fontId="4" fillId="0" borderId="17" xfId="0" applyNumberFormat="1" applyFont="1" applyBorder="1" applyAlignment="1">
      <alignment horizontal="right"/>
    </xf>
    <xf numFmtId="0" fontId="4" fillId="0" borderId="17" xfId="0" applyFont="1" applyBorder="1"/>
    <xf numFmtId="3" fontId="4" fillId="0" borderId="17" xfId="0" applyNumberFormat="1" applyFont="1" applyBorder="1"/>
    <xf numFmtId="3" fontId="4" fillId="2" borderId="17" xfId="0" applyNumberFormat="1" applyFont="1" applyFill="1" applyBorder="1"/>
    <xf numFmtId="49" fontId="4" fillId="0" borderId="1" xfId="0" applyNumberFormat="1" applyFont="1" applyBorder="1" applyAlignment="1">
      <alignment horizontal="right"/>
    </xf>
    <xf numFmtId="0" fontId="8" fillId="0" borderId="0" xfId="0" applyFont="1"/>
    <xf numFmtId="0" fontId="4" fillId="0" borderId="11" xfId="0" applyFont="1" applyBorder="1"/>
    <xf numFmtId="0" fontId="4" fillId="0" borderId="12" xfId="0" applyFont="1" applyBorder="1"/>
    <xf numFmtId="0" fontId="4" fillId="0" borderId="16" xfId="0" applyFont="1" applyBorder="1"/>
    <xf numFmtId="164" fontId="4" fillId="0" borderId="0" xfId="0" applyNumberFormat="1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4" xfId="0" applyFont="1" applyBorder="1"/>
    <xf numFmtId="0" fontId="4" fillId="0" borderId="20" xfId="0" applyFont="1" applyBorder="1"/>
    <xf numFmtId="0" fontId="4" fillId="0" borderId="5" xfId="0" applyFont="1" applyBorder="1" applyAlignment="1">
      <alignment horizontal="center"/>
    </xf>
    <xf numFmtId="0" fontId="4" fillId="0" borderId="25" xfId="0" applyFont="1" applyBorder="1"/>
    <xf numFmtId="0" fontId="4" fillId="0" borderId="23" xfId="0" applyFont="1" applyBorder="1"/>
    <xf numFmtId="0" fontId="4" fillId="0" borderId="17" xfId="0" applyFont="1" applyBorder="1" applyAlignment="1">
      <alignment horizontal="center"/>
    </xf>
    <xf numFmtId="4" fontId="4" fillId="0" borderId="20" xfId="0" applyNumberFormat="1" applyFont="1" applyBorder="1"/>
    <xf numFmtId="4" fontId="4" fillId="0" borderId="23" xfId="0" applyNumberFormat="1" applyFont="1" applyBorder="1"/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/>
    <xf numFmtId="0" fontId="4" fillId="0" borderId="8" xfId="0" applyFont="1" applyBorder="1"/>
    <xf numFmtId="0" fontId="4" fillId="0" borderId="26" xfId="0" applyFont="1" applyBorder="1" applyAlignment="1">
      <alignment horizontal="center"/>
    </xf>
    <xf numFmtId="3" fontId="4" fillId="0" borderId="27" xfId="0" applyNumberFormat="1" applyFont="1" applyBorder="1"/>
    <xf numFmtId="0" fontId="4" fillId="0" borderId="24" xfId="0" applyFont="1" applyBorder="1" applyAlignment="1">
      <alignment horizontal="center"/>
    </xf>
    <xf numFmtId="0" fontId="4" fillId="0" borderId="5" xfId="0" applyFont="1" applyBorder="1"/>
    <xf numFmtId="3" fontId="4" fillId="0" borderId="19" xfId="0" applyNumberFormat="1" applyFont="1" applyBorder="1"/>
    <xf numFmtId="0" fontId="4" fillId="0" borderId="28" xfId="0" applyFont="1" applyBorder="1" applyAlignment="1">
      <alignment horizontal="center"/>
    </xf>
    <xf numFmtId="3" fontId="4" fillId="0" borderId="21" xfId="0" applyNumberFormat="1" applyFont="1" applyBorder="1"/>
    <xf numFmtId="0" fontId="4" fillId="0" borderId="25" xfId="0" applyFont="1" applyBorder="1" applyAlignment="1">
      <alignment horizontal="center"/>
    </xf>
    <xf numFmtId="3" fontId="4" fillId="0" borderId="18" xfId="0" applyNumberFormat="1" applyFont="1" applyBorder="1"/>
    <xf numFmtId="0" fontId="9" fillId="0" borderId="0" xfId="0" applyFont="1" applyAlignment="1">
      <alignment horizontal="left"/>
    </xf>
    <xf numFmtId="0" fontId="9" fillId="0" borderId="11" xfId="0" applyFont="1" applyBorder="1" applyAlignment="1">
      <alignment horizontal="center"/>
    </xf>
    <xf numFmtId="0" fontId="9" fillId="0" borderId="9" xfId="0" applyFont="1" applyBorder="1"/>
    <xf numFmtId="3" fontId="9" fillId="0" borderId="7" xfId="0" applyNumberFormat="1" applyFont="1" applyBorder="1" applyAlignment="1">
      <alignment horizontal="center"/>
    </xf>
    <xf numFmtId="3" fontId="9" fillId="0" borderId="9" xfId="0" applyNumberFormat="1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0" xfId="0" applyFont="1" applyBorder="1"/>
    <xf numFmtId="3" fontId="9" fillId="0" borderId="8" xfId="0" applyNumberFormat="1" applyFont="1" applyBorder="1"/>
    <xf numFmtId="3" fontId="9" fillId="0" borderId="10" xfId="0" applyNumberFormat="1" applyFont="1" applyBorder="1" applyAlignment="1">
      <alignment horizontal="center"/>
    </xf>
    <xf numFmtId="0" fontId="9" fillId="0" borderId="11" xfId="0" applyFont="1" applyBorder="1"/>
    <xf numFmtId="0" fontId="9" fillId="0" borderId="15" xfId="0" applyFont="1" applyBorder="1"/>
    <xf numFmtId="0" fontId="4" fillId="0" borderId="28" xfId="0" applyFont="1" applyBorder="1"/>
    <xf numFmtId="0" fontId="4" fillId="0" borderId="19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18" xfId="0" applyFont="1" applyBorder="1"/>
    <xf numFmtId="3" fontId="12" fillId="0" borderId="9" xfId="0" applyNumberFormat="1" applyFont="1" applyBorder="1" applyAlignment="1">
      <alignment horizontal="center"/>
    </xf>
    <xf numFmtId="3" fontId="12" fillId="0" borderId="10" xfId="0" applyNumberFormat="1" applyFont="1" applyBorder="1" applyAlignment="1">
      <alignment horizontal="center"/>
    </xf>
    <xf numFmtId="3" fontId="4" fillId="0" borderId="10" xfId="1" applyNumberFormat="1" applyFont="1" applyBorder="1" applyAlignment="1">
      <alignment horizontal="center"/>
    </xf>
    <xf numFmtId="3" fontId="4" fillId="0" borderId="0" xfId="1" applyNumberFormat="1" applyFont="1"/>
    <xf numFmtId="0" fontId="14" fillId="0" borderId="0" xfId="0" applyFont="1"/>
    <xf numFmtId="49" fontId="9" fillId="0" borderId="0" xfId="1" applyNumberFormat="1" applyFont="1"/>
    <xf numFmtId="49" fontId="4" fillId="0" borderId="0" xfId="1" applyNumberFormat="1" applyFont="1"/>
    <xf numFmtId="1" fontId="3" fillId="0" borderId="9" xfId="1" applyNumberFormat="1" applyFont="1" applyBorder="1" applyAlignment="1">
      <alignment horizontal="center"/>
    </xf>
    <xf numFmtId="1" fontId="3" fillId="0" borderId="9" xfId="1" applyNumberFormat="1" applyFont="1" applyBorder="1"/>
    <xf numFmtId="1" fontId="4" fillId="0" borderId="0" xfId="1" applyNumberFormat="1" applyFont="1"/>
    <xf numFmtId="0" fontId="4" fillId="0" borderId="4" xfId="1" applyFont="1" applyBorder="1"/>
    <xf numFmtId="49" fontId="4" fillId="0" borderId="10" xfId="1" applyNumberFormat="1" applyFont="1" applyBorder="1" applyAlignment="1">
      <alignment horizontal="center"/>
    </xf>
    <xf numFmtId="0" fontId="4" fillId="0" borderId="10" xfId="1" applyFont="1" applyBorder="1"/>
    <xf numFmtId="164" fontId="13" fillId="0" borderId="5" xfId="1" applyNumberFormat="1" applyFont="1" applyBorder="1" applyAlignment="1">
      <alignment horizontal="right"/>
    </xf>
    <xf numFmtId="0" fontId="13" fillId="0" borderId="5" xfId="1" applyFont="1" applyBorder="1"/>
    <xf numFmtId="0" fontId="4" fillId="0" borderId="5" xfId="1" applyFont="1" applyBorder="1"/>
    <xf numFmtId="0" fontId="3" fillId="0" borderId="5" xfId="1" applyFont="1" applyBorder="1"/>
    <xf numFmtId="3" fontId="13" fillId="0" borderId="5" xfId="1" applyNumberFormat="1" applyFont="1" applyBorder="1"/>
    <xf numFmtId="3" fontId="13" fillId="2" borderId="5" xfId="1" applyNumberFormat="1" applyFont="1" applyFill="1" applyBorder="1"/>
    <xf numFmtId="3" fontId="3" fillId="0" borderId="5" xfId="1" applyNumberFormat="1" applyFont="1" applyBorder="1"/>
    <xf numFmtId="3" fontId="13" fillId="0" borderId="2" xfId="1" applyNumberFormat="1" applyFont="1" applyBorder="1" applyAlignment="1">
      <alignment horizontal="right"/>
    </xf>
    <xf numFmtId="164" fontId="13" fillId="0" borderId="2" xfId="1" applyNumberFormat="1" applyFont="1" applyBorder="1" applyAlignment="1">
      <alignment horizontal="right"/>
    </xf>
    <xf numFmtId="0" fontId="13" fillId="0" borderId="2" xfId="1" applyFont="1" applyBorder="1"/>
    <xf numFmtId="3" fontId="13" fillId="0" borderId="2" xfId="1" applyNumberFormat="1" applyFont="1" applyBorder="1"/>
    <xf numFmtId="3" fontId="13" fillId="2" borderId="2" xfId="1" applyNumberFormat="1" applyFont="1" applyFill="1" applyBorder="1"/>
    <xf numFmtId="3" fontId="3" fillId="0" borderId="2" xfId="1" applyNumberFormat="1" applyFont="1" applyBorder="1"/>
    <xf numFmtId="164" fontId="13" fillId="0" borderId="17" xfId="1" applyNumberFormat="1" applyFont="1" applyBorder="1" applyAlignment="1">
      <alignment horizontal="right"/>
    </xf>
    <xf numFmtId="0" fontId="13" fillId="0" borderId="17" xfId="1" applyFont="1" applyBorder="1"/>
    <xf numFmtId="3" fontId="13" fillId="0" borderId="17" xfId="1" applyNumberFormat="1" applyFont="1" applyBorder="1"/>
    <xf numFmtId="3" fontId="13" fillId="2" borderId="17" xfId="1" applyNumberFormat="1" applyFont="1" applyFill="1" applyBorder="1"/>
    <xf numFmtId="164" fontId="13" fillId="0" borderId="1" xfId="1" applyNumberFormat="1" applyFont="1" applyBorder="1" applyAlignment="1">
      <alignment horizontal="right"/>
    </xf>
    <xf numFmtId="0" fontId="13" fillId="0" borderId="1" xfId="1" applyFont="1" applyBorder="1"/>
    <xf numFmtId="0" fontId="3" fillId="0" borderId="1" xfId="1" applyFont="1" applyBorder="1"/>
    <xf numFmtId="3" fontId="13" fillId="0" borderId="1" xfId="1" applyNumberFormat="1" applyFont="1" applyBorder="1"/>
    <xf numFmtId="3" fontId="13" fillId="2" borderId="1" xfId="1" applyNumberFormat="1" applyFont="1" applyFill="1" applyBorder="1"/>
    <xf numFmtId="3" fontId="3" fillId="0" borderId="1" xfId="1" applyNumberFormat="1" applyFont="1" applyBorder="1"/>
    <xf numFmtId="3" fontId="13" fillId="0" borderId="1" xfId="1" applyNumberFormat="1" applyFont="1" applyBorder="1" applyAlignment="1">
      <alignment horizontal="right"/>
    </xf>
    <xf numFmtId="0" fontId="8" fillId="0" borderId="0" xfId="1" applyFont="1"/>
    <xf numFmtId="3" fontId="15" fillId="0" borderId="0" xfId="1" applyNumberFormat="1" applyFont="1"/>
    <xf numFmtId="1" fontId="13" fillId="0" borderId="0" xfId="1" applyNumberFormat="1" applyFont="1" applyAlignment="1">
      <alignment horizontal="center"/>
    </xf>
    <xf numFmtId="3" fontId="13" fillId="0" borderId="0" xfId="1" applyNumberFormat="1" applyFont="1"/>
    <xf numFmtId="3" fontId="13" fillId="0" borderId="29" xfId="1" applyNumberFormat="1" applyFont="1" applyBorder="1"/>
    <xf numFmtId="3" fontId="13" fillId="0" borderId="18" xfId="1" applyNumberFormat="1" applyFont="1" applyBorder="1"/>
    <xf numFmtId="10" fontId="4" fillId="0" borderId="0" xfId="3" applyNumberFormat="1" applyFont="1"/>
    <xf numFmtId="49" fontId="13" fillId="0" borderId="0" xfId="1" applyNumberFormat="1" applyFont="1"/>
    <xf numFmtId="0" fontId="13" fillId="0" borderId="0" xfId="1" applyFont="1"/>
    <xf numFmtId="3" fontId="13" fillId="0" borderId="27" xfId="1" applyNumberFormat="1" applyFont="1" applyBorder="1"/>
    <xf numFmtId="3" fontId="8" fillId="0" borderId="0" xfId="1" applyNumberFormat="1" applyFont="1"/>
    <xf numFmtId="49" fontId="13" fillId="0" borderId="9" xfId="1" applyNumberFormat="1" applyFont="1" applyBorder="1" applyAlignment="1">
      <alignment horizontal="center"/>
    </xf>
    <xf numFmtId="0" fontId="4" fillId="0" borderId="12" xfId="1" applyFont="1" applyBorder="1"/>
    <xf numFmtId="3" fontId="4" fillId="0" borderId="9" xfId="1" applyNumberFormat="1" applyFont="1" applyBorder="1" applyAlignment="1">
      <alignment horizontal="center"/>
    </xf>
    <xf numFmtId="0" fontId="4" fillId="0" borderId="11" xfId="4" applyFont="1" applyBorder="1" applyAlignment="1">
      <alignment horizontal="center"/>
    </xf>
    <xf numFmtId="0" fontId="4" fillId="0" borderId="11" xfId="4" applyFont="1" applyBorder="1"/>
    <xf numFmtId="0" fontId="4" fillId="0" borderId="12" xfId="4" applyFont="1" applyBorder="1"/>
    <xf numFmtId="0" fontId="4" fillId="0" borderId="7" xfId="4" applyFont="1" applyBorder="1" applyAlignment="1">
      <alignment horizontal="center"/>
    </xf>
    <xf numFmtId="0" fontId="4" fillId="0" borderId="9" xfId="4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49" fontId="13" fillId="0" borderId="10" xfId="1" applyNumberFormat="1" applyFont="1" applyBorder="1" applyAlignment="1">
      <alignment horizontal="center"/>
    </xf>
    <xf numFmtId="0" fontId="4" fillId="0" borderId="16" xfId="1" applyFont="1" applyBorder="1"/>
    <xf numFmtId="0" fontId="4" fillId="0" borderId="15" xfId="4" applyFont="1" applyBorder="1"/>
    <xf numFmtId="0" fontId="4" fillId="0" borderId="16" xfId="4" applyFont="1" applyBorder="1"/>
    <xf numFmtId="0" fontId="4" fillId="0" borderId="8" xfId="4" applyFont="1" applyBorder="1" applyAlignment="1">
      <alignment horizontal="center"/>
    </xf>
    <xf numFmtId="0" fontId="4" fillId="0" borderId="10" xfId="4" applyFont="1" applyBorder="1" applyAlignment="1">
      <alignment horizontal="center"/>
    </xf>
    <xf numFmtId="0" fontId="4" fillId="0" borderId="16" xfId="4" applyFont="1" applyBorder="1" applyAlignment="1">
      <alignment horizontal="center"/>
    </xf>
    <xf numFmtId="0" fontId="13" fillId="0" borderId="5" xfId="1" applyFont="1" applyBorder="1" applyAlignment="1">
      <alignment horizontal="center"/>
    </xf>
    <xf numFmtId="0" fontId="13" fillId="0" borderId="24" xfId="1" applyFont="1" applyBorder="1"/>
    <xf numFmtId="0" fontId="13" fillId="0" borderId="19" xfId="1" applyFont="1" applyBorder="1"/>
    <xf numFmtId="0" fontId="13" fillId="0" borderId="20" xfId="1" applyFont="1" applyBorder="1"/>
    <xf numFmtId="0" fontId="13" fillId="2" borderId="5" xfId="1" applyFont="1" applyFill="1" applyBorder="1"/>
    <xf numFmtId="3" fontId="4" fillId="0" borderId="5" xfId="1" applyNumberFormat="1" applyFont="1" applyBorder="1" applyAlignment="1">
      <alignment horizontal="center"/>
    </xf>
    <xf numFmtId="164" fontId="4" fillId="0" borderId="24" xfId="4" applyNumberFormat="1" applyFont="1" applyBorder="1" applyAlignment="1">
      <alignment horizontal="center"/>
    </xf>
    <xf numFmtId="0" fontId="4" fillId="0" borderId="24" xfId="4" applyFont="1" applyBorder="1"/>
    <xf numFmtId="0" fontId="4" fillId="0" borderId="20" xfId="4" applyFont="1" applyBorder="1"/>
    <xf numFmtId="0" fontId="4" fillId="0" borderId="19" xfId="4" applyFont="1" applyBorder="1" applyAlignment="1">
      <alignment horizontal="center"/>
    </xf>
    <xf numFmtId="0" fontId="4" fillId="0" borderId="5" xfId="4" applyFont="1" applyBorder="1" applyAlignment="1">
      <alignment horizontal="center"/>
    </xf>
    <xf numFmtId="4" fontId="4" fillId="0" borderId="20" xfId="4" applyNumberFormat="1" applyFont="1" applyBorder="1"/>
    <xf numFmtId="0" fontId="13" fillId="0" borderId="2" xfId="1" applyFont="1" applyBorder="1" applyAlignment="1">
      <alignment horizontal="center"/>
    </xf>
    <xf numFmtId="0" fontId="13" fillId="0" borderId="28" xfId="1" applyFont="1" applyBorder="1"/>
    <xf numFmtId="0" fontId="13" fillId="0" borderId="21" xfId="1" applyFont="1" applyBorder="1"/>
    <xf numFmtId="0" fontId="13" fillId="0" borderId="22" xfId="1" applyFont="1" applyBorder="1"/>
    <xf numFmtId="0" fontId="13" fillId="2" borderId="2" xfId="1" applyFont="1" applyFill="1" applyBorder="1"/>
    <xf numFmtId="3" fontId="4" fillId="0" borderId="17" xfId="1" applyNumberFormat="1" applyFont="1" applyBorder="1" applyAlignment="1">
      <alignment horizontal="center"/>
    </xf>
    <xf numFmtId="164" fontId="4" fillId="0" borderId="25" xfId="4" applyNumberFormat="1" applyFont="1" applyBorder="1" applyAlignment="1">
      <alignment horizontal="center"/>
    </xf>
    <xf numFmtId="0" fontId="4" fillId="0" borderId="25" xfId="4" applyFont="1" applyBorder="1"/>
    <xf numFmtId="0" fontId="4" fillId="0" borderId="23" xfId="4" applyFont="1" applyBorder="1"/>
    <xf numFmtId="0" fontId="4" fillId="0" borderId="18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4" fontId="4" fillId="0" borderId="23" xfId="4" applyNumberFormat="1" applyFont="1" applyBorder="1"/>
    <xf numFmtId="0" fontId="12" fillId="0" borderId="11" xfId="4" applyFont="1" applyBorder="1" applyAlignment="1">
      <alignment horizontal="center"/>
    </xf>
    <xf numFmtId="0" fontId="12" fillId="0" borderId="11" xfId="4" applyFont="1" applyBorder="1"/>
    <xf numFmtId="3" fontId="3" fillId="0" borderId="7" xfId="1" applyNumberFormat="1" applyFont="1" applyBorder="1"/>
    <xf numFmtId="3" fontId="3" fillId="0" borderId="12" xfId="1" applyNumberFormat="1" applyFont="1" applyBorder="1"/>
    <xf numFmtId="3" fontId="12" fillId="0" borderId="7" xfId="4" applyNumberFormat="1" applyFont="1" applyBorder="1" applyAlignment="1">
      <alignment horizontal="center"/>
    </xf>
    <xf numFmtId="3" fontId="12" fillId="0" borderId="9" xfId="4" applyNumberFormat="1" applyFont="1" applyBorder="1" applyAlignment="1">
      <alignment horizontal="center"/>
    </xf>
    <xf numFmtId="0" fontId="12" fillId="0" borderId="15" xfId="4" applyFont="1" applyBorder="1" applyAlignment="1">
      <alignment horizontal="center"/>
    </xf>
    <xf numFmtId="0" fontId="12" fillId="0" borderId="15" xfId="4" applyFont="1" applyBorder="1"/>
    <xf numFmtId="3" fontId="3" fillId="0" borderId="8" xfId="1" applyNumberFormat="1" applyFont="1" applyBorder="1"/>
    <xf numFmtId="3" fontId="3" fillId="0" borderId="16" xfId="1" applyNumberFormat="1" applyFont="1" applyBorder="1"/>
    <xf numFmtId="3" fontId="12" fillId="0" borderId="8" xfId="4" applyNumberFormat="1" applyFont="1" applyBorder="1"/>
    <xf numFmtId="3" fontId="12" fillId="0" borderId="10" xfId="4" applyNumberFormat="1" applyFont="1" applyBorder="1" applyAlignment="1">
      <alignment horizontal="center"/>
    </xf>
    <xf numFmtId="0" fontId="4" fillId="0" borderId="24" xfId="4" applyFont="1" applyBorder="1" applyAlignment="1">
      <alignment horizontal="center"/>
    </xf>
    <xf numFmtId="3" fontId="4" fillId="0" borderId="20" xfId="4" applyNumberFormat="1" applyFont="1" applyBorder="1"/>
    <xf numFmtId="3" fontId="4" fillId="0" borderId="5" xfId="4" applyNumberFormat="1" applyFont="1" applyBorder="1"/>
    <xf numFmtId="0" fontId="4" fillId="0" borderId="28" xfId="4" applyFont="1" applyBorder="1" applyAlignment="1">
      <alignment horizontal="center"/>
    </xf>
    <xf numFmtId="0" fontId="4" fillId="0" borderId="28" xfId="4" applyFont="1" applyBorder="1"/>
    <xf numFmtId="3" fontId="4" fillId="0" borderId="21" xfId="4" applyNumberFormat="1" applyFont="1" applyBorder="1"/>
    <xf numFmtId="3" fontId="4" fillId="0" borderId="2" xfId="4" applyNumberFormat="1" applyFont="1" applyBorder="1"/>
    <xf numFmtId="0" fontId="4" fillId="0" borderId="25" xfId="4" applyFont="1" applyBorder="1" applyAlignment="1">
      <alignment horizontal="center"/>
    </xf>
    <xf numFmtId="3" fontId="4" fillId="0" borderId="18" xfId="4" applyNumberFormat="1" applyFont="1" applyBorder="1"/>
    <xf numFmtId="3" fontId="4" fillId="0" borderId="17" xfId="4" applyNumberFormat="1" applyFont="1" applyBorder="1"/>
    <xf numFmtId="0" fontId="4" fillId="0" borderId="26" xfId="4" applyFont="1" applyBorder="1" applyAlignment="1">
      <alignment horizontal="center"/>
    </xf>
    <xf numFmtId="3" fontId="4" fillId="0" borderId="8" xfId="4" applyNumberFormat="1" applyFont="1" applyBorder="1"/>
    <xf numFmtId="3" fontId="4" fillId="0" borderId="8" xfId="1" applyNumberFormat="1" applyFont="1" applyBorder="1"/>
    <xf numFmtId="0" fontId="13" fillId="0" borderId="8" xfId="1" applyFont="1" applyBorder="1"/>
    <xf numFmtId="3" fontId="4" fillId="0" borderId="16" xfId="1" applyNumberFormat="1" applyFont="1" applyBorder="1"/>
    <xf numFmtId="3" fontId="4" fillId="0" borderId="1" xfId="4" applyNumberFormat="1" applyFont="1" applyBorder="1"/>
    <xf numFmtId="0" fontId="4" fillId="0" borderId="0" xfId="4" applyFont="1" applyAlignment="1">
      <alignment horizontal="center"/>
    </xf>
    <xf numFmtId="0" fontId="4" fillId="0" borderId="0" xfId="4" applyFont="1"/>
    <xf numFmtId="3" fontId="4" fillId="0" borderId="0" xfId="4" applyNumberFormat="1" applyFont="1"/>
    <xf numFmtId="0" fontId="10" fillId="0" borderId="0" xfId="4" applyFont="1" applyAlignment="1">
      <alignment horizontal="left"/>
    </xf>
    <xf numFmtId="3" fontId="10" fillId="0" borderId="0" xfId="1" applyNumberFormat="1" applyFont="1"/>
    <xf numFmtId="3" fontId="14" fillId="0" borderId="0" xfId="1" applyNumberFormat="1" applyFont="1"/>
    <xf numFmtId="0" fontId="14" fillId="0" borderId="0" xfId="1" applyFont="1"/>
    <xf numFmtId="3" fontId="16" fillId="0" borderId="0" xfId="1" applyNumberFormat="1" applyFont="1"/>
    <xf numFmtId="0" fontId="13" fillId="0" borderId="17" xfId="1" applyFont="1" applyBorder="1" applyAlignment="1">
      <alignment horizontal="center"/>
    </xf>
    <xf numFmtId="0" fontId="13" fillId="0" borderId="25" xfId="1" applyFont="1" applyBorder="1"/>
    <xf numFmtId="0" fontId="13" fillId="0" borderId="18" xfId="1" applyFont="1" applyBorder="1"/>
    <xf numFmtId="0" fontId="13" fillId="0" borderId="23" xfId="1" applyFont="1" applyBorder="1"/>
    <xf numFmtId="49" fontId="13" fillId="0" borderId="1" xfId="1" applyNumberFormat="1" applyFont="1" applyBorder="1"/>
    <xf numFmtId="0" fontId="13" fillId="0" borderId="27" xfId="1" applyFont="1" applyBorder="1"/>
    <xf numFmtId="3" fontId="17" fillId="0" borderId="0" xfId="1" applyNumberFormat="1" applyFont="1"/>
    <xf numFmtId="0" fontId="10" fillId="0" borderId="0" xfId="1" applyFont="1"/>
    <xf numFmtId="3" fontId="13" fillId="0" borderId="8" xfId="1" applyNumberFormat="1" applyFont="1" applyBorder="1"/>
    <xf numFmtId="0" fontId="16" fillId="0" borderId="0" xfId="1" applyFont="1"/>
    <xf numFmtId="0" fontId="4" fillId="0" borderId="29" xfId="0" applyFont="1" applyBorder="1"/>
    <xf numFmtId="1" fontId="4" fillId="0" borderId="9" xfId="0" applyNumberFormat="1" applyFont="1" applyBorder="1" applyAlignment="1">
      <alignment horizontal="center"/>
    </xf>
    <xf numFmtId="0" fontId="5" fillId="0" borderId="4" xfId="0" applyFont="1" applyBorder="1"/>
    <xf numFmtId="164" fontId="4" fillId="0" borderId="24" xfId="0" applyNumberFormat="1" applyFont="1" applyBorder="1" applyAlignment="1">
      <alignment horizontal="center"/>
    </xf>
    <xf numFmtId="164" fontId="4" fillId="0" borderId="25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3" fontId="13" fillId="0" borderId="21" xfId="1" applyNumberFormat="1" applyFont="1" applyBorder="1"/>
    <xf numFmtId="3" fontId="4" fillId="0" borderId="0" xfId="1" applyNumberFormat="1" applyFont="1" applyAlignment="1">
      <alignment horizontal="left" indent="1"/>
    </xf>
    <xf numFmtId="3" fontId="4" fillId="3" borderId="0" xfId="1" applyNumberFormat="1" applyFont="1" applyFill="1"/>
    <xf numFmtId="0" fontId="9" fillId="0" borderId="0" xfId="5" applyFont="1"/>
    <xf numFmtId="0" fontId="4" fillId="0" borderId="0" xfId="5" applyFont="1"/>
    <xf numFmtId="164" fontId="4" fillId="0" borderId="11" xfId="1" applyNumberFormat="1" applyFont="1" applyBorder="1" applyAlignment="1">
      <alignment horizontal="center"/>
    </xf>
    <xf numFmtId="0" fontId="13" fillId="0" borderId="9" xfId="1" applyFont="1" applyBorder="1" applyAlignment="1">
      <alignment horizontal="center"/>
    </xf>
    <xf numFmtId="3" fontId="4" fillId="0" borderId="11" xfId="1" applyNumberFormat="1" applyFont="1" applyBorder="1"/>
    <xf numFmtId="3" fontId="4" fillId="0" borderId="12" xfId="1" applyNumberFormat="1" applyFont="1" applyBorder="1"/>
    <xf numFmtId="164" fontId="4" fillId="0" borderId="15" xfId="1" applyNumberFormat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3" fontId="4" fillId="0" borderId="15" xfId="1" applyNumberFormat="1" applyFont="1" applyBorder="1"/>
    <xf numFmtId="164" fontId="4" fillId="0" borderId="24" xfId="1" applyNumberFormat="1" applyFont="1" applyBorder="1" applyAlignment="1">
      <alignment horizontal="center"/>
    </xf>
    <xf numFmtId="0" fontId="4" fillId="0" borderId="24" xfId="1" applyFont="1" applyBorder="1"/>
    <xf numFmtId="0" fontId="4" fillId="0" borderId="5" xfId="1" applyFont="1" applyBorder="1" applyAlignment="1">
      <alignment horizontal="center"/>
    </xf>
    <xf numFmtId="0" fontId="4" fillId="0" borderId="20" xfId="1" applyFont="1" applyBorder="1"/>
    <xf numFmtId="164" fontId="4" fillId="0" borderId="28" xfId="1" applyNumberFormat="1" applyFont="1" applyBorder="1" applyAlignment="1">
      <alignment horizontal="center"/>
    </xf>
    <xf numFmtId="0" fontId="4" fillId="0" borderId="28" xfId="1" applyFont="1" applyBorder="1"/>
    <xf numFmtId="0" fontId="4" fillId="0" borderId="2" xfId="1" applyFont="1" applyBorder="1" applyAlignment="1">
      <alignment horizontal="center"/>
    </xf>
    <xf numFmtId="3" fontId="4" fillId="0" borderId="2" xfId="1" applyNumberFormat="1" applyFont="1" applyBorder="1" applyAlignment="1">
      <alignment horizontal="center"/>
    </xf>
    <xf numFmtId="0" fontId="4" fillId="0" borderId="22" xfId="1" applyFont="1" applyBorder="1"/>
    <xf numFmtId="164" fontId="4" fillId="0" borderId="25" xfId="1" applyNumberFormat="1" applyFont="1" applyBorder="1" applyAlignment="1">
      <alignment horizontal="center"/>
    </xf>
    <xf numFmtId="0" fontId="4" fillId="0" borderId="25" xfId="1" applyFont="1" applyBorder="1"/>
    <xf numFmtId="0" fontId="4" fillId="0" borderId="17" xfId="1" applyFont="1" applyBorder="1" applyAlignment="1">
      <alignment horizontal="center"/>
    </xf>
    <xf numFmtId="0" fontId="4" fillId="0" borderId="23" xfId="1" applyFont="1" applyBorder="1"/>
    <xf numFmtId="3" fontId="4" fillId="0" borderId="15" xfId="0" applyNumberFormat="1" applyFont="1" applyBorder="1" applyAlignment="1">
      <alignment horizontal="center"/>
    </xf>
    <xf numFmtId="3" fontId="4" fillId="0" borderId="16" xfId="0" applyNumberFormat="1" applyFont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0" fontId="4" fillId="0" borderId="26" xfId="1" applyFont="1" applyBorder="1" applyAlignment="1">
      <alignment horizontal="center"/>
    </xf>
    <xf numFmtId="0" fontId="4" fillId="0" borderId="27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1" fontId="4" fillId="0" borderId="11" xfId="1" applyNumberFormat="1" applyFont="1" applyBorder="1" applyAlignment="1">
      <alignment horizontal="center"/>
    </xf>
    <xf numFmtId="1" fontId="4" fillId="0" borderId="12" xfId="1" applyNumberFormat="1" applyFont="1" applyBorder="1" applyAlignment="1">
      <alignment horizontal="center"/>
    </xf>
    <xf numFmtId="3" fontId="4" fillId="0" borderId="8" xfId="1" applyNumberFormat="1" applyFont="1" applyBorder="1" applyAlignment="1">
      <alignment horizontal="center"/>
    </xf>
    <xf numFmtId="3" fontId="4" fillId="0" borderId="16" xfId="1" applyNumberFormat="1" applyFont="1" applyBorder="1" applyAlignment="1">
      <alignment horizontal="center"/>
    </xf>
    <xf numFmtId="3" fontId="4" fillId="0" borderId="15" xfId="1" applyNumberFormat="1" applyFont="1" applyBorder="1" applyAlignment="1">
      <alignment horizontal="center"/>
    </xf>
    <xf numFmtId="1" fontId="4" fillId="0" borderId="7" xfId="1" applyNumberFormat="1" applyFont="1" applyBorder="1" applyAlignment="1">
      <alignment horizontal="center"/>
    </xf>
    <xf numFmtId="3" fontId="4" fillId="0" borderId="26" xfId="1" applyNumberFormat="1" applyFont="1" applyBorder="1" applyAlignment="1">
      <alignment horizontal="center"/>
    </xf>
    <xf numFmtId="3" fontId="4" fillId="0" borderId="27" xfId="1" applyNumberFormat="1" applyFont="1" applyBorder="1" applyAlignment="1">
      <alignment horizontal="center"/>
    </xf>
    <xf numFmtId="3" fontId="4" fillId="0" borderId="6" xfId="1" applyNumberFormat="1" applyFont="1" applyBorder="1" applyAlignment="1">
      <alignment horizontal="center"/>
    </xf>
    <xf numFmtId="0" fontId="3" fillId="0" borderId="9" xfId="1" applyFont="1" applyBorder="1" applyAlignment="1">
      <alignment horizontal="center" textRotation="90"/>
    </xf>
    <xf numFmtId="0" fontId="3" fillId="0" borderId="4" xfId="1" applyFont="1" applyBorder="1" applyAlignment="1">
      <alignment horizontal="center" textRotation="90"/>
    </xf>
    <xf numFmtId="0" fontId="3" fillId="0" borderId="10" xfId="1" applyFont="1" applyBorder="1" applyAlignment="1">
      <alignment horizontal="center" textRotation="90"/>
    </xf>
    <xf numFmtId="1" fontId="3" fillId="0" borderId="9" xfId="1" applyNumberFormat="1" applyFont="1" applyBorder="1" applyAlignment="1">
      <alignment horizontal="center" textRotation="90"/>
    </xf>
    <xf numFmtId="1" fontId="3" fillId="0" borderId="4" xfId="1" applyNumberFormat="1" applyFont="1" applyBorder="1" applyAlignment="1">
      <alignment horizontal="center" textRotation="90"/>
    </xf>
    <xf numFmtId="1" fontId="3" fillId="0" borderId="10" xfId="1" applyNumberFormat="1" applyFont="1" applyBorder="1" applyAlignment="1">
      <alignment horizontal="center" textRotation="90"/>
    </xf>
    <xf numFmtId="3" fontId="4" fillId="0" borderId="7" xfId="1" applyNumberFormat="1" applyFont="1" applyBorder="1" applyAlignment="1">
      <alignment horizontal="center"/>
    </xf>
    <xf numFmtId="3" fontId="4" fillId="0" borderId="12" xfId="1" applyNumberFormat="1" applyFont="1" applyBorder="1" applyAlignment="1">
      <alignment horizontal="center"/>
    </xf>
    <xf numFmtId="3" fontId="4" fillId="0" borderId="25" xfId="1" applyNumberFormat="1" applyFont="1" applyBorder="1" applyAlignment="1">
      <alignment horizontal="center"/>
    </xf>
    <xf numFmtId="3" fontId="4" fillId="0" borderId="23" xfId="1" applyNumberFormat="1" applyFont="1" applyBorder="1" applyAlignment="1">
      <alignment horizontal="center"/>
    </xf>
    <xf numFmtId="0" fontId="13" fillId="0" borderId="11" xfId="1" applyFont="1" applyBorder="1" applyAlignment="1">
      <alignment horizontal="center"/>
    </xf>
    <xf numFmtId="0" fontId="13" fillId="0" borderId="12" xfId="1" applyFont="1" applyBorder="1" applyAlignment="1">
      <alignment horizontal="center"/>
    </xf>
    <xf numFmtId="0" fontId="13" fillId="0" borderId="15" xfId="1" applyFont="1" applyBorder="1" applyAlignment="1">
      <alignment horizontal="center"/>
    </xf>
    <xf numFmtId="0" fontId="13" fillId="0" borderId="16" xfId="1" applyFont="1" applyBorder="1" applyAlignment="1">
      <alignment horizontal="center"/>
    </xf>
    <xf numFmtId="3" fontId="4" fillId="0" borderId="24" xfId="1" applyNumberFormat="1" applyFont="1" applyBorder="1" applyAlignment="1">
      <alignment horizontal="center"/>
    </xf>
    <xf numFmtId="3" fontId="4" fillId="0" borderId="20" xfId="1" applyNumberFormat="1" applyFont="1" applyBorder="1" applyAlignment="1">
      <alignment horizontal="center"/>
    </xf>
    <xf numFmtId="3" fontId="4" fillId="0" borderId="28" xfId="1" applyNumberFormat="1" applyFont="1" applyBorder="1" applyAlignment="1">
      <alignment horizontal="center"/>
    </xf>
    <xf numFmtId="3" fontId="4" fillId="0" borderId="22" xfId="1" applyNumberFormat="1" applyFont="1" applyBorder="1" applyAlignment="1">
      <alignment horizontal="center"/>
    </xf>
    <xf numFmtId="3" fontId="4" fillId="0" borderId="10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0" fontId="4" fillId="0" borderId="0" xfId="1" applyFont="1" applyBorder="1"/>
    <xf numFmtId="0" fontId="4" fillId="0" borderId="0" xfId="1" applyFont="1" applyBorder="1" applyAlignment="1">
      <alignment horizontal="center"/>
    </xf>
    <xf numFmtId="3" fontId="4" fillId="0" borderId="0" xfId="1" applyNumberFormat="1" applyFont="1" applyBorder="1" applyAlignment="1">
      <alignment horizontal="center"/>
    </xf>
    <xf numFmtId="3" fontId="4" fillId="0" borderId="0" xfId="1" applyNumberFormat="1" applyFont="1" applyBorder="1"/>
    <xf numFmtId="164" fontId="9" fillId="0" borderId="0" xfId="1" applyNumberFormat="1" applyFont="1" applyAlignment="1">
      <alignment horizontal="left"/>
    </xf>
    <xf numFmtId="0" fontId="18" fillId="0" borderId="0" xfId="6" applyAlignment="1">
      <alignment vertical="center"/>
    </xf>
    <xf numFmtId="0" fontId="4" fillId="0" borderId="0" xfId="4" applyFont="1" applyBorder="1" applyAlignment="1">
      <alignment horizontal="center"/>
    </xf>
    <xf numFmtId="0" fontId="4" fillId="0" borderId="0" xfId="4" applyFont="1" applyBorder="1"/>
    <xf numFmtId="3" fontId="4" fillId="0" borderId="0" xfId="4" applyNumberFormat="1" applyFont="1" applyBorder="1"/>
    <xf numFmtId="0" fontId="13" fillId="0" borderId="0" xfId="1" applyFont="1" applyBorder="1"/>
  </cellXfs>
  <cellStyles count="7">
    <cellStyle name="Hyperkobling" xfId="6" builtinId="8"/>
    <cellStyle name="Normal" xfId="0" builtinId="0"/>
    <cellStyle name="Normal 2" xfId="1" xr:uid="{00000000-0005-0000-0000-000001000000}"/>
    <cellStyle name="Normal 3" xfId="2" xr:uid="{00000000-0005-0000-0000-000002000000}"/>
    <cellStyle name="Normal 3 2" xfId="5" xr:uid="{389374AB-6DA3-4581-AEB9-481238522B26}"/>
    <cellStyle name="Normal 4" xfId="4" xr:uid="{C6CDD955-0163-403F-85AF-E70E871C8A62}"/>
    <cellStyle name="Prosent 2" xfId="3" xr:uid="{D6B214B0-8508-46F8-B70F-3B490631C98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issuu.com/gyldendalnorskforlag/docs/_24_gr_l_regn_trykkfeil_oppdat_liste_ver2a_.doc?fr=xPf81NTU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showGridLines="0" workbookViewId="0">
      <selection activeCell="H15" sqref="H15"/>
    </sheetView>
  </sheetViews>
  <sheetFormatPr baseColWidth="10" defaultRowHeight="15.75" x14ac:dyDescent="0.25"/>
  <cols>
    <col min="1" max="1" width="6.85546875" style="7" customWidth="1"/>
    <col min="2" max="2" width="48" style="7" customWidth="1"/>
    <col min="3" max="16384" width="11.42578125" style="7"/>
  </cols>
  <sheetData>
    <row r="1" spans="1:3" x14ac:dyDescent="0.25">
      <c r="A1" s="110" t="s">
        <v>145</v>
      </c>
    </row>
    <row r="3" spans="1:3" x14ac:dyDescent="0.25">
      <c r="A3" s="7" t="s">
        <v>32</v>
      </c>
      <c r="B3" s="314" t="s">
        <v>144</v>
      </c>
      <c r="C3" s="111"/>
    </row>
    <row r="5" spans="1:3" x14ac:dyDescent="0.25">
      <c r="A5" s="7" t="s">
        <v>40</v>
      </c>
      <c r="B5" s="314" t="s">
        <v>147</v>
      </c>
      <c r="C5" s="111"/>
    </row>
    <row r="9" spans="1:3" x14ac:dyDescent="0.25">
      <c r="A9" s="110" t="s">
        <v>146</v>
      </c>
    </row>
    <row r="11" spans="1:3" x14ac:dyDescent="0.25">
      <c r="A11" s="7" t="s">
        <v>32</v>
      </c>
      <c r="B11" s="314" t="s">
        <v>148</v>
      </c>
      <c r="C11" s="111"/>
    </row>
    <row r="13" spans="1:3" x14ac:dyDescent="0.25">
      <c r="A13" s="7" t="s">
        <v>40</v>
      </c>
      <c r="B13" s="314" t="s">
        <v>149</v>
      </c>
      <c r="C13" s="111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7.1 og 7.2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4"/>
  <sheetViews>
    <sheetView showGridLines="0" showZeros="0" zoomScaleNormal="100" workbookViewId="0">
      <selection activeCell="P23" sqref="P23"/>
    </sheetView>
  </sheetViews>
  <sheetFormatPr baseColWidth="10" defaultRowHeight="15" x14ac:dyDescent="0.2"/>
  <cols>
    <col min="1" max="1" width="6.7109375" style="6" bestFit="1" customWidth="1"/>
    <col min="2" max="2" width="16.28515625" style="6" customWidth="1"/>
    <col min="3" max="3" width="3.85546875" style="6" customWidth="1"/>
    <col min="4" max="13" width="9.7109375" style="6" customWidth="1"/>
    <col min="14" max="14" width="3.85546875" style="6" customWidth="1"/>
    <col min="15" max="23" width="9.7109375" style="6" customWidth="1"/>
    <col min="24" max="16384" width="11.42578125" style="6"/>
  </cols>
  <sheetData>
    <row r="1" spans="1:23" s="7" customFormat="1" ht="15.75" x14ac:dyDescent="0.25">
      <c r="A1" s="110" t="s">
        <v>150</v>
      </c>
    </row>
    <row r="2" spans="1:23" s="7" customFormat="1" ht="15.75" x14ac:dyDescent="0.25">
      <c r="A2" s="110"/>
    </row>
    <row r="3" spans="1:23" s="7" customFormat="1" ht="15.75" x14ac:dyDescent="0.25">
      <c r="A3" s="7" t="s">
        <v>32</v>
      </c>
      <c r="D3" s="349" t="s">
        <v>98</v>
      </c>
      <c r="E3" s="350"/>
      <c r="J3" s="349" t="s">
        <v>99</v>
      </c>
      <c r="K3" s="350"/>
    </row>
    <row r="4" spans="1:23" ht="15.75" customHeight="1" x14ac:dyDescent="0.25">
      <c r="A4" s="25" t="s">
        <v>6</v>
      </c>
      <c r="B4" s="22" t="s">
        <v>7</v>
      </c>
      <c r="C4" s="112" t="s">
        <v>33</v>
      </c>
      <c r="D4" s="351">
        <v>10004</v>
      </c>
      <c r="E4" s="348"/>
      <c r="F4" s="347">
        <v>1900</v>
      </c>
      <c r="G4" s="348"/>
      <c r="H4" s="347">
        <v>1920</v>
      </c>
      <c r="I4" s="348"/>
      <c r="J4" s="347">
        <v>20007</v>
      </c>
      <c r="K4" s="348"/>
      <c r="L4" s="347" t="s">
        <v>0</v>
      </c>
      <c r="M4" s="348"/>
      <c r="N4" s="112" t="s">
        <v>33</v>
      </c>
      <c r="O4" s="347" t="s">
        <v>1</v>
      </c>
      <c r="P4" s="348"/>
      <c r="Q4" s="347">
        <v>3000</v>
      </c>
      <c r="R4" s="348"/>
      <c r="S4" s="347">
        <v>4000</v>
      </c>
      <c r="T4" s="348"/>
      <c r="U4" s="347">
        <v>6800</v>
      </c>
      <c r="V4" s="348"/>
      <c r="W4" s="315" t="s">
        <v>103</v>
      </c>
    </row>
    <row r="5" spans="1:23" ht="15.75" x14ac:dyDescent="0.25">
      <c r="A5" s="12"/>
      <c r="B5" s="21"/>
      <c r="C5" s="113" t="s">
        <v>8</v>
      </c>
      <c r="D5" s="352" t="s">
        <v>11</v>
      </c>
      <c r="E5" s="346"/>
      <c r="F5" s="345" t="s">
        <v>3</v>
      </c>
      <c r="G5" s="346"/>
      <c r="H5" s="345" t="s">
        <v>14</v>
      </c>
      <c r="I5" s="346"/>
      <c r="J5" s="345" t="s">
        <v>12</v>
      </c>
      <c r="K5" s="346"/>
      <c r="L5" s="345" t="s">
        <v>4</v>
      </c>
      <c r="M5" s="346"/>
      <c r="N5" s="113" t="s">
        <v>8</v>
      </c>
      <c r="O5" s="345" t="s">
        <v>4</v>
      </c>
      <c r="P5" s="346"/>
      <c r="Q5" s="345" t="s">
        <v>13</v>
      </c>
      <c r="R5" s="346"/>
      <c r="S5" s="345" t="s">
        <v>5</v>
      </c>
      <c r="T5" s="346"/>
      <c r="U5" s="345" t="s">
        <v>35</v>
      </c>
      <c r="V5" s="346"/>
      <c r="W5" s="316"/>
    </row>
    <row r="6" spans="1:23" ht="15.75" x14ac:dyDescent="0.25">
      <c r="A6" s="24"/>
      <c r="B6" s="23"/>
      <c r="C6" s="24"/>
      <c r="D6" s="20" t="s">
        <v>9</v>
      </c>
      <c r="E6" s="3" t="s">
        <v>10</v>
      </c>
      <c r="F6" s="3" t="s">
        <v>9</v>
      </c>
      <c r="G6" s="3" t="s">
        <v>10</v>
      </c>
      <c r="H6" s="3" t="s">
        <v>9</v>
      </c>
      <c r="I6" s="3" t="s">
        <v>10</v>
      </c>
      <c r="J6" s="3" t="s">
        <v>9</v>
      </c>
      <c r="K6" s="3" t="s">
        <v>10</v>
      </c>
      <c r="L6" s="3" t="s">
        <v>9</v>
      </c>
      <c r="M6" s="3" t="s">
        <v>10</v>
      </c>
      <c r="N6" s="24"/>
      <c r="O6" s="3" t="s">
        <v>9</v>
      </c>
      <c r="P6" s="3" t="s">
        <v>10</v>
      </c>
      <c r="Q6" s="3" t="s">
        <v>9</v>
      </c>
      <c r="R6" s="3" t="s">
        <v>10</v>
      </c>
      <c r="S6" s="3" t="s">
        <v>9</v>
      </c>
      <c r="T6" s="3" t="s">
        <v>10</v>
      </c>
      <c r="U6" s="3" t="s">
        <v>9</v>
      </c>
      <c r="V6" s="3" t="s">
        <v>10</v>
      </c>
      <c r="W6" s="24"/>
    </row>
    <row r="7" spans="1:23" ht="15.75" x14ac:dyDescent="0.25">
      <c r="A7" s="114" t="s">
        <v>15</v>
      </c>
      <c r="B7" s="5" t="s">
        <v>5</v>
      </c>
      <c r="C7" s="19">
        <v>1</v>
      </c>
      <c r="D7" s="8"/>
      <c r="E7" s="13"/>
      <c r="F7" s="8"/>
      <c r="G7" s="13"/>
      <c r="H7" s="8"/>
      <c r="I7" s="13"/>
      <c r="J7" s="8"/>
      <c r="K7" s="13"/>
      <c r="L7" s="8"/>
      <c r="M7" s="13"/>
      <c r="N7" s="19">
        <v>1</v>
      </c>
      <c r="O7" s="8"/>
      <c r="P7" s="13"/>
      <c r="Q7" s="8"/>
      <c r="R7" s="13"/>
      <c r="S7" s="8"/>
      <c r="T7" s="13"/>
      <c r="U7" s="8"/>
      <c r="V7" s="13"/>
      <c r="W7" s="8">
        <f>D7+F7+H7+J7+L7+O7+Q7+S7+U7-E7-G7-I7-K7-M7-P7-R7-T7-V7</f>
        <v>0</v>
      </c>
    </row>
    <row r="8" spans="1:23" ht="15.75" x14ac:dyDescent="0.25">
      <c r="A8" s="115" t="s">
        <v>15</v>
      </c>
      <c r="B8" s="4" t="s">
        <v>16</v>
      </c>
      <c r="C8" s="18">
        <v>2</v>
      </c>
      <c r="D8" s="9"/>
      <c r="E8" s="14"/>
      <c r="F8" s="9"/>
      <c r="G8" s="14"/>
      <c r="H8" s="9"/>
      <c r="I8" s="14"/>
      <c r="J8" s="9"/>
      <c r="K8" s="14"/>
      <c r="L8" s="9"/>
      <c r="M8" s="14"/>
      <c r="N8" s="18">
        <v>2</v>
      </c>
      <c r="O8" s="9"/>
      <c r="P8" s="14"/>
      <c r="Q8" s="9"/>
      <c r="R8" s="14"/>
      <c r="S8" s="9"/>
      <c r="T8" s="14"/>
      <c r="U8" s="9"/>
      <c r="V8" s="14"/>
      <c r="W8" s="9">
        <f t="shared" ref="W8:W18" si="0">D8+F8+H8+J8+L8+O8+Q8+S8+U8-E8-G8-I8-K8-M8-P8-R8-T8-V8</f>
        <v>0</v>
      </c>
    </row>
    <row r="9" spans="1:23" ht="15.75" x14ac:dyDescent="0.25">
      <c r="A9" s="115" t="s">
        <v>17</v>
      </c>
      <c r="B9" s="4" t="s">
        <v>67</v>
      </c>
      <c r="C9" s="18">
        <v>3</v>
      </c>
      <c r="D9" s="9"/>
      <c r="E9" s="14"/>
      <c r="F9" s="9"/>
      <c r="G9" s="14"/>
      <c r="H9" s="9"/>
      <c r="I9" s="14"/>
      <c r="J9" s="9"/>
      <c r="K9" s="14"/>
      <c r="L9" s="9"/>
      <c r="M9" s="14"/>
      <c r="N9" s="18">
        <v>3</v>
      </c>
      <c r="O9" s="9"/>
      <c r="P9" s="14"/>
      <c r="Q9" s="9"/>
      <c r="R9" s="14"/>
      <c r="S9" s="9"/>
      <c r="T9" s="14"/>
      <c r="U9" s="9"/>
      <c r="V9" s="14"/>
      <c r="W9" s="9">
        <f t="shared" si="0"/>
        <v>0</v>
      </c>
    </row>
    <row r="10" spans="1:23" ht="15.75" x14ac:dyDescent="0.25">
      <c r="A10" s="115" t="s">
        <v>18</v>
      </c>
      <c r="B10" s="4" t="s">
        <v>19</v>
      </c>
      <c r="C10" s="18">
        <v>4</v>
      </c>
      <c r="D10" s="9"/>
      <c r="E10" s="14"/>
      <c r="F10" s="9"/>
      <c r="G10" s="14"/>
      <c r="H10" s="9"/>
      <c r="I10" s="14"/>
      <c r="J10" s="9"/>
      <c r="K10" s="14"/>
      <c r="L10" s="9"/>
      <c r="M10" s="14"/>
      <c r="N10" s="18">
        <v>4</v>
      </c>
      <c r="O10" s="9"/>
      <c r="P10" s="14"/>
      <c r="Q10" s="9"/>
      <c r="R10" s="14"/>
      <c r="S10" s="9"/>
      <c r="T10" s="14"/>
      <c r="U10" s="9"/>
      <c r="V10" s="14"/>
      <c r="W10" s="9">
        <f t="shared" si="0"/>
        <v>0</v>
      </c>
    </row>
    <row r="11" spans="1:23" ht="15.75" x14ac:dyDescent="0.25">
      <c r="A11" s="115" t="s">
        <v>20</v>
      </c>
      <c r="B11" s="4" t="s">
        <v>21</v>
      </c>
      <c r="C11" s="18">
        <v>5</v>
      </c>
      <c r="D11" s="9"/>
      <c r="E11" s="14"/>
      <c r="F11" s="9"/>
      <c r="G11" s="14"/>
      <c r="H11" s="9"/>
      <c r="I11" s="14"/>
      <c r="J11" s="9"/>
      <c r="K11" s="14"/>
      <c r="L11" s="9"/>
      <c r="M11" s="14"/>
      <c r="N11" s="18">
        <v>5</v>
      </c>
      <c r="O11" s="9"/>
      <c r="P11" s="14"/>
      <c r="Q11" s="9"/>
      <c r="R11" s="14"/>
      <c r="S11" s="9"/>
      <c r="T11" s="14"/>
      <c r="U11" s="9"/>
      <c r="V11" s="14"/>
      <c r="W11" s="9">
        <f t="shared" si="0"/>
        <v>0</v>
      </c>
    </row>
    <row r="12" spans="1:23" ht="15.75" x14ac:dyDescent="0.25">
      <c r="A12" s="115">
        <v>43788</v>
      </c>
      <c r="B12" s="4" t="s">
        <v>22</v>
      </c>
      <c r="C12" s="18">
        <v>6</v>
      </c>
      <c r="D12" s="9"/>
      <c r="E12" s="14"/>
      <c r="F12" s="9"/>
      <c r="G12" s="14"/>
      <c r="H12" s="9"/>
      <c r="I12" s="14"/>
      <c r="J12" s="9"/>
      <c r="K12" s="14"/>
      <c r="L12" s="9"/>
      <c r="M12" s="14"/>
      <c r="N12" s="18">
        <v>6</v>
      </c>
      <c r="O12" s="9"/>
      <c r="P12" s="14"/>
      <c r="Q12" s="9"/>
      <c r="R12" s="14"/>
      <c r="S12" s="9"/>
      <c r="T12" s="14"/>
      <c r="U12" s="9"/>
      <c r="V12" s="14"/>
      <c r="W12" s="9">
        <f t="shared" si="0"/>
        <v>0</v>
      </c>
    </row>
    <row r="13" spans="1:23" ht="15.75" x14ac:dyDescent="0.25">
      <c r="A13" s="116">
        <v>43788</v>
      </c>
      <c r="B13" s="116" t="s">
        <v>21</v>
      </c>
      <c r="C13" s="18">
        <v>7</v>
      </c>
      <c r="D13" s="9"/>
      <c r="E13" s="14"/>
      <c r="F13" s="9"/>
      <c r="G13" s="14"/>
      <c r="H13" s="9"/>
      <c r="I13" s="14"/>
      <c r="J13" s="9"/>
      <c r="K13" s="14"/>
      <c r="L13" s="9"/>
      <c r="M13" s="14"/>
      <c r="N13" s="18">
        <v>7</v>
      </c>
      <c r="O13" s="9"/>
      <c r="P13" s="14"/>
      <c r="Q13" s="9"/>
      <c r="R13" s="14"/>
      <c r="S13" s="9"/>
      <c r="T13" s="14"/>
      <c r="U13" s="9"/>
      <c r="V13" s="14"/>
      <c r="W13" s="9">
        <f t="shared" si="0"/>
        <v>0</v>
      </c>
    </row>
    <row r="14" spans="1:23" ht="15.75" x14ac:dyDescent="0.25">
      <c r="A14" s="116">
        <v>43792</v>
      </c>
      <c r="B14" s="116" t="s">
        <v>5</v>
      </c>
      <c r="C14" s="18">
        <v>8</v>
      </c>
      <c r="D14" s="9"/>
      <c r="E14" s="14"/>
      <c r="F14" s="9"/>
      <c r="G14" s="14"/>
      <c r="H14" s="9"/>
      <c r="I14" s="14"/>
      <c r="J14" s="9"/>
      <c r="K14" s="14"/>
      <c r="L14" s="9"/>
      <c r="M14" s="14"/>
      <c r="N14" s="18">
        <v>8</v>
      </c>
      <c r="O14" s="9"/>
      <c r="P14" s="14"/>
      <c r="Q14" s="9"/>
      <c r="R14" s="14"/>
      <c r="S14" s="9"/>
      <c r="T14" s="14"/>
      <c r="U14" s="9"/>
      <c r="V14" s="14"/>
      <c r="W14" s="9">
        <f t="shared" si="0"/>
        <v>0</v>
      </c>
    </row>
    <row r="15" spans="1:23" ht="15.75" x14ac:dyDescent="0.25">
      <c r="A15" s="114">
        <v>43794</v>
      </c>
      <c r="B15" s="116" t="s">
        <v>23</v>
      </c>
      <c r="C15" s="18">
        <v>9</v>
      </c>
      <c r="D15" s="10"/>
      <c r="E15" s="15"/>
      <c r="F15" s="10"/>
      <c r="G15" s="15"/>
      <c r="H15" s="10"/>
      <c r="I15" s="15"/>
      <c r="J15" s="10"/>
      <c r="K15" s="15"/>
      <c r="L15" s="10"/>
      <c r="M15" s="15"/>
      <c r="N15" s="18">
        <v>9</v>
      </c>
      <c r="O15" s="10"/>
      <c r="P15" s="15"/>
      <c r="Q15" s="10"/>
      <c r="R15" s="15"/>
      <c r="S15" s="10"/>
      <c r="T15" s="15"/>
      <c r="U15" s="10"/>
      <c r="V15" s="15"/>
      <c r="W15" s="9">
        <f t="shared" si="0"/>
        <v>0</v>
      </c>
    </row>
    <row r="16" spans="1:23" ht="15.75" x14ac:dyDescent="0.25">
      <c r="A16" s="115">
        <v>43799</v>
      </c>
      <c r="B16" s="4" t="s">
        <v>24</v>
      </c>
      <c r="C16" s="18">
        <v>10</v>
      </c>
      <c r="D16" s="9"/>
      <c r="E16" s="14"/>
      <c r="F16" s="9"/>
      <c r="G16" s="14"/>
      <c r="H16" s="9"/>
      <c r="I16" s="14"/>
      <c r="J16" s="9"/>
      <c r="K16" s="14"/>
      <c r="L16" s="9"/>
      <c r="M16" s="14"/>
      <c r="N16" s="18">
        <v>10</v>
      </c>
      <c r="O16" s="9"/>
      <c r="P16" s="14"/>
      <c r="Q16" s="9"/>
      <c r="R16" s="14"/>
      <c r="S16" s="9"/>
      <c r="T16" s="14"/>
      <c r="U16" s="9"/>
      <c r="V16" s="14"/>
      <c r="W16" s="9">
        <f t="shared" si="0"/>
        <v>0</v>
      </c>
    </row>
    <row r="17" spans="1:23" ht="15.75" x14ac:dyDescent="0.25">
      <c r="A17" s="115">
        <v>43799</v>
      </c>
      <c r="B17" s="4" t="s">
        <v>37</v>
      </c>
      <c r="C17" s="18">
        <v>11</v>
      </c>
      <c r="D17" s="9"/>
      <c r="E17" s="14"/>
      <c r="F17" s="9"/>
      <c r="G17" s="14"/>
      <c r="H17" s="9"/>
      <c r="I17" s="14"/>
      <c r="J17" s="9"/>
      <c r="K17" s="14"/>
      <c r="L17" s="9"/>
      <c r="M17" s="14"/>
      <c r="N17" s="18">
        <v>11</v>
      </c>
      <c r="O17" s="9"/>
      <c r="P17" s="14"/>
      <c r="Q17" s="9"/>
      <c r="R17" s="14"/>
      <c r="S17" s="9"/>
      <c r="T17" s="14"/>
      <c r="U17" s="9"/>
      <c r="V17" s="14"/>
      <c r="W17" s="128">
        <f t="shared" si="0"/>
        <v>0</v>
      </c>
    </row>
    <row r="18" spans="1:23" s="16" customFormat="1" ht="20.25" x14ac:dyDescent="0.3">
      <c r="A18" s="1"/>
      <c r="B18" s="2" t="s">
        <v>25</v>
      </c>
      <c r="C18" s="117">
        <v>12</v>
      </c>
      <c r="D18" s="11">
        <f t="shared" ref="D18:M18" si="1">SUM(D7:D17)</f>
        <v>0</v>
      </c>
      <c r="E18" s="17">
        <f t="shared" si="1"/>
        <v>0</v>
      </c>
      <c r="F18" s="11">
        <f t="shared" si="1"/>
        <v>0</v>
      </c>
      <c r="G18" s="17">
        <f t="shared" si="1"/>
        <v>0</v>
      </c>
      <c r="H18" s="11">
        <f t="shared" si="1"/>
        <v>0</v>
      </c>
      <c r="I18" s="17">
        <f t="shared" si="1"/>
        <v>0</v>
      </c>
      <c r="J18" s="11">
        <f t="shared" si="1"/>
        <v>0</v>
      </c>
      <c r="K18" s="17">
        <f t="shared" si="1"/>
        <v>0</v>
      </c>
      <c r="L18" s="11">
        <f t="shared" si="1"/>
        <v>0</v>
      </c>
      <c r="M18" s="17">
        <f t="shared" si="1"/>
        <v>0</v>
      </c>
      <c r="N18" s="117">
        <v>12</v>
      </c>
      <c r="O18" s="11">
        <f t="shared" ref="O18:V18" si="2">SUM(O7:O17)</f>
        <v>0</v>
      </c>
      <c r="P18" s="17">
        <f t="shared" si="2"/>
        <v>0</v>
      </c>
      <c r="Q18" s="11">
        <f t="shared" si="2"/>
        <v>0</v>
      </c>
      <c r="R18" s="17">
        <f t="shared" si="2"/>
        <v>0</v>
      </c>
      <c r="S18" s="11">
        <f t="shared" si="2"/>
        <v>0</v>
      </c>
      <c r="T18" s="17">
        <f t="shared" si="2"/>
        <v>0</v>
      </c>
      <c r="U18" s="11">
        <f t="shared" si="2"/>
        <v>0</v>
      </c>
      <c r="V18" s="17">
        <f t="shared" si="2"/>
        <v>0</v>
      </c>
      <c r="W18" s="11">
        <f t="shared" si="0"/>
        <v>0</v>
      </c>
    </row>
    <row r="19" spans="1:23" s="7" customFormat="1" ht="15.75" x14ac:dyDescent="0.25"/>
    <row r="20" spans="1:23" s="7" customFormat="1" ht="15.75" x14ac:dyDescent="0.25">
      <c r="A20" s="7" t="s">
        <v>68</v>
      </c>
    </row>
    <row r="21" spans="1:23" s="7" customFormat="1" ht="15.75" x14ac:dyDescent="0.25">
      <c r="A21" s="7" t="s">
        <v>69</v>
      </c>
    </row>
    <row r="22" spans="1:23" s="7" customFormat="1" ht="15.75" x14ac:dyDescent="0.25"/>
    <row r="23" spans="1:23" s="7" customFormat="1" ht="15.75" x14ac:dyDescent="0.25">
      <c r="C23" s="7" t="s">
        <v>40</v>
      </c>
      <c r="D23" s="319" t="s">
        <v>6</v>
      </c>
      <c r="E23" s="132" t="s">
        <v>7</v>
      </c>
      <c r="F23" s="133"/>
      <c r="G23" s="136" t="s">
        <v>9</v>
      </c>
      <c r="H23" s="139" t="s">
        <v>78</v>
      </c>
      <c r="I23" s="136" t="s">
        <v>77</v>
      </c>
      <c r="J23" s="139" t="s">
        <v>78</v>
      </c>
      <c r="K23" s="138" t="s">
        <v>80</v>
      </c>
    </row>
    <row r="24" spans="1:23" s="7" customFormat="1" ht="15.75" x14ac:dyDescent="0.25">
      <c r="D24" s="122"/>
      <c r="E24" s="122"/>
      <c r="F24" s="134"/>
      <c r="G24" s="137" t="s">
        <v>76</v>
      </c>
      <c r="H24" s="140" t="s">
        <v>79</v>
      </c>
      <c r="I24" s="137" t="s">
        <v>76</v>
      </c>
      <c r="J24" s="140" t="s">
        <v>79</v>
      </c>
      <c r="K24" s="141"/>
    </row>
    <row r="25" spans="1:23" s="7" customFormat="1" ht="15.75" x14ac:dyDescent="0.25">
      <c r="D25" s="317">
        <v>45615</v>
      </c>
      <c r="E25" s="142"/>
      <c r="F25" s="143"/>
      <c r="G25" s="150"/>
      <c r="H25" s="144"/>
      <c r="I25" s="150"/>
      <c r="J25" s="144"/>
      <c r="K25" s="148"/>
    </row>
    <row r="26" spans="1:23" s="7" customFormat="1" ht="15.75" x14ac:dyDescent="0.25">
      <c r="D26" s="318">
        <v>45615</v>
      </c>
      <c r="E26" s="145"/>
      <c r="F26" s="146"/>
      <c r="G26" s="151"/>
      <c r="H26" s="147"/>
      <c r="I26" s="151"/>
      <c r="J26" s="147"/>
      <c r="K26" s="149"/>
    </row>
    <row r="27" spans="1:23" s="7" customFormat="1" ht="15.75" x14ac:dyDescent="0.25">
      <c r="D27" s="135"/>
    </row>
    <row r="28" spans="1:23" s="7" customFormat="1" ht="15.75" x14ac:dyDescent="0.25">
      <c r="D28" s="135"/>
    </row>
    <row r="29" spans="1:23" s="7" customFormat="1" ht="15.75" x14ac:dyDescent="0.25"/>
    <row r="30" spans="1:23" s="7" customFormat="1" ht="15.75" x14ac:dyDescent="0.25"/>
    <row r="31" spans="1:23" s="7" customFormat="1" ht="15.75" x14ac:dyDescent="0.25"/>
    <row r="32" spans="1:23" s="7" customFormat="1" ht="15.75" x14ac:dyDescent="0.25"/>
    <row r="33" s="7" customFormat="1" ht="15.75" x14ac:dyDescent="0.25"/>
    <row r="34" s="7" customFormat="1" ht="15.75" x14ac:dyDescent="0.25"/>
  </sheetData>
  <mergeCells count="20">
    <mergeCell ref="U5:V5"/>
    <mergeCell ref="S4:T4"/>
    <mergeCell ref="U4:V4"/>
    <mergeCell ref="Q4:R4"/>
    <mergeCell ref="Q5:R5"/>
    <mergeCell ref="S5:T5"/>
    <mergeCell ref="O5:P5"/>
    <mergeCell ref="O4:P4"/>
    <mergeCell ref="D3:E3"/>
    <mergeCell ref="J3:K3"/>
    <mergeCell ref="D4:E4"/>
    <mergeCell ref="F4:G4"/>
    <mergeCell ref="H4:I4"/>
    <mergeCell ref="J4:K4"/>
    <mergeCell ref="L4:M4"/>
    <mergeCell ref="D5:E5"/>
    <mergeCell ref="F5:G5"/>
    <mergeCell ref="H5:I5"/>
    <mergeCell ref="J5:K5"/>
    <mergeCell ref="L5:M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pageOrder="overThenDown" orientation="landscape" horizontalDpi="300" verticalDpi="300" r:id="rId1"/>
  <headerFooter alignWithMargins="0">
    <oddHeader>&amp;COppgave 7.3</oddHeader>
    <oddFooter>&amp;CSide &amp;P av &amp;N</oddFooter>
  </headerFooter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6"/>
  <sheetViews>
    <sheetView showGridLines="0" showZeros="0" zoomScaleNormal="100" workbookViewId="0">
      <selection activeCell="F15" sqref="F15"/>
    </sheetView>
  </sheetViews>
  <sheetFormatPr baseColWidth="10" defaultRowHeight="15" x14ac:dyDescent="0.2"/>
  <cols>
    <col min="1" max="1" width="5.5703125" style="29" bestFit="1" customWidth="1"/>
    <col min="2" max="2" width="17.42578125" style="29" bestFit="1" customWidth="1"/>
    <col min="3" max="3" width="3.85546875" style="29" bestFit="1" customWidth="1"/>
    <col min="4" max="26" width="9.7109375" style="29" customWidth="1"/>
    <col min="27" max="16384" width="11.42578125" style="29"/>
  </cols>
  <sheetData>
    <row r="1" spans="1:26" s="57" customFormat="1" ht="15.75" x14ac:dyDescent="0.25">
      <c r="A1" s="65" t="s">
        <v>151</v>
      </c>
    </row>
    <row r="2" spans="1:26" s="57" customFormat="1" ht="15.75" x14ac:dyDescent="0.25">
      <c r="H2" s="353" t="s">
        <v>99</v>
      </c>
      <c r="I2" s="354"/>
      <c r="J2" s="354"/>
      <c r="K2" s="355"/>
    </row>
    <row r="3" spans="1:26" ht="15.75" customHeight="1" x14ac:dyDescent="0.25">
      <c r="A3" s="26" t="s">
        <v>6</v>
      </c>
      <c r="B3" s="27" t="s">
        <v>7</v>
      </c>
      <c r="C3" s="28" t="s">
        <v>2</v>
      </c>
      <c r="D3" s="361">
        <v>1900</v>
      </c>
      <c r="E3" s="357"/>
      <c r="F3" s="356">
        <v>2380</v>
      </c>
      <c r="G3" s="357"/>
      <c r="H3" s="356">
        <v>20016</v>
      </c>
      <c r="I3" s="357"/>
      <c r="J3" s="356">
        <v>20017</v>
      </c>
      <c r="K3" s="357"/>
      <c r="L3" s="356" t="s">
        <v>0</v>
      </c>
      <c r="M3" s="357"/>
      <c r="N3" s="356" t="s">
        <v>1</v>
      </c>
      <c r="O3" s="357"/>
      <c r="P3" s="356">
        <v>3000</v>
      </c>
      <c r="Q3" s="357"/>
      <c r="R3" s="356">
        <v>4000</v>
      </c>
      <c r="S3" s="357"/>
      <c r="T3" s="356">
        <v>6300</v>
      </c>
      <c r="U3" s="357"/>
      <c r="V3" s="356">
        <v>6304</v>
      </c>
      <c r="W3" s="357"/>
      <c r="X3" s="356">
        <v>6900</v>
      </c>
      <c r="Y3" s="357"/>
      <c r="Z3" s="66" t="s">
        <v>103</v>
      </c>
    </row>
    <row r="4" spans="1:26" ht="15.75" x14ac:dyDescent="0.25">
      <c r="A4" s="30"/>
      <c r="B4" s="31"/>
      <c r="C4" s="32" t="s">
        <v>8</v>
      </c>
      <c r="D4" s="358" t="s">
        <v>3</v>
      </c>
      <c r="E4" s="359"/>
      <c r="F4" s="360" t="s">
        <v>26</v>
      </c>
      <c r="G4" s="359"/>
      <c r="H4" s="360" t="s">
        <v>27</v>
      </c>
      <c r="I4" s="359"/>
      <c r="J4" s="360" t="s">
        <v>28</v>
      </c>
      <c r="K4" s="359"/>
      <c r="L4" s="360" t="s">
        <v>4</v>
      </c>
      <c r="M4" s="359"/>
      <c r="N4" s="360" t="s">
        <v>4</v>
      </c>
      <c r="O4" s="359"/>
      <c r="P4" s="360" t="s">
        <v>29</v>
      </c>
      <c r="Q4" s="359"/>
      <c r="R4" s="360" t="s">
        <v>5</v>
      </c>
      <c r="S4" s="359"/>
      <c r="T4" s="360" t="s">
        <v>30</v>
      </c>
      <c r="U4" s="359"/>
      <c r="V4" s="360" t="s">
        <v>94</v>
      </c>
      <c r="W4" s="359"/>
      <c r="X4" s="360" t="s">
        <v>92</v>
      </c>
      <c r="Y4" s="359"/>
      <c r="Z4" s="190"/>
    </row>
    <row r="5" spans="1:26" ht="15.75" x14ac:dyDescent="0.25">
      <c r="A5" s="33"/>
      <c r="B5" s="34"/>
      <c r="C5" s="35"/>
      <c r="D5" s="36" t="s">
        <v>9</v>
      </c>
      <c r="E5" s="37" t="s">
        <v>10</v>
      </c>
      <c r="F5" s="37" t="s">
        <v>9</v>
      </c>
      <c r="G5" s="37" t="s">
        <v>10</v>
      </c>
      <c r="H5" s="37" t="s">
        <v>9</v>
      </c>
      <c r="I5" s="37" t="s">
        <v>10</v>
      </c>
      <c r="J5" s="37" t="s">
        <v>9</v>
      </c>
      <c r="K5" s="37" t="s">
        <v>10</v>
      </c>
      <c r="L5" s="37" t="s">
        <v>9</v>
      </c>
      <c r="M5" s="37" t="s">
        <v>10</v>
      </c>
      <c r="N5" s="37" t="s">
        <v>9</v>
      </c>
      <c r="O5" s="37" t="s">
        <v>10</v>
      </c>
      <c r="P5" s="37" t="s">
        <v>9</v>
      </c>
      <c r="Q5" s="37" t="s">
        <v>10</v>
      </c>
      <c r="R5" s="37" t="s">
        <v>9</v>
      </c>
      <c r="S5" s="37" t="s">
        <v>10</v>
      </c>
      <c r="T5" s="37" t="s">
        <v>9</v>
      </c>
      <c r="U5" s="37" t="s">
        <v>10</v>
      </c>
      <c r="V5" s="37" t="s">
        <v>9</v>
      </c>
      <c r="W5" s="37" t="s">
        <v>10</v>
      </c>
      <c r="X5" s="37" t="s">
        <v>9</v>
      </c>
      <c r="Y5" s="37" t="s">
        <v>10</v>
      </c>
      <c r="Z5" s="192"/>
    </row>
    <row r="6" spans="1:26" ht="15.75" x14ac:dyDescent="0.25">
      <c r="A6" s="38">
        <v>39847</v>
      </c>
      <c r="B6" s="39"/>
      <c r="C6" s="40">
        <v>152</v>
      </c>
      <c r="D6" s="41"/>
      <c r="E6" s="42"/>
      <c r="F6" s="41"/>
      <c r="G6" s="42"/>
      <c r="H6" s="41"/>
      <c r="I6" s="42"/>
      <c r="J6" s="41"/>
      <c r="K6" s="42"/>
      <c r="L6" s="41"/>
      <c r="M6" s="42"/>
      <c r="N6" s="41"/>
      <c r="O6" s="42"/>
      <c r="P6" s="41"/>
      <c r="Q6" s="42"/>
      <c r="R6" s="41"/>
      <c r="S6" s="42"/>
      <c r="T6" s="41"/>
      <c r="U6" s="42"/>
      <c r="V6" s="41"/>
      <c r="W6" s="42"/>
      <c r="X6" s="41"/>
      <c r="Y6" s="42"/>
      <c r="Z6" s="41">
        <f>D6+F6+H6+J6+L6+N6+P6+R6+T6+V6+X6-E6-G6-I6-K6-M6-O6-Q6-S6-U6-W6-Y6</f>
        <v>0</v>
      </c>
    </row>
    <row r="7" spans="1:26" ht="15.75" x14ac:dyDescent="0.25">
      <c r="A7" s="43">
        <v>39849</v>
      </c>
      <c r="B7" s="44"/>
      <c r="C7" s="45">
        <v>153</v>
      </c>
      <c r="D7" s="46"/>
      <c r="E7" s="47"/>
      <c r="F7" s="46"/>
      <c r="G7" s="47"/>
      <c r="H7" s="46"/>
      <c r="I7" s="47"/>
      <c r="J7" s="46"/>
      <c r="K7" s="47"/>
      <c r="L7" s="46"/>
      <c r="M7" s="47"/>
      <c r="N7" s="46"/>
      <c r="O7" s="47"/>
      <c r="P7" s="46"/>
      <c r="Q7" s="47"/>
      <c r="R7" s="46"/>
      <c r="S7" s="47"/>
      <c r="T7" s="46"/>
      <c r="U7" s="47"/>
      <c r="V7" s="46"/>
      <c r="W7" s="47"/>
      <c r="X7" s="46"/>
      <c r="Y7" s="47"/>
      <c r="Z7" s="46">
        <f t="shared" ref="Z7:Z16" si="0">D7+F7+H7+J7+L7+N7+P7+R7+T7+V7+X7-E7-G7-I7-K7-M7-O7-Q7-S7-U7-W7-Y7</f>
        <v>0</v>
      </c>
    </row>
    <row r="8" spans="1:26" ht="15.75" x14ac:dyDescent="0.25">
      <c r="A8" s="43">
        <v>39852</v>
      </c>
      <c r="B8" s="44"/>
      <c r="C8" s="45">
        <v>154</v>
      </c>
      <c r="D8" s="46"/>
      <c r="E8" s="47"/>
      <c r="F8" s="46"/>
      <c r="G8" s="47"/>
      <c r="H8" s="46"/>
      <c r="I8" s="47"/>
      <c r="J8" s="46"/>
      <c r="K8" s="47"/>
      <c r="L8" s="46"/>
      <c r="M8" s="47"/>
      <c r="N8" s="46"/>
      <c r="O8" s="47"/>
      <c r="P8" s="46"/>
      <c r="Q8" s="47"/>
      <c r="R8" s="46"/>
      <c r="S8" s="47"/>
      <c r="T8" s="46"/>
      <c r="U8" s="47"/>
      <c r="V8" s="46"/>
      <c r="W8" s="47"/>
      <c r="X8" s="46"/>
      <c r="Y8" s="47"/>
      <c r="Z8" s="46">
        <f t="shared" si="0"/>
        <v>0</v>
      </c>
    </row>
    <row r="9" spans="1:26" ht="15.75" x14ac:dyDescent="0.25">
      <c r="A9" s="43">
        <v>39859</v>
      </c>
      <c r="B9" s="44"/>
      <c r="C9" s="45">
        <v>155</v>
      </c>
      <c r="D9" s="46"/>
      <c r="E9" s="47"/>
      <c r="F9" s="46"/>
      <c r="G9" s="47"/>
      <c r="H9" s="46"/>
      <c r="I9" s="47"/>
      <c r="J9" s="46"/>
      <c r="K9" s="47"/>
      <c r="L9" s="46"/>
      <c r="M9" s="47"/>
      <c r="N9" s="46"/>
      <c r="O9" s="47"/>
      <c r="P9" s="46"/>
      <c r="Q9" s="47"/>
      <c r="R9" s="46"/>
      <c r="S9" s="47"/>
      <c r="T9" s="46"/>
      <c r="U9" s="47"/>
      <c r="V9" s="46"/>
      <c r="W9" s="47"/>
      <c r="X9" s="46"/>
      <c r="Y9" s="47"/>
      <c r="Z9" s="46">
        <f t="shared" si="0"/>
        <v>0</v>
      </c>
    </row>
    <row r="10" spans="1:26" ht="15.75" x14ac:dyDescent="0.25">
      <c r="A10" s="43">
        <v>39861</v>
      </c>
      <c r="B10" s="44"/>
      <c r="C10" s="45">
        <v>156</v>
      </c>
      <c r="D10" s="46"/>
      <c r="E10" s="47"/>
      <c r="F10" s="46"/>
      <c r="G10" s="47"/>
      <c r="H10" s="46"/>
      <c r="I10" s="47"/>
      <c r="J10" s="46"/>
      <c r="K10" s="47"/>
      <c r="L10" s="46"/>
      <c r="M10" s="47"/>
      <c r="N10" s="46"/>
      <c r="O10" s="47"/>
      <c r="P10" s="46"/>
      <c r="Q10" s="47"/>
      <c r="R10" s="46"/>
      <c r="S10" s="47"/>
      <c r="T10" s="46"/>
      <c r="U10" s="47"/>
      <c r="V10" s="46"/>
      <c r="W10" s="47"/>
      <c r="X10" s="46"/>
      <c r="Y10" s="47"/>
      <c r="Z10" s="46">
        <f t="shared" si="0"/>
        <v>0</v>
      </c>
    </row>
    <row r="11" spans="1:26" ht="15.75" x14ac:dyDescent="0.25">
      <c r="A11" s="43">
        <v>39865</v>
      </c>
      <c r="B11" s="44"/>
      <c r="C11" s="45">
        <v>157</v>
      </c>
      <c r="D11" s="46"/>
      <c r="E11" s="47"/>
      <c r="F11" s="46"/>
      <c r="G11" s="47"/>
      <c r="H11" s="46"/>
      <c r="I11" s="47"/>
      <c r="J11" s="46"/>
      <c r="K11" s="47"/>
      <c r="L11" s="46"/>
      <c r="M11" s="47"/>
      <c r="N11" s="46"/>
      <c r="O11" s="47"/>
      <c r="P11" s="46"/>
      <c r="Q11" s="47"/>
      <c r="R11" s="46"/>
      <c r="S11" s="47"/>
      <c r="T11" s="46"/>
      <c r="U11" s="47"/>
      <c r="V11" s="46"/>
      <c r="W11" s="47"/>
      <c r="X11" s="46"/>
      <c r="Y11" s="47"/>
      <c r="Z11" s="46">
        <f t="shared" si="0"/>
        <v>0</v>
      </c>
    </row>
    <row r="12" spans="1:26" ht="15.75" x14ac:dyDescent="0.25">
      <c r="A12" s="43">
        <v>39866</v>
      </c>
      <c r="B12" s="44"/>
      <c r="C12" s="45">
        <v>158</v>
      </c>
      <c r="D12" s="46"/>
      <c r="E12" s="47"/>
      <c r="F12" s="46"/>
      <c r="G12" s="47"/>
      <c r="H12" s="46"/>
      <c r="I12" s="47"/>
      <c r="J12" s="46"/>
      <c r="K12" s="47"/>
      <c r="L12" s="46"/>
      <c r="M12" s="47"/>
      <c r="N12" s="46"/>
      <c r="O12" s="47"/>
      <c r="P12" s="46"/>
      <c r="Q12" s="47"/>
      <c r="R12" s="46"/>
      <c r="S12" s="47"/>
      <c r="T12" s="46"/>
      <c r="U12" s="47"/>
      <c r="V12" s="46"/>
      <c r="W12" s="47"/>
      <c r="X12" s="46"/>
      <c r="Y12" s="47"/>
      <c r="Z12" s="46">
        <f t="shared" si="0"/>
        <v>0</v>
      </c>
    </row>
    <row r="13" spans="1:26" ht="15.75" x14ac:dyDescent="0.25">
      <c r="A13" s="43">
        <v>39869</v>
      </c>
      <c r="B13" s="44"/>
      <c r="C13" s="45">
        <v>159</v>
      </c>
      <c r="D13" s="46"/>
      <c r="E13" s="47"/>
      <c r="F13" s="46"/>
      <c r="G13" s="47"/>
      <c r="H13" s="46"/>
      <c r="I13" s="47"/>
      <c r="J13" s="46"/>
      <c r="K13" s="47"/>
      <c r="L13" s="46"/>
      <c r="M13" s="47"/>
      <c r="N13" s="46"/>
      <c r="O13" s="47"/>
      <c r="P13" s="46"/>
      <c r="Q13" s="47"/>
      <c r="R13" s="46"/>
      <c r="S13" s="47"/>
      <c r="T13" s="46"/>
      <c r="U13" s="47"/>
      <c r="V13" s="46"/>
      <c r="W13" s="47"/>
      <c r="X13" s="46"/>
      <c r="Y13" s="47"/>
      <c r="Z13" s="46">
        <f t="shared" si="0"/>
        <v>0</v>
      </c>
    </row>
    <row r="14" spans="1:26" ht="15.75" x14ac:dyDescent="0.25">
      <c r="A14" s="43">
        <v>39872</v>
      </c>
      <c r="B14" s="44"/>
      <c r="C14" s="45">
        <v>160</v>
      </c>
      <c r="D14" s="46"/>
      <c r="E14" s="47"/>
      <c r="F14" s="46"/>
      <c r="G14" s="47"/>
      <c r="H14" s="46"/>
      <c r="I14" s="47"/>
      <c r="J14" s="46"/>
      <c r="K14" s="47"/>
      <c r="L14" s="46"/>
      <c r="M14" s="47"/>
      <c r="N14" s="46"/>
      <c r="O14" s="47"/>
      <c r="P14" s="46"/>
      <c r="Q14" s="47"/>
      <c r="R14" s="46"/>
      <c r="S14" s="47"/>
      <c r="T14" s="46"/>
      <c r="U14" s="47"/>
      <c r="V14" s="46"/>
      <c r="W14" s="47"/>
      <c r="X14" s="46"/>
      <c r="Y14" s="47"/>
      <c r="Z14" s="46">
        <f t="shared" si="0"/>
        <v>0</v>
      </c>
    </row>
    <row r="15" spans="1:26" ht="15.75" x14ac:dyDescent="0.25">
      <c r="A15" s="48" t="s">
        <v>31</v>
      </c>
      <c r="B15" s="49"/>
      <c r="C15" s="45">
        <v>161</v>
      </c>
      <c r="D15" s="50"/>
      <c r="E15" s="51"/>
      <c r="F15" s="50"/>
      <c r="G15" s="51"/>
      <c r="H15" s="50"/>
      <c r="I15" s="51"/>
      <c r="J15" s="50"/>
      <c r="K15" s="51"/>
      <c r="L15" s="50"/>
      <c r="M15" s="51"/>
      <c r="N15" s="50"/>
      <c r="O15" s="51"/>
      <c r="P15" s="50"/>
      <c r="Q15" s="51"/>
      <c r="R15" s="50"/>
      <c r="S15" s="51"/>
      <c r="T15" s="50"/>
      <c r="U15" s="51"/>
      <c r="V15" s="50"/>
      <c r="W15" s="51"/>
      <c r="X15" s="50"/>
      <c r="Y15" s="51"/>
      <c r="Z15" s="50">
        <f t="shared" si="0"/>
        <v>0</v>
      </c>
    </row>
    <row r="16" spans="1:26" s="56" customFormat="1" ht="20.25" x14ac:dyDescent="0.3">
      <c r="A16" s="52"/>
      <c r="B16" s="53" t="s">
        <v>25</v>
      </c>
      <c r="C16" s="53"/>
      <c r="D16" s="54">
        <f t="shared" ref="D16:N16" si="1">SUM(D6:D15)</f>
        <v>0</v>
      </c>
      <c r="E16" s="55">
        <f t="shared" si="1"/>
        <v>0</v>
      </c>
      <c r="F16" s="54">
        <f t="shared" si="1"/>
        <v>0</v>
      </c>
      <c r="G16" s="55">
        <f t="shared" si="1"/>
        <v>0</v>
      </c>
      <c r="H16" s="54">
        <f t="shared" si="1"/>
        <v>0</v>
      </c>
      <c r="I16" s="55">
        <f t="shared" si="1"/>
        <v>0</v>
      </c>
      <c r="J16" s="54">
        <f t="shared" si="1"/>
        <v>0</v>
      </c>
      <c r="K16" s="55">
        <f t="shared" si="1"/>
        <v>0</v>
      </c>
      <c r="L16" s="54">
        <f t="shared" si="1"/>
        <v>0</v>
      </c>
      <c r="M16" s="55">
        <f t="shared" si="1"/>
        <v>0</v>
      </c>
      <c r="N16" s="54">
        <f t="shared" si="1"/>
        <v>0</v>
      </c>
      <c r="O16" s="55">
        <f t="shared" ref="O16:Y16" si="2">SUM(O6:O15)</f>
        <v>0</v>
      </c>
      <c r="P16" s="54">
        <f t="shared" si="2"/>
        <v>0</v>
      </c>
      <c r="Q16" s="55">
        <f t="shared" si="2"/>
        <v>0</v>
      </c>
      <c r="R16" s="54">
        <f t="shared" si="2"/>
        <v>0</v>
      </c>
      <c r="S16" s="55">
        <f t="shared" si="2"/>
        <v>0</v>
      </c>
      <c r="T16" s="54">
        <f t="shared" si="2"/>
        <v>0</v>
      </c>
      <c r="U16" s="55">
        <f t="shared" si="2"/>
        <v>0</v>
      </c>
      <c r="V16" s="54">
        <f t="shared" si="2"/>
        <v>0</v>
      </c>
      <c r="W16" s="55">
        <f t="shared" si="2"/>
        <v>0</v>
      </c>
      <c r="X16" s="54">
        <f t="shared" si="2"/>
        <v>0</v>
      </c>
      <c r="Y16" s="55">
        <f t="shared" si="2"/>
        <v>0</v>
      </c>
      <c r="Z16" s="54">
        <f t="shared" si="0"/>
        <v>0</v>
      </c>
    </row>
    <row r="18" s="57" customFormat="1" ht="15.75" x14ac:dyDescent="0.25"/>
    <row r="19" s="57" customFormat="1" ht="15.75" x14ac:dyDescent="0.25"/>
    <row r="20" s="57" customFormat="1" ht="15.75" x14ac:dyDescent="0.25"/>
    <row r="21" s="57" customFormat="1" ht="15.75" x14ac:dyDescent="0.25"/>
    <row r="22" s="57" customFormat="1" ht="15.75" x14ac:dyDescent="0.25"/>
    <row r="23" s="57" customFormat="1" ht="15.75" x14ac:dyDescent="0.25"/>
    <row r="24" s="57" customFormat="1" ht="15.75" x14ac:dyDescent="0.25"/>
    <row r="25" s="57" customFormat="1" ht="15.75" x14ac:dyDescent="0.25"/>
    <row r="26" s="57" customFormat="1" ht="15.75" x14ac:dyDescent="0.25"/>
    <row r="27" s="57" customFormat="1" ht="15.75" x14ac:dyDescent="0.25"/>
    <row r="28" s="57" customFormat="1" ht="15.75" x14ac:dyDescent="0.25"/>
    <row r="29" s="57" customFormat="1" ht="15.75" x14ac:dyDescent="0.25"/>
    <row r="30" s="57" customFormat="1" ht="15.75" x14ac:dyDescent="0.25"/>
    <row r="31" s="57" customFormat="1" ht="15.75" x14ac:dyDescent="0.25"/>
    <row r="32" s="57" customFormat="1" ht="15.75" x14ac:dyDescent="0.25"/>
    <row r="33" s="57" customFormat="1" ht="15.75" x14ac:dyDescent="0.25"/>
    <row r="34" s="57" customFormat="1" ht="15.75" x14ac:dyDescent="0.25"/>
    <row r="35" s="57" customFormat="1" ht="15.75" x14ac:dyDescent="0.25"/>
    <row r="36" s="57" customFormat="1" ht="15.75" x14ac:dyDescent="0.25"/>
    <row r="37" s="57" customFormat="1" ht="15.75" x14ac:dyDescent="0.25"/>
    <row r="38" s="57" customFormat="1" ht="15.75" x14ac:dyDescent="0.25"/>
    <row r="39" s="57" customFormat="1" ht="15.75" x14ac:dyDescent="0.25"/>
    <row r="40" s="57" customFormat="1" ht="15.75" x14ac:dyDescent="0.25"/>
    <row r="41" s="57" customFormat="1" ht="15.75" x14ac:dyDescent="0.25"/>
    <row r="42" s="57" customFormat="1" ht="15.75" x14ac:dyDescent="0.25"/>
    <row r="43" s="57" customFormat="1" ht="15.75" x14ac:dyDescent="0.25"/>
    <row r="44" s="57" customFormat="1" ht="15.75" x14ac:dyDescent="0.25"/>
    <row r="45" s="57" customFormat="1" ht="15.75" x14ac:dyDescent="0.25"/>
    <row r="46" s="57" customFormat="1" ht="15.75" x14ac:dyDescent="0.25"/>
  </sheetData>
  <mergeCells count="23">
    <mergeCell ref="P3:Q3"/>
    <mergeCell ref="R3:S3"/>
    <mergeCell ref="T3:U3"/>
    <mergeCell ref="D3:E3"/>
    <mergeCell ref="F3:G3"/>
    <mergeCell ref="H3:I3"/>
    <mergeCell ref="J3:K3"/>
    <mergeCell ref="H2:K2"/>
    <mergeCell ref="V3:W3"/>
    <mergeCell ref="X3:Y3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L3:M3"/>
    <mergeCell ref="N3:O3"/>
  </mergeCells>
  <pageMargins left="0.39370078740157483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>
    <oddHeader>&amp;COppgave 7.4</oddHeader>
    <oddFooter>&amp;CSide &amp;P av &amp;N</oddFooter>
  </headerFooter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0A9BF-CA7E-404F-A7A7-31507F290C5F}">
  <dimension ref="A1:D12"/>
  <sheetViews>
    <sheetView showGridLines="0" showZeros="0" workbookViewId="0">
      <selection activeCell="G7" sqref="G6:G7"/>
    </sheetView>
  </sheetViews>
  <sheetFormatPr baseColWidth="10" defaultRowHeight="15.75" x14ac:dyDescent="0.25"/>
  <cols>
    <col min="1" max="1" width="6" style="152" bestFit="1" customWidth="1"/>
    <col min="2" max="2" width="51.85546875" style="7" bestFit="1" customWidth="1"/>
    <col min="3" max="4" width="11.42578125" style="153"/>
    <col min="5" max="16384" width="11.42578125" style="7"/>
  </cols>
  <sheetData>
    <row r="1" spans="1:4" x14ac:dyDescent="0.25">
      <c r="A1" s="164" t="s">
        <v>152</v>
      </c>
    </row>
    <row r="3" spans="1:4" x14ac:dyDescent="0.25">
      <c r="A3" s="165" t="s">
        <v>81</v>
      </c>
      <c r="B3" s="166" t="s">
        <v>82</v>
      </c>
      <c r="C3" s="167" t="s">
        <v>39</v>
      </c>
      <c r="D3" s="168" t="s">
        <v>86</v>
      </c>
    </row>
    <row r="4" spans="1:4" x14ac:dyDescent="0.25">
      <c r="A4" s="169"/>
      <c r="B4" s="170"/>
      <c r="C4" s="171"/>
      <c r="D4" s="172" t="s">
        <v>87</v>
      </c>
    </row>
    <row r="5" spans="1:4" x14ac:dyDescent="0.25">
      <c r="A5" s="157">
        <v>3</v>
      </c>
      <c r="B5" s="158" t="s">
        <v>83</v>
      </c>
      <c r="C5" s="159"/>
      <c r="D5" s="8"/>
    </row>
    <row r="6" spans="1:4" x14ac:dyDescent="0.25">
      <c r="A6" s="160">
        <v>31</v>
      </c>
      <c r="B6" s="4" t="s">
        <v>89</v>
      </c>
      <c r="C6" s="161"/>
      <c r="D6" s="9"/>
    </row>
    <row r="7" spans="1:4" x14ac:dyDescent="0.25">
      <c r="A7" s="160">
        <v>5</v>
      </c>
      <c r="B7" s="4" t="s">
        <v>84</v>
      </c>
      <c r="C7" s="161"/>
      <c r="D7" s="9"/>
    </row>
    <row r="8" spans="1:4" x14ac:dyDescent="0.25">
      <c r="A8" s="160"/>
      <c r="B8" s="4"/>
      <c r="C8" s="161"/>
      <c r="D8" s="9"/>
    </row>
    <row r="9" spans="1:4" x14ac:dyDescent="0.25">
      <c r="A9" s="160">
        <v>1</v>
      </c>
      <c r="B9" s="4" t="s">
        <v>85</v>
      </c>
      <c r="C9" s="161"/>
      <c r="D9" s="9"/>
    </row>
    <row r="10" spans="1:4" x14ac:dyDescent="0.25">
      <c r="A10" s="160">
        <v>11</v>
      </c>
      <c r="B10" s="4" t="s">
        <v>90</v>
      </c>
      <c r="C10" s="161"/>
      <c r="D10" s="9"/>
    </row>
    <row r="11" spans="1:4" x14ac:dyDescent="0.25">
      <c r="A11" s="162"/>
      <c r="B11" s="127"/>
      <c r="C11" s="163"/>
      <c r="D11" s="128"/>
    </row>
    <row r="12" spans="1:4" s="184" customFormat="1" ht="18.75" x14ac:dyDescent="0.3">
      <c r="A12" s="155"/>
      <c r="B12" s="2" t="s">
        <v>88</v>
      </c>
      <c r="C12" s="156"/>
      <c r="D12" s="11">
        <f>SUM(D5:D10)</f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7.5</oddHeader>
    <oddFooter>&amp;CSide &amp;P av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3"/>
  <sheetViews>
    <sheetView showGridLines="0" showZeros="0" workbookViewId="0">
      <selection activeCell="K20" sqref="K20"/>
    </sheetView>
  </sheetViews>
  <sheetFormatPr baseColWidth="10" defaultRowHeight="15.75" x14ac:dyDescent="0.25"/>
  <cols>
    <col min="1" max="1" width="5.7109375" style="7" bestFit="1" customWidth="1"/>
    <col min="2" max="2" width="23.7109375" style="7" customWidth="1"/>
    <col min="3" max="8" width="9.7109375" style="7" customWidth="1"/>
    <col min="9" max="256" width="11.42578125" style="7"/>
    <col min="257" max="257" width="5.7109375" style="7" bestFit="1" customWidth="1"/>
    <col min="258" max="258" width="16" style="7" customWidth="1"/>
    <col min="259" max="264" width="9.7109375" style="7" customWidth="1"/>
    <col min="265" max="512" width="11.42578125" style="7"/>
    <col min="513" max="513" width="5.7109375" style="7" bestFit="1" customWidth="1"/>
    <col min="514" max="514" width="16" style="7" customWidth="1"/>
    <col min="515" max="520" width="9.7109375" style="7" customWidth="1"/>
    <col min="521" max="768" width="11.42578125" style="7"/>
    <col min="769" max="769" width="5.7109375" style="7" bestFit="1" customWidth="1"/>
    <col min="770" max="770" width="16" style="7" customWidth="1"/>
    <col min="771" max="776" width="9.7109375" style="7" customWidth="1"/>
    <col min="777" max="1024" width="11.42578125" style="7"/>
    <col min="1025" max="1025" width="5.7109375" style="7" bestFit="1" customWidth="1"/>
    <col min="1026" max="1026" width="16" style="7" customWidth="1"/>
    <col min="1027" max="1032" width="9.7109375" style="7" customWidth="1"/>
    <col min="1033" max="1280" width="11.42578125" style="7"/>
    <col min="1281" max="1281" width="5.7109375" style="7" bestFit="1" customWidth="1"/>
    <col min="1282" max="1282" width="16" style="7" customWidth="1"/>
    <col min="1283" max="1288" width="9.7109375" style="7" customWidth="1"/>
    <col min="1289" max="1536" width="11.42578125" style="7"/>
    <col min="1537" max="1537" width="5.7109375" style="7" bestFit="1" customWidth="1"/>
    <col min="1538" max="1538" width="16" style="7" customWidth="1"/>
    <col min="1539" max="1544" width="9.7109375" style="7" customWidth="1"/>
    <col min="1545" max="1792" width="11.42578125" style="7"/>
    <col min="1793" max="1793" width="5.7109375" style="7" bestFit="1" customWidth="1"/>
    <col min="1794" max="1794" width="16" style="7" customWidth="1"/>
    <col min="1795" max="1800" width="9.7109375" style="7" customWidth="1"/>
    <col min="1801" max="2048" width="11.42578125" style="7"/>
    <col min="2049" max="2049" width="5.7109375" style="7" bestFit="1" customWidth="1"/>
    <col min="2050" max="2050" width="16" style="7" customWidth="1"/>
    <col min="2051" max="2056" width="9.7109375" style="7" customWidth="1"/>
    <col min="2057" max="2304" width="11.42578125" style="7"/>
    <col min="2305" max="2305" width="5.7109375" style="7" bestFit="1" customWidth="1"/>
    <col min="2306" max="2306" width="16" style="7" customWidth="1"/>
    <col min="2307" max="2312" width="9.7109375" style="7" customWidth="1"/>
    <col min="2313" max="2560" width="11.42578125" style="7"/>
    <col min="2561" max="2561" width="5.7109375" style="7" bestFit="1" customWidth="1"/>
    <col min="2562" max="2562" width="16" style="7" customWidth="1"/>
    <col min="2563" max="2568" width="9.7109375" style="7" customWidth="1"/>
    <col min="2569" max="2816" width="11.42578125" style="7"/>
    <col min="2817" max="2817" width="5.7109375" style="7" bestFit="1" customWidth="1"/>
    <col min="2818" max="2818" width="16" style="7" customWidth="1"/>
    <col min="2819" max="2824" width="9.7109375" style="7" customWidth="1"/>
    <col min="2825" max="3072" width="11.42578125" style="7"/>
    <col min="3073" max="3073" width="5.7109375" style="7" bestFit="1" customWidth="1"/>
    <col min="3074" max="3074" width="16" style="7" customWidth="1"/>
    <col min="3075" max="3080" width="9.7109375" style="7" customWidth="1"/>
    <col min="3081" max="3328" width="11.42578125" style="7"/>
    <col min="3329" max="3329" width="5.7109375" style="7" bestFit="1" customWidth="1"/>
    <col min="3330" max="3330" width="16" style="7" customWidth="1"/>
    <col min="3331" max="3336" width="9.7109375" style="7" customWidth="1"/>
    <col min="3337" max="3584" width="11.42578125" style="7"/>
    <col min="3585" max="3585" width="5.7109375" style="7" bestFit="1" customWidth="1"/>
    <col min="3586" max="3586" width="16" style="7" customWidth="1"/>
    <col min="3587" max="3592" width="9.7109375" style="7" customWidth="1"/>
    <col min="3593" max="3840" width="11.42578125" style="7"/>
    <col min="3841" max="3841" width="5.7109375" style="7" bestFit="1" customWidth="1"/>
    <col min="3842" max="3842" width="16" style="7" customWidth="1"/>
    <col min="3843" max="3848" width="9.7109375" style="7" customWidth="1"/>
    <col min="3849" max="4096" width="11.42578125" style="7"/>
    <col min="4097" max="4097" width="5.7109375" style="7" bestFit="1" customWidth="1"/>
    <col min="4098" max="4098" width="16" style="7" customWidth="1"/>
    <col min="4099" max="4104" width="9.7109375" style="7" customWidth="1"/>
    <col min="4105" max="4352" width="11.42578125" style="7"/>
    <col min="4353" max="4353" width="5.7109375" style="7" bestFit="1" customWidth="1"/>
    <col min="4354" max="4354" width="16" style="7" customWidth="1"/>
    <col min="4355" max="4360" width="9.7109375" style="7" customWidth="1"/>
    <col min="4361" max="4608" width="11.42578125" style="7"/>
    <col min="4609" max="4609" width="5.7109375" style="7" bestFit="1" customWidth="1"/>
    <col min="4610" max="4610" width="16" style="7" customWidth="1"/>
    <col min="4611" max="4616" width="9.7109375" style="7" customWidth="1"/>
    <col min="4617" max="4864" width="11.42578125" style="7"/>
    <col min="4865" max="4865" width="5.7109375" style="7" bestFit="1" customWidth="1"/>
    <col min="4866" max="4866" width="16" style="7" customWidth="1"/>
    <col min="4867" max="4872" width="9.7109375" style="7" customWidth="1"/>
    <col min="4873" max="5120" width="11.42578125" style="7"/>
    <col min="5121" max="5121" width="5.7109375" style="7" bestFit="1" customWidth="1"/>
    <col min="5122" max="5122" width="16" style="7" customWidth="1"/>
    <col min="5123" max="5128" width="9.7109375" style="7" customWidth="1"/>
    <col min="5129" max="5376" width="11.42578125" style="7"/>
    <col min="5377" max="5377" width="5.7109375" style="7" bestFit="1" customWidth="1"/>
    <col min="5378" max="5378" width="16" style="7" customWidth="1"/>
    <col min="5379" max="5384" width="9.7109375" style="7" customWidth="1"/>
    <col min="5385" max="5632" width="11.42578125" style="7"/>
    <col min="5633" max="5633" width="5.7109375" style="7" bestFit="1" customWidth="1"/>
    <col min="5634" max="5634" width="16" style="7" customWidth="1"/>
    <col min="5635" max="5640" width="9.7109375" style="7" customWidth="1"/>
    <col min="5641" max="5888" width="11.42578125" style="7"/>
    <col min="5889" max="5889" width="5.7109375" style="7" bestFit="1" customWidth="1"/>
    <col min="5890" max="5890" width="16" style="7" customWidth="1"/>
    <col min="5891" max="5896" width="9.7109375" style="7" customWidth="1"/>
    <col min="5897" max="6144" width="11.42578125" style="7"/>
    <col min="6145" max="6145" width="5.7109375" style="7" bestFit="1" customWidth="1"/>
    <col min="6146" max="6146" width="16" style="7" customWidth="1"/>
    <col min="6147" max="6152" width="9.7109375" style="7" customWidth="1"/>
    <col min="6153" max="6400" width="11.42578125" style="7"/>
    <col min="6401" max="6401" width="5.7109375" style="7" bestFit="1" customWidth="1"/>
    <col min="6402" max="6402" width="16" style="7" customWidth="1"/>
    <col min="6403" max="6408" width="9.7109375" style="7" customWidth="1"/>
    <col min="6409" max="6656" width="11.42578125" style="7"/>
    <col min="6657" max="6657" width="5.7109375" style="7" bestFit="1" customWidth="1"/>
    <col min="6658" max="6658" width="16" style="7" customWidth="1"/>
    <col min="6659" max="6664" width="9.7109375" style="7" customWidth="1"/>
    <col min="6665" max="6912" width="11.42578125" style="7"/>
    <col min="6913" max="6913" width="5.7109375" style="7" bestFit="1" customWidth="1"/>
    <col min="6914" max="6914" width="16" style="7" customWidth="1"/>
    <col min="6915" max="6920" width="9.7109375" style="7" customWidth="1"/>
    <col min="6921" max="7168" width="11.42578125" style="7"/>
    <col min="7169" max="7169" width="5.7109375" style="7" bestFit="1" customWidth="1"/>
    <col min="7170" max="7170" width="16" style="7" customWidth="1"/>
    <col min="7171" max="7176" width="9.7109375" style="7" customWidth="1"/>
    <col min="7177" max="7424" width="11.42578125" style="7"/>
    <col min="7425" max="7425" width="5.7109375" style="7" bestFit="1" customWidth="1"/>
    <col min="7426" max="7426" width="16" style="7" customWidth="1"/>
    <col min="7427" max="7432" width="9.7109375" style="7" customWidth="1"/>
    <col min="7433" max="7680" width="11.42578125" style="7"/>
    <col min="7681" max="7681" width="5.7109375" style="7" bestFit="1" customWidth="1"/>
    <col min="7682" max="7682" width="16" style="7" customWidth="1"/>
    <col min="7683" max="7688" width="9.7109375" style="7" customWidth="1"/>
    <col min="7689" max="7936" width="11.42578125" style="7"/>
    <col min="7937" max="7937" width="5.7109375" style="7" bestFit="1" customWidth="1"/>
    <col min="7938" max="7938" width="16" style="7" customWidth="1"/>
    <col min="7939" max="7944" width="9.7109375" style="7" customWidth="1"/>
    <col min="7945" max="8192" width="11.42578125" style="7"/>
    <col min="8193" max="8193" width="5.7109375" style="7" bestFit="1" customWidth="1"/>
    <col min="8194" max="8194" width="16" style="7" customWidth="1"/>
    <col min="8195" max="8200" width="9.7109375" style="7" customWidth="1"/>
    <col min="8201" max="8448" width="11.42578125" style="7"/>
    <col min="8449" max="8449" width="5.7109375" style="7" bestFit="1" customWidth="1"/>
    <col min="8450" max="8450" width="16" style="7" customWidth="1"/>
    <col min="8451" max="8456" width="9.7109375" style="7" customWidth="1"/>
    <col min="8457" max="8704" width="11.42578125" style="7"/>
    <col min="8705" max="8705" width="5.7109375" style="7" bestFit="1" customWidth="1"/>
    <col min="8706" max="8706" width="16" style="7" customWidth="1"/>
    <col min="8707" max="8712" width="9.7109375" style="7" customWidth="1"/>
    <col min="8713" max="8960" width="11.42578125" style="7"/>
    <col min="8961" max="8961" width="5.7109375" style="7" bestFit="1" customWidth="1"/>
    <col min="8962" max="8962" width="16" style="7" customWidth="1"/>
    <col min="8963" max="8968" width="9.7109375" style="7" customWidth="1"/>
    <col min="8969" max="9216" width="11.42578125" style="7"/>
    <col min="9217" max="9217" width="5.7109375" style="7" bestFit="1" customWidth="1"/>
    <col min="9218" max="9218" width="16" style="7" customWidth="1"/>
    <col min="9219" max="9224" width="9.7109375" style="7" customWidth="1"/>
    <col min="9225" max="9472" width="11.42578125" style="7"/>
    <col min="9473" max="9473" width="5.7109375" style="7" bestFit="1" customWidth="1"/>
    <col min="9474" max="9474" width="16" style="7" customWidth="1"/>
    <col min="9475" max="9480" width="9.7109375" style="7" customWidth="1"/>
    <col min="9481" max="9728" width="11.42578125" style="7"/>
    <col min="9729" max="9729" width="5.7109375" style="7" bestFit="1" customWidth="1"/>
    <col min="9730" max="9730" width="16" style="7" customWidth="1"/>
    <col min="9731" max="9736" width="9.7109375" style="7" customWidth="1"/>
    <col min="9737" max="9984" width="11.42578125" style="7"/>
    <col min="9985" max="9985" width="5.7109375" style="7" bestFit="1" customWidth="1"/>
    <col min="9986" max="9986" width="16" style="7" customWidth="1"/>
    <col min="9987" max="9992" width="9.7109375" style="7" customWidth="1"/>
    <col min="9993" max="10240" width="11.42578125" style="7"/>
    <col min="10241" max="10241" width="5.7109375" style="7" bestFit="1" customWidth="1"/>
    <col min="10242" max="10242" width="16" style="7" customWidth="1"/>
    <col min="10243" max="10248" width="9.7109375" style="7" customWidth="1"/>
    <col min="10249" max="10496" width="11.42578125" style="7"/>
    <col min="10497" max="10497" width="5.7109375" style="7" bestFit="1" customWidth="1"/>
    <col min="10498" max="10498" width="16" style="7" customWidth="1"/>
    <col min="10499" max="10504" width="9.7109375" style="7" customWidth="1"/>
    <col min="10505" max="10752" width="11.42578125" style="7"/>
    <col min="10753" max="10753" width="5.7109375" style="7" bestFit="1" customWidth="1"/>
    <col min="10754" max="10754" width="16" style="7" customWidth="1"/>
    <col min="10755" max="10760" width="9.7109375" style="7" customWidth="1"/>
    <col min="10761" max="11008" width="11.42578125" style="7"/>
    <col min="11009" max="11009" width="5.7109375" style="7" bestFit="1" customWidth="1"/>
    <col min="11010" max="11010" width="16" style="7" customWidth="1"/>
    <col min="11011" max="11016" width="9.7109375" style="7" customWidth="1"/>
    <col min="11017" max="11264" width="11.42578125" style="7"/>
    <col min="11265" max="11265" width="5.7109375" style="7" bestFit="1" customWidth="1"/>
    <col min="11266" max="11266" width="16" style="7" customWidth="1"/>
    <col min="11267" max="11272" width="9.7109375" style="7" customWidth="1"/>
    <col min="11273" max="11520" width="11.42578125" style="7"/>
    <col min="11521" max="11521" width="5.7109375" style="7" bestFit="1" customWidth="1"/>
    <col min="11522" max="11522" width="16" style="7" customWidth="1"/>
    <col min="11523" max="11528" width="9.7109375" style="7" customWidth="1"/>
    <col min="11529" max="11776" width="11.42578125" style="7"/>
    <col min="11777" max="11777" width="5.7109375" style="7" bestFit="1" customWidth="1"/>
    <col min="11778" max="11778" width="16" style="7" customWidth="1"/>
    <col min="11779" max="11784" width="9.7109375" style="7" customWidth="1"/>
    <col min="11785" max="12032" width="11.42578125" style="7"/>
    <col min="12033" max="12033" width="5.7109375" style="7" bestFit="1" customWidth="1"/>
    <col min="12034" max="12034" width="16" style="7" customWidth="1"/>
    <col min="12035" max="12040" width="9.7109375" style="7" customWidth="1"/>
    <col min="12041" max="12288" width="11.42578125" style="7"/>
    <col min="12289" max="12289" width="5.7109375" style="7" bestFit="1" customWidth="1"/>
    <col min="12290" max="12290" width="16" style="7" customWidth="1"/>
    <col min="12291" max="12296" width="9.7109375" style="7" customWidth="1"/>
    <col min="12297" max="12544" width="11.42578125" style="7"/>
    <col min="12545" max="12545" width="5.7109375" style="7" bestFit="1" customWidth="1"/>
    <col min="12546" max="12546" width="16" style="7" customWidth="1"/>
    <col min="12547" max="12552" width="9.7109375" style="7" customWidth="1"/>
    <col min="12553" max="12800" width="11.42578125" style="7"/>
    <col min="12801" max="12801" width="5.7109375" style="7" bestFit="1" customWidth="1"/>
    <col min="12802" max="12802" width="16" style="7" customWidth="1"/>
    <col min="12803" max="12808" width="9.7109375" style="7" customWidth="1"/>
    <col min="12809" max="13056" width="11.42578125" style="7"/>
    <col min="13057" max="13057" width="5.7109375" style="7" bestFit="1" customWidth="1"/>
    <col min="13058" max="13058" width="16" style="7" customWidth="1"/>
    <col min="13059" max="13064" width="9.7109375" style="7" customWidth="1"/>
    <col min="13065" max="13312" width="11.42578125" style="7"/>
    <col min="13313" max="13313" width="5.7109375" style="7" bestFit="1" customWidth="1"/>
    <col min="13314" max="13314" width="16" style="7" customWidth="1"/>
    <col min="13315" max="13320" width="9.7109375" style="7" customWidth="1"/>
    <col min="13321" max="13568" width="11.42578125" style="7"/>
    <col min="13569" max="13569" width="5.7109375" style="7" bestFit="1" customWidth="1"/>
    <col min="13570" max="13570" width="16" style="7" customWidth="1"/>
    <col min="13571" max="13576" width="9.7109375" style="7" customWidth="1"/>
    <col min="13577" max="13824" width="11.42578125" style="7"/>
    <col min="13825" max="13825" width="5.7109375" style="7" bestFit="1" customWidth="1"/>
    <col min="13826" max="13826" width="16" style="7" customWidth="1"/>
    <col min="13827" max="13832" width="9.7109375" style="7" customWidth="1"/>
    <col min="13833" max="14080" width="11.42578125" style="7"/>
    <col min="14081" max="14081" width="5.7109375" style="7" bestFit="1" customWidth="1"/>
    <col min="14082" max="14082" width="16" style="7" customWidth="1"/>
    <col min="14083" max="14088" width="9.7109375" style="7" customWidth="1"/>
    <col min="14089" max="14336" width="11.42578125" style="7"/>
    <col min="14337" max="14337" width="5.7109375" style="7" bestFit="1" customWidth="1"/>
    <col min="14338" max="14338" width="16" style="7" customWidth="1"/>
    <col min="14339" max="14344" width="9.7109375" style="7" customWidth="1"/>
    <col min="14345" max="14592" width="11.42578125" style="7"/>
    <col min="14593" max="14593" width="5.7109375" style="7" bestFit="1" customWidth="1"/>
    <col min="14594" max="14594" width="16" style="7" customWidth="1"/>
    <col min="14595" max="14600" width="9.7109375" style="7" customWidth="1"/>
    <col min="14601" max="14848" width="11.42578125" style="7"/>
    <col min="14849" max="14849" width="5.7109375" style="7" bestFit="1" customWidth="1"/>
    <col min="14850" max="14850" width="16" style="7" customWidth="1"/>
    <col min="14851" max="14856" width="9.7109375" style="7" customWidth="1"/>
    <col min="14857" max="15104" width="11.42578125" style="7"/>
    <col min="15105" max="15105" width="5.7109375" style="7" bestFit="1" customWidth="1"/>
    <col min="15106" max="15106" width="16" style="7" customWidth="1"/>
    <col min="15107" max="15112" width="9.7109375" style="7" customWidth="1"/>
    <col min="15113" max="15360" width="11.42578125" style="7"/>
    <col min="15361" max="15361" width="5.7109375" style="7" bestFit="1" customWidth="1"/>
    <col min="15362" max="15362" width="16" style="7" customWidth="1"/>
    <col min="15363" max="15368" width="9.7109375" style="7" customWidth="1"/>
    <col min="15369" max="15616" width="11.42578125" style="7"/>
    <col min="15617" max="15617" width="5.7109375" style="7" bestFit="1" customWidth="1"/>
    <col min="15618" max="15618" width="16" style="7" customWidth="1"/>
    <col min="15619" max="15624" width="9.7109375" style="7" customWidth="1"/>
    <col min="15625" max="15872" width="11.42578125" style="7"/>
    <col min="15873" max="15873" width="5.7109375" style="7" bestFit="1" customWidth="1"/>
    <col min="15874" max="15874" width="16" style="7" customWidth="1"/>
    <col min="15875" max="15880" width="9.7109375" style="7" customWidth="1"/>
    <col min="15881" max="16128" width="11.42578125" style="7"/>
    <col min="16129" max="16129" width="5.7109375" style="7" bestFit="1" customWidth="1"/>
    <col min="16130" max="16130" width="16" style="7" customWidth="1"/>
    <col min="16131" max="16136" width="9.7109375" style="7" customWidth="1"/>
    <col min="16137" max="16384" width="11.42578125" style="7"/>
  </cols>
  <sheetData>
    <row r="1" spans="1:10" x14ac:dyDescent="0.25">
      <c r="A1" s="110" t="s">
        <v>153</v>
      </c>
    </row>
    <row r="4" spans="1:10" x14ac:dyDescent="0.25">
      <c r="A4" s="7" t="s">
        <v>32</v>
      </c>
    </row>
    <row r="5" spans="1:10" ht="15.75" customHeight="1" x14ac:dyDescent="0.25">
      <c r="A5" s="118" t="s">
        <v>6</v>
      </c>
      <c r="B5" s="119" t="s">
        <v>7</v>
      </c>
      <c r="C5" s="351" t="s">
        <v>0</v>
      </c>
      <c r="D5" s="348"/>
      <c r="E5" s="347" t="s">
        <v>1</v>
      </c>
      <c r="F5" s="348"/>
      <c r="G5" s="347" t="s">
        <v>34</v>
      </c>
      <c r="H5" s="348"/>
    </row>
    <row r="6" spans="1:10" x14ac:dyDescent="0.25">
      <c r="A6" s="120"/>
      <c r="B6" s="121"/>
      <c r="C6" s="352" t="s">
        <v>4</v>
      </c>
      <c r="D6" s="346"/>
      <c r="E6" s="345" t="s">
        <v>4</v>
      </c>
      <c r="F6" s="346"/>
      <c r="G6" s="345" t="s">
        <v>4</v>
      </c>
      <c r="H6" s="346"/>
    </row>
    <row r="7" spans="1:10" x14ac:dyDescent="0.25">
      <c r="A7" s="122"/>
      <c r="B7" s="123"/>
      <c r="C7" s="20" t="s">
        <v>9</v>
      </c>
      <c r="D7" s="3" t="s">
        <v>10</v>
      </c>
      <c r="E7" s="3" t="s">
        <v>9</v>
      </c>
      <c r="F7" s="3" t="s">
        <v>10</v>
      </c>
      <c r="G7" s="3" t="s">
        <v>9</v>
      </c>
      <c r="H7" s="3" t="s">
        <v>10</v>
      </c>
    </row>
    <row r="8" spans="1:10" x14ac:dyDescent="0.25">
      <c r="A8" s="124" t="s">
        <v>70</v>
      </c>
      <c r="B8" s="5" t="s">
        <v>71</v>
      </c>
      <c r="C8" s="8"/>
      <c r="D8" s="13">
        <v>92000</v>
      </c>
      <c r="E8" s="8">
        <v>57930</v>
      </c>
      <c r="F8" s="13"/>
      <c r="G8" s="8"/>
      <c r="H8" s="13"/>
    </row>
    <row r="9" spans="1:10" x14ac:dyDescent="0.25">
      <c r="A9" s="125"/>
      <c r="B9" s="4"/>
      <c r="C9" s="9"/>
      <c r="D9" s="14"/>
      <c r="E9" s="9"/>
      <c r="F9" s="14"/>
      <c r="G9" s="9"/>
      <c r="H9" s="14"/>
    </row>
    <row r="10" spans="1:10" x14ac:dyDescent="0.25">
      <c r="A10" s="126"/>
      <c r="B10" s="127"/>
      <c r="C10" s="128"/>
      <c r="D10" s="129"/>
      <c r="E10" s="128"/>
      <c r="F10" s="129"/>
      <c r="G10" s="128"/>
      <c r="H10" s="129"/>
    </row>
    <row r="11" spans="1:10" s="131" customFormat="1" ht="20.25" x14ac:dyDescent="0.3">
      <c r="A11" s="130"/>
      <c r="B11" s="2" t="s">
        <v>72</v>
      </c>
      <c r="C11" s="11">
        <f t="shared" ref="C11:H11" si="0">SUM(C8:C10)</f>
        <v>0</v>
      </c>
      <c r="D11" s="17">
        <f t="shared" si="0"/>
        <v>92000</v>
      </c>
      <c r="E11" s="11">
        <f t="shared" si="0"/>
        <v>57930</v>
      </c>
      <c r="F11" s="17">
        <f t="shared" si="0"/>
        <v>0</v>
      </c>
      <c r="G11" s="11">
        <f t="shared" si="0"/>
        <v>0</v>
      </c>
      <c r="H11" s="17">
        <f t="shared" si="0"/>
        <v>0</v>
      </c>
      <c r="I11" s="7"/>
      <c r="J11" s="7"/>
    </row>
    <row r="14" spans="1:10" x14ac:dyDescent="0.25">
      <c r="A14" s="7" t="s">
        <v>40</v>
      </c>
      <c r="B14" s="314"/>
      <c r="C14" s="314"/>
    </row>
    <row r="16" spans="1:10" x14ac:dyDescent="0.25">
      <c r="A16" s="7" t="s">
        <v>91</v>
      </c>
    </row>
    <row r="17" spans="1:11" x14ac:dyDescent="0.25">
      <c r="A17" s="165" t="s">
        <v>81</v>
      </c>
      <c r="B17" s="173" t="s">
        <v>82</v>
      </c>
      <c r="C17" s="22"/>
      <c r="D17" s="22"/>
      <c r="E17" s="133"/>
      <c r="F17" s="167" t="s">
        <v>39</v>
      </c>
      <c r="G17" s="180" t="s">
        <v>86</v>
      </c>
    </row>
    <row r="18" spans="1:11" x14ac:dyDescent="0.25">
      <c r="A18" s="169"/>
      <c r="B18" s="174"/>
      <c r="C18" s="154"/>
      <c r="D18" s="154"/>
      <c r="E18" s="134"/>
      <c r="F18" s="171"/>
      <c r="G18" s="181" t="s">
        <v>87</v>
      </c>
    </row>
    <row r="19" spans="1:11" x14ac:dyDescent="0.25">
      <c r="A19" s="157"/>
      <c r="B19" s="142" t="s">
        <v>83</v>
      </c>
      <c r="C19" s="176"/>
      <c r="D19" s="176"/>
      <c r="E19" s="143"/>
      <c r="F19" s="159"/>
      <c r="G19" s="8"/>
    </row>
    <row r="20" spans="1:11" x14ac:dyDescent="0.25">
      <c r="A20" s="160"/>
      <c r="B20" s="175"/>
      <c r="C20" s="177"/>
      <c r="D20" s="177"/>
      <c r="E20" s="178"/>
      <c r="F20" s="161"/>
      <c r="G20" s="9"/>
    </row>
    <row r="21" spans="1:11" x14ac:dyDescent="0.25">
      <c r="A21" s="160"/>
      <c r="B21" s="175" t="s">
        <v>85</v>
      </c>
      <c r="C21" s="177"/>
      <c r="D21" s="177"/>
      <c r="E21" s="178"/>
      <c r="F21" s="161"/>
      <c r="G21" s="9"/>
    </row>
    <row r="22" spans="1:11" x14ac:dyDescent="0.25">
      <c r="A22" s="162"/>
      <c r="B22" s="145"/>
      <c r="C22" s="179"/>
      <c r="D22" s="179"/>
      <c r="E22" s="146"/>
      <c r="F22" s="163"/>
      <c r="G22" s="128"/>
    </row>
    <row r="23" spans="1:11" s="184" customFormat="1" ht="18.75" x14ac:dyDescent="0.3">
      <c r="A23" s="155"/>
      <c r="B23" s="122" t="s">
        <v>88</v>
      </c>
      <c r="C23" s="154"/>
      <c r="D23" s="154"/>
      <c r="E23" s="134"/>
      <c r="F23" s="156"/>
      <c r="G23" s="11">
        <f>SUM(G19:G21)</f>
        <v>0</v>
      </c>
      <c r="H23" s="7"/>
      <c r="I23" s="7"/>
      <c r="J23" s="7"/>
      <c r="K23" s="7"/>
    </row>
  </sheetData>
  <mergeCells count="6">
    <mergeCell ref="C5:D5"/>
    <mergeCell ref="E5:F5"/>
    <mergeCell ref="G5:H5"/>
    <mergeCell ref="C6:D6"/>
    <mergeCell ref="E6:F6"/>
    <mergeCell ref="G6:H6"/>
  </mergeCells>
  <pageMargins left="0.39370078740157483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>
    <oddHeader>&amp;COppgave 7.6</oddHeader>
    <oddFooter>&amp;CSide &amp;P av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DCD0A-76F0-468D-8664-823AC579A684}">
  <dimension ref="A1:BB91"/>
  <sheetViews>
    <sheetView showGridLines="0" showZeros="0" tabSelected="1" topLeftCell="A23" zoomScaleNormal="100" workbookViewId="0">
      <selection activeCell="M34" sqref="M34"/>
    </sheetView>
  </sheetViews>
  <sheetFormatPr baseColWidth="10" defaultRowHeight="15.75" x14ac:dyDescent="0.25"/>
  <cols>
    <col min="1" max="1" width="6.7109375" style="186" customWidth="1"/>
    <col min="2" max="2" width="19.42578125" style="57" customWidth="1"/>
    <col min="3" max="3" width="3.5703125" style="57" bestFit="1" customWidth="1"/>
    <col min="4" max="4" width="3.28515625" style="57" bestFit="1" customWidth="1"/>
    <col min="5" max="14" width="9.7109375" style="183" customWidth="1"/>
    <col min="15" max="15" width="3.28515625" style="183" customWidth="1"/>
    <col min="16" max="27" width="9.7109375" style="183" customWidth="1"/>
    <col min="28" max="28" width="3.28515625" style="183" bestFit="1" customWidth="1"/>
    <col min="29" max="40" width="9.7109375" style="183" customWidth="1"/>
    <col min="41" max="41" width="3.28515625" style="183" customWidth="1"/>
    <col min="42" max="51" width="9.7109375" style="183" customWidth="1"/>
    <col min="52" max="52" width="8.85546875" style="57" customWidth="1"/>
    <col min="53" max="16384" width="11.42578125" style="57"/>
  </cols>
  <sheetData>
    <row r="1" spans="1:54" x14ac:dyDescent="0.25">
      <c r="A1" s="185" t="s">
        <v>156</v>
      </c>
      <c r="F1" s="322" t="s">
        <v>159</v>
      </c>
      <c r="G1" s="322"/>
      <c r="H1" s="322"/>
      <c r="I1" s="322"/>
      <c r="J1" s="322"/>
      <c r="K1" s="322"/>
    </row>
    <row r="2" spans="1:54" x14ac:dyDescent="0.25">
      <c r="A2" s="186" t="s">
        <v>32</v>
      </c>
      <c r="R2" s="362" t="s">
        <v>99</v>
      </c>
      <c r="S2" s="363"/>
      <c r="T2" s="363"/>
      <c r="U2" s="364"/>
    </row>
    <row r="3" spans="1:54" s="189" customFormat="1" ht="15.75" customHeight="1" x14ac:dyDescent="0.25">
      <c r="A3" s="187"/>
      <c r="B3" s="188"/>
      <c r="C3" s="188"/>
      <c r="D3" s="365" t="s">
        <v>33</v>
      </c>
      <c r="E3" s="361">
        <v>1220</v>
      </c>
      <c r="F3" s="357"/>
      <c r="G3" s="356">
        <v>1240</v>
      </c>
      <c r="H3" s="357"/>
      <c r="I3" s="356">
        <v>1400</v>
      </c>
      <c r="J3" s="357"/>
      <c r="K3" s="356">
        <v>1900</v>
      </c>
      <c r="L3" s="357"/>
      <c r="M3" s="356">
        <v>2050</v>
      </c>
      <c r="N3" s="357"/>
      <c r="O3" s="368" t="s">
        <v>33</v>
      </c>
      <c r="P3" s="356">
        <v>2380</v>
      </c>
      <c r="Q3" s="357"/>
      <c r="R3" s="356">
        <v>20012</v>
      </c>
      <c r="S3" s="357"/>
      <c r="T3" s="356">
        <v>20018</v>
      </c>
      <c r="U3" s="357"/>
      <c r="V3" s="356" t="s">
        <v>0</v>
      </c>
      <c r="W3" s="357"/>
      <c r="X3" s="356" t="s">
        <v>1</v>
      </c>
      <c r="Y3" s="357"/>
      <c r="Z3" s="361" t="s">
        <v>34</v>
      </c>
      <c r="AA3" s="357"/>
      <c r="AB3" s="368" t="s">
        <v>33</v>
      </c>
      <c r="AC3" s="356">
        <v>3000</v>
      </c>
      <c r="AD3" s="357"/>
      <c r="AE3" s="356">
        <v>4000</v>
      </c>
      <c r="AF3" s="357"/>
      <c r="AG3" s="356">
        <v>6010</v>
      </c>
      <c r="AH3" s="357"/>
      <c r="AI3" s="361">
        <v>6300</v>
      </c>
      <c r="AJ3" s="357"/>
      <c r="AK3" s="356">
        <v>6304</v>
      </c>
      <c r="AL3" s="357"/>
      <c r="AM3" s="356">
        <v>6800</v>
      </c>
      <c r="AN3" s="357"/>
      <c r="AO3" s="368" t="s">
        <v>33</v>
      </c>
      <c r="AP3" s="356">
        <v>6900</v>
      </c>
      <c r="AQ3" s="357"/>
      <c r="AR3" s="356">
        <v>7000</v>
      </c>
      <c r="AS3" s="357"/>
      <c r="AT3" s="356">
        <v>7300</v>
      </c>
      <c r="AU3" s="357"/>
      <c r="AV3" s="356" t="s">
        <v>102</v>
      </c>
      <c r="AW3" s="357"/>
      <c r="AX3" s="356">
        <v>8100</v>
      </c>
      <c r="AY3" s="357"/>
      <c r="AZ3" s="365" t="s">
        <v>103</v>
      </c>
    </row>
    <row r="4" spans="1:54" ht="15.75" customHeight="1" x14ac:dyDescent="0.25">
      <c r="A4" s="98"/>
      <c r="B4" s="31"/>
      <c r="C4" s="190" t="s">
        <v>2</v>
      </c>
      <c r="D4" s="366"/>
      <c r="E4" s="358" t="s">
        <v>104</v>
      </c>
      <c r="F4" s="359"/>
      <c r="G4" s="360" t="s">
        <v>105</v>
      </c>
      <c r="H4" s="359"/>
      <c r="I4" s="360" t="s">
        <v>106</v>
      </c>
      <c r="J4" s="359"/>
      <c r="K4" s="360" t="s">
        <v>3</v>
      </c>
      <c r="L4" s="359"/>
      <c r="M4" s="360" t="s">
        <v>107</v>
      </c>
      <c r="N4" s="359"/>
      <c r="O4" s="369"/>
      <c r="P4" s="360" t="s">
        <v>26</v>
      </c>
      <c r="Q4" s="359"/>
      <c r="R4" s="360" t="s">
        <v>108</v>
      </c>
      <c r="S4" s="359"/>
      <c r="T4" s="360" t="s">
        <v>109</v>
      </c>
      <c r="U4" s="359"/>
      <c r="V4" s="360" t="s">
        <v>4</v>
      </c>
      <c r="W4" s="359"/>
      <c r="X4" s="360" t="s">
        <v>4</v>
      </c>
      <c r="Y4" s="359"/>
      <c r="Z4" s="358" t="s">
        <v>4</v>
      </c>
      <c r="AA4" s="359"/>
      <c r="AB4" s="369"/>
      <c r="AC4" s="360" t="s">
        <v>29</v>
      </c>
      <c r="AD4" s="359"/>
      <c r="AE4" s="360" t="s">
        <v>5</v>
      </c>
      <c r="AF4" s="359"/>
      <c r="AG4" s="360" t="s">
        <v>110</v>
      </c>
      <c r="AH4" s="359"/>
      <c r="AI4" s="358" t="s">
        <v>30</v>
      </c>
      <c r="AJ4" s="359"/>
      <c r="AK4" s="360" t="s">
        <v>94</v>
      </c>
      <c r="AL4" s="359"/>
      <c r="AM4" s="360" t="s">
        <v>35</v>
      </c>
      <c r="AN4" s="359"/>
      <c r="AO4" s="369"/>
      <c r="AP4" s="360" t="s">
        <v>93</v>
      </c>
      <c r="AQ4" s="359"/>
      <c r="AR4" s="360" t="s">
        <v>36</v>
      </c>
      <c r="AS4" s="359"/>
      <c r="AT4" s="360" t="s">
        <v>111</v>
      </c>
      <c r="AU4" s="359"/>
      <c r="AV4" s="360" t="s">
        <v>112</v>
      </c>
      <c r="AW4" s="359"/>
      <c r="AX4" s="360" t="s">
        <v>113</v>
      </c>
      <c r="AY4" s="359"/>
      <c r="AZ4" s="366"/>
    </row>
    <row r="5" spans="1:54" x14ac:dyDescent="0.25">
      <c r="A5" s="191" t="s">
        <v>6</v>
      </c>
      <c r="B5" s="192" t="s">
        <v>7</v>
      </c>
      <c r="C5" s="192" t="s">
        <v>8</v>
      </c>
      <c r="D5" s="367"/>
      <c r="E5" s="37" t="s">
        <v>9</v>
      </c>
      <c r="F5" s="37" t="s">
        <v>10</v>
      </c>
      <c r="G5" s="37" t="s">
        <v>9</v>
      </c>
      <c r="H5" s="37" t="s">
        <v>10</v>
      </c>
      <c r="I5" s="37" t="s">
        <v>9</v>
      </c>
      <c r="J5" s="37" t="s">
        <v>10</v>
      </c>
      <c r="K5" s="37" t="s">
        <v>9</v>
      </c>
      <c r="L5" s="37" t="s">
        <v>10</v>
      </c>
      <c r="M5" s="37" t="s">
        <v>9</v>
      </c>
      <c r="N5" s="37" t="s">
        <v>10</v>
      </c>
      <c r="O5" s="370"/>
      <c r="P5" s="37" t="s">
        <v>9</v>
      </c>
      <c r="Q5" s="37" t="s">
        <v>10</v>
      </c>
      <c r="R5" s="37" t="s">
        <v>9</v>
      </c>
      <c r="S5" s="37" t="s">
        <v>10</v>
      </c>
      <c r="T5" s="37" t="s">
        <v>9</v>
      </c>
      <c r="U5" s="37" t="s">
        <v>10</v>
      </c>
      <c r="V5" s="37" t="s">
        <v>9</v>
      </c>
      <c r="W5" s="37" t="s">
        <v>10</v>
      </c>
      <c r="X5" s="37" t="s">
        <v>9</v>
      </c>
      <c r="Y5" s="37" t="s">
        <v>10</v>
      </c>
      <c r="Z5" s="37" t="s">
        <v>9</v>
      </c>
      <c r="AA5" s="37" t="s">
        <v>10</v>
      </c>
      <c r="AB5" s="370"/>
      <c r="AC5" s="37" t="s">
        <v>9</v>
      </c>
      <c r="AD5" s="37" t="s">
        <v>10</v>
      </c>
      <c r="AE5" s="37" t="s">
        <v>9</v>
      </c>
      <c r="AF5" s="37" t="s">
        <v>10</v>
      </c>
      <c r="AG5" s="37" t="s">
        <v>9</v>
      </c>
      <c r="AH5" s="37" t="s">
        <v>10</v>
      </c>
      <c r="AI5" s="37" t="s">
        <v>9</v>
      </c>
      <c r="AJ5" s="37" t="s">
        <v>10</v>
      </c>
      <c r="AK5" s="37" t="s">
        <v>9</v>
      </c>
      <c r="AL5" s="37" t="s">
        <v>10</v>
      </c>
      <c r="AM5" s="37" t="s">
        <v>9</v>
      </c>
      <c r="AN5" s="37" t="s">
        <v>10</v>
      </c>
      <c r="AO5" s="370"/>
      <c r="AP5" s="37" t="s">
        <v>9</v>
      </c>
      <c r="AQ5" s="37" t="s">
        <v>10</v>
      </c>
      <c r="AR5" s="37" t="s">
        <v>9</v>
      </c>
      <c r="AS5" s="37" t="s">
        <v>10</v>
      </c>
      <c r="AT5" s="37" t="s">
        <v>9</v>
      </c>
      <c r="AU5" s="37" t="s">
        <v>10</v>
      </c>
      <c r="AV5" s="37" t="s">
        <v>9</v>
      </c>
      <c r="AW5" s="37" t="s">
        <v>10</v>
      </c>
      <c r="AX5" s="37" t="s">
        <v>9</v>
      </c>
      <c r="AY5" s="37" t="s">
        <v>10</v>
      </c>
      <c r="AZ5" s="367"/>
    </row>
    <row r="6" spans="1:54" x14ac:dyDescent="0.25">
      <c r="A6" s="193">
        <v>40118</v>
      </c>
      <c r="B6" s="194" t="s">
        <v>114</v>
      </c>
      <c r="C6" s="195"/>
      <c r="D6" s="196">
        <v>1</v>
      </c>
      <c r="E6" s="197">
        <v>195000</v>
      </c>
      <c r="F6" s="198"/>
      <c r="G6" s="197">
        <v>156000</v>
      </c>
      <c r="H6" s="198"/>
      <c r="I6" s="197">
        <v>120000</v>
      </c>
      <c r="J6" s="198"/>
      <c r="K6" s="197">
        <v>5250</v>
      </c>
      <c r="L6" s="198"/>
      <c r="M6" s="197"/>
      <c r="N6" s="198">
        <v>45350</v>
      </c>
      <c r="O6" s="199">
        <v>1</v>
      </c>
      <c r="P6" s="197"/>
      <c r="Q6" s="198">
        <v>94000</v>
      </c>
      <c r="R6" s="197"/>
      <c r="S6" s="198">
        <v>171000</v>
      </c>
      <c r="T6" s="197"/>
      <c r="U6" s="198"/>
      <c r="V6" s="197"/>
      <c r="W6" s="198"/>
      <c r="X6" s="197"/>
      <c r="Y6" s="198"/>
      <c r="Z6" s="197"/>
      <c r="AA6" s="198">
        <v>24000</v>
      </c>
      <c r="AB6" s="199">
        <v>1</v>
      </c>
      <c r="AC6" s="197"/>
      <c r="AD6" s="198">
        <v>1262000</v>
      </c>
      <c r="AE6" s="197">
        <v>934000</v>
      </c>
      <c r="AF6" s="198"/>
      <c r="AG6" s="197">
        <v>40000</v>
      </c>
      <c r="AH6" s="198"/>
      <c r="AI6" s="197">
        <v>60000</v>
      </c>
      <c r="AJ6" s="198"/>
      <c r="AK6" s="197">
        <v>18000</v>
      </c>
      <c r="AL6" s="198"/>
      <c r="AM6" s="197">
        <v>10600</v>
      </c>
      <c r="AN6" s="198"/>
      <c r="AO6" s="199">
        <v>1</v>
      </c>
      <c r="AP6" s="197">
        <v>5500</v>
      </c>
      <c r="AQ6" s="198"/>
      <c r="AR6" s="197">
        <v>26500</v>
      </c>
      <c r="AS6" s="198"/>
      <c r="AT6" s="197">
        <v>12000</v>
      </c>
      <c r="AU6" s="198"/>
      <c r="AV6" s="197">
        <v>6500</v>
      </c>
      <c r="AW6" s="198"/>
      <c r="AX6" s="197">
        <v>7000</v>
      </c>
      <c r="AY6" s="198"/>
      <c r="AZ6" s="200">
        <f>E6+G6+I6+K6+M6+P6+R6+T6+V6+X6+Z6+AC6+AE6+AG6+AI6+AK6+AM6+AP6+AR6+AT6+AV6+AX6+AY6-AW6-AU6-AS6-AQ6-AN6-AL6-AJ6-AH6-AF6-AD6-AA6-Y6-W6-U6-S6-Q6-N6-L6-J6-H6-F6</f>
        <v>0</v>
      </c>
      <c r="BA6" s="183"/>
      <c r="BB6" s="183"/>
    </row>
    <row r="7" spans="1:54" x14ac:dyDescent="0.25">
      <c r="A7" s="201">
        <v>40120</v>
      </c>
      <c r="B7" s="202"/>
      <c r="C7" s="45">
        <v>164</v>
      </c>
      <c r="D7" s="45">
        <v>2</v>
      </c>
      <c r="E7" s="203"/>
      <c r="F7" s="204"/>
      <c r="G7" s="203"/>
      <c r="H7" s="204"/>
      <c r="I7" s="203"/>
      <c r="J7" s="204"/>
      <c r="K7" s="203"/>
      <c r="L7" s="204"/>
      <c r="M7" s="203"/>
      <c r="N7" s="204"/>
      <c r="O7" s="205">
        <v>2</v>
      </c>
      <c r="P7" s="203"/>
      <c r="Q7" s="204"/>
      <c r="R7" s="203"/>
      <c r="S7" s="204"/>
      <c r="T7" s="203"/>
      <c r="U7" s="204"/>
      <c r="V7" s="203"/>
      <c r="W7" s="204"/>
      <c r="X7" s="203"/>
      <c r="Y7" s="204"/>
      <c r="Z7" s="203"/>
      <c r="AA7" s="204"/>
      <c r="AB7" s="205">
        <v>2</v>
      </c>
      <c r="AC7" s="203"/>
      <c r="AD7" s="204"/>
      <c r="AE7" s="203"/>
      <c r="AF7" s="204"/>
      <c r="AG7" s="203"/>
      <c r="AH7" s="204"/>
      <c r="AI7" s="203"/>
      <c r="AJ7" s="204"/>
      <c r="AK7" s="203"/>
      <c r="AL7" s="204"/>
      <c r="AM7" s="203"/>
      <c r="AN7" s="204"/>
      <c r="AO7" s="205">
        <v>2</v>
      </c>
      <c r="AP7" s="203"/>
      <c r="AQ7" s="204"/>
      <c r="AR7" s="203"/>
      <c r="AS7" s="204"/>
      <c r="AT7" s="203"/>
      <c r="AU7" s="204"/>
      <c r="AV7" s="203"/>
      <c r="AW7" s="204"/>
      <c r="AX7" s="203"/>
      <c r="AY7" s="204"/>
      <c r="AZ7" s="200">
        <f t="shared" ref="AZ7:AZ24" si="0">E7+G7+I7+K7+M7+P7+R7+T7+V7+X7+Z7+AC7+AE7+AG7+AI7+AK7+AM7+AP7+AR7+AT7+AV7+AX7+AY7-AW7-AU7-AS7-AQ7-AN7-AL7-AJ7-AH7-AF7-AD7-AA7-Y7-W7-U7-S7-Q7-N7-L7-J7-H7-F7</f>
        <v>0</v>
      </c>
      <c r="BA7" s="183"/>
      <c r="BB7" s="183"/>
    </row>
    <row r="8" spans="1:54" x14ac:dyDescent="0.25">
      <c r="A8" s="201">
        <v>40124</v>
      </c>
      <c r="B8" s="202"/>
      <c r="C8" s="45">
        <v>165</v>
      </c>
      <c r="D8" s="45">
        <v>3</v>
      </c>
      <c r="E8" s="203"/>
      <c r="F8" s="204"/>
      <c r="G8" s="203"/>
      <c r="H8" s="204"/>
      <c r="I8" s="203"/>
      <c r="J8" s="204"/>
      <c r="K8" s="203"/>
      <c r="L8" s="204"/>
      <c r="M8" s="203"/>
      <c r="N8" s="204"/>
      <c r="O8" s="205">
        <v>3</v>
      </c>
      <c r="P8" s="203"/>
      <c r="Q8" s="204"/>
      <c r="R8" s="203"/>
      <c r="S8" s="204"/>
      <c r="T8" s="203"/>
      <c r="U8" s="204"/>
      <c r="V8" s="203"/>
      <c r="W8" s="204"/>
      <c r="X8" s="203"/>
      <c r="Y8" s="204"/>
      <c r="Z8" s="203"/>
      <c r="AA8" s="204"/>
      <c r="AB8" s="205">
        <v>3</v>
      </c>
      <c r="AC8" s="203"/>
      <c r="AD8" s="204"/>
      <c r="AE8" s="203"/>
      <c r="AF8" s="204"/>
      <c r="AG8" s="203"/>
      <c r="AH8" s="204"/>
      <c r="AI8" s="203"/>
      <c r="AJ8" s="204"/>
      <c r="AK8" s="203"/>
      <c r="AL8" s="204"/>
      <c r="AM8" s="203"/>
      <c r="AN8" s="204"/>
      <c r="AO8" s="205">
        <v>3</v>
      </c>
      <c r="AP8" s="203"/>
      <c r="AQ8" s="204"/>
      <c r="AR8" s="203"/>
      <c r="AS8" s="204"/>
      <c r="AT8" s="203"/>
      <c r="AU8" s="204"/>
      <c r="AV8" s="203"/>
      <c r="AW8" s="204"/>
      <c r="AX8" s="203"/>
      <c r="AY8" s="204"/>
      <c r="AZ8" s="200">
        <f t="shared" si="0"/>
        <v>0</v>
      </c>
      <c r="BA8" s="183"/>
      <c r="BB8" s="183"/>
    </row>
    <row r="9" spans="1:54" x14ac:dyDescent="0.25">
      <c r="A9" s="201">
        <v>40126</v>
      </c>
      <c r="B9" s="202"/>
      <c r="C9" s="45">
        <v>166</v>
      </c>
      <c r="D9" s="45">
        <v>4</v>
      </c>
      <c r="E9" s="203"/>
      <c r="F9" s="204"/>
      <c r="G9" s="203"/>
      <c r="H9" s="204"/>
      <c r="I9" s="203"/>
      <c r="J9" s="204"/>
      <c r="K9" s="203"/>
      <c r="L9" s="204"/>
      <c r="M9" s="203"/>
      <c r="N9" s="204"/>
      <c r="O9" s="205">
        <v>4</v>
      </c>
      <c r="P9" s="203"/>
      <c r="Q9" s="204"/>
      <c r="R9" s="203"/>
      <c r="S9" s="204"/>
      <c r="T9" s="203"/>
      <c r="U9" s="204"/>
      <c r="V9" s="203"/>
      <c r="W9" s="204"/>
      <c r="X9" s="203"/>
      <c r="Y9" s="204"/>
      <c r="Z9" s="203"/>
      <c r="AA9" s="204"/>
      <c r="AB9" s="205">
        <v>4</v>
      </c>
      <c r="AC9" s="203"/>
      <c r="AD9" s="204"/>
      <c r="AE9" s="203"/>
      <c r="AF9" s="204"/>
      <c r="AG9" s="203"/>
      <c r="AH9" s="204"/>
      <c r="AI9" s="203"/>
      <c r="AJ9" s="204"/>
      <c r="AK9" s="203"/>
      <c r="AL9" s="204"/>
      <c r="AM9" s="203"/>
      <c r="AN9" s="204"/>
      <c r="AO9" s="205">
        <v>4</v>
      </c>
      <c r="AP9" s="203"/>
      <c r="AQ9" s="204"/>
      <c r="AR9" s="203"/>
      <c r="AS9" s="204"/>
      <c r="AT9" s="203"/>
      <c r="AU9" s="204"/>
      <c r="AV9" s="203"/>
      <c r="AW9" s="204"/>
      <c r="AX9" s="203"/>
      <c r="AY9" s="204"/>
      <c r="AZ9" s="200">
        <f t="shared" si="0"/>
        <v>0</v>
      </c>
      <c r="BA9" s="183"/>
      <c r="BB9" s="183"/>
    </row>
    <row r="10" spans="1:54" x14ac:dyDescent="0.25">
      <c r="A10" s="201">
        <v>40129</v>
      </c>
      <c r="B10" s="202"/>
      <c r="C10" s="45">
        <v>167</v>
      </c>
      <c r="D10" s="45">
        <v>5</v>
      </c>
      <c r="E10" s="203"/>
      <c r="F10" s="204"/>
      <c r="G10" s="203"/>
      <c r="H10" s="204"/>
      <c r="I10" s="203"/>
      <c r="J10" s="204"/>
      <c r="K10" s="203"/>
      <c r="L10" s="204"/>
      <c r="M10" s="203"/>
      <c r="N10" s="204"/>
      <c r="O10" s="205">
        <v>5</v>
      </c>
      <c r="P10" s="203"/>
      <c r="Q10" s="204"/>
      <c r="R10" s="203"/>
      <c r="S10" s="204"/>
      <c r="T10" s="203"/>
      <c r="U10" s="204"/>
      <c r="V10" s="203"/>
      <c r="W10" s="204"/>
      <c r="X10" s="203"/>
      <c r="Y10" s="204"/>
      <c r="Z10" s="203"/>
      <c r="AA10" s="204"/>
      <c r="AB10" s="205">
        <v>5</v>
      </c>
      <c r="AC10" s="203"/>
      <c r="AD10" s="204"/>
      <c r="AE10" s="203"/>
      <c r="AF10" s="204"/>
      <c r="AG10" s="203"/>
      <c r="AH10" s="204"/>
      <c r="AI10" s="203"/>
      <c r="AJ10" s="204"/>
      <c r="AK10" s="203"/>
      <c r="AL10" s="204"/>
      <c r="AM10" s="203"/>
      <c r="AN10" s="204"/>
      <c r="AO10" s="205">
        <v>5</v>
      </c>
      <c r="AP10" s="203"/>
      <c r="AQ10" s="204"/>
      <c r="AR10" s="203"/>
      <c r="AS10" s="204"/>
      <c r="AT10" s="203"/>
      <c r="AU10" s="204"/>
      <c r="AV10" s="203"/>
      <c r="AW10" s="204"/>
      <c r="AX10" s="203"/>
      <c r="AY10" s="204"/>
      <c r="AZ10" s="200">
        <f t="shared" si="0"/>
        <v>0</v>
      </c>
      <c r="BA10" s="183"/>
      <c r="BB10" s="183">
        <f>E6+G6+I6+K6+M6+P6+R6+T6+V6+X6+Z6+AC6+AE6+AG6+AI6+AK6+AM6+AP6+AR6+AT6+AV6+AX6-F6-H6-J6-L6-N6-Q6-S6-U6-W6-Y6-AA6-AD6-AF6-AH6-AJ6-AL6-AN6-AQ6-AS6-AU6-AW6-AY6</f>
        <v>0</v>
      </c>
    </row>
    <row r="11" spans="1:54" x14ac:dyDescent="0.25">
      <c r="A11" s="201">
        <v>40147</v>
      </c>
      <c r="B11" s="202"/>
      <c r="C11" s="45">
        <v>168</v>
      </c>
      <c r="D11" s="45">
        <v>6</v>
      </c>
      <c r="E11" s="203"/>
      <c r="F11" s="204"/>
      <c r="G11" s="203"/>
      <c r="H11" s="204"/>
      <c r="I11" s="203"/>
      <c r="J11" s="204"/>
      <c r="K11" s="203"/>
      <c r="L11" s="204"/>
      <c r="M11" s="203"/>
      <c r="N11" s="204"/>
      <c r="O11" s="205">
        <v>6</v>
      </c>
      <c r="P11" s="203"/>
      <c r="Q11" s="204"/>
      <c r="R11" s="203"/>
      <c r="S11" s="204"/>
      <c r="T11" s="203"/>
      <c r="U11" s="204"/>
      <c r="V11" s="203"/>
      <c r="W11" s="204"/>
      <c r="X11" s="203"/>
      <c r="Y11" s="204"/>
      <c r="Z11" s="203"/>
      <c r="AA11" s="204"/>
      <c r="AB11" s="205">
        <v>6</v>
      </c>
      <c r="AC11" s="203"/>
      <c r="AD11" s="204"/>
      <c r="AE11" s="203"/>
      <c r="AF11" s="204"/>
      <c r="AG11" s="203"/>
      <c r="AH11" s="204"/>
      <c r="AI11" s="203"/>
      <c r="AJ11" s="204"/>
      <c r="AK11" s="203"/>
      <c r="AL11" s="204"/>
      <c r="AM11" s="203"/>
      <c r="AN11" s="204"/>
      <c r="AO11" s="205">
        <v>6</v>
      </c>
      <c r="AP11" s="203"/>
      <c r="AQ11" s="204"/>
      <c r="AR11" s="203"/>
      <c r="AS11" s="204"/>
      <c r="AT11" s="203"/>
      <c r="AU11" s="204"/>
      <c r="AV11" s="203"/>
      <c r="AW11" s="204"/>
      <c r="AX11" s="203"/>
      <c r="AY11" s="204"/>
      <c r="AZ11" s="200">
        <f t="shared" si="0"/>
        <v>0</v>
      </c>
      <c r="BA11" s="183"/>
      <c r="BB11" s="183"/>
    </row>
    <row r="12" spans="1:54" x14ac:dyDescent="0.25">
      <c r="A12" s="201">
        <v>40147</v>
      </c>
      <c r="B12" s="202"/>
      <c r="C12" s="45">
        <v>169</v>
      </c>
      <c r="D12" s="45">
        <v>7</v>
      </c>
      <c r="E12" s="203"/>
      <c r="F12" s="204"/>
      <c r="G12" s="203"/>
      <c r="H12" s="204"/>
      <c r="I12" s="203"/>
      <c r="J12" s="204"/>
      <c r="K12" s="203"/>
      <c r="L12" s="204"/>
      <c r="M12" s="203"/>
      <c r="N12" s="204"/>
      <c r="O12" s="205">
        <v>7</v>
      </c>
      <c r="P12" s="203"/>
      <c r="Q12" s="204"/>
      <c r="R12" s="203"/>
      <c r="S12" s="204"/>
      <c r="T12" s="203"/>
      <c r="U12" s="204"/>
      <c r="V12" s="203"/>
      <c r="W12" s="204"/>
      <c r="X12" s="203"/>
      <c r="Y12" s="204"/>
      <c r="Z12" s="203"/>
      <c r="AA12" s="204"/>
      <c r="AB12" s="205">
        <v>7</v>
      </c>
      <c r="AC12" s="203"/>
      <c r="AD12" s="204"/>
      <c r="AE12" s="203"/>
      <c r="AF12" s="204"/>
      <c r="AG12" s="203"/>
      <c r="AH12" s="204"/>
      <c r="AI12" s="203"/>
      <c r="AJ12" s="204"/>
      <c r="AK12" s="203"/>
      <c r="AL12" s="204"/>
      <c r="AM12" s="203"/>
      <c r="AN12" s="204"/>
      <c r="AO12" s="205">
        <v>7</v>
      </c>
      <c r="AP12" s="203"/>
      <c r="AQ12" s="204"/>
      <c r="AR12" s="203"/>
      <c r="AS12" s="204"/>
      <c r="AT12" s="203"/>
      <c r="AU12" s="204"/>
      <c r="AV12" s="203"/>
      <c r="AW12" s="204"/>
      <c r="AX12" s="203"/>
      <c r="AY12" s="204"/>
      <c r="AZ12" s="200">
        <f t="shared" si="0"/>
        <v>0</v>
      </c>
      <c r="BA12" s="183"/>
      <c r="BB12" s="183"/>
    </row>
    <row r="13" spans="1:54" x14ac:dyDescent="0.25">
      <c r="A13" s="201" t="s">
        <v>115</v>
      </c>
      <c r="B13" s="202"/>
      <c r="C13" s="45">
        <v>170</v>
      </c>
      <c r="D13" s="45">
        <v>8</v>
      </c>
      <c r="E13" s="203"/>
      <c r="F13" s="204"/>
      <c r="G13" s="203"/>
      <c r="H13" s="204"/>
      <c r="I13" s="203"/>
      <c r="J13" s="204"/>
      <c r="K13" s="203"/>
      <c r="L13" s="204"/>
      <c r="M13" s="203"/>
      <c r="N13" s="204"/>
      <c r="O13" s="205">
        <v>8</v>
      </c>
      <c r="P13" s="203"/>
      <c r="Q13" s="204"/>
      <c r="R13" s="203"/>
      <c r="S13" s="204"/>
      <c r="T13" s="203"/>
      <c r="U13" s="204"/>
      <c r="V13" s="203"/>
      <c r="W13" s="204"/>
      <c r="X13" s="203"/>
      <c r="Y13" s="204"/>
      <c r="Z13" s="203"/>
      <c r="AA13" s="204"/>
      <c r="AB13" s="205">
        <v>8</v>
      </c>
      <c r="AC13" s="203"/>
      <c r="AD13" s="204"/>
      <c r="AE13" s="203"/>
      <c r="AF13" s="204"/>
      <c r="AG13" s="203"/>
      <c r="AH13" s="204"/>
      <c r="AI13" s="203"/>
      <c r="AJ13" s="204"/>
      <c r="AK13" s="203"/>
      <c r="AL13" s="204"/>
      <c r="AM13" s="203"/>
      <c r="AN13" s="204"/>
      <c r="AO13" s="205">
        <v>8</v>
      </c>
      <c r="AP13" s="203"/>
      <c r="AQ13" s="204"/>
      <c r="AR13" s="203"/>
      <c r="AS13" s="204"/>
      <c r="AT13" s="203"/>
      <c r="AU13" s="204"/>
      <c r="AV13" s="203"/>
      <c r="AW13" s="204"/>
      <c r="AX13" s="203"/>
      <c r="AY13" s="204"/>
      <c r="AZ13" s="200">
        <f t="shared" si="0"/>
        <v>0</v>
      </c>
      <c r="BA13" s="183"/>
      <c r="BB13" s="183"/>
    </row>
    <row r="14" spans="1:54" x14ac:dyDescent="0.25">
      <c r="A14" s="201">
        <v>40157</v>
      </c>
      <c r="B14" s="202"/>
      <c r="C14" s="45">
        <v>171</v>
      </c>
      <c r="D14" s="45">
        <v>9</v>
      </c>
      <c r="E14" s="203"/>
      <c r="F14" s="204"/>
      <c r="G14" s="203"/>
      <c r="H14" s="204"/>
      <c r="I14" s="203"/>
      <c r="J14" s="204"/>
      <c r="K14" s="203"/>
      <c r="L14" s="204"/>
      <c r="M14" s="203"/>
      <c r="N14" s="204"/>
      <c r="O14" s="205">
        <v>9</v>
      </c>
      <c r="P14" s="203"/>
      <c r="Q14" s="204"/>
      <c r="R14" s="203"/>
      <c r="S14" s="204"/>
      <c r="T14" s="203"/>
      <c r="U14" s="204"/>
      <c r="V14" s="203"/>
      <c r="W14" s="204"/>
      <c r="X14" s="203"/>
      <c r="Y14" s="204"/>
      <c r="Z14" s="203"/>
      <c r="AA14" s="204"/>
      <c r="AB14" s="205">
        <v>9</v>
      </c>
      <c r="AC14" s="203"/>
      <c r="AD14" s="204"/>
      <c r="AE14" s="203"/>
      <c r="AF14" s="204"/>
      <c r="AG14" s="203"/>
      <c r="AH14" s="204"/>
      <c r="AI14" s="203"/>
      <c r="AJ14" s="204"/>
      <c r="AK14" s="203"/>
      <c r="AL14" s="204"/>
      <c r="AM14" s="203"/>
      <c r="AN14" s="204"/>
      <c r="AO14" s="205">
        <v>9</v>
      </c>
      <c r="AP14" s="203"/>
      <c r="AQ14" s="204"/>
      <c r="AR14" s="203"/>
      <c r="AS14" s="204"/>
      <c r="AT14" s="203"/>
      <c r="AU14" s="204"/>
      <c r="AV14" s="203"/>
      <c r="AW14" s="204"/>
      <c r="AX14" s="203"/>
      <c r="AY14" s="204"/>
      <c r="AZ14" s="200">
        <f t="shared" si="0"/>
        <v>0</v>
      </c>
      <c r="BA14" s="183"/>
      <c r="BB14" s="183"/>
    </row>
    <row r="15" spans="1:54" x14ac:dyDescent="0.25">
      <c r="A15" s="201">
        <v>40161</v>
      </c>
      <c r="B15" s="202"/>
      <c r="C15" s="45">
        <v>172</v>
      </c>
      <c r="D15" s="45">
        <v>10</v>
      </c>
      <c r="E15" s="203"/>
      <c r="F15" s="204"/>
      <c r="G15" s="203"/>
      <c r="H15" s="204"/>
      <c r="I15" s="203"/>
      <c r="J15" s="204"/>
      <c r="K15" s="203"/>
      <c r="L15" s="204"/>
      <c r="M15" s="203"/>
      <c r="N15" s="204"/>
      <c r="O15" s="205">
        <v>10</v>
      </c>
      <c r="P15" s="203"/>
      <c r="Q15" s="204"/>
      <c r="R15" s="203"/>
      <c r="S15" s="204"/>
      <c r="T15" s="203"/>
      <c r="U15" s="204"/>
      <c r="V15" s="203"/>
      <c r="W15" s="204"/>
      <c r="X15" s="203"/>
      <c r="Y15" s="204"/>
      <c r="Z15" s="203"/>
      <c r="AA15" s="204"/>
      <c r="AB15" s="205">
        <v>10</v>
      </c>
      <c r="AC15" s="203"/>
      <c r="AD15" s="204"/>
      <c r="AE15" s="203"/>
      <c r="AF15" s="204"/>
      <c r="AG15" s="203"/>
      <c r="AH15" s="204"/>
      <c r="AI15" s="203"/>
      <c r="AJ15" s="204"/>
      <c r="AK15" s="203"/>
      <c r="AL15" s="204"/>
      <c r="AM15" s="203"/>
      <c r="AN15" s="204"/>
      <c r="AO15" s="205">
        <v>10</v>
      </c>
      <c r="AP15" s="203"/>
      <c r="AQ15" s="204"/>
      <c r="AR15" s="203"/>
      <c r="AS15" s="204"/>
      <c r="AT15" s="203"/>
      <c r="AU15" s="204"/>
      <c r="AV15" s="203"/>
      <c r="AW15" s="204"/>
      <c r="AX15" s="203"/>
      <c r="AY15" s="204"/>
      <c r="AZ15" s="200">
        <f t="shared" si="0"/>
        <v>0</v>
      </c>
      <c r="BA15" s="183"/>
      <c r="BB15" s="183"/>
    </row>
    <row r="16" spans="1:54" x14ac:dyDescent="0.25">
      <c r="A16" s="201">
        <v>40164</v>
      </c>
      <c r="B16" s="202"/>
      <c r="C16" s="45">
        <v>173</v>
      </c>
      <c r="D16" s="45">
        <v>11</v>
      </c>
      <c r="E16" s="203"/>
      <c r="F16" s="204"/>
      <c r="G16" s="203"/>
      <c r="H16" s="204"/>
      <c r="I16" s="203"/>
      <c r="J16" s="204"/>
      <c r="K16" s="203"/>
      <c r="L16" s="204"/>
      <c r="M16" s="203"/>
      <c r="N16" s="204"/>
      <c r="O16" s="205">
        <v>11</v>
      </c>
      <c r="P16" s="203"/>
      <c r="Q16" s="204"/>
      <c r="R16" s="203"/>
      <c r="S16" s="204"/>
      <c r="T16" s="203"/>
      <c r="U16" s="204"/>
      <c r="V16" s="203"/>
      <c r="W16" s="204"/>
      <c r="X16" s="203"/>
      <c r="Y16" s="204"/>
      <c r="Z16" s="203"/>
      <c r="AA16" s="204"/>
      <c r="AB16" s="205">
        <v>11</v>
      </c>
      <c r="AC16" s="203"/>
      <c r="AD16" s="204"/>
      <c r="AE16" s="203"/>
      <c r="AF16" s="204"/>
      <c r="AG16" s="203"/>
      <c r="AH16" s="204"/>
      <c r="AI16" s="203"/>
      <c r="AJ16" s="204"/>
      <c r="AK16" s="203"/>
      <c r="AL16" s="204"/>
      <c r="AM16" s="203"/>
      <c r="AN16" s="204"/>
      <c r="AO16" s="205">
        <v>11</v>
      </c>
      <c r="AP16" s="203"/>
      <c r="AQ16" s="204"/>
      <c r="AR16" s="203"/>
      <c r="AS16" s="204"/>
      <c r="AT16" s="203"/>
      <c r="AU16" s="204"/>
      <c r="AV16" s="203"/>
      <c r="AW16" s="204"/>
      <c r="AX16" s="203"/>
      <c r="AY16" s="204"/>
      <c r="AZ16" s="200">
        <f t="shared" si="0"/>
        <v>0</v>
      </c>
      <c r="BA16" s="183"/>
      <c r="BB16" s="183"/>
    </row>
    <row r="17" spans="1:54" x14ac:dyDescent="0.25">
      <c r="A17" s="201">
        <v>40169</v>
      </c>
      <c r="B17" s="202"/>
      <c r="C17" s="45">
        <v>174</v>
      </c>
      <c r="D17" s="45">
        <v>12</v>
      </c>
      <c r="E17" s="203"/>
      <c r="F17" s="204"/>
      <c r="G17" s="203"/>
      <c r="H17" s="204"/>
      <c r="I17" s="203"/>
      <c r="J17" s="204"/>
      <c r="K17" s="203"/>
      <c r="L17" s="204"/>
      <c r="M17" s="203"/>
      <c r="N17" s="204"/>
      <c r="O17" s="205">
        <v>12</v>
      </c>
      <c r="P17" s="203"/>
      <c r="Q17" s="204"/>
      <c r="R17" s="203"/>
      <c r="S17" s="204"/>
      <c r="T17" s="203"/>
      <c r="U17" s="204"/>
      <c r="V17" s="203"/>
      <c r="W17" s="204"/>
      <c r="X17" s="203"/>
      <c r="Y17" s="204"/>
      <c r="Z17" s="203"/>
      <c r="AA17" s="204"/>
      <c r="AB17" s="205">
        <v>12</v>
      </c>
      <c r="AC17" s="203"/>
      <c r="AD17" s="204"/>
      <c r="AE17" s="203"/>
      <c r="AF17" s="204"/>
      <c r="AG17" s="203"/>
      <c r="AH17" s="204"/>
      <c r="AI17" s="203"/>
      <c r="AJ17" s="204"/>
      <c r="AK17" s="203"/>
      <c r="AL17" s="204"/>
      <c r="AM17" s="203"/>
      <c r="AN17" s="204"/>
      <c r="AO17" s="205">
        <v>12</v>
      </c>
      <c r="AP17" s="203"/>
      <c r="AQ17" s="204"/>
      <c r="AR17" s="203"/>
      <c r="AS17" s="204"/>
      <c r="AT17" s="203"/>
      <c r="AU17" s="204"/>
      <c r="AV17" s="203"/>
      <c r="AW17" s="204"/>
      <c r="AX17" s="203"/>
      <c r="AY17" s="204"/>
      <c r="AZ17" s="200">
        <f t="shared" si="0"/>
        <v>0</v>
      </c>
      <c r="BA17" s="183"/>
      <c r="BB17" s="183"/>
    </row>
    <row r="18" spans="1:54" x14ac:dyDescent="0.25">
      <c r="A18" s="201">
        <v>40178</v>
      </c>
      <c r="B18" s="202"/>
      <c r="C18" s="45">
        <v>178</v>
      </c>
      <c r="D18" s="45">
        <v>13</v>
      </c>
      <c r="E18" s="203"/>
      <c r="F18" s="204"/>
      <c r="G18" s="203"/>
      <c r="H18" s="204"/>
      <c r="I18" s="203"/>
      <c r="J18" s="204"/>
      <c r="K18" s="203"/>
      <c r="L18" s="204"/>
      <c r="M18" s="203"/>
      <c r="N18" s="204"/>
      <c r="O18" s="205">
        <v>13</v>
      </c>
      <c r="P18" s="203"/>
      <c r="Q18" s="204"/>
      <c r="R18" s="203"/>
      <c r="S18" s="204"/>
      <c r="T18" s="203"/>
      <c r="U18" s="204"/>
      <c r="V18" s="203"/>
      <c r="W18" s="204"/>
      <c r="X18" s="203"/>
      <c r="Y18" s="204"/>
      <c r="Z18" s="203"/>
      <c r="AA18" s="204"/>
      <c r="AB18" s="205">
        <v>13</v>
      </c>
      <c r="AC18" s="203"/>
      <c r="AD18" s="204"/>
      <c r="AE18" s="203"/>
      <c r="AF18" s="204"/>
      <c r="AG18" s="203"/>
      <c r="AH18" s="204"/>
      <c r="AI18" s="203"/>
      <c r="AJ18" s="204"/>
      <c r="AK18" s="203"/>
      <c r="AL18" s="204"/>
      <c r="AM18" s="203"/>
      <c r="AN18" s="204"/>
      <c r="AO18" s="205">
        <v>13</v>
      </c>
      <c r="AP18" s="203"/>
      <c r="AQ18" s="204"/>
      <c r="AR18" s="203"/>
      <c r="AS18" s="204"/>
      <c r="AT18" s="203"/>
      <c r="AU18" s="204"/>
      <c r="AV18" s="203"/>
      <c r="AW18" s="204"/>
      <c r="AX18" s="203"/>
      <c r="AY18" s="204"/>
      <c r="AZ18" s="200">
        <f t="shared" si="0"/>
        <v>0</v>
      </c>
      <c r="BA18" s="183"/>
      <c r="BB18" s="183"/>
    </row>
    <row r="19" spans="1:54" x14ac:dyDescent="0.25">
      <c r="A19" s="201" t="s">
        <v>116</v>
      </c>
      <c r="B19" s="202"/>
      <c r="C19" s="45">
        <v>179</v>
      </c>
      <c r="D19" s="45">
        <v>14</v>
      </c>
      <c r="E19" s="203"/>
      <c r="F19" s="204"/>
      <c r="G19" s="203"/>
      <c r="H19" s="204"/>
      <c r="I19" s="203"/>
      <c r="J19" s="204"/>
      <c r="K19" s="203"/>
      <c r="L19" s="204"/>
      <c r="M19" s="203"/>
      <c r="N19" s="204"/>
      <c r="O19" s="205">
        <v>14</v>
      </c>
      <c r="P19" s="203"/>
      <c r="Q19" s="204"/>
      <c r="R19" s="203"/>
      <c r="S19" s="204"/>
      <c r="T19" s="203"/>
      <c r="U19" s="204"/>
      <c r="V19" s="203"/>
      <c r="W19" s="204"/>
      <c r="X19" s="203"/>
      <c r="Y19" s="204"/>
      <c r="Z19" s="203"/>
      <c r="AA19" s="204"/>
      <c r="AB19" s="205">
        <v>14</v>
      </c>
      <c r="AC19" s="203"/>
      <c r="AD19" s="204"/>
      <c r="AE19" s="203"/>
      <c r="AF19" s="204"/>
      <c r="AG19" s="203"/>
      <c r="AH19" s="204"/>
      <c r="AI19" s="203"/>
      <c r="AJ19" s="204"/>
      <c r="AK19" s="203"/>
      <c r="AL19" s="204"/>
      <c r="AM19" s="203"/>
      <c r="AN19" s="204"/>
      <c r="AO19" s="205">
        <v>14</v>
      </c>
      <c r="AP19" s="203"/>
      <c r="AQ19" s="204"/>
      <c r="AR19" s="203"/>
      <c r="AS19" s="204"/>
      <c r="AT19" s="203"/>
      <c r="AU19" s="204"/>
      <c r="AV19" s="203"/>
      <c r="AW19" s="204"/>
      <c r="AX19" s="203"/>
      <c r="AY19" s="204"/>
      <c r="AZ19" s="200">
        <f t="shared" si="0"/>
        <v>0</v>
      </c>
      <c r="BA19" s="183"/>
      <c r="BB19" s="183"/>
    </row>
    <row r="20" spans="1:54" x14ac:dyDescent="0.25">
      <c r="A20" s="201" t="s">
        <v>116</v>
      </c>
      <c r="B20" s="202"/>
      <c r="C20" s="45">
        <v>180</v>
      </c>
      <c r="D20" s="45">
        <v>15</v>
      </c>
      <c r="E20" s="203"/>
      <c r="F20" s="204"/>
      <c r="G20" s="203"/>
      <c r="H20" s="204"/>
      <c r="I20" s="203"/>
      <c r="J20" s="204"/>
      <c r="K20" s="203"/>
      <c r="L20" s="204"/>
      <c r="M20" s="203"/>
      <c r="N20" s="204"/>
      <c r="O20" s="205">
        <v>15</v>
      </c>
      <c r="P20" s="203"/>
      <c r="Q20" s="204"/>
      <c r="R20" s="203"/>
      <c r="S20" s="204"/>
      <c r="T20" s="203"/>
      <c r="U20" s="204"/>
      <c r="V20" s="203"/>
      <c r="W20" s="204"/>
      <c r="X20" s="203"/>
      <c r="Y20" s="204"/>
      <c r="Z20" s="203"/>
      <c r="AA20" s="204"/>
      <c r="AB20" s="205">
        <v>15</v>
      </c>
      <c r="AC20" s="203"/>
      <c r="AD20" s="204"/>
      <c r="AE20" s="203"/>
      <c r="AF20" s="204"/>
      <c r="AG20" s="203"/>
      <c r="AH20" s="204"/>
      <c r="AI20" s="203"/>
      <c r="AJ20" s="204"/>
      <c r="AK20" s="203"/>
      <c r="AL20" s="204"/>
      <c r="AM20" s="203"/>
      <c r="AN20" s="204"/>
      <c r="AO20" s="205">
        <v>15</v>
      </c>
      <c r="AP20" s="203"/>
      <c r="AQ20" s="204"/>
      <c r="AR20" s="203"/>
      <c r="AS20" s="204"/>
      <c r="AT20" s="203"/>
      <c r="AU20" s="204"/>
      <c r="AV20" s="203"/>
      <c r="AW20" s="204"/>
      <c r="AX20" s="203"/>
      <c r="AY20" s="204"/>
      <c r="AZ20" s="200">
        <f t="shared" si="0"/>
        <v>0</v>
      </c>
      <c r="BA20" s="183"/>
      <c r="BB20" s="183"/>
    </row>
    <row r="21" spans="1:54" x14ac:dyDescent="0.25">
      <c r="A21" s="201" t="s">
        <v>116</v>
      </c>
      <c r="B21" s="202"/>
      <c r="C21" s="45">
        <v>181</v>
      </c>
      <c r="D21" s="45">
        <v>16</v>
      </c>
      <c r="E21" s="203"/>
      <c r="F21" s="204"/>
      <c r="G21" s="203"/>
      <c r="H21" s="204"/>
      <c r="I21" s="203"/>
      <c r="J21" s="204"/>
      <c r="K21" s="203"/>
      <c r="L21" s="204"/>
      <c r="M21" s="203"/>
      <c r="N21" s="204"/>
      <c r="O21" s="205">
        <v>16</v>
      </c>
      <c r="P21" s="203"/>
      <c r="Q21" s="204"/>
      <c r="R21" s="203"/>
      <c r="S21" s="204"/>
      <c r="T21" s="203"/>
      <c r="U21" s="204"/>
      <c r="V21" s="203"/>
      <c r="W21" s="204"/>
      <c r="X21" s="203"/>
      <c r="Y21" s="204"/>
      <c r="Z21" s="203"/>
      <c r="AA21" s="204"/>
      <c r="AB21" s="205">
        <v>16</v>
      </c>
      <c r="AC21" s="203"/>
      <c r="AD21" s="204"/>
      <c r="AE21" s="203"/>
      <c r="AF21" s="204"/>
      <c r="AG21" s="203"/>
      <c r="AH21" s="204"/>
      <c r="AI21" s="203"/>
      <c r="AJ21" s="204"/>
      <c r="AK21" s="203"/>
      <c r="AL21" s="204"/>
      <c r="AM21" s="203"/>
      <c r="AN21" s="204"/>
      <c r="AO21" s="205">
        <v>16</v>
      </c>
      <c r="AP21" s="203"/>
      <c r="AQ21" s="204"/>
      <c r="AR21" s="203"/>
      <c r="AS21" s="204"/>
      <c r="AT21" s="203"/>
      <c r="AU21" s="204"/>
      <c r="AV21" s="203"/>
      <c r="AW21" s="204"/>
      <c r="AX21" s="203"/>
      <c r="AY21" s="204"/>
      <c r="AZ21" s="200">
        <f t="shared" si="0"/>
        <v>0</v>
      </c>
      <c r="BA21" s="183"/>
      <c r="BB21" s="183"/>
    </row>
    <row r="22" spans="1:54" x14ac:dyDescent="0.25">
      <c r="A22" s="201" t="s">
        <v>116</v>
      </c>
      <c r="B22" s="202"/>
      <c r="C22" s="45">
        <v>182</v>
      </c>
      <c r="D22" s="45">
        <v>17</v>
      </c>
      <c r="E22" s="203"/>
      <c r="F22" s="204"/>
      <c r="G22" s="203"/>
      <c r="H22" s="204"/>
      <c r="I22" s="203"/>
      <c r="J22" s="204"/>
      <c r="K22" s="203"/>
      <c r="L22" s="204"/>
      <c r="M22" s="203"/>
      <c r="N22" s="204"/>
      <c r="O22" s="205">
        <v>17</v>
      </c>
      <c r="P22" s="203"/>
      <c r="Q22" s="204"/>
      <c r="R22" s="203"/>
      <c r="S22" s="204"/>
      <c r="T22" s="203"/>
      <c r="U22" s="204"/>
      <c r="V22" s="203"/>
      <c r="W22" s="204"/>
      <c r="X22" s="203"/>
      <c r="Y22" s="204"/>
      <c r="Z22" s="203"/>
      <c r="AA22" s="204"/>
      <c r="AB22" s="205">
        <v>17</v>
      </c>
      <c r="AC22" s="203"/>
      <c r="AD22" s="204"/>
      <c r="AE22" s="203"/>
      <c r="AF22" s="204"/>
      <c r="AG22" s="203"/>
      <c r="AH22" s="204"/>
      <c r="AI22" s="203"/>
      <c r="AJ22" s="204"/>
      <c r="AK22" s="203"/>
      <c r="AL22" s="204"/>
      <c r="AM22" s="203"/>
      <c r="AN22" s="204"/>
      <c r="AO22" s="205">
        <v>17</v>
      </c>
      <c r="AP22" s="203"/>
      <c r="AQ22" s="204"/>
      <c r="AR22" s="203"/>
      <c r="AS22" s="204"/>
      <c r="AT22" s="203"/>
      <c r="AU22" s="204"/>
      <c r="AV22" s="203"/>
      <c r="AW22" s="204"/>
      <c r="AX22" s="203"/>
      <c r="AY22" s="204"/>
      <c r="AZ22" s="200">
        <f t="shared" si="0"/>
        <v>0</v>
      </c>
      <c r="BA22" s="183"/>
      <c r="BB22" s="183"/>
    </row>
    <row r="23" spans="1:54" x14ac:dyDescent="0.25">
      <c r="A23" s="201" t="s">
        <v>116</v>
      </c>
      <c r="B23" s="202"/>
      <c r="C23" s="45">
        <v>183</v>
      </c>
      <c r="D23" s="45">
        <v>18</v>
      </c>
      <c r="E23" s="203"/>
      <c r="F23" s="204"/>
      <c r="G23" s="203"/>
      <c r="H23" s="204"/>
      <c r="I23" s="203"/>
      <c r="J23" s="204"/>
      <c r="K23" s="203"/>
      <c r="L23" s="204"/>
      <c r="M23" s="203"/>
      <c r="N23" s="204"/>
      <c r="O23" s="205">
        <v>18</v>
      </c>
      <c r="P23" s="203"/>
      <c r="Q23" s="204"/>
      <c r="R23" s="203"/>
      <c r="S23" s="204"/>
      <c r="T23" s="203"/>
      <c r="U23" s="204"/>
      <c r="V23" s="203"/>
      <c r="W23" s="204"/>
      <c r="X23" s="203"/>
      <c r="Y23" s="204"/>
      <c r="Z23" s="203"/>
      <c r="AA23" s="204"/>
      <c r="AB23" s="205">
        <v>18</v>
      </c>
      <c r="AC23" s="203"/>
      <c r="AD23" s="204"/>
      <c r="AE23" s="203"/>
      <c r="AF23" s="204"/>
      <c r="AG23" s="203"/>
      <c r="AH23" s="204"/>
      <c r="AI23" s="203"/>
      <c r="AJ23" s="204"/>
      <c r="AK23" s="203"/>
      <c r="AL23" s="204"/>
      <c r="AM23" s="203"/>
      <c r="AN23" s="204"/>
      <c r="AO23" s="205">
        <v>18</v>
      </c>
      <c r="AP23" s="203"/>
      <c r="AQ23" s="204"/>
      <c r="AR23" s="203"/>
      <c r="AS23" s="204"/>
      <c r="AT23" s="203"/>
      <c r="AU23" s="204"/>
      <c r="AV23" s="203"/>
      <c r="AW23" s="204"/>
      <c r="AX23" s="203"/>
      <c r="AY23" s="204"/>
      <c r="AZ23" s="200">
        <f t="shared" si="0"/>
        <v>0</v>
      </c>
      <c r="BA23" s="183"/>
      <c r="BB23" s="183"/>
    </row>
    <row r="24" spans="1:54" x14ac:dyDescent="0.25">
      <c r="A24" s="206">
        <v>40178</v>
      </c>
      <c r="B24" s="207"/>
      <c r="C24" s="45">
        <v>184</v>
      </c>
      <c r="D24" s="45">
        <v>19</v>
      </c>
      <c r="E24" s="208"/>
      <c r="F24" s="209"/>
      <c r="G24" s="208"/>
      <c r="H24" s="209"/>
      <c r="I24" s="208"/>
      <c r="J24" s="209"/>
      <c r="K24" s="208"/>
      <c r="L24" s="209"/>
      <c r="M24" s="208"/>
      <c r="N24" s="209"/>
      <c r="O24" s="205">
        <v>19</v>
      </c>
      <c r="P24" s="208"/>
      <c r="Q24" s="209"/>
      <c r="R24" s="208"/>
      <c r="S24" s="209"/>
      <c r="T24" s="208"/>
      <c r="U24" s="209"/>
      <c r="V24" s="208"/>
      <c r="W24" s="209"/>
      <c r="X24" s="208"/>
      <c r="Y24" s="209"/>
      <c r="Z24" s="208"/>
      <c r="AA24" s="209"/>
      <c r="AB24" s="205">
        <v>19</v>
      </c>
      <c r="AC24" s="208"/>
      <c r="AD24" s="209"/>
      <c r="AE24" s="208"/>
      <c r="AF24" s="209"/>
      <c r="AG24" s="208"/>
      <c r="AH24" s="209"/>
      <c r="AI24" s="208"/>
      <c r="AJ24" s="209"/>
      <c r="AK24" s="208"/>
      <c r="AL24" s="209"/>
      <c r="AM24" s="208"/>
      <c r="AN24" s="209"/>
      <c r="AO24" s="205">
        <v>19</v>
      </c>
      <c r="AP24" s="208"/>
      <c r="AQ24" s="209"/>
      <c r="AR24" s="208"/>
      <c r="AS24" s="209"/>
      <c r="AT24" s="208"/>
      <c r="AU24" s="209"/>
      <c r="AV24" s="208"/>
      <c r="AW24" s="209"/>
      <c r="AX24" s="208"/>
      <c r="AY24" s="209"/>
      <c r="AZ24" s="200">
        <f t="shared" si="0"/>
        <v>0</v>
      </c>
      <c r="BA24" s="183"/>
      <c r="BB24" s="183"/>
    </row>
    <row r="25" spans="1:54" s="217" customFormat="1" ht="20.25" x14ac:dyDescent="0.3">
      <c r="A25" s="210">
        <v>40178</v>
      </c>
      <c r="B25" s="211" t="s">
        <v>38</v>
      </c>
      <c r="C25" s="211"/>
      <c r="D25" s="212">
        <v>20</v>
      </c>
      <c r="E25" s="213">
        <f t="shared" ref="E25:N25" si="1">SUM(E6:E24)</f>
        <v>195000</v>
      </c>
      <c r="F25" s="214">
        <f t="shared" si="1"/>
        <v>0</v>
      </c>
      <c r="G25" s="213">
        <f t="shared" si="1"/>
        <v>156000</v>
      </c>
      <c r="H25" s="214">
        <f t="shared" si="1"/>
        <v>0</v>
      </c>
      <c r="I25" s="213">
        <f t="shared" si="1"/>
        <v>120000</v>
      </c>
      <c r="J25" s="214">
        <f t="shared" si="1"/>
        <v>0</v>
      </c>
      <c r="K25" s="213">
        <f t="shared" si="1"/>
        <v>5250</v>
      </c>
      <c r="L25" s="214">
        <f t="shared" si="1"/>
        <v>0</v>
      </c>
      <c r="M25" s="213">
        <f t="shared" si="1"/>
        <v>0</v>
      </c>
      <c r="N25" s="214">
        <f t="shared" si="1"/>
        <v>45350</v>
      </c>
      <c r="O25" s="215">
        <v>20</v>
      </c>
      <c r="P25" s="213">
        <f t="shared" ref="P25:AA25" si="2">SUM(P6:P24)</f>
        <v>0</v>
      </c>
      <c r="Q25" s="214">
        <f t="shared" si="2"/>
        <v>94000</v>
      </c>
      <c r="R25" s="213">
        <f t="shared" si="2"/>
        <v>0</v>
      </c>
      <c r="S25" s="214">
        <f t="shared" si="2"/>
        <v>171000</v>
      </c>
      <c r="T25" s="213">
        <f t="shared" si="2"/>
        <v>0</v>
      </c>
      <c r="U25" s="214">
        <f t="shared" si="2"/>
        <v>0</v>
      </c>
      <c r="V25" s="213">
        <f t="shared" si="2"/>
        <v>0</v>
      </c>
      <c r="W25" s="214">
        <f t="shared" si="2"/>
        <v>0</v>
      </c>
      <c r="X25" s="213">
        <f t="shared" si="2"/>
        <v>0</v>
      </c>
      <c r="Y25" s="214">
        <f t="shared" si="2"/>
        <v>0</v>
      </c>
      <c r="Z25" s="213">
        <f t="shared" si="2"/>
        <v>0</v>
      </c>
      <c r="AA25" s="214">
        <f t="shared" si="2"/>
        <v>24000</v>
      </c>
      <c r="AB25" s="213">
        <v>20</v>
      </c>
      <c r="AC25" s="213">
        <f t="shared" ref="AC25:AN25" si="3">SUM(AC6:AC24)</f>
        <v>0</v>
      </c>
      <c r="AD25" s="214">
        <f t="shared" si="3"/>
        <v>1262000</v>
      </c>
      <c r="AE25" s="213">
        <f t="shared" si="3"/>
        <v>934000</v>
      </c>
      <c r="AF25" s="214">
        <f t="shared" si="3"/>
        <v>0</v>
      </c>
      <c r="AG25" s="213">
        <f t="shared" si="3"/>
        <v>40000</v>
      </c>
      <c r="AH25" s="214">
        <f t="shared" si="3"/>
        <v>0</v>
      </c>
      <c r="AI25" s="213">
        <f t="shared" si="3"/>
        <v>60000</v>
      </c>
      <c r="AJ25" s="214">
        <f t="shared" si="3"/>
        <v>0</v>
      </c>
      <c r="AK25" s="213">
        <f t="shared" si="3"/>
        <v>18000</v>
      </c>
      <c r="AL25" s="214">
        <f t="shared" si="3"/>
        <v>0</v>
      </c>
      <c r="AM25" s="213">
        <f t="shared" si="3"/>
        <v>10600</v>
      </c>
      <c r="AN25" s="214">
        <f t="shared" si="3"/>
        <v>0</v>
      </c>
      <c r="AO25" s="215">
        <v>20</v>
      </c>
      <c r="AP25" s="213">
        <f t="shared" ref="AP25:AZ25" si="4">SUM(AP6:AP24)</f>
        <v>5500</v>
      </c>
      <c r="AQ25" s="214">
        <f t="shared" si="4"/>
        <v>0</v>
      </c>
      <c r="AR25" s="213">
        <f t="shared" si="4"/>
        <v>26500</v>
      </c>
      <c r="AS25" s="214">
        <f t="shared" si="4"/>
        <v>0</v>
      </c>
      <c r="AT25" s="213">
        <f t="shared" si="4"/>
        <v>12000</v>
      </c>
      <c r="AU25" s="214">
        <f t="shared" si="4"/>
        <v>0</v>
      </c>
      <c r="AV25" s="213">
        <f t="shared" si="4"/>
        <v>6500</v>
      </c>
      <c r="AW25" s="214">
        <f t="shared" si="4"/>
        <v>0</v>
      </c>
      <c r="AX25" s="213">
        <f t="shared" si="4"/>
        <v>7000</v>
      </c>
      <c r="AY25" s="214">
        <f t="shared" si="4"/>
        <v>0</v>
      </c>
      <c r="AZ25" s="216">
        <f t="shared" si="4"/>
        <v>0</v>
      </c>
    </row>
    <row r="27" spans="1:54" x14ac:dyDescent="0.25">
      <c r="E27" s="218" t="s">
        <v>117</v>
      </c>
      <c r="J27" s="321" t="s">
        <v>158</v>
      </c>
    </row>
    <row r="28" spans="1:54" x14ac:dyDescent="0.25">
      <c r="E28" s="219">
        <v>20012</v>
      </c>
      <c r="F28" s="220" t="s">
        <v>108</v>
      </c>
      <c r="G28" s="220"/>
      <c r="H28" s="220"/>
      <c r="I28" s="221">
        <f>S25-R25</f>
        <v>171000</v>
      </c>
    </row>
    <row r="29" spans="1:54" x14ac:dyDescent="0.25">
      <c r="E29" s="219">
        <v>20018</v>
      </c>
      <c r="F29" s="220" t="s">
        <v>109</v>
      </c>
      <c r="G29" s="220"/>
      <c r="H29" s="220"/>
      <c r="I29" s="222">
        <f>U25-T25</f>
        <v>0</v>
      </c>
      <c r="AU29" s="223"/>
    </row>
    <row r="30" spans="1:54" s="217" customFormat="1" ht="20.25" x14ac:dyDescent="0.3">
      <c r="A30" s="224"/>
      <c r="B30" s="225"/>
      <c r="C30" s="225"/>
      <c r="D30" s="225"/>
      <c r="E30" s="220"/>
      <c r="F30" s="220"/>
      <c r="G30" s="220"/>
      <c r="H30" s="220"/>
      <c r="I30" s="226">
        <f>SUM(I28:I29)</f>
        <v>171000</v>
      </c>
      <c r="J30" s="220"/>
      <c r="K30" s="220"/>
      <c r="L30" s="220"/>
      <c r="M30" s="220"/>
      <c r="N30" s="220"/>
      <c r="X30" s="227"/>
      <c r="Y30" s="227"/>
      <c r="Z30" s="227"/>
      <c r="AA30" s="227"/>
      <c r="AB30" s="227"/>
      <c r="AC30" s="227"/>
      <c r="AD30" s="227"/>
      <c r="AE30" s="227"/>
      <c r="AF30" s="227"/>
      <c r="AG30" s="227"/>
      <c r="AH30" s="227"/>
      <c r="AI30" s="227"/>
      <c r="AJ30" s="227"/>
      <c r="AK30" s="227"/>
      <c r="AL30" s="227"/>
      <c r="AM30" s="227"/>
      <c r="AN30" s="227"/>
      <c r="AO30" s="227"/>
      <c r="AP30" s="227"/>
      <c r="AQ30" s="227"/>
      <c r="AR30" s="227"/>
      <c r="AS30" s="227"/>
      <c r="AT30" s="227"/>
      <c r="AU30" s="227"/>
      <c r="AV30" s="227"/>
      <c r="AW30" s="227"/>
      <c r="AX30" s="227"/>
      <c r="AY30" s="227"/>
    </row>
    <row r="31" spans="1:54" ht="20.25" x14ac:dyDescent="0.3">
      <c r="A31" s="186" t="s">
        <v>118</v>
      </c>
      <c r="B31" s="57" t="s">
        <v>154</v>
      </c>
      <c r="X31" s="227"/>
      <c r="Y31" s="227"/>
      <c r="Z31" s="227"/>
      <c r="AA31" s="227"/>
    </row>
    <row r="32" spans="1:54" s="183" customFormat="1" ht="20.25" x14ac:dyDescent="0.3">
      <c r="A32" s="228" t="s">
        <v>119</v>
      </c>
      <c r="B32" s="58"/>
      <c r="C32" s="59"/>
      <c r="D32" s="229"/>
      <c r="E32" s="362" t="s">
        <v>114</v>
      </c>
      <c r="F32" s="364"/>
      <c r="G32" s="371" t="s">
        <v>120</v>
      </c>
      <c r="H32" s="371"/>
      <c r="I32" s="362" t="s">
        <v>121</v>
      </c>
      <c r="J32" s="364"/>
      <c r="K32" s="371" t="s">
        <v>122</v>
      </c>
      <c r="L32" s="372"/>
      <c r="O32" s="183" t="s">
        <v>40</v>
      </c>
      <c r="P32" s="230" t="s">
        <v>123</v>
      </c>
      <c r="Q32" s="231" t="s">
        <v>6</v>
      </c>
      <c r="R32" s="232" t="s">
        <v>7</v>
      </c>
      <c r="S32" s="233"/>
      <c r="T32" s="234" t="s">
        <v>9</v>
      </c>
      <c r="U32" s="235" t="s">
        <v>78</v>
      </c>
      <c r="V32" s="234" t="s">
        <v>77</v>
      </c>
      <c r="W32" s="235" t="s">
        <v>78</v>
      </c>
      <c r="X32" s="236" t="s">
        <v>80</v>
      </c>
      <c r="Y32" s="227"/>
      <c r="Z32" s="227"/>
      <c r="AA32" s="227"/>
      <c r="AZ32" s="57"/>
      <c r="BA32" s="57"/>
      <c r="BB32" s="57"/>
    </row>
    <row r="33" spans="1:54" s="183" customFormat="1" ht="20.25" x14ac:dyDescent="0.3">
      <c r="A33" s="237" t="s">
        <v>79</v>
      </c>
      <c r="B33" s="60" t="s">
        <v>124</v>
      </c>
      <c r="C33" s="61"/>
      <c r="D33" s="238"/>
      <c r="E33" s="37" t="s">
        <v>9</v>
      </c>
      <c r="F33" s="37" t="s">
        <v>10</v>
      </c>
      <c r="G33" s="37" t="s">
        <v>9</v>
      </c>
      <c r="H33" s="37" t="s">
        <v>10</v>
      </c>
      <c r="I33" s="37" t="s">
        <v>9</v>
      </c>
      <c r="J33" s="37" t="s">
        <v>10</v>
      </c>
      <c r="K33" s="37" t="s">
        <v>9</v>
      </c>
      <c r="L33" s="37" t="s">
        <v>10</v>
      </c>
      <c r="P33" s="182" t="s">
        <v>8</v>
      </c>
      <c r="Q33" s="239"/>
      <c r="R33" s="239"/>
      <c r="S33" s="240"/>
      <c r="T33" s="241" t="s">
        <v>76</v>
      </c>
      <c r="U33" s="242" t="s">
        <v>79</v>
      </c>
      <c r="V33" s="241" t="s">
        <v>76</v>
      </c>
      <c r="W33" s="242" t="s">
        <v>79</v>
      </c>
      <c r="X33" s="243"/>
      <c r="Y33" s="227"/>
      <c r="Z33" s="227"/>
      <c r="AA33" s="227"/>
      <c r="AZ33" s="57"/>
      <c r="BA33" s="57"/>
      <c r="BB33" s="57"/>
    </row>
    <row r="34" spans="1:54" s="183" customFormat="1" x14ac:dyDescent="0.25">
      <c r="A34" s="244">
        <v>1220</v>
      </c>
      <c r="B34" s="245" t="s">
        <v>104</v>
      </c>
      <c r="C34" s="246"/>
      <c r="D34" s="247"/>
      <c r="E34" s="197">
        <f>E25</f>
        <v>195000</v>
      </c>
      <c r="F34" s="198"/>
      <c r="G34" s="197"/>
      <c r="H34" s="198"/>
      <c r="I34" s="197"/>
      <c r="J34" s="198"/>
      <c r="K34" s="197"/>
      <c r="L34" s="248"/>
      <c r="P34" s="249">
        <v>176</v>
      </c>
      <c r="Q34" s="250">
        <v>45657</v>
      </c>
      <c r="R34" s="251"/>
      <c r="S34" s="252"/>
      <c r="T34" s="253"/>
      <c r="U34" s="254"/>
      <c r="V34" s="253"/>
      <c r="W34" s="254"/>
      <c r="X34" s="255"/>
      <c r="AZ34" s="57"/>
      <c r="BA34" s="57"/>
      <c r="BB34" s="57"/>
    </row>
    <row r="35" spans="1:54" s="183" customFormat="1" x14ac:dyDescent="0.25">
      <c r="A35" s="256">
        <v>1240</v>
      </c>
      <c r="B35" s="257" t="s">
        <v>105</v>
      </c>
      <c r="C35" s="258"/>
      <c r="D35" s="259"/>
      <c r="E35" s="203">
        <f>G25</f>
        <v>156000</v>
      </c>
      <c r="F35" s="204"/>
      <c r="G35" s="203"/>
      <c r="H35" s="204"/>
      <c r="I35" s="203"/>
      <c r="J35" s="204"/>
      <c r="K35" s="203"/>
      <c r="L35" s="260"/>
      <c r="P35" s="261">
        <v>177</v>
      </c>
      <c r="Q35" s="262">
        <v>45657</v>
      </c>
      <c r="R35" s="263"/>
      <c r="S35" s="264"/>
      <c r="T35" s="265"/>
      <c r="U35" s="266"/>
      <c r="V35" s="265"/>
      <c r="W35" s="266"/>
      <c r="X35" s="267"/>
      <c r="AZ35" s="57"/>
      <c r="BA35" s="57"/>
      <c r="BB35" s="57"/>
    </row>
    <row r="36" spans="1:54" s="183" customFormat="1" x14ac:dyDescent="0.25">
      <c r="A36" s="256">
        <v>1400</v>
      </c>
      <c r="B36" s="257" t="s">
        <v>106</v>
      </c>
      <c r="C36" s="258"/>
      <c r="D36" s="259"/>
      <c r="E36" s="203">
        <f>I25</f>
        <v>120000</v>
      </c>
      <c r="F36" s="204"/>
      <c r="G36" s="203"/>
      <c r="H36" s="204"/>
      <c r="I36" s="203"/>
      <c r="J36" s="204"/>
      <c r="K36" s="203"/>
      <c r="L36" s="260"/>
      <c r="AZ36" s="57"/>
      <c r="BA36" s="57"/>
      <c r="BB36" s="57"/>
    </row>
    <row r="37" spans="1:54" s="183" customFormat="1" x14ac:dyDescent="0.25">
      <c r="A37" s="256">
        <v>1900</v>
      </c>
      <c r="B37" s="257" t="s">
        <v>3</v>
      </c>
      <c r="C37" s="258"/>
      <c r="D37" s="259"/>
      <c r="E37" s="203">
        <f>K25-L25</f>
        <v>5250</v>
      </c>
      <c r="F37" s="204"/>
      <c r="G37" s="203"/>
      <c r="H37" s="204"/>
      <c r="I37" s="203"/>
      <c r="J37" s="204"/>
      <c r="K37" s="203"/>
      <c r="L37" s="260"/>
      <c r="P37" s="323" t="s">
        <v>160</v>
      </c>
      <c r="Q37" s="324"/>
      <c r="R37" s="324"/>
      <c r="S37" s="324"/>
      <c r="T37" s="324"/>
      <c r="U37" s="324"/>
      <c r="V37" s="324"/>
      <c r="W37" s="324"/>
      <c r="X37" s="324"/>
      <c r="Y37" s="324"/>
      <c r="AZ37" s="57"/>
      <c r="BA37" s="57"/>
      <c r="BB37" s="57"/>
    </row>
    <row r="38" spans="1:54" s="183" customFormat="1" x14ac:dyDescent="0.25">
      <c r="A38" s="256">
        <v>2050</v>
      </c>
      <c r="B38" s="257" t="s">
        <v>107</v>
      </c>
      <c r="C38" s="258"/>
      <c r="D38" s="259"/>
      <c r="E38" s="203"/>
      <c r="F38" s="204">
        <f>N25</f>
        <v>45350</v>
      </c>
      <c r="G38" s="203"/>
      <c r="H38" s="204"/>
      <c r="I38" s="203"/>
      <c r="J38" s="204"/>
      <c r="K38" s="203"/>
      <c r="L38" s="204"/>
      <c r="P38" s="325" t="s">
        <v>6</v>
      </c>
      <c r="Q38" s="58" t="s">
        <v>7</v>
      </c>
      <c r="R38" s="59"/>
      <c r="S38" s="66" t="s">
        <v>2</v>
      </c>
      <c r="T38" s="326" t="s">
        <v>161</v>
      </c>
      <c r="U38" s="230" t="s">
        <v>78</v>
      </c>
      <c r="V38" s="375" t="s">
        <v>162</v>
      </c>
      <c r="W38" s="376"/>
      <c r="X38" s="327" t="s">
        <v>163</v>
      </c>
      <c r="Y38" s="328"/>
      <c r="Z38" s="66" t="s">
        <v>80</v>
      </c>
      <c r="AZ38" s="57"/>
      <c r="BA38" s="57"/>
      <c r="BB38" s="57"/>
    </row>
    <row r="39" spans="1:54" s="183" customFormat="1" x14ac:dyDescent="0.25">
      <c r="A39" s="256">
        <v>2380</v>
      </c>
      <c r="B39" s="257" t="s">
        <v>26</v>
      </c>
      <c r="C39" s="258"/>
      <c r="D39" s="259"/>
      <c r="E39" s="203">
        <f>P25</f>
        <v>0</v>
      </c>
      <c r="F39" s="204">
        <f>Q25</f>
        <v>94000</v>
      </c>
      <c r="G39" s="203"/>
      <c r="H39" s="204"/>
      <c r="I39" s="203"/>
      <c r="J39" s="204"/>
      <c r="K39" s="203"/>
      <c r="L39" s="204"/>
      <c r="P39" s="329"/>
      <c r="Q39" s="60"/>
      <c r="R39" s="61"/>
      <c r="S39" s="71" t="s">
        <v>8</v>
      </c>
      <c r="T39" s="330"/>
      <c r="U39" s="182" t="s">
        <v>79</v>
      </c>
      <c r="V39" s="377"/>
      <c r="W39" s="378"/>
      <c r="X39" s="331"/>
      <c r="Y39" s="294"/>
      <c r="Z39" s="192"/>
      <c r="AZ39" s="57"/>
      <c r="BA39" s="57"/>
      <c r="BB39" s="57"/>
    </row>
    <row r="40" spans="1:54" s="183" customFormat="1" x14ac:dyDescent="0.25">
      <c r="A40" s="256">
        <v>2400</v>
      </c>
      <c r="B40" s="257" t="s">
        <v>125</v>
      </c>
      <c r="C40" s="258"/>
      <c r="D40" s="259"/>
      <c r="E40" s="203"/>
      <c r="F40" s="204">
        <f>I30</f>
        <v>171000</v>
      </c>
      <c r="G40" s="203"/>
      <c r="H40" s="204"/>
      <c r="I40" s="203"/>
      <c r="J40" s="204"/>
      <c r="K40" s="203"/>
      <c r="L40" s="204"/>
      <c r="P40" s="332" t="s">
        <v>116</v>
      </c>
      <c r="Q40" s="333"/>
      <c r="R40" s="62"/>
      <c r="S40" s="334">
        <v>176</v>
      </c>
      <c r="T40" s="334"/>
      <c r="U40" s="249"/>
      <c r="V40" s="333"/>
      <c r="W40" s="335"/>
      <c r="X40" s="379"/>
      <c r="Y40" s="380"/>
      <c r="Z40" s="41"/>
      <c r="AZ40" s="57"/>
      <c r="BA40" s="57"/>
      <c r="BB40" s="57"/>
    </row>
    <row r="41" spans="1:54" s="183" customFormat="1" x14ac:dyDescent="0.25">
      <c r="A41" s="256">
        <v>2740</v>
      </c>
      <c r="B41" s="257" t="s">
        <v>126</v>
      </c>
      <c r="C41" s="258"/>
      <c r="D41" s="259"/>
      <c r="E41" s="203"/>
      <c r="F41" s="204">
        <f>AA25-Z25</f>
        <v>24000</v>
      </c>
      <c r="G41" s="203"/>
      <c r="H41" s="204"/>
      <c r="I41" s="203"/>
      <c r="J41" s="204"/>
      <c r="K41" s="203"/>
      <c r="L41" s="204"/>
      <c r="P41" s="336" t="s">
        <v>116</v>
      </c>
      <c r="Q41" s="337"/>
      <c r="R41" s="63"/>
      <c r="S41" s="338">
        <v>176</v>
      </c>
      <c r="T41" s="338"/>
      <c r="U41" s="339"/>
      <c r="V41" s="337"/>
      <c r="W41" s="340"/>
      <c r="X41" s="381"/>
      <c r="Y41" s="382"/>
      <c r="Z41" s="46"/>
      <c r="AZ41" s="57"/>
      <c r="BA41" s="57"/>
      <c r="BB41" s="57"/>
    </row>
    <row r="42" spans="1:54" s="183" customFormat="1" x14ac:dyDescent="0.25">
      <c r="A42" s="256">
        <v>3000</v>
      </c>
      <c r="B42" s="257" t="s">
        <v>127</v>
      </c>
      <c r="C42" s="258"/>
      <c r="D42" s="259"/>
      <c r="E42" s="203"/>
      <c r="F42" s="204">
        <f>AD25-AC25</f>
        <v>1262000</v>
      </c>
      <c r="G42" s="203"/>
      <c r="H42" s="204"/>
      <c r="I42" s="203"/>
      <c r="J42" s="204"/>
      <c r="K42" s="203"/>
      <c r="L42" s="204"/>
      <c r="P42" s="336" t="s">
        <v>116</v>
      </c>
      <c r="Q42" s="337"/>
      <c r="R42" s="63"/>
      <c r="S42" s="338">
        <v>177</v>
      </c>
      <c r="T42" s="338"/>
      <c r="U42" s="339"/>
      <c r="V42" s="337"/>
      <c r="W42" s="340"/>
      <c r="X42" s="381"/>
      <c r="Y42" s="382"/>
      <c r="Z42" s="46"/>
      <c r="AZ42" s="57"/>
      <c r="BA42" s="57"/>
      <c r="BB42" s="57"/>
    </row>
    <row r="43" spans="1:54" s="183" customFormat="1" x14ac:dyDescent="0.25">
      <c r="A43" s="256">
        <v>4000</v>
      </c>
      <c r="B43" s="257" t="s">
        <v>5</v>
      </c>
      <c r="C43" s="258"/>
      <c r="D43" s="259"/>
      <c r="E43" s="203">
        <f>AE25-AF25</f>
        <v>934000</v>
      </c>
      <c r="F43" s="204"/>
      <c r="G43" s="203"/>
      <c r="H43" s="204"/>
      <c r="I43" s="203"/>
      <c r="J43" s="204"/>
      <c r="K43" s="203"/>
      <c r="L43" s="204"/>
      <c r="P43" s="341" t="s">
        <v>116</v>
      </c>
      <c r="Q43" s="342"/>
      <c r="R43" s="64"/>
      <c r="S43" s="343">
        <v>177</v>
      </c>
      <c r="T43" s="343"/>
      <c r="U43" s="261"/>
      <c r="V43" s="342"/>
      <c r="W43" s="344"/>
      <c r="X43" s="373"/>
      <c r="Y43" s="374"/>
      <c r="Z43" s="50"/>
      <c r="AZ43" s="57"/>
      <c r="BA43" s="57"/>
      <c r="BB43" s="57"/>
    </row>
    <row r="44" spans="1:54" s="183" customFormat="1" x14ac:dyDescent="0.25">
      <c r="A44" s="256">
        <v>6010</v>
      </c>
      <c r="B44" s="257" t="s">
        <v>110</v>
      </c>
      <c r="C44" s="258"/>
      <c r="D44" s="259"/>
      <c r="E44" s="203">
        <f>AG25</f>
        <v>40000</v>
      </c>
      <c r="F44" s="204"/>
      <c r="G44" s="203"/>
      <c r="H44" s="204"/>
      <c r="I44" s="203"/>
      <c r="J44" s="204"/>
      <c r="K44" s="203"/>
      <c r="L44" s="204"/>
      <c r="P44" s="389" t="s">
        <v>164</v>
      </c>
      <c r="Q44" s="385"/>
      <c r="R44" s="385"/>
      <c r="S44" s="386"/>
      <c r="T44" s="386"/>
      <c r="U44" s="387"/>
      <c r="V44" s="385"/>
      <c r="W44" s="385"/>
      <c r="X44" s="387"/>
      <c r="Y44" s="387"/>
      <c r="Z44" s="388"/>
      <c r="AZ44" s="57"/>
      <c r="BA44" s="57"/>
      <c r="BB44" s="57"/>
    </row>
    <row r="45" spans="1:54" s="183" customFormat="1" x14ac:dyDescent="0.25">
      <c r="A45" s="256">
        <v>6300</v>
      </c>
      <c r="B45" s="257" t="s">
        <v>30</v>
      </c>
      <c r="C45" s="258"/>
      <c r="D45" s="259"/>
      <c r="E45" s="203">
        <f>AI25</f>
        <v>60000</v>
      </c>
      <c r="F45" s="204"/>
      <c r="G45" s="203"/>
      <c r="H45" s="204"/>
      <c r="I45" s="203"/>
      <c r="J45" s="204"/>
      <c r="K45" s="203"/>
      <c r="L45" s="204"/>
      <c r="P45" s="390" t="s">
        <v>165</v>
      </c>
      <c r="AZ45" s="57"/>
      <c r="BA45" s="57"/>
      <c r="BB45" s="57"/>
    </row>
    <row r="46" spans="1:54" s="183" customFormat="1" x14ac:dyDescent="0.25">
      <c r="A46" s="256">
        <v>6304</v>
      </c>
      <c r="B46" s="257" t="s">
        <v>94</v>
      </c>
      <c r="C46" s="258"/>
      <c r="D46" s="259"/>
      <c r="E46" s="203">
        <f>AK25</f>
        <v>18000</v>
      </c>
      <c r="F46" s="204"/>
      <c r="G46" s="203"/>
      <c r="H46" s="204"/>
      <c r="I46" s="203"/>
      <c r="J46" s="204"/>
      <c r="K46" s="203"/>
      <c r="L46" s="204"/>
      <c r="O46" s="183" t="s">
        <v>91</v>
      </c>
      <c r="AZ46" s="57"/>
      <c r="BA46" s="57"/>
      <c r="BB46" s="57"/>
    </row>
    <row r="47" spans="1:54" s="183" customFormat="1" x14ac:dyDescent="0.25">
      <c r="A47" s="256">
        <v>6800</v>
      </c>
      <c r="B47" s="257" t="s">
        <v>35</v>
      </c>
      <c r="C47" s="258"/>
      <c r="D47" s="259"/>
      <c r="E47" s="203">
        <f>AM25</f>
        <v>10600</v>
      </c>
      <c r="F47" s="204"/>
      <c r="G47" s="203"/>
      <c r="H47" s="204"/>
      <c r="I47" s="203"/>
      <c r="J47" s="204"/>
      <c r="K47" s="203"/>
      <c r="L47" s="204"/>
      <c r="P47" s="268" t="s">
        <v>81</v>
      </c>
      <c r="Q47" s="269" t="s">
        <v>82</v>
      </c>
      <c r="R47" s="270"/>
      <c r="S47" s="270"/>
      <c r="T47" s="270"/>
      <c r="U47" s="271"/>
      <c r="V47" s="272" t="s">
        <v>39</v>
      </c>
      <c r="W47" s="273" t="s">
        <v>86</v>
      </c>
      <c r="AZ47" s="57"/>
      <c r="BA47" s="57"/>
      <c r="BB47" s="57"/>
    </row>
    <row r="48" spans="1:54" x14ac:dyDescent="0.25">
      <c r="A48" s="256">
        <v>6900</v>
      </c>
      <c r="B48" s="257" t="s">
        <v>92</v>
      </c>
      <c r="C48" s="258"/>
      <c r="D48" s="259"/>
      <c r="E48" s="203">
        <f>AP25</f>
        <v>5500</v>
      </c>
      <c r="F48" s="204"/>
      <c r="G48" s="203"/>
      <c r="H48" s="204"/>
      <c r="I48" s="203"/>
      <c r="J48" s="204"/>
      <c r="K48" s="203"/>
      <c r="L48" s="204"/>
      <c r="P48" s="274"/>
      <c r="Q48" s="275"/>
      <c r="R48" s="276"/>
      <c r="S48" s="276"/>
      <c r="T48" s="276"/>
      <c r="U48" s="277"/>
      <c r="V48" s="278"/>
      <c r="W48" s="279" t="s">
        <v>87</v>
      </c>
    </row>
    <row r="49" spans="1:51" x14ac:dyDescent="0.25">
      <c r="A49" s="256">
        <v>7000</v>
      </c>
      <c r="B49" s="257" t="s">
        <v>36</v>
      </c>
      <c r="C49" s="258"/>
      <c r="D49" s="259"/>
      <c r="E49" s="203">
        <f>AR25-AS25</f>
        <v>26500</v>
      </c>
      <c r="F49" s="204"/>
      <c r="G49" s="203"/>
      <c r="H49" s="204"/>
      <c r="I49" s="203"/>
      <c r="J49" s="204"/>
      <c r="K49" s="203"/>
      <c r="L49" s="204"/>
      <c r="P49" s="280"/>
      <c r="Q49" s="251" t="s">
        <v>83</v>
      </c>
      <c r="R49" s="80"/>
      <c r="S49" s="80"/>
      <c r="T49" s="80"/>
      <c r="U49" s="81"/>
      <c r="V49" s="281">
        <f>AD11+AD21</f>
        <v>0</v>
      </c>
      <c r="W49" s="282">
        <f>V49*0.25</f>
        <v>0</v>
      </c>
    </row>
    <row r="50" spans="1:51" x14ac:dyDescent="0.25">
      <c r="A50" s="256">
        <v>7300</v>
      </c>
      <c r="B50" s="257" t="s">
        <v>111</v>
      </c>
      <c r="C50" s="258"/>
      <c r="D50" s="259"/>
      <c r="E50" s="203">
        <f>AT25</f>
        <v>12000</v>
      </c>
      <c r="F50" s="204"/>
      <c r="G50" s="203"/>
      <c r="H50" s="204"/>
      <c r="I50" s="203"/>
      <c r="J50" s="204"/>
      <c r="K50" s="203"/>
      <c r="L50" s="204"/>
      <c r="P50" s="283"/>
      <c r="Q50" s="284"/>
      <c r="R50" s="285"/>
      <c r="S50" s="87"/>
      <c r="T50" s="87"/>
      <c r="U50" s="88"/>
      <c r="V50" s="88"/>
      <c r="W50" s="286"/>
    </row>
    <row r="51" spans="1:51" x14ac:dyDescent="0.25">
      <c r="A51" s="256">
        <v>7780</v>
      </c>
      <c r="B51" s="257" t="s">
        <v>128</v>
      </c>
      <c r="C51" s="258"/>
      <c r="D51" s="259"/>
      <c r="E51" s="203">
        <f>AV25</f>
        <v>6500</v>
      </c>
      <c r="F51" s="204"/>
      <c r="G51" s="203"/>
      <c r="H51" s="204"/>
      <c r="I51" s="203"/>
      <c r="J51" s="204"/>
      <c r="K51" s="203"/>
      <c r="L51" s="204"/>
      <c r="P51" s="283"/>
      <c r="Q51" s="284" t="s">
        <v>85</v>
      </c>
      <c r="R51" s="285"/>
      <c r="S51" s="87"/>
      <c r="T51" s="87"/>
      <c r="U51" s="88"/>
      <c r="V51" s="88"/>
      <c r="W51" s="286">
        <f>-Z24</f>
        <v>0</v>
      </c>
    </row>
    <row r="52" spans="1:51" x14ac:dyDescent="0.25">
      <c r="A52" s="256">
        <v>8100</v>
      </c>
      <c r="B52" s="257" t="s">
        <v>113</v>
      </c>
      <c r="C52" s="258"/>
      <c r="D52" s="259"/>
      <c r="E52" s="203">
        <f>AX25</f>
        <v>7000</v>
      </c>
      <c r="F52" s="204"/>
      <c r="G52" s="203"/>
      <c r="H52" s="204"/>
      <c r="I52" s="203"/>
      <c r="J52" s="204"/>
      <c r="K52" s="203"/>
      <c r="L52" s="204"/>
      <c r="P52" s="287"/>
      <c r="Q52" s="263"/>
      <c r="R52" s="288"/>
      <c r="S52" s="94"/>
      <c r="T52" s="222"/>
      <c r="U52" s="95"/>
      <c r="V52" s="95"/>
      <c r="W52" s="289"/>
    </row>
    <row r="53" spans="1:51" x14ac:dyDescent="0.25">
      <c r="A53" s="304">
        <v>8800</v>
      </c>
      <c r="B53" s="305" t="s">
        <v>121</v>
      </c>
      <c r="C53" s="306"/>
      <c r="D53" s="307"/>
      <c r="E53" s="208"/>
      <c r="F53" s="209"/>
      <c r="G53" s="208"/>
      <c r="H53" s="209"/>
      <c r="I53" s="208"/>
      <c r="J53" s="209"/>
      <c r="K53" s="208"/>
      <c r="L53" s="209"/>
      <c r="P53" s="290"/>
      <c r="Q53" s="239" t="s">
        <v>88</v>
      </c>
      <c r="R53" s="291"/>
      <c r="S53" s="292"/>
      <c r="T53" s="293"/>
      <c r="U53" s="294"/>
      <c r="V53" s="54"/>
      <c r="W53" s="295">
        <f>W49+W51</f>
        <v>0</v>
      </c>
    </row>
    <row r="54" spans="1:51" s="302" customFormat="1" ht="18.75" x14ac:dyDescent="0.3">
      <c r="A54" s="308"/>
      <c r="B54" s="309"/>
      <c r="C54" s="309"/>
      <c r="D54" s="309"/>
      <c r="E54" s="213">
        <f t="shared" ref="E54:L54" si="5">SUM(E34:E53)</f>
        <v>1596350</v>
      </c>
      <c r="F54" s="214">
        <f t="shared" si="5"/>
        <v>1596350</v>
      </c>
      <c r="G54" s="213">
        <f t="shared" si="5"/>
        <v>0</v>
      </c>
      <c r="H54" s="214">
        <f t="shared" si="5"/>
        <v>0</v>
      </c>
      <c r="I54" s="213">
        <f t="shared" si="5"/>
        <v>0</v>
      </c>
      <c r="J54" s="214">
        <f t="shared" si="5"/>
        <v>0</v>
      </c>
      <c r="K54" s="213">
        <f t="shared" si="5"/>
        <v>0</v>
      </c>
      <c r="L54" s="214">
        <f t="shared" si="5"/>
        <v>0</v>
      </c>
      <c r="M54" s="301"/>
      <c r="N54" s="301"/>
      <c r="O54" s="183"/>
      <c r="P54" s="391"/>
      <c r="Q54" s="392"/>
      <c r="R54" s="393"/>
      <c r="S54" s="388"/>
      <c r="T54" s="394"/>
      <c r="U54" s="388"/>
      <c r="V54" s="388"/>
      <c r="W54" s="39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301"/>
      <c r="AI54" s="301"/>
      <c r="AJ54" s="301"/>
      <c r="AK54" s="301"/>
      <c r="AL54" s="301"/>
      <c r="AM54" s="301"/>
      <c r="AN54" s="301"/>
      <c r="AO54" s="301"/>
      <c r="AP54" s="301"/>
      <c r="AQ54" s="301"/>
      <c r="AR54" s="301"/>
      <c r="AS54" s="301"/>
      <c r="AT54" s="301"/>
      <c r="AU54" s="301"/>
      <c r="AV54" s="301"/>
      <c r="AW54" s="301"/>
      <c r="AX54" s="301"/>
      <c r="AY54" s="301"/>
    </row>
    <row r="55" spans="1:51" x14ac:dyDescent="0.25">
      <c r="F55" s="183">
        <f>F54-E54</f>
        <v>0</v>
      </c>
      <c r="P55" s="391"/>
      <c r="Q55" s="392"/>
      <c r="R55" s="393"/>
      <c r="S55" s="388"/>
      <c r="T55" s="394"/>
      <c r="U55" s="388"/>
      <c r="V55" s="388"/>
      <c r="W55" s="393"/>
    </row>
    <row r="56" spans="1:51" x14ac:dyDescent="0.25">
      <c r="P56" s="391"/>
      <c r="Q56" s="392"/>
      <c r="R56" s="393"/>
      <c r="S56" s="388"/>
      <c r="T56" s="394"/>
      <c r="U56" s="388"/>
      <c r="V56" s="388"/>
      <c r="W56" s="393"/>
    </row>
    <row r="57" spans="1:51" x14ac:dyDescent="0.25">
      <c r="P57" s="391"/>
      <c r="Q57" s="392"/>
      <c r="R57" s="393"/>
      <c r="S57" s="388"/>
      <c r="T57" s="394"/>
      <c r="U57" s="388"/>
      <c r="V57" s="388"/>
      <c r="W57" s="393"/>
    </row>
    <row r="58" spans="1:51" x14ac:dyDescent="0.25">
      <c r="P58" s="391"/>
      <c r="Q58" s="392"/>
      <c r="R58" s="393"/>
      <c r="S58" s="388"/>
      <c r="T58" s="394"/>
      <c r="U58" s="388"/>
      <c r="V58" s="388"/>
      <c r="W58" s="393"/>
    </row>
    <row r="59" spans="1:51" x14ac:dyDescent="0.25">
      <c r="P59" s="391"/>
      <c r="Q59" s="392"/>
      <c r="R59" s="393"/>
      <c r="S59" s="388"/>
      <c r="T59" s="394"/>
      <c r="U59" s="388"/>
      <c r="V59" s="388"/>
      <c r="W59" s="393"/>
    </row>
    <row r="60" spans="1:51" x14ac:dyDescent="0.25">
      <c r="B60" s="65" t="s">
        <v>129</v>
      </c>
      <c r="E60" s="220"/>
      <c r="F60" s="220"/>
      <c r="G60" s="310" t="s">
        <v>130</v>
      </c>
      <c r="H60" s="220"/>
      <c r="I60" s="220"/>
      <c r="J60" s="220"/>
      <c r="K60" s="220"/>
      <c r="L60" s="220"/>
      <c r="P60" s="391"/>
      <c r="Q60" s="392"/>
      <c r="R60" s="393"/>
      <c r="S60" s="388"/>
      <c r="T60" s="394"/>
      <c r="U60" s="388"/>
      <c r="V60" s="388"/>
      <c r="W60" s="393"/>
    </row>
    <row r="61" spans="1:51" x14ac:dyDescent="0.25">
      <c r="B61" s="311" t="s">
        <v>131</v>
      </c>
      <c r="E61" s="220"/>
      <c r="F61" s="220"/>
      <c r="G61" s="303" t="s">
        <v>132</v>
      </c>
      <c r="H61" s="220"/>
      <c r="I61" s="220"/>
      <c r="J61" s="220"/>
      <c r="K61" s="220"/>
      <c r="L61" s="220"/>
      <c r="M61" s="220"/>
      <c r="N61" s="220"/>
      <c r="O61" s="183" t="s">
        <v>118</v>
      </c>
      <c r="P61" s="296"/>
      <c r="Q61" s="297"/>
      <c r="R61" s="298"/>
      <c r="T61" s="225"/>
    </row>
    <row r="62" spans="1:51" x14ac:dyDescent="0.25">
      <c r="B62" s="225" t="s">
        <v>127</v>
      </c>
      <c r="C62" s="225"/>
      <c r="D62" s="225"/>
      <c r="E62" s="312"/>
      <c r="F62" s="220"/>
      <c r="G62" s="220" t="str">
        <f>B34</f>
        <v>Varebil</v>
      </c>
      <c r="H62" s="220"/>
      <c r="I62" s="220"/>
      <c r="J62" s="220"/>
      <c r="K62" s="220"/>
      <c r="L62" s="220"/>
      <c r="M62" s="220"/>
      <c r="N62" s="220"/>
      <c r="P62" s="299" t="s">
        <v>155</v>
      </c>
      <c r="Q62" s="297"/>
      <c r="R62" s="298"/>
      <c r="T62" s="225"/>
    </row>
    <row r="63" spans="1:51" ht="18.75" x14ac:dyDescent="0.3">
      <c r="B63" s="225"/>
      <c r="C63" s="225"/>
      <c r="D63" s="225"/>
      <c r="E63" s="220"/>
      <c r="F63" s="220"/>
      <c r="G63" s="220" t="str">
        <f>B35</f>
        <v>Inventar</v>
      </c>
      <c r="H63" s="220"/>
      <c r="I63" s="220"/>
      <c r="J63" s="320"/>
      <c r="K63" s="220"/>
      <c r="L63" s="220"/>
      <c r="M63" s="220"/>
      <c r="N63" s="220"/>
      <c r="P63" s="296"/>
      <c r="Q63" s="297"/>
      <c r="R63" s="298"/>
      <c r="T63" s="225"/>
      <c r="AB63" s="301"/>
      <c r="AC63" s="301"/>
      <c r="AD63" s="301"/>
      <c r="AE63" s="301"/>
      <c r="AF63" s="301"/>
      <c r="AG63" s="301"/>
    </row>
    <row r="64" spans="1:51" x14ac:dyDescent="0.25">
      <c r="B64" s="313" t="s">
        <v>133</v>
      </c>
      <c r="C64" s="225"/>
      <c r="D64" s="225"/>
      <c r="E64" s="220"/>
      <c r="F64" s="220"/>
      <c r="G64" s="220" t="str">
        <f>B36</f>
        <v>Varebeholdning</v>
      </c>
      <c r="H64" s="220"/>
      <c r="I64" s="220"/>
      <c r="J64" s="320"/>
      <c r="K64" s="220"/>
      <c r="L64" s="220"/>
      <c r="M64" s="220"/>
      <c r="N64" s="220"/>
      <c r="P64" s="300" t="s">
        <v>104</v>
      </c>
      <c r="Q64" s="297"/>
      <c r="R64" s="298"/>
      <c r="T64" s="225"/>
    </row>
    <row r="65" spans="1:54" x14ac:dyDescent="0.25">
      <c r="B65" s="225" t="s">
        <v>134</v>
      </c>
      <c r="C65" s="225"/>
      <c r="D65" s="225"/>
      <c r="E65" s="220"/>
      <c r="F65" s="220"/>
      <c r="G65" s="220" t="s">
        <v>3</v>
      </c>
      <c r="H65" s="220"/>
      <c r="I65" s="220"/>
      <c r="J65" s="220"/>
      <c r="P65" s="220"/>
      <c r="Q65" s="220"/>
      <c r="R65" s="220"/>
      <c r="S65" s="220"/>
      <c r="T65" s="220"/>
    </row>
    <row r="66" spans="1:54" x14ac:dyDescent="0.25">
      <c r="B66" s="225" t="s">
        <v>110</v>
      </c>
      <c r="C66" s="225"/>
      <c r="D66" s="225"/>
      <c r="E66" s="320"/>
      <c r="F66" s="220"/>
      <c r="G66" s="220" t="s">
        <v>135</v>
      </c>
      <c r="H66" s="220"/>
      <c r="I66" s="220"/>
      <c r="J66" s="226">
        <f>SUM(J62:J65)</f>
        <v>0</v>
      </c>
      <c r="P66" s="220"/>
      <c r="Q66" s="220"/>
      <c r="R66" s="220"/>
      <c r="S66" s="220"/>
      <c r="T66" s="220"/>
    </row>
    <row r="67" spans="1:54" s="183" customFormat="1" x14ac:dyDescent="0.25">
      <c r="A67" s="186"/>
      <c r="B67" s="225" t="s">
        <v>30</v>
      </c>
      <c r="C67" s="225"/>
      <c r="D67" s="225"/>
      <c r="E67" s="320"/>
      <c r="F67" s="220"/>
      <c r="G67" s="220"/>
      <c r="H67" s="220"/>
      <c r="I67" s="220"/>
      <c r="J67" s="220"/>
      <c r="P67" s="220"/>
      <c r="Q67" s="220"/>
      <c r="R67" s="220"/>
      <c r="S67" s="220"/>
      <c r="T67" s="220"/>
      <c r="AZ67" s="57"/>
      <c r="BA67" s="57"/>
      <c r="BB67" s="57"/>
    </row>
    <row r="68" spans="1:54" s="183" customFormat="1" ht="18.75" x14ac:dyDescent="0.3">
      <c r="A68" s="186"/>
      <c r="B68" s="225" t="s">
        <v>136</v>
      </c>
      <c r="C68" s="225"/>
      <c r="D68" s="225"/>
      <c r="E68" s="320"/>
      <c r="F68" s="220"/>
      <c r="G68" s="303" t="s">
        <v>137</v>
      </c>
      <c r="H68" s="220"/>
      <c r="I68" s="220"/>
      <c r="J68" s="220"/>
      <c r="P68" s="301"/>
      <c r="Q68" s="301"/>
      <c r="R68" s="301"/>
      <c r="S68" s="301"/>
      <c r="T68" s="302"/>
      <c r="U68" s="301"/>
      <c r="V68" s="301"/>
      <c r="W68" s="301"/>
      <c r="AZ68" s="57"/>
      <c r="BA68" s="57"/>
      <c r="BB68" s="57"/>
    </row>
    <row r="69" spans="1:54" s="183" customFormat="1" x14ac:dyDescent="0.25">
      <c r="A69" s="186"/>
      <c r="B69" s="225" t="s">
        <v>35</v>
      </c>
      <c r="C69" s="225"/>
      <c r="D69" s="225"/>
      <c r="E69" s="320"/>
      <c r="F69" s="220"/>
      <c r="G69" s="220" t="s">
        <v>107</v>
      </c>
      <c r="H69" s="220"/>
      <c r="I69" s="220"/>
      <c r="J69" s="312"/>
      <c r="P69" s="303" t="s">
        <v>105</v>
      </c>
      <c r="Q69" s="220"/>
      <c r="R69" s="220"/>
      <c r="S69" s="220"/>
      <c r="T69" s="220"/>
      <c r="AZ69" s="57"/>
      <c r="BA69" s="57"/>
      <c r="BB69" s="57"/>
    </row>
    <row r="70" spans="1:54" s="183" customFormat="1" ht="18.75" x14ac:dyDescent="0.3">
      <c r="A70" s="186"/>
      <c r="B70" s="225" t="s">
        <v>138</v>
      </c>
      <c r="C70" s="225"/>
      <c r="D70" s="225"/>
      <c r="E70" s="320"/>
      <c r="F70" s="220"/>
      <c r="G70" s="220"/>
      <c r="H70" s="220"/>
      <c r="I70" s="220"/>
      <c r="J70" s="220"/>
      <c r="O70" s="301"/>
      <c r="P70" s="220"/>
      <c r="Q70" s="220"/>
      <c r="R70" s="220"/>
      <c r="S70" s="220"/>
      <c r="T70" s="220"/>
      <c r="AA70" s="301"/>
      <c r="AZ70" s="57"/>
      <c r="BA70" s="57"/>
      <c r="BB70" s="57"/>
    </row>
    <row r="71" spans="1:54" s="183" customFormat="1" ht="18.75" x14ac:dyDescent="0.3">
      <c r="A71" s="186"/>
      <c r="B71" s="225" t="s">
        <v>36</v>
      </c>
      <c r="C71" s="225"/>
      <c r="D71" s="225"/>
      <c r="E71" s="320"/>
      <c r="F71" s="220"/>
      <c r="G71" s="303" t="s">
        <v>139</v>
      </c>
      <c r="H71" s="220"/>
      <c r="I71" s="220"/>
      <c r="J71" s="220"/>
      <c r="P71" s="220"/>
      <c r="Q71" s="220"/>
      <c r="R71" s="220"/>
      <c r="S71" s="220"/>
      <c r="T71" s="220"/>
      <c r="X71" s="301"/>
      <c r="Y71" s="301"/>
      <c r="Z71" s="301"/>
      <c r="AZ71" s="57"/>
      <c r="BA71" s="57"/>
      <c r="BB71" s="57"/>
    </row>
    <row r="72" spans="1:54" s="183" customFormat="1" x14ac:dyDescent="0.25">
      <c r="A72" s="186"/>
      <c r="B72" s="225" t="s">
        <v>111</v>
      </c>
      <c r="C72" s="225"/>
      <c r="D72" s="225"/>
      <c r="E72" s="320"/>
      <c r="F72" s="220"/>
      <c r="G72" s="220" t="s">
        <v>26</v>
      </c>
      <c r="H72" s="220"/>
      <c r="I72" s="220"/>
      <c r="J72" s="220"/>
      <c r="AZ72" s="57"/>
      <c r="BA72" s="57"/>
      <c r="BB72" s="57"/>
    </row>
    <row r="73" spans="1:54" s="183" customFormat="1" x14ac:dyDescent="0.25">
      <c r="A73" s="186"/>
      <c r="B73" s="225" t="s">
        <v>128</v>
      </c>
      <c r="C73" s="225"/>
      <c r="D73" s="225"/>
      <c r="E73" s="320"/>
      <c r="F73" s="220"/>
      <c r="G73" s="220" t="str">
        <f>B40</f>
        <v>Leverandørgjeld</v>
      </c>
      <c r="H73" s="220"/>
      <c r="I73" s="220"/>
      <c r="J73" s="320"/>
      <c r="P73" s="220"/>
      <c r="Q73" s="220"/>
      <c r="R73" s="220"/>
      <c r="S73" s="220"/>
      <c r="T73" s="220"/>
      <c r="AZ73" s="57"/>
      <c r="BA73" s="57"/>
      <c r="BB73" s="57"/>
    </row>
    <row r="74" spans="1:54" s="183" customFormat="1" x14ac:dyDescent="0.25">
      <c r="A74" s="186"/>
      <c r="B74" s="225" t="s">
        <v>113</v>
      </c>
      <c r="C74" s="225"/>
      <c r="D74" s="225"/>
      <c r="E74" s="220"/>
      <c r="F74" s="220"/>
      <c r="G74" s="220" t="s">
        <v>140</v>
      </c>
      <c r="H74" s="220"/>
      <c r="I74" s="220"/>
      <c r="J74" s="220"/>
      <c r="P74" s="220"/>
      <c r="Q74" s="220"/>
      <c r="R74" s="220"/>
      <c r="S74" s="220"/>
      <c r="T74" s="220"/>
      <c r="AZ74" s="57"/>
      <c r="BA74" s="57"/>
      <c r="BB74" s="57"/>
    </row>
    <row r="75" spans="1:54" s="183" customFormat="1" x14ac:dyDescent="0.25">
      <c r="A75" s="186"/>
      <c r="B75" s="225" t="s">
        <v>141</v>
      </c>
      <c r="C75" s="225"/>
      <c r="D75" s="225"/>
      <c r="E75" s="226">
        <f>SUM(E65:E74)</f>
        <v>0</v>
      </c>
      <c r="F75" s="220"/>
      <c r="G75" s="220" t="s">
        <v>142</v>
      </c>
      <c r="H75" s="220"/>
      <c r="I75" s="220"/>
      <c r="J75" s="226">
        <f>SUM(J72:J74)</f>
        <v>0</v>
      </c>
      <c r="K75" s="220"/>
      <c r="L75" s="220"/>
      <c r="M75" s="220"/>
      <c r="N75" s="220"/>
      <c r="P75" s="220"/>
      <c r="Q75" s="220"/>
      <c r="R75" s="220"/>
      <c r="S75" s="220"/>
      <c r="T75" s="220"/>
      <c r="AZ75" s="57"/>
      <c r="BA75" s="57"/>
      <c r="BB75" s="57"/>
    </row>
    <row r="76" spans="1:54" s="183" customFormat="1" x14ac:dyDescent="0.25">
      <c r="A76" s="186"/>
      <c r="B76" s="225"/>
      <c r="C76" s="225"/>
      <c r="D76" s="225"/>
      <c r="E76" s="220"/>
      <c r="F76" s="220"/>
      <c r="G76" s="220"/>
      <c r="H76" s="220"/>
      <c r="I76" s="220"/>
      <c r="J76" s="220"/>
      <c r="K76" s="220"/>
      <c r="L76" s="220"/>
      <c r="M76" s="220"/>
      <c r="N76" s="220"/>
      <c r="P76" s="220"/>
      <c r="Q76" s="220"/>
      <c r="R76" s="220"/>
      <c r="S76" s="220"/>
      <c r="T76" s="220"/>
      <c r="AZ76" s="57"/>
      <c r="BA76" s="57"/>
      <c r="BB76" s="57"/>
    </row>
    <row r="77" spans="1:54" s="183" customFormat="1" x14ac:dyDescent="0.25">
      <c r="A77" s="186"/>
      <c r="B77" s="225" t="s">
        <v>121</v>
      </c>
      <c r="C77" s="225"/>
      <c r="D77" s="225"/>
      <c r="E77" s="312">
        <f>E62-E75</f>
        <v>0</v>
      </c>
      <c r="F77" s="220"/>
      <c r="G77" s="220" t="s">
        <v>143</v>
      </c>
      <c r="H77" s="220"/>
      <c r="I77" s="220"/>
      <c r="J77" s="312">
        <f>J69+J75</f>
        <v>0</v>
      </c>
      <c r="K77" s="220"/>
      <c r="L77" s="220"/>
      <c r="M77" s="220"/>
      <c r="N77" s="220"/>
      <c r="AZ77" s="57"/>
      <c r="BA77" s="57"/>
      <c r="BB77" s="57"/>
    </row>
    <row r="78" spans="1:54" s="183" customFormat="1" x14ac:dyDescent="0.25">
      <c r="A78" s="186"/>
      <c r="B78" s="57"/>
      <c r="C78" s="57"/>
      <c r="D78" s="57"/>
      <c r="E78" s="220"/>
      <c r="F78" s="220"/>
      <c r="G78" s="220"/>
      <c r="H78" s="220"/>
      <c r="I78" s="220"/>
      <c r="J78" s="220"/>
      <c r="K78" s="220"/>
      <c r="L78" s="220"/>
      <c r="M78" s="220"/>
      <c r="N78" s="220"/>
      <c r="AZ78" s="57"/>
      <c r="BA78" s="57"/>
      <c r="BB78" s="57"/>
    </row>
    <row r="79" spans="1:54" s="183" customFormat="1" x14ac:dyDescent="0.25">
      <c r="A79" s="186"/>
      <c r="B79" s="57"/>
      <c r="C79" s="57"/>
      <c r="D79" s="57"/>
      <c r="E79" s="220"/>
      <c r="F79" s="220"/>
      <c r="G79" s="220"/>
      <c r="H79" s="220"/>
      <c r="I79" s="220"/>
      <c r="J79" s="220"/>
      <c r="K79" s="220"/>
      <c r="L79" s="220"/>
      <c r="M79" s="220"/>
      <c r="N79" s="220"/>
      <c r="AZ79" s="57"/>
      <c r="BA79" s="57"/>
      <c r="BB79" s="57"/>
    </row>
    <row r="80" spans="1:54" s="183" customFormat="1" x14ac:dyDescent="0.25">
      <c r="A80" s="186"/>
      <c r="B80" s="57"/>
      <c r="C80" s="57"/>
      <c r="D80" s="57"/>
      <c r="E80" s="220"/>
      <c r="F80" s="220"/>
      <c r="G80" s="220"/>
      <c r="H80" s="220"/>
      <c r="I80" s="220"/>
      <c r="J80" s="220"/>
      <c r="K80" s="220"/>
      <c r="L80" s="220"/>
      <c r="M80" s="220"/>
      <c r="N80" s="220"/>
      <c r="AZ80" s="57"/>
      <c r="BA80" s="57"/>
      <c r="BB80" s="57"/>
    </row>
    <row r="81" spans="1:54" s="183" customFormat="1" x14ac:dyDescent="0.25">
      <c r="A81" s="186"/>
      <c r="B81" s="57"/>
      <c r="C81" s="57"/>
      <c r="D81" s="57"/>
      <c r="E81" s="220"/>
      <c r="F81" s="220"/>
      <c r="G81" s="220"/>
      <c r="H81" s="220"/>
      <c r="I81" s="220"/>
      <c r="J81" s="220"/>
      <c r="K81" s="220"/>
      <c r="L81" s="220"/>
      <c r="M81" s="220"/>
      <c r="N81" s="220"/>
      <c r="AZ81" s="57"/>
      <c r="BA81" s="57"/>
      <c r="BB81" s="57"/>
    </row>
    <row r="82" spans="1:54" s="183" customFormat="1" x14ac:dyDescent="0.25">
      <c r="A82" s="186"/>
      <c r="B82" s="57"/>
      <c r="C82" s="57"/>
      <c r="D82" s="57"/>
      <c r="E82" s="220"/>
      <c r="F82" s="220"/>
      <c r="G82" s="220"/>
      <c r="H82" s="220"/>
      <c r="I82" s="220"/>
      <c r="J82" s="220"/>
      <c r="K82" s="220"/>
      <c r="L82" s="220"/>
      <c r="M82" s="220"/>
      <c r="N82" s="220"/>
      <c r="AZ82" s="57"/>
      <c r="BA82" s="57"/>
      <c r="BB82" s="57"/>
    </row>
    <row r="83" spans="1:54" s="183" customFormat="1" x14ac:dyDescent="0.25">
      <c r="A83" s="186"/>
      <c r="B83" s="57"/>
      <c r="C83" s="57"/>
      <c r="D83" s="57"/>
      <c r="E83" s="220"/>
      <c r="F83" s="220"/>
      <c r="G83" s="220"/>
      <c r="H83" s="220"/>
      <c r="I83" s="220"/>
      <c r="J83" s="220"/>
      <c r="K83" s="220"/>
      <c r="L83" s="220"/>
      <c r="M83" s="220"/>
      <c r="N83" s="220"/>
      <c r="AZ83" s="57"/>
      <c r="BA83" s="57"/>
      <c r="BB83" s="57"/>
    </row>
    <row r="84" spans="1:54" s="183" customFormat="1" x14ac:dyDescent="0.25">
      <c r="A84" s="186"/>
      <c r="B84" s="57"/>
      <c r="C84" s="57"/>
      <c r="D84" s="57"/>
      <c r="E84" s="220"/>
      <c r="F84" s="220"/>
      <c r="G84" s="220"/>
      <c r="H84" s="220"/>
      <c r="I84" s="220"/>
      <c r="J84" s="220"/>
      <c r="K84" s="220"/>
      <c r="L84" s="220"/>
      <c r="M84" s="220"/>
      <c r="N84" s="220"/>
      <c r="AZ84" s="57"/>
      <c r="BA84" s="57"/>
      <c r="BB84" s="57"/>
    </row>
    <row r="85" spans="1:54" s="183" customFormat="1" x14ac:dyDescent="0.25">
      <c r="A85" s="186"/>
      <c r="B85" s="57"/>
      <c r="C85" s="57"/>
      <c r="D85" s="57"/>
      <c r="E85" s="220"/>
      <c r="F85" s="220"/>
      <c r="G85" s="220"/>
      <c r="H85" s="220"/>
      <c r="I85" s="220"/>
      <c r="J85" s="220"/>
      <c r="K85" s="220"/>
      <c r="L85" s="220"/>
      <c r="M85" s="220"/>
      <c r="N85" s="220"/>
      <c r="AZ85" s="57"/>
      <c r="BA85" s="57"/>
      <c r="BB85" s="57"/>
    </row>
    <row r="86" spans="1:54" s="183" customFormat="1" x14ac:dyDescent="0.25">
      <c r="A86" s="186"/>
      <c r="B86" s="57"/>
      <c r="C86" s="57"/>
      <c r="D86" s="57"/>
      <c r="E86" s="220"/>
      <c r="F86" s="220"/>
      <c r="G86" s="220"/>
      <c r="H86" s="220"/>
      <c r="I86" s="220"/>
      <c r="J86" s="220"/>
      <c r="K86" s="220"/>
      <c r="L86" s="220"/>
      <c r="M86" s="220"/>
      <c r="N86" s="220"/>
      <c r="AZ86" s="57"/>
      <c r="BA86" s="57"/>
      <c r="BB86" s="57"/>
    </row>
    <row r="87" spans="1:54" s="183" customFormat="1" x14ac:dyDescent="0.25">
      <c r="A87" s="186"/>
      <c r="B87" s="57"/>
      <c r="C87" s="57"/>
      <c r="D87" s="57"/>
      <c r="E87" s="220"/>
      <c r="F87" s="220"/>
      <c r="G87" s="220"/>
      <c r="H87" s="220"/>
      <c r="I87" s="220"/>
      <c r="J87" s="220"/>
      <c r="K87" s="220"/>
      <c r="L87" s="220"/>
      <c r="M87" s="220"/>
      <c r="N87" s="220"/>
      <c r="AZ87" s="57"/>
      <c r="BA87" s="57"/>
      <c r="BB87" s="57"/>
    </row>
    <row r="88" spans="1:54" s="183" customFormat="1" x14ac:dyDescent="0.25">
      <c r="A88" s="186"/>
      <c r="B88" s="57"/>
      <c r="C88" s="57"/>
      <c r="D88" s="57"/>
      <c r="E88" s="220"/>
      <c r="F88" s="220"/>
      <c r="G88" s="220"/>
      <c r="H88" s="220"/>
      <c r="I88" s="220"/>
      <c r="J88" s="220"/>
      <c r="K88" s="220"/>
      <c r="L88" s="220"/>
      <c r="M88" s="220"/>
      <c r="N88" s="220"/>
      <c r="AZ88" s="57"/>
      <c r="BA88" s="57"/>
      <c r="BB88" s="57"/>
    </row>
    <row r="89" spans="1:54" s="183" customFormat="1" x14ac:dyDescent="0.25">
      <c r="A89" s="186"/>
      <c r="B89" s="57"/>
      <c r="C89" s="57"/>
      <c r="D89" s="57"/>
      <c r="E89" s="220"/>
      <c r="F89" s="220"/>
      <c r="G89" s="220"/>
      <c r="H89" s="220"/>
      <c r="I89" s="220"/>
      <c r="J89" s="220"/>
      <c r="K89" s="220"/>
      <c r="L89" s="220"/>
      <c r="M89" s="220"/>
      <c r="N89" s="220"/>
      <c r="AZ89" s="57"/>
      <c r="BA89" s="57"/>
      <c r="BB89" s="57"/>
    </row>
    <row r="90" spans="1:54" s="183" customFormat="1" x14ac:dyDescent="0.25">
      <c r="A90" s="186"/>
      <c r="B90" s="57"/>
      <c r="C90" s="57"/>
      <c r="D90" s="57"/>
      <c r="M90" s="220"/>
      <c r="N90" s="220"/>
      <c r="AZ90" s="57"/>
      <c r="BA90" s="57"/>
      <c r="BB90" s="57"/>
    </row>
    <row r="91" spans="1:54" ht="20.25" x14ac:dyDescent="0.3">
      <c r="O91" s="227"/>
    </row>
  </sheetData>
  <mergeCells count="60">
    <mergeCell ref="X43:Y43"/>
    <mergeCell ref="V38:W38"/>
    <mergeCell ref="V39:W39"/>
    <mergeCell ref="X40:Y40"/>
    <mergeCell ref="X41:Y41"/>
    <mergeCell ref="X42:Y42"/>
    <mergeCell ref="E32:F32"/>
    <mergeCell ref="G32:H32"/>
    <mergeCell ref="I32:J32"/>
    <mergeCell ref="K32:L32"/>
    <mergeCell ref="AM4:AN4"/>
    <mergeCell ref="R4:S4"/>
    <mergeCell ref="T4:U4"/>
    <mergeCell ref="V4:W4"/>
    <mergeCell ref="X4:Y4"/>
    <mergeCell ref="Z4:AA4"/>
    <mergeCell ref="AC4:AD4"/>
    <mergeCell ref="E4:F4"/>
    <mergeCell ref="G4:H4"/>
    <mergeCell ref="I4:J4"/>
    <mergeCell ref="K4:L4"/>
    <mergeCell ref="M4:N4"/>
    <mergeCell ref="AP4:AQ4"/>
    <mergeCell ref="AR4:AS4"/>
    <mergeCell ref="AT4:AU4"/>
    <mergeCell ref="AV4:AW4"/>
    <mergeCell ref="AX4:AY4"/>
    <mergeCell ref="V3:W3"/>
    <mergeCell ref="X3:Y3"/>
    <mergeCell ref="Z3:AA3"/>
    <mergeCell ref="AB3:AB5"/>
    <mergeCell ref="AC3:AD3"/>
    <mergeCell ref="AX3:AY3"/>
    <mergeCell ref="AZ3:AZ5"/>
    <mergeCell ref="AE3:AF3"/>
    <mergeCell ref="AG3:AH3"/>
    <mergeCell ref="AI3:AJ3"/>
    <mergeCell ref="AK3:AL3"/>
    <mergeCell ref="AM3:AN3"/>
    <mergeCell ref="AO3:AO5"/>
    <mergeCell ref="AE4:AF4"/>
    <mergeCell ref="AG4:AH4"/>
    <mergeCell ref="AI4:AJ4"/>
    <mergeCell ref="AK4:AL4"/>
    <mergeCell ref="AP3:AQ3"/>
    <mergeCell ref="AR3:AS3"/>
    <mergeCell ref="AT3:AU3"/>
    <mergeCell ref="AV3:AW3"/>
    <mergeCell ref="R2:U2"/>
    <mergeCell ref="D3:D5"/>
    <mergeCell ref="E3:F3"/>
    <mergeCell ref="G3:H3"/>
    <mergeCell ref="I3:J3"/>
    <mergeCell ref="K3:L3"/>
    <mergeCell ref="M3:N3"/>
    <mergeCell ref="O3:O5"/>
    <mergeCell ref="P3:Q3"/>
    <mergeCell ref="R3:S3"/>
    <mergeCell ref="P4:Q4"/>
    <mergeCell ref="T3:U3"/>
  </mergeCells>
  <hyperlinks>
    <hyperlink ref="P45" r:id="rId1" xr:uid="{D8DE002D-2326-4E9A-9F5E-5570195DDA4E}"/>
  </hyperlinks>
  <pageMargins left="0.59055118110236227" right="0.59055118110236227" top="0.78740157480314965" bottom="0.78740157480314965" header="0.51181102362204722" footer="0.51181102362204722"/>
  <pageSetup paperSize="9" pageOrder="overThenDown" orientation="landscape" horizontalDpi="4294967292" verticalDpi="300" r:id="rId2"/>
  <headerFooter alignWithMargins="0">
    <oddHeader>&amp;COppgave 7.7</oddHeader>
    <oddFooter>&amp;CSide &amp;P av &amp;N</oddFooter>
  </headerFooter>
  <colBreaks count="3" manualBreakCount="3">
    <brk id="14" max="1048575" man="1"/>
    <brk id="27" max="1048575" man="1"/>
    <brk id="4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95"/>
  <sheetViews>
    <sheetView showGridLines="0" showZeros="0" zoomScaleNormal="150" workbookViewId="0">
      <selection activeCell="K27" sqref="K27"/>
    </sheetView>
  </sheetViews>
  <sheetFormatPr baseColWidth="10" defaultRowHeight="15" x14ac:dyDescent="0.2"/>
  <cols>
    <col min="1" max="1" width="5.85546875" style="29" customWidth="1"/>
    <col min="2" max="2" width="19.140625" style="29" customWidth="1"/>
    <col min="3" max="3" width="3.85546875" style="29" bestFit="1" customWidth="1"/>
    <col min="4" max="15" width="9.5703125" style="29" customWidth="1"/>
    <col min="16" max="16384" width="11.42578125" style="29"/>
  </cols>
  <sheetData>
    <row r="1" spans="1:16" s="57" customFormat="1" ht="15.75" x14ac:dyDescent="0.25">
      <c r="A1" s="65" t="s">
        <v>157</v>
      </c>
    </row>
    <row r="2" spans="1:16" s="57" customFormat="1" ht="15.75" x14ac:dyDescent="0.25"/>
    <row r="3" spans="1:16" ht="15.75" x14ac:dyDescent="0.25">
      <c r="A3" s="57"/>
      <c r="B3" s="57"/>
      <c r="C3" s="57"/>
      <c r="D3" s="57"/>
    </row>
    <row r="4" spans="1:16" ht="15.75" x14ac:dyDescent="0.25">
      <c r="A4" s="58"/>
      <c r="B4" s="59"/>
      <c r="C4" s="59"/>
      <c r="D4" s="59"/>
      <c r="E4" s="59"/>
      <c r="F4" s="59"/>
      <c r="G4" s="59"/>
      <c r="H4" s="59"/>
      <c r="I4" s="66" t="s">
        <v>41</v>
      </c>
      <c r="J4" s="67" t="s">
        <v>42</v>
      </c>
      <c r="K4" s="66" t="s">
        <v>43</v>
      </c>
      <c r="L4" s="28" t="s">
        <v>44</v>
      </c>
      <c r="M4" s="57"/>
      <c r="N4" s="57"/>
      <c r="O4" s="57"/>
      <c r="P4" s="57"/>
    </row>
    <row r="5" spans="1:16" ht="15.75" x14ac:dyDescent="0.25">
      <c r="A5" s="68"/>
      <c r="B5" s="57"/>
      <c r="C5" s="57"/>
      <c r="D5" s="57"/>
      <c r="E5" s="57"/>
      <c r="F5" s="57"/>
      <c r="G5" s="57"/>
      <c r="H5" s="57"/>
      <c r="I5" s="69" t="s">
        <v>45</v>
      </c>
      <c r="J5" s="70" t="s">
        <v>73</v>
      </c>
      <c r="K5" s="69" t="s">
        <v>46</v>
      </c>
      <c r="L5" s="32" t="s">
        <v>47</v>
      </c>
      <c r="M5" s="57"/>
      <c r="N5" s="57"/>
      <c r="O5" s="57"/>
      <c r="P5" s="57"/>
    </row>
    <row r="6" spans="1:16" ht="15.75" x14ac:dyDescent="0.25">
      <c r="A6" s="60" t="s">
        <v>48</v>
      </c>
      <c r="B6" s="61"/>
      <c r="C6" s="61"/>
      <c r="D6" s="61"/>
      <c r="E6" s="61"/>
      <c r="F6" s="61"/>
      <c r="G6" s="61"/>
      <c r="H6" s="61"/>
      <c r="I6" s="71" t="s">
        <v>49</v>
      </c>
      <c r="J6" s="72"/>
      <c r="K6" s="73"/>
      <c r="L6" s="74"/>
      <c r="M6" s="57"/>
      <c r="N6" s="57"/>
      <c r="O6" s="57"/>
      <c r="P6" s="57"/>
    </row>
    <row r="7" spans="1:16" ht="15.75" x14ac:dyDescent="0.25">
      <c r="A7" s="75" t="s">
        <v>50</v>
      </c>
      <c r="B7" s="76" t="s">
        <v>51</v>
      </c>
      <c r="C7" s="77"/>
      <c r="D7" s="78"/>
      <c r="E7" s="62"/>
      <c r="F7" s="62"/>
      <c r="G7" s="62"/>
      <c r="H7" s="77"/>
      <c r="I7" s="79">
        <v>560</v>
      </c>
      <c r="J7" s="80"/>
      <c r="K7" s="41"/>
      <c r="L7" s="81"/>
    </row>
    <row r="8" spans="1:16" ht="15.75" x14ac:dyDescent="0.25">
      <c r="A8" s="82" t="s">
        <v>52</v>
      </c>
      <c r="B8" s="83" t="s">
        <v>53</v>
      </c>
      <c r="C8" s="84"/>
      <c r="D8" s="85"/>
      <c r="E8" s="63"/>
      <c r="F8" s="63"/>
      <c r="G8" s="63"/>
      <c r="H8" s="84"/>
      <c r="I8" s="86">
        <v>2500</v>
      </c>
      <c r="J8" s="87"/>
      <c r="K8" s="46"/>
      <c r="L8" s="88"/>
    </row>
    <row r="9" spans="1:16" ht="15.75" x14ac:dyDescent="0.25">
      <c r="A9" s="82" t="s">
        <v>54</v>
      </c>
      <c r="B9" s="83" t="s">
        <v>55</v>
      </c>
      <c r="C9" s="84"/>
      <c r="D9" s="85"/>
      <c r="E9" s="63"/>
      <c r="F9" s="63"/>
      <c r="G9" s="63"/>
      <c r="H9" s="84"/>
      <c r="I9" s="86">
        <v>45890</v>
      </c>
      <c r="J9" s="87"/>
      <c r="K9" s="46"/>
      <c r="L9" s="88"/>
    </row>
    <row r="10" spans="1:16" ht="15.75" x14ac:dyDescent="0.25">
      <c r="A10" s="82" t="s">
        <v>54</v>
      </c>
      <c r="B10" s="83" t="s">
        <v>56</v>
      </c>
      <c r="C10" s="84"/>
      <c r="D10" s="85"/>
      <c r="E10" s="63"/>
      <c r="F10" s="63"/>
      <c r="G10" s="63"/>
      <c r="H10" s="84"/>
      <c r="I10" s="86">
        <v>18950</v>
      </c>
      <c r="J10" s="87"/>
      <c r="K10" s="46"/>
      <c r="L10" s="88"/>
    </row>
    <row r="11" spans="1:16" ht="15.75" x14ac:dyDescent="0.25">
      <c r="A11" s="89" t="s">
        <v>57</v>
      </c>
      <c r="B11" s="90" t="s">
        <v>58</v>
      </c>
      <c r="C11" s="91"/>
      <c r="D11" s="92"/>
      <c r="E11" s="64"/>
      <c r="F11" s="64"/>
      <c r="G11" s="64"/>
      <c r="H11" s="91"/>
      <c r="I11" s="93">
        <v>20700</v>
      </c>
      <c r="J11" s="94"/>
      <c r="K11" s="50"/>
      <c r="L11" s="95"/>
    </row>
    <row r="12" spans="1:16" x14ac:dyDescent="0.2">
      <c r="P12" s="29" t="s">
        <v>59</v>
      </c>
    </row>
    <row r="14" spans="1:16" ht="15.75" x14ac:dyDescent="0.25">
      <c r="A14" s="66" t="s">
        <v>6</v>
      </c>
      <c r="B14" s="96" t="s">
        <v>7</v>
      </c>
      <c r="C14" s="97" t="s">
        <v>2</v>
      </c>
      <c r="D14" s="384">
        <v>2400</v>
      </c>
      <c r="E14" s="384"/>
      <c r="F14" s="384">
        <v>2710</v>
      </c>
      <c r="G14" s="384"/>
      <c r="H14" s="384">
        <v>4000</v>
      </c>
      <c r="I14" s="384"/>
      <c r="J14" s="384">
        <v>6304</v>
      </c>
      <c r="K14" s="384"/>
      <c r="L14" s="384">
        <v>6800</v>
      </c>
      <c r="M14" s="384"/>
      <c r="N14" s="384">
        <v>7000</v>
      </c>
      <c r="O14" s="384"/>
    </row>
    <row r="15" spans="1:16" ht="15.75" customHeight="1" x14ac:dyDescent="0.25">
      <c r="A15" s="98"/>
      <c r="B15" s="99"/>
      <c r="C15" s="69" t="s">
        <v>8</v>
      </c>
      <c r="D15" s="383" t="s">
        <v>60</v>
      </c>
      <c r="E15" s="383"/>
      <c r="F15" s="383" t="s">
        <v>61</v>
      </c>
      <c r="G15" s="383"/>
      <c r="H15" s="383" t="s">
        <v>5</v>
      </c>
      <c r="I15" s="383"/>
      <c r="J15" s="383" t="s">
        <v>97</v>
      </c>
      <c r="K15" s="383"/>
      <c r="L15" s="383" t="s">
        <v>62</v>
      </c>
      <c r="M15" s="383"/>
      <c r="N15" s="383" t="s">
        <v>36</v>
      </c>
      <c r="O15" s="383"/>
    </row>
    <row r="16" spans="1:16" ht="15.75" x14ac:dyDescent="0.25">
      <c r="A16" s="34"/>
      <c r="B16" s="34"/>
      <c r="C16" s="34"/>
      <c r="D16" s="37" t="s">
        <v>9</v>
      </c>
      <c r="E16" s="37" t="s">
        <v>10</v>
      </c>
      <c r="F16" s="37" t="s">
        <v>9</v>
      </c>
      <c r="G16" s="37" t="s">
        <v>10</v>
      </c>
      <c r="H16" s="37" t="s">
        <v>9</v>
      </c>
      <c r="I16" s="37" t="s">
        <v>10</v>
      </c>
      <c r="J16" s="37" t="s">
        <v>9</v>
      </c>
      <c r="K16" s="37" t="s">
        <v>10</v>
      </c>
      <c r="L16" s="37" t="s">
        <v>9</v>
      </c>
      <c r="M16" s="37" t="s">
        <v>10</v>
      </c>
      <c r="N16" s="37" t="s">
        <v>9</v>
      </c>
      <c r="O16" s="37" t="s">
        <v>10</v>
      </c>
    </row>
    <row r="17" spans="1:15" ht="18" x14ac:dyDescent="0.35">
      <c r="A17" s="100"/>
      <c r="B17" s="101" t="s">
        <v>63</v>
      </c>
      <c r="C17" s="102"/>
      <c r="D17" s="41"/>
      <c r="E17" s="42"/>
      <c r="F17" s="41"/>
      <c r="G17" s="42"/>
      <c r="H17" s="41"/>
      <c r="I17" s="42"/>
      <c r="J17" s="41"/>
      <c r="K17" s="103"/>
      <c r="L17" s="41"/>
      <c r="M17" s="42"/>
      <c r="N17" s="41"/>
      <c r="O17" s="42"/>
    </row>
    <row r="18" spans="1:15" ht="18" x14ac:dyDescent="0.35">
      <c r="A18" s="104" t="s">
        <v>50</v>
      </c>
      <c r="B18" s="105" t="s">
        <v>95</v>
      </c>
      <c r="C18" s="106"/>
      <c r="D18" s="46"/>
      <c r="E18" s="47">
        <v>560</v>
      </c>
      <c r="F18" s="46"/>
      <c r="G18" s="47"/>
      <c r="H18" s="46"/>
      <c r="I18" s="47"/>
      <c r="J18" s="46"/>
      <c r="K18" s="107"/>
      <c r="L18" s="46"/>
      <c r="M18" s="47"/>
      <c r="N18" s="46"/>
      <c r="O18" s="47"/>
    </row>
    <row r="19" spans="1:15" ht="18" x14ac:dyDescent="0.35">
      <c r="A19" s="104" t="s">
        <v>52</v>
      </c>
      <c r="B19" s="105" t="s">
        <v>96</v>
      </c>
      <c r="C19" s="106"/>
      <c r="D19" s="46"/>
      <c r="E19" s="47">
        <v>2500</v>
      </c>
      <c r="F19" s="46">
        <f>K8</f>
        <v>0</v>
      </c>
      <c r="G19" s="47"/>
      <c r="H19" s="46"/>
      <c r="I19" s="47"/>
      <c r="J19" s="46"/>
      <c r="K19" s="107"/>
      <c r="L19" s="46">
        <f>L8</f>
        <v>0</v>
      </c>
      <c r="M19" s="47"/>
      <c r="N19" s="46"/>
      <c r="O19" s="47"/>
    </row>
    <row r="20" spans="1:15" ht="18" x14ac:dyDescent="0.35">
      <c r="A20" s="104" t="s">
        <v>54</v>
      </c>
      <c r="B20" s="105" t="s">
        <v>75</v>
      </c>
      <c r="C20" s="106"/>
      <c r="D20" s="46"/>
      <c r="E20" s="47">
        <f>+I9</f>
        <v>45890</v>
      </c>
      <c r="F20" s="46"/>
      <c r="G20" s="47"/>
      <c r="H20" s="46"/>
      <c r="I20" s="47"/>
      <c r="J20" s="46">
        <f>+L9</f>
        <v>0</v>
      </c>
      <c r="K20" s="107"/>
      <c r="L20" s="46"/>
      <c r="M20" s="47"/>
      <c r="N20" s="46"/>
      <c r="O20" s="47"/>
    </row>
    <row r="21" spans="1:15" ht="18" x14ac:dyDescent="0.35">
      <c r="A21" s="104" t="str">
        <f>+A10</f>
        <v>12.8.</v>
      </c>
      <c r="B21" s="105" t="s">
        <v>74</v>
      </c>
      <c r="C21" s="106"/>
      <c r="D21" s="46"/>
      <c r="E21" s="47">
        <f>+I10</f>
        <v>18950</v>
      </c>
      <c r="F21" s="46">
        <f>+K10</f>
        <v>0</v>
      </c>
      <c r="G21" s="47"/>
      <c r="H21" s="46"/>
      <c r="I21" s="47"/>
      <c r="J21" s="46">
        <f>+L10</f>
        <v>0</v>
      </c>
      <c r="K21" s="107"/>
      <c r="L21" s="46"/>
      <c r="M21" s="47"/>
      <c r="N21" s="46"/>
      <c r="O21" s="47"/>
    </row>
    <row r="22" spans="1:15" ht="18" x14ac:dyDescent="0.35">
      <c r="A22" s="104" t="str">
        <f>+A11</f>
        <v>20.8.</v>
      </c>
      <c r="B22" s="105" t="s">
        <v>5</v>
      </c>
      <c r="C22" s="106"/>
      <c r="D22" s="46"/>
      <c r="E22" s="47">
        <f>+I11</f>
        <v>20700</v>
      </c>
      <c r="F22" s="46">
        <f>+K11</f>
        <v>0</v>
      </c>
      <c r="G22" s="47"/>
      <c r="H22" s="46">
        <f>+L11</f>
        <v>0</v>
      </c>
      <c r="I22" s="47"/>
      <c r="J22" s="46"/>
      <c r="K22" s="107"/>
      <c r="L22" s="46"/>
      <c r="M22" s="47"/>
      <c r="N22" s="46"/>
      <c r="O22" s="47"/>
    </row>
    <row r="23" spans="1:15" s="56" customFormat="1" ht="21" x14ac:dyDescent="0.35">
      <c r="A23" s="108" t="s">
        <v>64</v>
      </c>
      <c r="B23" s="53" t="s">
        <v>38</v>
      </c>
      <c r="C23" s="53"/>
      <c r="D23" s="54">
        <f t="shared" ref="D23:O23" si="0">SUM(D17:D22)</f>
        <v>0</v>
      </c>
      <c r="E23" s="55">
        <f t="shared" si="0"/>
        <v>88600</v>
      </c>
      <c r="F23" s="54">
        <f t="shared" si="0"/>
        <v>0</v>
      </c>
      <c r="G23" s="55">
        <f t="shared" si="0"/>
        <v>0</v>
      </c>
      <c r="H23" s="54">
        <f t="shared" si="0"/>
        <v>0</v>
      </c>
      <c r="I23" s="55">
        <f t="shared" si="0"/>
        <v>0</v>
      </c>
      <c r="J23" s="54">
        <f t="shared" si="0"/>
        <v>0</v>
      </c>
      <c r="K23" s="109">
        <f t="shared" si="0"/>
        <v>0</v>
      </c>
      <c r="L23" s="54">
        <f t="shared" si="0"/>
        <v>0</v>
      </c>
      <c r="M23" s="55">
        <f t="shared" si="0"/>
        <v>0</v>
      </c>
      <c r="N23" s="54">
        <f t="shared" si="0"/>
        <v>0</v>
      </c>
      <c r="O23" s="55">
        <f t="shared" si="0"/>
        <v>0</v>
      </c>
    </row>
    <row r="24" spans="1:15" s="57" customFormat="1" ht="15.75" x14ac:dyDescent="0.25"/>
    <row r="25" spans="1:15" s="57" customFormat="1" ht="15.75" x14ac:dyDescent="0.25">
      <c r="B25" s="57" t="s">
        <v>100</v>
      </c>
    </row>
    <row r="26" spans="1:15" s="57" customFormat="1" ht="15.75" x14ac:dyDescent="0.25">
      <c r="B26" s="57" t="s">
        <v>101</v>
      </c>
    </row>
    <row r="27" spans="1:15" s="57" customFormat="1" ht="15.75" x14ac:dyDescent="0.25">
      <c r="L27" s="57" t="s">
        <v>65</v>
      </c>
    </row>
    <row r="28" spans="1:15" s="57" customFormat="1" ht="15.75" x14ac:dyDescent="0.25">
      <c r="I28" s="57" t="s">
        <v>66</v>
      </c>
    </row>
    <row r="29" spans="1:15" s="57" customFormat="1" ht="15.75" x14ac:dyDescent="0.25"/>
    <row r="30" spans="1:15" s="57" customFormat="1" ht="15.75" x14ac:dyDescent="0.25"/>
    <row r="31" spans="1:15" s="57" customFormat="1" ht="15.75" x14ac:dyDescent="0.25"/>
    <row r="32" spans="1:15" s="57" customFormat="1" ht="15.75" x14ac:dyDescent="0.25"/>
    <row r="33" s="57" customFormat="1" ht="15.75" x14ac:dyDescent="0.25"/>
    <row r="34" s="57" customFormat="1" ht="15.75" x14ac:dyDescent="0.25"/>
    <row r="35" s="57" customFormat="1" ht="15.75" x14ac:dyDescent="0.25"/>
    <row r="36" s="57" customFormat="1" ht="15.75" x14ac:dyDescent="0.25"/>
    <row r="37" s="57" customFormat="1" ht="15.75" x14ac:dyDescent="0.25"/>
    <row r="38" s="57" customFormat="1" ht="15.75" x14ac:dyDescent="0.25"/>
    <row r="39" s="57" customFormat="1" ht="15.75" x14ac:dyDescent="0.25"/>
    <row r="40" s="57" customFormat="1" ht="15.75" x14ac:dyDescent="0.25"/>
    <row r="41" s="57" customFormat="1" ht="15.75" x14ac:dyDescent="0.25"/>
    <row r="42" s="57" customFormat="1" ht="15.75" x14ac:dyDescent="0.25"/>
    <row r="43" s="57" customFormat="1" ht="15.75" x14ac:dyDescent="0.25"/>
    <row r="44" s="57" customFormat="1" ht="15.75" x14ac:dyDescent="0.25"/>
    <row r="45" s="57" customFormat="1" ht="15.75" x14ac:dyDescent="0.25"/>
    <row r="46" s="57" customFormat="1" ht="15.75" x14ac:dyDescent="0.25"/>
    <row r="47" s="57" customFormat="1" ht="15.75" x14ac:dyDescent="0.25"/>
    <row r="48" s="57" customFormat="1" ht="15.75" x14ac:dyDescent="0.25"/>
    <row r="49" s="57" customFormat="1" ht="15.75" x14ac:dyDescent="0.25"/>
    <row r="50" s="57" customFormat="1" ht="15.75" x14ac:dyDescent="0.25"/>
    <row r="51" s="57" customFormat="1" ht="15.75" x14ac:dyDescent="0.25"/>
    <row r="52" s="57" customFormat="1" ht="15.75" x14ac:dyDescent="0.25"/>
    <row r="53" s="57" customFormat="1" ht="15.75" x14ac:dyDescent="0.25"/>
    <row r="54" s="57" customFormat="1" ht="15.75" x14ac:dyDescent="0.25"/>
    <row r="55" s="57" customFormat="1" ht="15.75" x14ac:dyDescent="0.25"/>
    <row r="56" s="57" customFormat="1" ht="15.75" x14ac:dyDescent="0.25"/>
    <row r="57" s="57" customFormat="1" ht="15.75" x14ac:dyDescent="0.25"/>
    <row r="58" s="57" customFormat="1" ht="15.75" x14ac:dyDescent="0.25"/>
    <row r="59" s="57" customFormat="1" ht="15.75" x14ac:dyDescent="0.25"/>
    <row r="60" s="57" customFormat="1" ht="15.75" x14ac:dyDescent="0.25"/>
    <row r="61" s="57" customFormat="1" ht="15.75" x14ac:dyDescent="0.25"/>
    <row r="62" s="57" customFormat="1" ht="15.75" x14ac:dyDescent="0.25"/>
    <row r="63" s="57" customFormat="1" ht="15.75" x14ac:dyDescent="0.25"/>
    <row r="64" s="57" customFormat="1" ht="15.75" x14ac:dyDescent="0.25"/>
    <row r="65" s="57" customFormat="1" ht="15.75" x14ac:dyDescent="0.25"/>
    <row r="66" s="57" customFormat="1" ht="15.75" x14ac:dyDescent="0.25"/>
    <row r="67" s="57" customFormat="1" ht="15.75" x14ac:dyDescent="0.25"/>
    <row r="68" s="57" customFormat="1" ht="15.75" x14ac:dyDescent="0.25"/>
    <row r="69" s="57" customFormat="1" ht="15.75" x14ac:dyDescent="0.25"/>
    <row r="70" s="57" customFormat="1" ht="15.75" x14ac:dyDescent="0.25"/>
    <row r="71" s="57" customFormat="1" ht="15.75" x14ac:dyDescent="0.25"/>
    <row r="72" s="57" customFormat="1" ht="15.75" x14ac:dyDescent="0.25"/>
    <row r="73" s="57" customFormat="1" ht="15.75" x14ac:dyDescent="0.25"/>
    <row r="74" s="57" customFormat="1" ht="15.75" x14ac:dyDescent="0.25"/>
    <row r="75" s="57" customFormat="1" ht="15.75" x14ac:dyDescent="0.25"/>
    <row r="76" s="57" customFormat="1" ht="15.75" x14ac:dyDescent="0.25"/>
    <row r="77" s="57" customFormat="1" ht="15.75" x14ac:dyDescent="0.25"/>
    <row r="78" s="57" customFormat="1" ht="15.75" x14ac:dyDescent="0.25"/>
    <row r="79" s="57" customFormat="1" ht="15.75" x14ac:dyDescent="0.25"/>
    <row r="80" s="57" customFormat="1" ht="15.75" x14ac:dyDescent="0.25"/>
    <row r="81" s="57" customFormat="1" ht="15.75" x14ac:dyDescent="0.25"/>
    <row r="82" s="57" customFormat="1" ht="15.75" x14ac:dyDescent="0.25"/>
    <row r="83" s="57" customFormat="1" ht="15.75" x14ac:dyDescent="0.25"/>
    <row r="84" s="57" customFormat="1" ht="15.75" x14ac:dyDescent="0.25"/>
    <row r="85" s="57" customFormat="1" ht="15.75" x14ac:dyDescent="0.25"/>
    <row r="86" s="57" customFormat="1" ht="15.75" x14ac:dyDescent="0.25"/>
    <row r="87" s="57" customFormat="1" ht="15.75" x14ac:dyDescent="0.25"/>
    <row r="88" s="57" customFormat="1" ht="15.75" x14ac:dyDescent="0.25"/>
    <row r="89" s="57" customFormat="1" ht="15.75" x14ac:dyDescent="0.25"/>
    <row r="90" s="57" customFormat="1" ht="15.75" x14ac:dyDescent="0.25"/>
    <row r="91" s="57" customFormat="1" ht="15.75" x14ac:dyDescent="0.25"/>
    <row r="92" s="57" customFormat="1" ht="15.75" x14ac:dyDescent="0.25"/>
    <row r="93" s="57" customFormat="1" ht="15.75" x14ac:dyDescent="0.25"/>
    <row r="94" s="57" customFormat="1" ht="15.75" x14ac:dyDescent="0.25"/>
    <row r="95" s="57" customFormat="1" ht="15.75" x14ac:dyDescent="0.25"/>
  </sheetData>
  <mergeCells count="12">
    <mergeCell ref="N15:O15"/>
    <mergeCell ref="D14:E14"/>
    <mergeCell ref="F14:G14"/>
    <mergeCell ref="H14:I14"/>
    <mergeCell ref="J14:K14"/>
    <mergeCell ref="L14:M14"/>
    <mergeCell ref="N14:O14"/>
    <mergeCell ref="D15:E15"/>
    <mergeCell ref="F15:G15"/>
    <mergeCell ref="H15:I15"/>
    <mergeCell ref="J15:K15"/>
    <mergeCell ref="L15:M15"/>
  </mergeCells>
  <pageMargins left="0.19685039370078741" right="0.19685039370078741" top="0.78740157480314965" bottom="0.74803149606299213" header="0.51181102362204722" footer="0.51181102362204722"/>
  <pageSetup paperSize="9" scale="95" orientation="landscape" horizontalDpi="300" verticalDpi="300" r:id="rId1"/>
  <headerFooter alignWithMargins="0">
    <oddHeader>&amp;COppgave 7.8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7</vt:i4>
      </vt:variant>
      <vt:variant>
        <vt:lpstr>Navngitte områder</vt:lpstr>
      </vt:variant>
      <vt:variant>
        <vt:i4>1</vt:i4>
      </vt:variant>
    </vt:vector>
  </HeadingPairs>
  <TitlesOfParts>
    <vt:vector size="8" baseType="lpstr">
      <vt:lpstr>Oppgave 7.1 og 7.2</vt:lpstr>
      <vt:lpstr>Oppgave 7.3</vt:lpstr>
      <vt:lpstr>Oppgave 7.4</vt:lpstr>
      <vt:lpstr>Oppgave 7.5</vt:lpstr>
      <vt:lpstr> Oppgave 7.6 </vt:lpstr>
      <vt:lpstr>Oppgave 7.7</vt:lpstr>
      <vt:lpstr>Oppgave 7.8</vt:lpstr>
      <vt:lpstr>'Oppgave 7.7'!Utskriftsområde</vt:lpstr>
    </vt:vector>
  </TitlesOfParts>
  <Company>Høgskolen i Vestfold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 Hansen</dc:creator>
  <cp:lastModifiedBy>Øystein Hansen</cp:lastModifiedBy>
  <cp:lastPrinted>2019-11-03T13:37:13Z</cp:lastPrinted>
  <dcterms:created xsi:type="dcterms:W3CDTF">2004-06-20T13:54:21Z</dcterms:created>
  <dcterms:modified xsi:type="dcterms:W3CDTF">2025-02-03T16:19:08Z</dcterms:modified>
</cp:coreProperties>
</file>